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Ф.Е.В. 2\0000 БАНКОВСКИЕ ЗАПРОСЫ\2026-05-22 Альфа-банк\на отправку\"/>
    </mc:Choice>
  </mc:AlternateContent>
  <xr:revisionPtr revIDLastSave="0" documentId="13_ncr:1_{B9458448-4474-4D4A-A90F-BD871E90179B}" xr6:coauthVersionLast="47" xr6:coauthVersionMax="47" xr10:uidLastSave="{00000000-0000-0000-0000-000000000000}"/>
  <bookViews>
    <workbookView xWindow="-108" yWindow="-108" windowWidth="23256" windowHeight="12576" tabRatio="682" xr2:uid="{5C6C6D7A-6BF4-487D-BE0B-7A76520D28C8}"/>
  </bookViews>
  <sheets>
    <sheet name="на 25.05.2026" sheetId="9" r:id="rId1"/>
  </sheets>
  <definedNames>
    <definedName name="_xlnm._FilterDatabase" localSheetId="0" hidden="1">'на 25.05.2026'!$A$1:$R$52</definedName>
    <definedName name="_xlnm.Print_Area" localSheetId="0">'на 25.05.2026'!$A$3:$R$35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38" i="9" l="1"/>
  <c r="P38" i="9"/>
  <c r="O38" i="9"/>
  <c r="N38" i="9"/>
  <c r="M38" i="9"/>
  <c r="L38" i="9"/>
  <c r="K38" i="9"/>
  <c r="J38" i="9"/>
  <c r="H38" i="9"/>
  <c r="R9" i="9"/>
  <c r="R12" i="9"/>
  <c r="R14" i="9"/>
  <c r="R21" i="9"/>
  <c r="R34" i="9"/>
  <c r="I35" i="9" l="1"/>
  <c r="R35" i="9" s="1"/>
  <c r="I33" i="9"/>
  <c r="R33" i="9" s="1"/>
  <c r="I32" i="9"/>
  <c r="R32" i="9" s="1"/>
  <c r="I31" i="9"/>
  <c r="R31" i="9" s="1"/>
  <c r="I30" i="9"/>
  <c r="R30" i="9" s="1"/>
  <c r="I29" i="9"/>
  <c r="R29" i="9" s="1"/>
  <c r="I28" i="9"/>
  <c r="R28" i="9" s="1"/>
  <c r="I27" i="9"/>
  <c r="R27" i="9" s="1"/>
  <c r="I26" i="9"/>
  <c r="R26" i="9" s="1"/>
  <c r="I25" i="9"/>
  <c r="R25" i="9" s="1"/>
  <c r="I24" i="9"/>
  <c r="R24" i="9" s="1"/>
  <c r="I23" i="9"/>
  <c r="R23" i="9" s="1"/>
  <c r="I22" i="9"/>
  <c r="R22" i="9" s="1"/>
  <c r="I20" i="9"/>
  <c r="R20" i="9" s="1"/>
  <c r="I19" i="9"/>
  <c r="R19" i="9" s="1"/>
  <c r="I18" i="9"/>
  <c r="R18" i="9" s="1"/>
  <c r="I17" i="9"/>
  <c r="R17" i="9" s="1"/>
  <c r="I16" i="9"/>
  <c r="R16" i="9" s="1"/>
  <c r="I15" i="9"/>
  <c r="R15" i="9" s="1"/>
  <c r="I13" i="9"/>
  <c r="R13" i="9" s="1"/>
  <c r="I11" i="9"/>
  <c r="R11" i="9" s="1"/>
  <c r="I10" i="9"/>
  <c r="R10" i="9" s="1"/>
  <c r="I8" i="9"/>
  <c r="R8" i="9" s="1"/>
  <c r="I7" i="9"/>
  <c r="R7" i="9" s="1"/>
  <c r="I6" i="9"/>
  <c r="R6" i="9" l="1"/>
  <c r="I38" i="9"/>
  <c r="R38" i="9" s="1"/>
</calcChain>
</file>

<file path=xl/sharedStrings.xml><?xml version="1.0" encoding="utf-8"?>
<sst xmlns="http://schemas.openxmlformats.org/spreadsheetml/2006/main" count="169" uniqueCount="124">
  <si>
    <t>Заказчик</t>
  </si>
  <si>
    <t>АО "ГОРОД"</t>
  </si>
  <si>
    <t>ООО "ПИК-УК"</t>
  </si>
  <si>
    <t>ООО "МИП-Строй №1"</t>
  </si>
  <si>
    <t>ООО "СТРОЙМОНТАЖ"</t>
  </si>
  <si>
    <t>ООО СЗ "Звенигородская Инвест"</t>
  </si>
  <si>
    <t>Проектные работы по объекту «Ж/д пути от испытательного центра до обкаточной линии с удлинением трансбордера цеха № 417» , по адресу: Московская область, г. Мытищи, ул.Колонцова, 4</t>
  </si>
  <si>
    <t>Проектные работы по объекту: «Ж/д пути от цеха № 217 до обкаточной линии с удлинением трансбордера на территории АО «МЕТРОВАГОНМАШ»», расположенный по адресу: Московская область, г.о. Мытищи, ул.Колонцова, 4</t>
  </si>
  <si>
    <t>Работы по подготовке технической документации для капитального ремонта и технического перевооружения объекта Цех № 8 АО "МЕТРОВАГОНМАШ", по адресу: Московская область, г. Мытищи, ул.Колонцова, 4</t>
  </si>
  <si>
    <t>Выполнение полного комплекса Работ по ремонту цеха № 8 АО "МЕТРОВАГОНМАШ", по адресу: Московская область, г. Мытищи, ул.Колонцова, 4</t>
  </si>
  <si>
    <t>Выполнение объемов демонтажных и строительно-монтажных работ по объекту «Ж/д пути от испытательного центра до обкаточной линии с удлинением трансбордера цеха № 417» , по адресу: Московская область, г. Мытищи, ул.Колонцова, 4</t>
  </si>
  <si>
    <t>Работы по объекту "Ремонт СП12 - Электрифицированный путь у ЛСЦ", на территории АО "Коломенский завод" по адресу: Московская область, ул.Партизан д.42</t>
  </si>
  <si>
    <t>Работы по объекту "Ремонт пути № 3 от СП 24 до СП 35", на территории АО "Коломенский завод" по адресу: Московская область, ул.Партизан д.42</t>
  </si>
  <si>
    <t>Устройство ограждений методом "стена в грунте" - 20018 м3; ст.метро «Народное Ополчение» г.Москва, пр-кт Маршала Жукова 18</t>
  </si>
  <si>
    <t>Устройство ограждений методом "стена в грунте" - 13754 м3; ст.метро «Нагатинский затон» г.Москва, ул.Коломенская 5</t>
  </si>
  <si>
    <t>Устройство ограждений методом "стена в грунте" - 2466 м3; Комплекс сооружений очистки сточных вод г.Москва, Мневниковская пойма</t>
  </si>
  <si>
    <t>Устройство ограждений методом "стена в грунте" - 5717 м3; ЖК "ФОРСТ" г.Москва, Автозаводская улица, 26</t>
  </si>
  <si>
    <t>Устройство ограждений методом "стена в грунте" - 14728 м3; ст.метро «Бульвар Генерала Карбышева» г.Москва, ул.Маршала Тухачевского</t>
  </si>
  <si>
    <t>Устройство ограждений методом "стена в грунте" - 3591 м3; Напорный трубопровод от Ново-Солнцевской канализационно-насосной станции (КНС) до Обручевского канала г. Москва, районы Солнцево, Тропарево-Никулино, проспект Вернадского.</t>
  </si>
  <si>
    <t>Устройство ограждений методом "стена в грунте" - 1891 м3; Level Звенигородская</t>
  </si>
  <si>
    <t>Устройство ограждений методом "стена в грунте" - 5420 м3, устройство распорной системы - 549т; «Офисное здание» по адресу: Москва, ЦАО, г. Москва, Пресненский, улица Пресненский вал, земельный участок 27/5</t>
  </si>
  <si>
    <t>Предпроектное обследование технического состояния строительных конструкций и инженерных сетей здания лечебно-оздоровительного комплекса «Долина Алтая», расположенного по адресу: Алтайский край, Алтайский р-н, п. Даниловка, ул. Лесная, д. 10, ЗУ № 22:02:040001:37</t>
  </si>
  <si>
    <t>12.2022 - 07.2023</t>
  </si>
  <si>
    <t>03.2023 - 02.2024</t>
  </si>
  <si>
    <t>05.2023 - 09.2023</t>
  </si>
  <si>
    <t>06.2024 - 09.2024</t>
  </si>
  <si>
    <t>07.2024 - 12.2024</t>
  </si>
  <si>
    <t>10.2024 - 12.2024</t>
  </si>
  <si>
    <t>Проведение технической экспертизы путей необщего пользования для АО «Коломенский завод», на территории АО "Коломенский завод" по адресу: Московская область, ул.Партизан д.42</t>
  </si>
  <si>
    <t>СМР</t>
  </si>
  <si>
    <t>ПИР</t>
  </si>
  <si>
    <t>прочее</t>
  </si>
  <si>
    <t>07.2023 - 08.2024</t>
  </si>
  <si>
    <t>07.2023 - 11.2024</t>
  </si>
  <si>
    <t>2023/МВМ-1 от 24.03.2023</t>
  </si>
  <si>
    <t>2022/МВМ-3 от 26.12.2022</t>
  </si>
  <si>
    <t>2022/МВМ-2 от 26.12.2022</t>
  </si>
  <si>
    <t>МВМ/03-07 от 03.07.2023</t>
  </si>
  <si>
    <t>МВМ/19-07 от 19.07.2023</t>
  </si>
  <si>
    <t>1 от 20.06.2024</t>
  </si>
  <si>
    <t>2 от 10.07.2024</t>
  </si>
  <si>
    <t>3 от 12.07.2024</t>
  </si>
  <si>
    <t>4 от 14.10.2024</t>
  </si>
  <si>
    <t>ДА-1/2024 от 16.08.2024</t>
  </si>
  <si>
    <t>2023/МВПС/ГТМ/КиК от 29.05.2023</t>
  </si>
  <si>
    <t>ИНН</t>
  </si>
  <si>
    <t>Комплекс работ по ограждению станционного котлована ст. "Улица Народного Ополчения", объект: Западный участок Третьего пересадочного контура (ТПК) ст.Хорошевская" - ст."Можайская"</t>
  </si>
  <si>
    <t>426/СП/01 от 14.12.2021</t>
  </si>
  <si>
    <t>Работы по устройству форшахты и ограждающей конструкции методом "стена в грунте" на объекте: "Восточный участок третьего пересадочного контура (ТПК) ст."Каширская"  - ст."Карачарово". Станционный комплекс "Нагатинский затон". Строительная площадка № 16". Участок 1"</t>
  </si>
  <si>
    <t>112-03/2018/СЗ от 28.05.2018</t>
  </si>
  <si>
    <t>45-02/2020/СП/02  от 15.02.2020</t>
  </si>
  <si>
    <t>Договор (номер и дата)</t>
  </si>
  <si>
    <t>Наименование</t>
  </si>
  <si>
    <t>АО «Метровагонмаш»</t>
  </si>
  <si>
    <t>АО "Коломенский завод"</t>
  </si>
  <si>
    <t>ООО ЛЕЧЕБНО-ОЗДОРОВИТЕЛЬНЫЙ КОМПЛЕКС "ДОЛИНА АЛТАЯ"</t>
  </si>
  <si>
    <t>АО «Гипротяжмаш»</t>
  </si>
  <si>
    <t>Объект, описание работ</t>
  </si>
  <si>
    <t>Разработка объемно-планировочных решений объекта; разработка технических требований к основному оборудованию и материалам объекта и производителей такого оборудовани я и материалов; инженерные изыскания, разработка Рабочей документации в составе: архитекторно-строительные решения, водоснабжение, канализация, тепломеханические решения, внутренний противоподарный водопровод, отопление, вентиляция, кондиционирование, электротехнические решения, слаботочные системы, сметная документация</t>
  </si>
  <si>
    <t>Земляные работы по шурфлению и последующему восстановлению полотна ж.д. пути 18026 м, 73 стрелочных перевода. Исследование состояния железнодорожных путей и определения возможности их дальнейшей эксплуатации с использованием метода визуально-измерительного контроля</t>
  </si>
  <si>
    <t>Предварительное обследование здания и составление по результатам обследования пояснительной записки по реализации проекта реконструкции здания (описание здания, задачи проекта по реконструкции, проблемы и алгоритм их решения, этапы реализации проекта по реконструкции)</t>
  </si>
  <si>
    <t>МВМ/02-10-02 от 02.10.2023</t>
  </si>
  <si>
    <t>10.2023 - 02.2024</t>
  </si>
  <si>
    <t>Авторский надзор за строительством в целях обеспечения соответствия решений, содержащихся в рабочей документации, выполняемым строительно-монтажным работам на объекте  «Ж/д пути от испытательного центра до обкаточной линии с удлинением трансбордера цеха № 417» на территории АО "Метровагонмаш" по адресу: Московская область, г. Мытищи, ул.Колонцова, 4</t>
  </si>
  <si>
    <t>МВМ-02-10-01 от 02.10.2023</t>
  </si>
  <si>
    <t>Авторский надзор за строительством в целях обеспечения соответствия решений, содержащихся в рабочей документации, выполняемым строительно-монтажным работам на объекте "Цех № 8 на территории АО "Метровагонмаш" по адресу: Московская область, г. Мытищи, ул.Колонцова, 4</t>
  </si>
  <si>
    <t>10.2023 - 04.2024</t>
  </si>
  <si>
    <t>ЗИ-СМР-17-24 от 04.03.2024</t>
  </si>
  <si>
    <t>ЗИ-СМР-33-24 от 27.04.2024</t>
  </si>
  <si>
    <t>15055-КС-22/СУБ-4 от 29.12.2022</t>
  </si>
  <si>
    <t>0173200001423000404-RST/СУБ-3 от 13.06.2023</t>
  </si>
  <si>
    <t>0173200001423001924/СУБ-7 от 01.03.2024</t>
  </si>
  <si>
    <t>СМН-210531/КИК от 31.05.2021</t>
  </si>
  <si>
    <t xml:space="preserve">Работы на строящихся станциях московского метрополитена </t>
  </si>
  <si>
    <t xml:space="preserve">Работы на прочих объектах  </t>
  </si>
  <si>
    <t>ООО "ИЦМС" (Инжиниринговый Центр Магистральные Сети)</t>
  </si>
  <si>
    <t>2-2023 от 10.05.2023</t>
  </si>
  <si>
    <t>Устройство форшахты, устройство ограждающих конструкций методом "стена в грунте" траншейного типа, устройство обвязочной балки на объекте: "Строительство КНС-2-ЮГ на территории Мнёвниковской Поймы", по адресу: г.Москва, СЗАО, территория Мнёвниковской Поймы, пос.Главмосстроя"</t>
  </si>
  <si>
    <t>Работы на объектах дорожной и инженерной инфраструктуры, г.Москва</t>
  </si>
  <si>
    <t>05.2018 - 01.2021</t>
  </si>
  <si>
    <t>12.2021 - 06.2023</t>
  </si>
  <si>
    <t>05.2021 - 01.2022</t>
  </si>
  <si>
    <t>02.2020 - 08.2021</t>
  </si>
  <si>
    <t>05.2023 - 07.2023</t>
  </si>
  <si>
    <t>08.2024</t>
  </si>
  <si>
    <t>Работы на производственных предприятиях, входящих в структуру АО "Трансмашхолдинг"</t>
  </si>
  <si>
    <t>Комплекс работ по устройству несущих и ограждающих конструкций котлована (по технологии «Стена в грунте») в рамках реализации Заказчиком проекта по строительству «Многофункциональный жилой комплекс с подземной автостоянкой и помещениями общественного назначения» по адресу: Москва г, вн.тер.г. муниципальный округ Хорошево Мневники, 3-й Силикатный проезд, участок 6/1.</t>
  </si>
  <si>
    <t>03.2024 - 10.2024</t>
  </si>
  <si>
    <t>Комплекс работ по восстановлению строительной части сооружения на объекте « Многофункциональный жилой комплекс с подземной автостоянкой и помещениями общественного назначениярасположенном по адресу: Москва г, вн.тер.г. муниципальный округ Хорошево-Мневники, 3-й Силикатный проезд, участок 6/1</t>
  </si>
  <si>
    <t>05.2024</t>
  </si>
  <si>
    <t>Восстановление коллектора: Земляные работы, Крепление траншей (и котлованов) стальными
трубами, Реконструкция канала</t>
  </si>
  <si>
    <t>Переустройство жд путей с заменой стрелочных переводов, обустройством жд переездов, благоустройство прилегающей территории</t>
  </si>
  <si>
    <t>ООО «Техпроект М»</t>
  </si>
  <si>
    <t>2-2025 от  04.04.2025</t>
  </si>
  <si>
    <t>Комплекс работ на Объекте капитального строительства: «Офисное здание» по адресу: Москва, ЦАО,
г. Москва, Пресненский, улица Пресненский вал, земельный участок 27/5</t>
  </si>
  <si>
    <t>Выполнение комплекса строительно-монтажных работ по сооружению станционного комплекса «Бульвар Генерала Карбышева», сооружение объектов путевого развития и тупика за ст. «Бульвар Генерала Карбышева» на объекте:
«Рублево-Архангельская линия метрополитена, станция метро «Шелепиха» – станция метро «Липовая роща». Подготовительные работы для организации строительства щитовой проходки перегонных тоннелей на участке линии от ст. «Проспект Маршала Жукова» до ст. «Пресня», сооружение станционного комплекса «Бульвар Генерала Карбышева», сооружение объектов путевого развития и тупика за ст. «Бульвар Генерала Карбышева»</t>
  </si>
  <si>
    <t>Устройство "стены в грунте" на объекте "Строительство отводящего коллектора ПС 220кВ "Ново-Измайлово"</t>
  </si>
  <si>
    <t>12.2022 - 05.2023</t>
  </si>
  <si>
    <t>06.2023 - 03.2024</t>
  </si>
  <si>
    <t>03.2024</t>
  </si>
  <si>
    <t>04.2025 - 05.2025</t>
  </si>
  <si>
    <t>Работы по устройству несущих конструкций подземных емкостных очистных сооружений методом "стена в грунте" на строительстве объекта: "Строительство многоуровневой транспортной развязки и мостовых сооружений на территории Мневниковской поймы с примыканием к Северо-Западной хорде с необходимыми для их функционирования подъездными дорогами, с переустройством инженерных сетей и коммуникаций ( 1 этап). 1.1 этап: УДС территории застройки Мневниковской поймы, инженерные коммуникации и сооружения, комплекс сооружений для очистки поверхностных сточных вод № 2"</t>
  </si>
  <si>
    <t>548-0719-ЗП-МИП1/Н от 13.08.2019</t>
  </si>
  <si>
    <t>Комплекс работ на объекте капитального строительства, предполагаемого к размещению на
земельном  участке с кадастровым номером 77:05:0002002:117 по адресу: г. Москва, пересечение Автозаводской улицы с Симоновской набережной (МФК с подземным паркингом и ДОО на 95 мест)</t>
  </si>
  <si>
    <t>Устройство стены в грунте на котловане на ПК4(5)+319,00, на объекте капитального строительства "882-05-01 Напорный трубопровод от Ново-Солнцевской канализационно-насосной станции (КНС) до Обручевского канала ( 1 пусковой комплекс) районы Солнцево, Тропарево-Никулино, проспект Вернадского (завершение строительства). Этап 2. Строительство напорного трубопровода от Ново-Солнцевской КНС до проспекта Вернадского"</t>
  </si>
  <si>
    <t>Устройство стены в грунте на котловане на ПК6(5)+67,00; на котловане на ПК4(5)+79,00, на объекте капитального строительства "882-05-01 Напорный трубопровод от Ново-Солнцевской КНС до Обручевского канала ( 1п.к.) районы Солнцево, Тропарево-Никулино, проспект Вернадского (завершение строительства). Этап 1. Строительство напорного трубопровода от проспекта Вернадского до врезки в камеру Обручевского канала на ул.Лобачевского по адресу: районы проспект Вернадского, Солнцево, Тропарево-Никулино Западного административного округа гора Москвы"</t>
  </si>
  <si>
    <t>Устройство грунтовых винтовых анкеров на объекте, расположенном по адресу: Мичуринский проспект, д. 2</t>
  </si>
  <si>
    <t>Выполнение предпроектных работ по объекту «Строительство цеха для технического обслуживания и текущего ре-монта электропоездов МЦД-4: ЭГ2Тв «Иволга», ЭГЭ2Тв «Иволга», ЭП2Д, а также пер-спективный ПС (включая 2-хэтажный) в объеме ТО-2, ТО-3, ТО-4, ТР-1 и моечного комплекса для обмывки электропоездов», по адресу  Московская область, г.о. Богородский, г.п. Электроугли, ж.д. станция Купавна.</t>
  </si>
  <si>
    <t>Разработка проектной документации  стадии "Рабочая документация"; согласование проекта капитального ремонта помещений; получение технического заключения независимой экспертной организации о допустимости и безопасности работ по капитальному ремонту</t>
  </si>
  <si>
    <t>08.2019 - 12.2020</t>
  </si>
  <si>
    <t>Работы по ремонту аварийных переездов ЖД путей № 8 (пути №1 и №2), б/н (путь №1) у ЛСЦ, инв. №460000594 и ремонту аварийного переезда ЖД путей № 30 у ЖДЦ, инв.№ 460000595, на территории АО "Коломенский завод" по адресу: Московская область, ул.Партизан д.42</t>
  </si>
  <si>
    <t>Разработка предпроектной документации (концепция реализации проекта) для определения целесообразности дальнейшего определения последующего проектирования и строительства Объекта на предварительно подобранном для этих целей земельном участке</t>
  </si>
  <si>
    <t xml:space="preserve">Снос зданий, строительство жд путей протяженностью 1914,52м (в том числе глухое пересечение - 1 шт., стрелочные переводы - 9 шт.)  с переустройством инженерных коммуникаций         </t>
  </si>
  <si>
    <t>Демонтажные работы, строительно-монтажные работы (полы, ограждающие конструкции), кровельные работы, фасадные работы, отделочные работы, ж/б конструкции, металлоконструкции, устройство инженерных систем (АПС, ВК, водоснабжение, воздухоснабжение, ОВиК, электрические и слаботочные сети, освещение, СОТ, СКС), поставка и монтаж оборудования (компрессорная установка, ФВУ), строительство жд путей со смотровой ямой. 
Общая площадь цеха - 9 216 кв.м; кол-во этажей - 1.</t>
  </si>
  <si>
    <t>Период выполнения работ (мм.гггг) в соответствии с актами выполненнных работ</t>
  </si>
  <si>
    <t>Стоимость выполненных работ, руб., с НДС</t>
  </si>
  <si>
    <t>Цена Договора, руб.,  с НДС</t>
  </si>
  <si>
    <t>В том числе стоимость выполненных работ по годам, руб. с НДС</t>
  </si>
  <si>
    <t>06.2024 - 03.2025 Работы приостановлены по инициативе Заказчика с 10.03.2025 до момента получения
соответствующего уведомления Заказчика о возобновлении работ</t>
  </si>
  <si>
    <t>ИТОГО</t>
  </si>
  <si>
    <t xml:space="preserve">5/ПВ27/2024 от 20.06.2024 </t>
  </si>
  <si>
    <t>В том числе стоимость выполненных работ в разбивке по годам, руб. с НДС</t>
  </si>
  <si>
    <t xml:space="preserve">Работы на строящихся ЖК и БЦ, г.Москва </t>
  </si>
  <si>
    <t>ОПЫТ ВЫПОЛНЕННЫХ РАБОТ ООО "КиКГЕОСТРОЙ" (ИНН  7709918820) 2018-2025гг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</si>
</sst>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9]mmmm\ yyyy;@"/>
  </numFmts>
  <fonts count="10" x14ac:knownFonts="1">
    <font>
      <sz val="11"/>
      <color theme="1"/>
      <name val="Calibri"/>
      <family val="2"/>
      <charset val="204"/>
      <scheme val="minor"/>
    </font>
    <font>
      <b/>
      <sz val="12"/>
      <color theme="1"/>
      <name val="Calibri"/>
      <family val="2"/>
      <charset val="204"/>
      <scheme val="minor"/>
    </font>
    <font>
      <sz val="12"/>
      <color theme="1"/>
      <name val="Calibri"/>
      <family val="2"/>
      <charset val="204"/>
      <scheme val="minor"/>
    </font>
    <font>
      <b/>
      <sz val="14"/>
      <color theme="1"/>
      <name val="Calibri"/>
      <family val="2"/>
      <charset val="204"/>
      <scheme val="minor"/>
    </font>
    <font>
      <b/>
      <i/>
      <sz val="14"/>
      <color theme="1"/>
      <name val="Calibri"/>
      <family val="2"/>
      <charset val="204"/>
      <scheme val="minor"/>
    </font>
    <font>
      <sz val="12"/>
      <color theme="0" tint="-0.249977111117893"/>
      <name val="Calibri"/>
      <family val="2"/>
      <charset val="204"/>
      <scheme val="minor"/>
    </font>
    <font>
      <b/>
      <sz val="14"/>
      <color theme="4"/>
      <name val="Calibri"/>
      <family val="2"/>
      <charset val="204"/>
      <scheme val="minor"/>
    </font>
    <font>
      <b/>
      <sz val="12"/>
      <color theme="4"/>
      <name val="Calibri"/>
      <family val="2"/>
      <charset val="204"/>
      <scheme val="minor"/>
    </font>
    <font>
      <b/>
      <i/>
      <sz val="14"/>
      <color theme="4"/>
      <name val="Calibri"/>
      <family val="2"/>
      <charset val="204"/>
      <scheme val="minor"/>
    </font>
    <font>
      <sz val="12"/>
      <color theme="4"/>
      <name val="Calibri"/>
      <family val="2"/>
      <charset val="204"/>
      <scheme val="minor"/>
    </font>
  </fonts>
  <fills count="6">
    <fill>
      <patternFill patternType="none"/>
    </fill>
    <fill>
      <patternFill patternType="gray125"/>
    </fill>
    <fill>
      <patternFill patternType="solid">
        <fgColor rgb="FFFFFFFF"/>
        <bgColor indexed="64"/>
      </patternFill>
    </fill>
    <fill>
      <patternFill patternType="solid">
        <fgColor rgb="FFF9F9F9"/>
        <bgColor indexed="64"/>
      </patternFill>
    </fill>
    <fill>
      <patternFill patternType="solid">
        <fgColor theme="5" tint="0.39997558519241921"/>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4" fontId="2" fillId="2"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0" fillId="0" borderId="1" xfId="0" applyFont="1" applyBorder="1" applyAlignment="1">
      <alignment horizontal="center" vertical="center" wrapText="1"/>
    </xf>
    <xf numFmtId="0" fontId="5" fillId="0" borderId="0" xfId="0" applyFont="1" applyAlignment="1">
      <alignment horizontal="center" vertical="center" wrapText="1"/>
    </xf>
    <xf numFmtId="4" fontId="5" fillId="0" borderId="0" xfId="0" applyNumberFormat="1" applyFont="1" applyAlignment="1">
      <alignment horizontal="center" vertical="center" wrapText="1"/>
    </xf>
    <xf numFmtId="4" fontId="1" fillId="5" borderId="1" xfId="0" applyNumberFormat="1" applyFont="1" applyFill="1" applyBorder="1" applyAlignment="1">
      <alignment horizontal="center" vertical="center" wrapText="1"/>
    </xf>
    <xf numFmtId="0" fontId="6" fillId="0" borderId="0" xfId="0" applyFont="1" applyAlignment="1">
      <alignment horizontal="center" vertical="center" wrapText="1"/>
    </xf>
    <xf numFmtId="0" fontId="7" fillId="3" borderId="1" xfId="0" applyFont="1" applyFill="1" applyBorder="1" applyAlignment="1">
      <alignment horizontal="center" vertical="center" wrapText="1"/>
    </xf>
    <xf numFmtId="0" fontId="8" fillId="4" borderId="0" xfId="0"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4" fontId="9" fillId="2" borderId="1" xfId="0" applyNumberFormat="1" applyFont="1" applyFill="1" applyBorder="1" applyAlignment="1">
      <alignment horizontal="center" vertical="center" wrapText="1"/>
    </xf>
    <xf numFmtId="4" fontId="7" fillId="5" borderId="1" xfId="0" applyNumberFormat="1" applyFont="1" applyFill="1" applyBorder="1" applyAlignment="1">
      <alignment horizontal="center" vertical="center" wrapText="1"/>
    </xf>
    <xf numFmtId="0" fontId="9" fillId="0" borderId="0" xfId="0" applyFont="1" applyAlignment="1">
      <alignment horizontal="center" vertical="center" wrapText="1"/>
    </xf>
    <xf numFmtId="0" fontId="2" fillId="0" borderId="5"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5" xfId="0" applyFont="1" applyFill="1" applyBorder="1" applyAlignment="1">
      <alignment horizontal="center" vertical="center" wrapText="1"/>
    </xf>
    <xf numFmtId="4" fontId="2" fillId="0" borderId="0" xfId="0" applyNumberFormat="1" applyFont="1" applyAlignment="1">
      <alignment horizontal="center" vertical="center" wrapText="1"/>
    </xf>
    <xf numFmtId="0" fontId="7" fillId="5"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3" fillId="0" borderId="0" xfId="0" applyFont="1" applyAlignment="1">
      <alignment horizontal="center" vertical="center" wrapText="1"/>
    </xf>
    <xf numFmtId="0" fontId="1" fillId="3" borderId="1"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2" xfId="0"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49" fontId="2" fillId="0" borderId="5"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01142-928E-4C43-98FE-ADE1DE18BE89}">
  <sheetPr>
    <pageSetUpPr fitToPage="1"/>
  </sheetPr>
  <dimension ref="A1:R58"/>
  <sheetViews>
    <sheetView tabSelected="1" zoomScale="59" zoomScaleNormal="59" workbookViewId="0">
      <selection activeCell="Z7" sqref="Z7"/>
    </sheetView>
  </sheetViews>
  <sheetFormatPr defaultRowHeight="15.6" x14ac:dyDescent="0.3"/>
  <cols>
    <col min="1" max="1" width="26.88671875" style="4" customWidth="1"/>
    <col min="2" max="2" width="17.109375" style="4" bestFit="1" customWidth="1"/>
    <col min="3" max="3" width="26.88671875" style="4" customWidth="1"/>
    <col min="4" max="4" width="60.33203125" style="4" customWidth="1"/>
    <col min="5" max="5" width="49.5546875" style="4" customWidth="1"/>
    <col min="6" max="6" width="10" style="4" customWidth="1"/>
    <col min="7" max="8" width="24.77734375" style="4" customWidth="1"/>
    <col min="9" max="9" width="20.109375" style="4" customWidth="1"/>
    <col min="10" max="17" width="20.109375" style="18" customWidth="1"/>
    <col min="18" max="18" width="4.88671875" style="9" bestFit="1" customWidth="1"/>
    <col min="19" max="16384" width="8.88671875" style="4"/>
  </cols>
  <sheetData>
    <row r="1" spans="1:18" ht="18" x14ac:dyDescent="0.3">
      <c r="A1" s="39" t="s">
        <v>123</v>
      </c>
      <c r="B1" s="39"/>
      <c r="C1" s="39"/>
      <c r="D1" s="39"/>
      <c r="E1" s="39"/>
      <c r="F1" s="39"/>
      <c r="G1" s="39"/>
      <c r="H1" s="39"/>
      <c r="I1" s="39"/>
      <c r="J1" s="12"/>
      <c r="K1" s="12"/>
      <c r="L1" s="12"/>
      <c r="M1" s="12"/>
      <c r="N1" s="12"/>
      <c r="O1" s="12"/>
      <c r="P1" s="12"/>
      <c r="Q1" s="12"/>
    </row>
    <row r="3" spans="1:18" ht="15.6" customHeight="1" x14ac:dyDescent="0.3">
      <c r="A3" s="40" t="s">
        <v>0</v>
      </c>
      <c r="B3" s="40"/>
      <c r="C3" s="41" t="s">
        <v>51</v>
      </c>
      <c r="D3" s="43" t="s">
        <v>57</v>
      </c>
      <c r="E3" s="44"/>
      <c r="F3" s="45"/>
      <c r="G3" s="41" t="s">
        <v>114</v>
      </c>
      <c r="H3" s="41" t="s">
        <v>116</v>
      </c>
      <c r="I3" s="41" t="s">
        <v>115</v>
      </c>
      <c r="J3" s="37" t="s">
        <v>121</v>
      </c>
      <c r="K3" s="38"/>
      <c r="L3" s="38"/>
      <c r="M3" s="38"/>
      <c r="N3" s="38"/>
      <c r="O3" s="38"/>
      <c r="P3" s="38"/>
      <c r="Q3" s="38"/>
    </row>
    <row r="4" spans="1:18" ht="79.8" customHeight="1" x14ac:dyDescent="0.3">
      <c r="A4" s="22" t="s">
        <v>52</v>
      </c>
      <c r="B4" s="22" t="s">
        <v>45</v>
      </c>
      <c r="C4" s="42"/>
      <c r="D4" s="46"/>
      <c r="E4" s="47"/>
      <c r="F4" s="48"/>
      <c r="G4" s="42"/>
      <c r="H4" s="42"/>
      <c r="I4" s="42"/>
      <c r="J4" s="13">
        <v>2018</v>
      </c>
      <c r="K4" s="13">
        <v>2019</v>
      </c>
      <c r="L4" s="13">
        <v>2020</v>
      </c>
      <c r="M4" s="13">
        <v>2021</v>
      </c>
      <c r="N4" s="13">
        <v>2022</v>
      </c>
      <c r="O4" s="13">
        <v>2023</v>
      </c>
      <c r="P4" s="13">
        <v>2024</v>
      </c>
      <c r="Q4" s="13">
        <v>2025</v>
      </c>
    </row>
    <row r="5" spans="1:18" ht="18" x14ac:dyDescent="0.3">
      <c r="A5" s="28" t="s">
        <v>73</v>
      </c>
      <c r="B5" s="29"/>
      <c r="C5" s="29"/>
      <c r="D5" s="29"/>
      <c r="E5" s="29"/>
      <c r="F5" s="29"/>
      <c r="G5" s="29"/>
      <c r="H5" s="29"/>
      <c r="I5" s="29"/>
      <c r="J5" s="14"/>
      <c r="K5" s="14"/>
      <c r="L5" s="14"/>
      <c r="M5" s="14"/>
      <c r="N5" s="14"/>
      <c r="O5" s="14"/>
      <c r="P5" s="14"/>
      <c r="Q5" s="14"/>
    </row>
    <row r="6" spans="1:18" ht="62.4" x14ac:dyDescent="0.3">
      <c r="A6" s="25" t="s">
        <v>1</v>
      </c>
      <c r="B6" s="25">
        <v>7715929481</v>
      </c>
      <c r="C6" s="2" t="s">
        <v>49</v>
      </c>
      <c r="D6" s="5" t="s">
        <v>46</v>
      </c>
      <c r="E6" s="3" t="s">
        <v>13</v>
      </c>
      <c r="F6" s="23" t="s">
        <v>29</v>
      </c>
      <c r="G6" s="2" t="s">
        <v>79</v>
      </c>
      <c r="H6" s="1">
        <v>803544275.48000002</v>
      </c>
      <c r="I6" s="2">
        <f>SUM(J6:Q6)</f>
        <v>627885678.26999998</v>
      </c>
      <c r="J6" s="15">
        <v>251159132.65000001</v>
      </c>
      <c r="K6" s="15">
        <v>374785577.07000005</v>
      </c>
      <c r="L6" s="15"/>
      <c r="M6" s="15">
        <v>1940968.55</v>
      </c>
      <c r="N6" s="15"/>
      <c r="O6" s="15"/>
      <c r="P6" s="15"/>
      <c r="Q6" s="15"/>
      <c r="R6" s="10">
        <f>I6-SUM(J6:Q6)</f>
        <v>0</v>
      </c>
    </row>
    <row r="7" spans="1:18" ht="201" customHeight="1" x14ac:dyDescent="0.3">
      <c r="A7" s="25" t="s">
        <v>1</v>
      </c>
      <c r="B7" s="25">
        <v>7715929481</v>
      </c>
      <c r="C7" s="2" t="s">
        <v>47</v>
      </c>
      <c r="D7" s="2" t="s">
        <v>95</v>
      </c>
      <c r="E7" s="3" t="s">
        <v>17</v>
      </c>
      <c r="F7" s="23" t="s">
        <v>29</v>
      </c>
      <c r="G7" s="2" t="s">
        <v>80</v>
      </c>
      <c r="H7" s="2">
        <v>950976000</v>
      </c>
      <c r="I7" s="2">
        <f>SUM(J7:Q7)</f>
        <v>639852002.074</v>
      </c>
      <c r="J7" s="15"/>
      <c r="K7" s="15"/>
      <c r="L7" s="15"/>
      <c r="M7" s="15"/>
      <c r="N7" s="15">
        <v>611897108.49399996</v>
      </c>
      <c r="O7" s="15">
        <v>27954893.580000002</v>
      </c>
      <c r="P7" s="15"/>
      <c r="Q7" s="15"/>
      <c r="R7" s="10">
        <f>I7-SUM(J7:Q7)</f>
        <v>0</v>
      </c>
    </row>
    <row r="8" spans="1:18" ht="107.4" customHeight="1" x14ac:dyDescent="0.3">
      <c r="A8" s="19" t="s">
        <v>3</v>
      </c>
      <c r="B8" s="19">
        <v>7701394860</v>
      </c>
      <c r="C8" s="2" t="s">
        <v>102</v>
      </c>
      <c r="D8" s="5" t="s">
        <v>48</v>
      </c>
      <c r="E8" s="3" t="s">
        <v>14</v>
      </c>
      <c r="F8" s="23" t="s">
        <v>29</v>
      </c>
      <c r="G8" s="2" t="s">
        <v>109</v>
      </c>
      <c r="H8" s="1">
        <v>438261354.61000001</v>
      </c>
      <c r="I8" s="2">
        <f>SUM(J8:Q8)</f>
        <v>438261354.61000001</v>
      </c>
      <c r="J8" s="15"/>
      <c r="K8" s="15">
        <v>214178927</v>
      </c>
      <c r="L8" s="15">
        <v>224082427.60999998</v>
      </c>
      <c r="M8" s="15"/>
      <c r="N8" s="15"/>
      <c r="O8" s="15"/>
      <c r="P8" s="15"/>
      <c r="Q8" s="15"/>
      <c r="R8" s="10">
        <f>I8-SUM(J8:Q8)</f>
        <v>0</v>
      </c>
    </row>
    <row r="9" spans="1:18" ht="18" x14ac:dyDescent="0.3">
      <c r="A9" s="28" t="s">
        <v>122</v>
      </c>
      <c r="B9" s="29"/>
      <c r="C9" s="29"/>
      <c r="D9" s="29"/>
      <c r="E9" s="29"/>
      <c r="F9" s="29"/>
      <c r="G9" s="29"/>
      <c r="H9" s="29"/>
      <c r="I9" s="29"/>
      <c r="J9" s="14"/>
      <c r="K9" s="14"/>
      <c r="L9" s="14"/>
      <c r="M9" s="14"/>
      <c r="N9" s="14"/>
      <c r="O9" s="14"/>
      <c r="P9" s="14"/>
      <c r="Q9" s="14"/>
      <c r="R9" s="10">
        <f>I9-SUM(J9:Q9)</f>
        <v>0</v>
      </c>
    </row>
    <row r="10" spans="1:18" ht="93.6" x14ac:dyDescent="0.3">
      <c r="A10" s="25" t="s">
        <v>2</v>
      </c>
      <c r="B10" s="25">
        <v>7703465010</v>
      </c>
      <c r="C10" s="3" t="s">
        <v>72</v>
      </c>
      <c r="D10" s="3" t="s">
        <v>103</v>
      </c>
      <c r="E10" s="3" t="s">
        <v>16</v>
      </c>
      <c r="F10" s="23" t="s">
        <v>29</v>
      </c>
      <c r="G10" s="2" t="s">
        <v>81</v>
      </c>
      <c r="H10" s="1">
        <v>183632216.52000001</v>
      </c>
      <c r="I10" s="2">
        <f>SUM(J10:Q10)</f>
        <v>183632216.52000004</v>
      </c>
      <c r="J10" s="15"/>
      <c r="K10" s="15"/>
      <c r="L10" s="15"/>
      <c r="M10" s="15">
        <v>169986739.47000003</v>
      </c>
      <c r="N10" s="15">
        <v>13645477.050000001</v>
      </c>
      <c r="O10" s="15"/>
      <c r="P10" s="15"/>
      <c r="Q10" s="15"/>
      <c r="R10" s="10">
        <f>I10-SUM(J10:Q10)</f>
        <v>0</v>
      </c>
    </row>
    <row r="11" spans="1:18" ht="171" customHeight="1" x14ac:dyDescent="0.3">
      <c r="A11" s="25" t="s">
        <v>2</v>
      </c>
      <c r="B11" s="25">
        <v>7703465010</v>
      </c>
      <c r="C11" s="3" t="s">
        <v>120</v>
      </c>
      <c r="D11" s="3" t="s">
        <v>94</v>
      </c>
      <c r="E11" s="3" t="s">
        <v>20</v>
      </c>
      <c r="F11" s="3" t="s">
        <v>29</v>
      </c>
      <c r="G11" s="49" t="s">
        <v>118</v>
      </c>
      <c r="H11" s="1">
        <v>319692791.35000002</v>
      </c>
      <c r="I11" s="2">
        <f>SUM(J11:Q11)</f>
        <v>223439024.07999998</v>
      </c>
      <c r="J11" s="15"/>
      <c r="K11" s="15"/>
      <c r="L11" s="15"/>
      <c r="M11" s="15"/>
      <c r="N11" s="15"/>
      <c r="O11" s="15"/>
      <c r="P11" s="15">
        <v>150118573.37</v>
      </c>
      <c r="Q11" s="15">
        <v>73320450.709999993</v>
      </c>
      <c r="R11" s="10">
        <f>I11-SUM(J11:Q11)</f>
        <v>0</v>
      </c>
    </row>
    <row r="12" spans="1:18" ht="157.19999999999999" customHeight="1" x14ac:dyDescent="0.3">
      <c r="A12" s="25" t="s">
        <v>5</v>
      </c>
      <c r="B12" s="25">
        <v>9705157744</v>
      </c>
      <c r="C12" s="3" t="s">
        <v>67</v>
      </c>
      <c r="D12" s="3" t="s">
        <v>86</v>
      </c>
      <c r="E12" s="3" t="s">
        <v>19</v>
      </c>
      <c r="F12" s="23" t="s">
        <v>29</v>
      </c>
      <c r="G12" s="2" t="s">
        <v>87</v>
      </c>
      <c r="H12" s="1">
        <v>85917303.319999993</v>
      </c>
      <c r="I12" s="2">
        <v>85917303.320000008</v>
      </c>
      <c r="J12" s="15"/>
      <c r="K12" s="15"/>
      <c r="L12" s="15"/>
      <c r="M12" s="15"/>
      <c r="N12" s="15"/>
      <c r="O12" s="15"/>
      <c r="P12" s="15">
        <v>85917303.320000008</v>
      </c>
      <c r="Q12" s="15"/>
      <c r="R12" s="10">
        <f>I12-SUM(J12:Q12)</f>
        <v>0</v>
      </c>
    </row>
    <row r="13" spans="1:18" ht="130.80000000000001" customHeight="1" x14ac:dyDescent="0.3">
      <c r="A13" s="25" t="s">
        <v>5</v>
      </c>
      <c r="B13" s="25">
        <v>9705157744</v>
      </c>
      <c r="C13" s="19" t="s">
        <v>68</v>
      </c>
      <c r="D13" s="19" t="s">
        <v>88</v>
      </c>
      <c r="E13" s="19" t="s">
        <v>90</v>
      </c>
      <c r="F13" s="21" t="s">
        <v>29</v>
      </c>
      <c r="G13" s="50" t="s">
        <v>89</v>
      </c>
      <c r="H13" s="1">
        <v>2243760</v>
      </c>
      <c r="I13" s="2">
        <f>SUM(J13:Q13)</f>
        <v>2243760</v>
      </c>
      <c r="J13" s="15"/>
      <c r="K13" s="15"/>
      <c r="L13" s="15"/>
      <c r="M13" s="15"/>
      <c r="N13" s="15"/>
      <c r="O13" s="15"/>
      <c r="P13" s="15">
        <v>2243760</v>
      </c>
      <c r="Q13" s="15"/>
      <c r="R13" s="10">
        <f>I13-SUM(J13:Q13)</f>
        <v>0</v>
      </c>
    </row>
    <row r="14" spans="1:18" ht="18" x14ac:dyDescent="0.3">
      <c r="A14" s="28" t="s">
        <v>78</v>
      </c>
      <c r="B14" s="29"/>
      <c r="C14" s="29"/>
      <c r="D14" s="29"/>
      <c r="E14" s="29"/>
      <c r="F14" s="29"/>
      <c r="G14" s="29"/>
      <c r="H14" s="29"/>
      <c r="I14" s="29"/>
      <c r="J14" s="14"/>
      <c r="K14" s="14"/>
      <c r="L14" s="14"/>
      <c r="M14" s="14"/>
      <c r="N14" s="14"/>
      <c r="O14" s="14"/>
      <c r="P14" s="14"/>
      <c r="Q14" s="14"/>
      <c r="R14" s="10">
        <f>I14-SUM(J14:Q14)</f>
        <v>0</v>
      </c>
    </row>
    <row r="15" spans="1:18" ht="175.8" customHeight="1" x14ac:dyDescent="0.3">
      <c r="A15" s="3" t="s">
        <v>1</v>
      </c>
      <c r="B15" s="3">
        <v>7715929481</v>
      </c>
      <c r="C15" s="2" t="s">
        <v>50</v>
      </c>
      <c r="D15" s="8" t="s">
        <v>101</v>
      </c>
      <c r="E15" s="3" t="s">
        <v>15</v>
      </c>
      <c r="F15" s="23" t="s">
        <v>29</v>
      </c>
      <c r="G15" s="2" t="s">
        <v>82</v>
      </c>
      <c r="H15" s="1">
        <v>88538153.170000002</v>
      </c>
      <c r="I15" s="2">
        <f>SUM(J15:Q15)</f>
        <v>87538153.180000007</v>
      </c>
      <c r="J15" s="15"/>
      <c r="K15" s="15"/>
      <c r="L15" s="15">
        <v>71734085.560000002</v>
      </c>
      <c r="M15" s="15">
        <v>15804067.620000001</v>
      </c>
      <c r="N15" s="15"/>
      <c r="O15" s="15"/>
      <c r="P15" s="15"/>
      <c r="Q15" s="15"/>
      <c r="R15" s="10">
        <f>I15-SUM(J15:Q15)</f>
        <v>0</v>
      </c>
    </row>
    <row r="16" spans="1:18" ht="81.599999999999994" customHeight="1" x14ac:dyDescent="0.3">
      <c r="A16" s="19" t="s">
        <v>75</v>
      </c>
      <c r="B16" s="19">
        <v>7751169885</v>
      </c>
      <c r="C16" s="2" t="s">
        <v>76</v>
      </c>
      <c r="D16" s="35" t="s">
        <v>77</v>
      </c>
      <c r="E16" s="36"/>
      <c r="F16" s="23" t="s">
        <v>29</v>
      </c>
      <c r="G16" s="2" t="s">
        <v>83</v>
      </c>
      <c r="H16" s="1">
        <v>50538802.200000003</v>
      </c>
      <c r="I16" s="2">
        <f>SUM(J16:Q16)</f>
        <v>50538802.200000003</v>
      </c>
      <c r="J16" s="15"/>
      <c r="K16" s="15"/>
      <c r="L16" s="15"/>
      <c r="M16" s="15"/>
      <c r="N16" s="15"/>
      <c r="O16" s="15">
        <v>50538802.200000003</v>
      </c>
      <c r="P16" s="15"/>
      <c r="Q16" s="15"/>
      <c r="R16" s="10">
        <f>I16-SUM(J16:Q16)</f>
        <v>0</v>
      </c>
    </row>
    <row r="17" spans="1:18" ht="93.6" x14ac:dyDescent="0.3">
      <c r="A17" s="25" t="s">
        <v>4</v>
      </c>
      <c r="B17" s="25">
        <v>7733229740</v>
      </c>
      <c r="C17" s="3" t="s">
        <v>69</v>
      </c>
      <c r="D17" s="3" t="s">
        <v>96</v>
      </c>
      <c r="E17" s="3" t="s">
        <v>18</v>
      </c>
      <c r="F17" s="23" t="s">
        <v>29</v>
      </c>
      <c r="G17" s="2" t="s">
        <v>97</v>
      </c>
      <c r="H17" s="2">
        <v>37600511.759999998</v>
      </c>
      <c r="I17" s="2">
        <f>SUM(J17:Q17)</f>
        <v>37600511.760000005</v>
      </c>
      <c r="J17" s="15"/>
      <c r="K17" s="15"/>
      <c r="L17" s="15"/>
      <c r="M17" s="15"/>
      <c r="N17" s="15"/>
      <c r="O17" s="15">
        <v>37600511.760000005</v>
      </c>
      <c r="P17" s="15"/>
      <c r="Q17" s="15"/>
      <c r="R17" s="10">
        <f>I17-SUM(J17:Q17)</f>
        <v>0</v>
      </c>
    </row>
    <row r="18" spans="1:18" ht="109.8" customHeight="1" x14ac:dyDescent="0.3">
      <c r="A18" s="25" t="s">
        <v>4</v>
      </c>
      <c r="B18" s="25">
        <v>7733229740</v>
      </c>
      <c r="C18" s="3" t="s">
        <v>70</v>
      </c>
      <c r="D18" s="33" t="s">
        <v>105</v>
      </c>
      <c r="E18" s="34"/>
      <c r="F18" s="23" t="s">
        <v>29</v>
      </c>
      <c r="G18" s="2" t="s">
        <v>98</v>
      </c>
      <c r="H18" s="2">
        <v>56809984.799999997</v>
      </c>
      <c r="I18" s="2">
        <f>SUM(J18:Q18)</f>
        <v>56809984.799999997</v>
      </c>
      <c r="J18" s="15"/>
      <c r="K18" s="15"/>
      <c r="L18" s="15"/>
      <c r="M18" s="15"/>
      <c r="N18" s="15"/>
      <c r="O18" s="15">
        <v>35932492.799999997</v>
      </c>
      <c r="P18" s="15">
        <v>20877492</v>
      </c>
      <c r="Q18" s="15"/>
      <c r="R18" s="10">
        <f>I18-SUM(J18:Q18)</f>
        <v>0</v>
      </c>
    </row>
    <row r="19" spans="1:18" ht="111.6" customHeight="1" x14ac:dyDescent="0.3">
      <c r="A19" s="25" t="s">
        <v>4</v>
      </c>
      <c r="B19" s="25">
        <v>7733229740</v>
      </c>
      <c r="C19" s="3" t="s">
        <v>71</v>
      </c>
      <c r="D19" s="33" t="s">
        <v>104</v>
      </c>
      <c r="E19" s="34"/>
      <c r="F19" s="23" t="s">
        <v>29</v>
      </c>
      <c r="G19" s="51" t="s">
        <v>99</v>
      </c>
      <c r="H19" s="2">
        <v>18038196</v>
      </c>
      <c r="I19" s="2">
        <f>SUM(J19:Q19)</f>
        <v>18038196</v>
      </c>
      <c r="J19" s="15"/>
      <c r="K19" s="15"/>
      <c r="L19" s="15"/>
      <c r="M19" s="15"/>
      <c r="N19" s="15"/>
      <c r="O19" s="15"/>
      <c r="P19" s="15">
        <v>18038196</v>
      </c>
      <c r="Q19" s="15"/>
      <c r="R19" s="10">
        <f>I19-SUM(J19:Q19)</f>
        <v>0</v>
      </c>
    </row>
    <row r="20" spans="1:18" ht="31.2" customHeight="1" x14ac:dyDescent="0.3">
      <c r="A20" s="19" t="s">
        <v>92</v>
      </c>
      <c r="B20" s="19">
        <v>5042099287</v>
      </c>
      <c r="C20" s="7" t="s">
        <v>93</v>
      </c>
      <c r="D20" s="33" t="s">
        <v>106</v>
      </c>
      <c r="E20" s="34"/>
      <c r="F20" s="23" t="s">
        <v>29</v>
      </c>
      <c r="G20" s="2" t="s">
        <v>100</v>
      </c>
      <c r="H20" s="2">
        <v>11999520</v>
      </c>
      <c r="I20" s="2">
        <f>SUM(J20:Q20)</f>
        <v>11999520</v>
      </c>
      <c r="J20" s="15"/>
      <c r="K20" s="15"/>
      <c r="L20" s="15"/>
      <c r="M20" s="15"/>
      <c r="N20" s="15"/>
      <c r="O20" s="15"/>
      <c r="P20" s="15"/>
      <c r="Q20" s="15">
        <v>11999520</v>
      </c>
      <c r="R20" s="10">
        <f>I20-SUM(J20:Q20)</f>
        <v>0</v>
      </c>
    </row>
    <row r="21" spans="1:18" ht="18" x14ac:dyDescent="0.3">
      <c r="A21" s="28" t="s">
        <v>85</v>
      </c>
      <c r="B21" s="29"/>
      <c r="C21" s="29"/>
      <c r="D21" s="29"/>
      <c r="E21" s="29"/>
      <c r="F21" s="29"/>
      <c r="G21" s="29"/>
      <c r="H21" s="29"/>
      <c r="I21" s="29"/>
      <c r="J21" s="14"/>
      <c r="K21" s="14"/>
      <c r="L21" s="14"/>
      <c r="M21" s="14"/>
      <c r="N21" s="14"/>
      <c r="O21" s="14"/>
      <c r="P21" s="14"/>
      <c r="Q21" s="14"/>
      <c r="R21" s="10">
        <f>I21-SUM(J21:Q21)</f>
        <v>0</v>
      </c>
    </row>
    <row r="22" spans="1:18" ht="118.8" customHeight="1" x14ac:dyDescent="0.3">
      <c r="A22" s="25" t="s">
        <v>53</v>
      </c>
      <c r="B22" s="25">
        <v>5029006702</v>
      </c>
      <c r="C22" s="23" t="s">
        <v>35</v>
      </c>
      <c r="D22" s="23" t="s">
        <v>6</v>
      </c>
      <c r="E22" s="5" t="s">
        <v>108</v>
      </c>
      <c r="F22" s="23" t="s">
        <v>30</v>
      </c>
      <c r="G22" s="49" t="s">
        <v>22</v>
      </c>
      <c r="H22" s="1">
        <v>24660461</v>
      </c>
      <c r="I22" s="2">
        <f>SUM(J22:Q22)</f>
        <v>24660461</v>
      </c>
      <c r="J22" s="16"/>
      <c r="K22" s="16"/>
      <c r="L22" s="16"/>
      <c r="M22" s="16"/>
      <c r="N22" s="16"/>
      <c r="O22" s="16">
        <v>24660461</v>
      </c>
      <c r="P22" s="16"/>
      <c r="Q22" s="16"/>
      <c r="R22" s="10">
        <f>I22-SUM(J22:Q22)</f>
        <v>0</v>
      </c>
    </row>
    <row r="23" spans="1:18" ht="127.2" customHeight="1" x14ac:dyDescent="0.3">
      <c r="A23" s="25" t="s">
        <v>53</v>
      </c>
      <c r="B23" s="25">
        <v>5029006702</v>
      </c>
      <c r="C23" s="23" t="s">
        <v>36</v>
      </c>
      <c r="D23" s="23" t="s">
        <v>7</v>
      </c>
      <c r="E23" s="5" t="s">
        <v>108</v>
      </c>
      <c r="F23" s="23" t="s">
        <v>30</v>
      </c>
      <c r="G23" s="49" t="s">
        <v>22</v>
      </c>
      <c r="H23" s="1">
        <v>21699496</v>
      </c>
      <c r="I23" s="2">
        <f>SUM(J23:Q23)</f>
        <v>21699496</v>
      </c>
      <c r="J23" s="16"/>
      <c r="K23" s="16"/>
      <c r="L23" s="16"/>
      <c r="M23" s="16"/>
      <c r="N23" s="16"/>
      <c r="O23" s="16">
        <v>21699496</v>
      </c>
      <c r="P23" s="16"/>
      <c r="Q23" s="16"/>
      <c r="R23" s="10">
        <f>I23-SUM(J23:Q23)</f>
        <v>0</v>
      </c>
    </row>
    <row r="24" spans="1:18" ht="202.8" x14ac:dyDescent="0.3">
      <c r="A24" s="25" t="s">
        <v>53</v>
      </c>
      <c r="B24" s="25">
        <v>5029006702</v>
      </c>
      <c r="C24" s="23" t="s">
        <v>34</v>
      </c>
      <c r="D24" s="23" t="s">
        <v>8</v>
      </c>
      <c r="E24" s="3" t="s">
        <v>58</v>
      </c>
      <c r="F24" s="23" t="s">
        <v>30</v>
      </c>
      <c r="G24" s="49" t="s">
        <v>23</v>
      </c>
      <c r="H24" s="2">
        <v>19842972</v>
      </c>
      <c r="I24" s="2">
        <f>SUM(J24:Q24)</f>
        <v>19842972</v>
      </c>
      <c r="J24" s="16"/>
      <c r="K24" s="16"/>
      <c r="L24" s="16"/>
      <c r="M24" s="16"/>
      <c r="N24" s="16"/>
      <c r="O24" s="16">
        <v>18105052</v>
      </c>
      <c r="P24" s="16">
        <v>1737920</v>
      </c>
      <c r="Q24" s="16"/>
      <c r="R24" s="10">
        <f>I24-SUM(J24:Q24)</f>
        <v>0</v>
      </c>
    </row>
    <row r="25" spans="1:18" ht="78" x14ac:dyDescent="0.3">
      <c r="A25" s="25" t="s">
        <v>53</v>
      </c>
      <c r="B25" s="25">
        <v>5029006702</v>
      </c>
      <c r="C25" s="23" t="s">
        <v>37</v>
      </c>
      <c r="D25" s="3" t="s">
        <v>10</v>
      </c>
      <c r="E25" s="3" t="s">
        <v>112</v>
      </c>
      <c r="F25" s="23" t="s">
        <v>29</v>
      </c>
      <c r="G25" s="49" t="s">
        <v>32</v>
      </c>
      <c r="H25" s="1">
        <v>565467741.70999992</v>
      </c>
      <c r="I25" s="2">
        <f>SUM(J25:Q25)</f>
        <v>564087603.48000002</v>
      </c>
      <c r="J25" s="16"/>
      <c r="K25" s="16"/>
      <c r="L25" s="16"/>
      <c r="M25" s="16"/>
      <c r="N25" s="16"/>
      <c r="O25" s="16">
        <v>353480785.99000001</v>
      </c>
      <c r="P25" s="16">
        <v>210606817.49000001</v>
      </c>
      <c r="Q25" s="16"/>
      <c r="R25" s="10">
        <f>I25-SUM(J25:Q25)</f>
        <v>0</v>
      </c>
    </row>
    <row r="26" spans="1:18" ht="202.8" x14ac:dyDescent="0.3">
      <c r="A26" s="25" t="s">
        <v>53</v>
      </c>
      <c r="B26" s="25">
        <v>5029006702</v>
      </c>
      <c r="C26" s="23" t="s">
        <v>38</v>
      </c>
      <c r="D26" s="3" t="s">
        <v>9</v>
      </c>
      <c r="E26" s="3" t="s">
        <v>113</v>
      </c>
      <c r="F26" s="23" t="s">
        <v>29</v>
      </c>
      <c r="G26" s="49" t="s">
        <v>33</v>
      </c>
      <c r="H26" s="1">
        <v>503392615.54000002</v>
      </c>
      <c r="I26" s="2">
        <f>SUM(J26:Q26)</f>
        <v>503202966.88000005</v>
      </c>
      <c r="J26" s="16"/>
      <c r="K26" s="16"/>
      <c r="L26" s="16"/>
      <c r="M26" s="16"/>
      <c r="N26" s="16"/>
      <c r="O26" s="16"/>
      <c r="P26" s="16">
        <v>503202966.88000005</v>
      </c>
      <c r="Q26" s="16"/>
      <c r="R26" s="10">
        <f>I26-SUM(J26:Q26)</f>
        <v>0</v>
      </c>
    </row>
    <row r="27" spans="1:18" ht="71.400000000000006" customHeight="1" x14ac:dyDescent="0.3">
      <c r="A27" s="25" t="s">
        <v>53</v>
      </c>
      <c r="B27" s="25">
        <v>5029006702</v>
      </c>
      <c r="C27" s="23" t="s">
        <v>61</v>
      </c>
      <c r="D27" s="33" t="s">
        <v>63</v>
      </c>
      <c r="E27" s="34"/>
      <c r="F27" s="23" t="s">
        <v>31</v>
      </c>
      <c r="G27" s="49" t="s">
        <v>62</v>
      </c>
      <c r="H27" s="1">
        <v>1200000</v>
      </c>
      <c r="I27" s="2">
        <f>SUM(J27:Q27)</f>
        <v>1200000</v>
      </c>
      <c r="J27" s="16"/>
      <c r="K27" s="16"/>
      <c r="L27" s="16"/>
      <c r="M27" s="16"/>
      <c r="N27" s="16"/>
      <c r="O27" s="16">
        <v>900000</v>
      </c>
      <c r="P27" s="16">
        <v>300000</v>
      </c>
      <c r="Q27" s="16"/>
      <c r="R27" s="10">
        <f>I27-SUM(J27:Q27)</f>
        <v>0</v>
      </c>
    </row>
    <row r="28" spans="1:18" ht="60" customHeight="1" x14ac:dyDescent="0.3">
      <c r="A28" s="25" t="s">
        <v>53</v>
      </c>
      <c r="B28" s="25">
        <v>5029006702</v>
      </c>
      <c r="C28" s="23" t="s">
        <v>64</v>
      </c>
      <c r="D28" s="33" t="s">
        <v>65</v>
      </c>
      <c r="E28" s="34"/>
      <c r="F28" s="23" t="s">
        <v>31</v>
      </c>
      <c r="G28" s="49" t="s">
        <v>66</v>
      </c>
      <c r="H28" s="1">
        <v>2100000</v>
      </c>
      <c r="I28" s="2">
        <f>SUM(J28:Q28)</f>
        <v>2100000</v>
      </c>
      <c r="J28" s="16"/>
      <c r="K28" s="16"/>
      <c r="L28" s="16"/>
      <c r="M28" s="16"/>
      <c r="N28" s="16"/>
      <c r="O28" s="16">
        <v>900000</v>
      </c>
      <c r="P28" s="16">
        <v>1200000</v>
      </c>
      <c r="Q28" s="16"/>
      <c r="R28" s="10">
        <f>I28-SUM(J28:Q28)</f>
        <v>0</v>
      </c>
    </row>
    <row r="29" spans="1:18" ht="124.8" x14ac:dyDescent="0.3">
      <c r="A29" s="24" t="s">
        <v>56</v>
      </c>
      <c r="B29" s="24">
        <v>7709014334</v>
      </c>
      <c r="C29" s="3" t="s">
        <v>44</v>
      </c>
      <c r="D29" s="23" t="s">
        <v>107</v>
      </c>
      <c r="E29" s="3" t="s">
        <v>111</v>
      </c>
      <c r="F29" s="23" t="s">
        <v>31</v>
      </c>
      <c r="G29" s="49" t="s">
        <v>24</v>
      </c>
      <c r="H29" s="1">
        <v>4000000</v>
      </c>
      <c r="I29" s="2">
        <f>SUM(J29:Q29)</f>
        <v>4000000</v>
      </c>
      <c r="J29" s="16"/>
      <c r="K29" s="16"/>
      <c r="L29" s="16"/>
      <c r="M29" s="16"/>
      <c r="N29" s="16"/>
      <c r="O29" s="16">
        <v>4000000</v>
      </c>
      <c r="P29" s="16"/>
      <c r="Q29" s="16"/>
      <c r="R29" s="10">
        <f>I29-SUM(J29:Q29)</f>
        <v>0</v>
      </c>
    </row>
    <row r="30" spans="1:18" ht="78" x14ac:dyDescent="0.3">
      <c r="A30" s="25" t="s">
        <v>54</v>
      </c>
      <c r="B30" s="25">
        <v>5022013517</v>
      </c>
      <c r="C30" s="23" t="s">
        <v>39</v>
      </c>
      <c r="D30" s="23" t="s">
        <v>110</v>
      </c>
      <c r="E30" s="3" t="s">
        <v>91</v>
      </c>
      <c r="F30" s="23" t="s">
        <v>29</v>
      </c>
      <c r="G30" s="49" t="s">
        <v>25</v>
      </c>
      <c r="H30" s="2">
        <v>10157214.77</v>
      </c>
      <c r="I30" s="2">
        <f>SUM(J30:Q30)</f>
        <v>10157214.77</v>
      </c>
      <c r="J30" s="15"/>
      <c r="K30" s="15"/>
      <c r="L30" s="15"/>
      <c r="M30" s="15"/>
      <c r="N30" s="15"/>
      <c r="O30" s="15"/>
      <c r="P30" s="15">
        <v>10157214.77</v>
      </c>
      <c r="Q30" s="15"/>
      <c r="R30" s="10">
        <f>I30-SUM(J30:Q30)</f>
        <v>0</v>
      </c>
    </row>
    <row r="31" spans="1:18" ht="46.8" x14ac:dyDescent="0.3">
      <c r="A31" s="25" t="s">
        <v>54</v>
      </c>
      <c r="B31" s="25">
        <v>5022013517</v>
      </c>
      <c r="C31" s="23" t="s">
        <v>40</v>
      </c>
      <c r="D31" s="23" t="s">
        <v>11</v>
      </c>
      <c r="E31" s="3" t="s">
        <v>91</v>
      </c>
      <c r="F31" s="23" t="s">
        <v>29</v>
      </c>
      <c r="G31" s="49" t="s">
        <v>26</v>
      </c>
      <c r="H31" s="2">
        <v>26594966.93</v>
      </c>
      <c r="I31" s="2">
        <f>SUM(J31:Q31)</f>
        <v>26594966.93</v>
      </c>
      <c r="J31" s="15"/>
      <c r="K31" s="15"/>
      <c r="L31" s="15"/>
      <c r="M31" s="15"/>
      <c r="N31" s="15"/>
      <c r="O31" s="15"/>
      <c r="P31" s="15">
        <v>26594966.93</v>
      </c>
      <c r="Q31" s="15"/>
      <c r="R31" s="10">
        <f>I31-SUM(J31:Q31)</f>
        <v>0</v>
      </c>
    </row>
    <row r="32" spans="1:18" ht="46.8" x14ac:dyDescent="0.3">
      <c r="A32" s="25" t="s">
        <v>54</v>
      </c>
      <c r="B32" s="25">
        <v>5022013517</v>
      </c>
      <c r="C32" s="23" t="s">
        <v>41</v>
      </c>
      <c r="D32" s="23" t="s">
        <v>12</v>
      </c>
      <c r="E32" s="3" t="s">
        <v>91</v>
      </c>
      <c r="F32" s="23" t="s">
        <v>29</v>
      </c>
      <c r="G32" s="49" t="s">
        <v>26</v>
      </c>
      <c r="H32" s="2">
        <v>29206115.309999999</v>
      </c>
      <c r="I32" s="2">
        <f>SUM(J32:Q32)</f>
        <v>29206115.309999999</v>
      </c>
      <c r="J32" s="15"/>
      <c r="K32" s="15"/>
      <c r="L32" s="15"/>
      <c r="M32" s="15"/>
      <c r="N32" s="15"/>
      <c r="O32" s="15"/>
      <c r="P32" s="15">
        <v>29206115.309999999</v>
      </c>
      <c r="Q32" s="15"/>
      <c r="R32" s="10">
        <f>I32-SUM(J32:Q32)</f>
        <v>0</v>
      </c>
    </row>
    <row r="33" spans="1:18" ht="109.2" x14ac:dyDescent="0.3">
      <c r="A33" s="25" t="s">
        <v>54</v>
      </c>
      <c r="B33" s="25">
        <v>5022013517</v>
      </c>
      <c r="C33" s="23" t="s">
        <v>42</v>
      </c>
      <c r="D33" s="23" t="s">
        <v>28</v>
      </c>
      <c r="E33" s="3" t="s">
        <v>59</v>
      </c>
      <c r="F33" s="23" t="s">
        <v>31</v>
      </c>
      <c r="G33" s="49" t="s">
        <v>27</v>
      </c>
      <c r="H33" s="2">
        <v>1872128</v>
      </c>
      <c r="I33" s="2">
        <f>SUM(J33:Q33)</f>
        <v>1872128</v>
      </c>
      <c r="J33" s="15"/>
      <c r="K33" s="15"/>
      <c r="L33" s="15"/>
      <c r="M33" s="15"/>
      <c r="N33" s="15"/>
      <c r="O33" s="15"/>
      <c r="P33" s="15">
        <v>1872128</v>
      </c>
      <c r="Q33" s="15"/>
      <c r="R33" s="10">
        <f>I33-SUM(J33:Q33)</f>
        <v>0</v>
      </c>
    </row>
    <row r="34" spans="1:18" ht="18" x14ac:dyDescent="0.3">
      <c r="A34" s="28" t="s">
        <v>74</v>
      </c>
      <c r="B34" s="29"/>
      <c r="C34" s="29"/>
      <c r="D34" s="29"/>
      <c r="E34" s="29"/>
      <c r="F34" s="29"/>
      <c r="G34" s="29"/>
      <c r="H34" s="29"/>
      <c r="I34" s="29"/>
      <c r="J34" s="14"/>
      <c r="K34" s="14"/>
      <c r="L34" s="14"/>
      <c r="M34" s="14"/>
      <c r="N34" s="14"/>
      <c r="O34" s="14"/>
      <c r="P34" s="14"/>
      <c r="Q34" s="14"/>
      <c r="R34" s="10">
        <f>I34-SUM(J34:Q34)</f>
        <v>0</v>
      </c>
    </row>
    <row r="35" spans="1:18" ht="109.2" x14ac:dyDescent="0.3">
      <c r="A35" s="23" t="s">
        <v>55</v>
      </c>
      <c r="B35" s="23">
        <v>2232009110</v>
      </c>
      <c r="C35" s="23" t="s">
        <v>43</v>
      </c>
      <c r="D35" s="23" t="s">
        <v>21</v>
      </c>
      <c r="E35" s="23" t="s">
        <v>60</v>
      </c>
      <c r="F35" s="23" t="s">
        <v>31</v>
      </c>
      <c r="G35" s="6" t="s">
        <v>84</v>
      </c>
      <c r="H35" s="2">
        <v>150000</v>
      </c>
      <c r="I35" s="2">
        <f>SUM(J35:Q35)</f>
        <v>150000</v>
      </c>
      <c r="J35" s="15"/>
      <c r="K35" s="15"/>
      <c r="L35" s="15"/>
      <c r="M35" s="15"/>
      <c r="N35" s="15"/>
      <c r="O35" s="15"/>
      <c r="P35" s="15">
        <v>150000</v>
      </c>
      <c r="Q35" s="15"/>
      <c r="R35" s="10">
        <f>I35-SUM(J35:Q35)</f>
        <v>0</v>
      </c>
    </row>
    <row r="38" spans="1:18" x14ac:dyDescent="0.3">
      <c r="G38" s="30" t="s">
        <v>119</v>
      </c>
      <c r="H38" s="11">
        <f>SUM(H6:H8)+SUM(H10:H13)+SUM(H15:H20)+SUM(H22:H33)+H35</f>
        <v>4258136580.4700003</v>
      </c>
      <c r="I38" s="11">
        <f>SUM(I6:I8)+SUM(I10:I13)+SUM(I15:I20)+SUM(I22:I33)+I35</f>
        <v>3672530431.184</v>
      </c>
      <c r="J38" s="17">
        <f>SUM(J6:J8)+SUM(J10:J13)+SUM(J15:J20)+SUM(J22:J33)+J35</f>
        <v>251159132.65000001</v>
      </c>
      <c r="K38" s="17">
        <f>SUM(K6:K8)+SUM(K10:K13)+SUM(K15:K20)+SUM(K22:K33)+K35</f>
        <v>588964504.07000005</v>
      </c>
      <c r="L38" s="17">
        <f>SUM(L6:L8)+SUM(L10:L13)+SUM(L15:L20)+SUM(L22:L33)+L35</f>
        <v>295816513.16999996</v>
      </c>
      <c r="M38" s="17">
        <f>SUM(M6:M8)+SUM(M10:M13)+SUM(M15:M20)+SUM(M22:M33)+M35</f>
        <v>187731775.64000005</v>
      </c>
      <c r="N38" s="17">
        <f>SUM(N6:N8)+SUM(N10:N13)+SUM(N15:N20)+SUM(N22:N33)+N35</f>
        <v>625542585.54399991</v>
      </c>
      <c r="O38" s="17">
        <f>SUM(O6:O8)+SUM(O10:O13)+SUM(O15:O20)+SUM(O22:O33)+O35</f>
        <v>575772495.33000004</v>
      </c>
      <c r="P38" s="17">
        <f>SUM(P6:P8)+SUM(P10:P13)+SUM(P15:P20)+SUM(P22:P33)+P35</f>
        <v>1062223454.0699999</v>
      </c>
      <c r="Q38" s="17">
        <f>SUM(Q6:Q8)+SUM(Q10:Q13)+SUM(Q15:Q20)+SUM(Q22:Q33)+Q35</f>
        <v>85319970.709999993</v>
      </c>
      <c r="R38" s="10">
        <f>I38-SUM(J38:Q38)</f>
        <v>0</v>
      </c>
    </row>
    <row r="39" spans="1:18" ht="15.6" customHeight="1" x14ac:dyDescent="0.3">
      <c r="G39" s="30"/>
      <c r="H39" s="31" t="s">
        <v>116</v>
      </c>
      <c r="I39" s="30" t="s">
        <v>115</v>
      </c>
      <c r="J39" s="27" t="s">
        <v>117</v>
      </c>
      <c r="K39" s="27"/>
      <c r="L39" s="27"/>
      <c r="M39" s="27"/>
      <c r="N39" s="27"/>
      <c r="O39" s="27"/>
      <c r="P39" s="27"/>
      <c r="Q39" s="27"/>
    </row>
    <row r="40" spans="1:18" x14ac:dyDescent="0.3">
      <c r="G40" s="30"/>
      <c r="H40" s="32"/>
      <c r="I40" s="30"/>
      <c r="J40" s="20">
        <v>2018</v>
      </c>
      <c r="K40" s="20">
        <v>2019</v>
      </c>
      <c r="L40" s="20">
        <v>2020</v>
      </c>
      <c r="M40" s="20">
        <v>2021</v>
      </c>
      <c r="N40" s="20">
        <v>2022</v>
      </c>
      <c r="O40" s="20">
        <v>2023</v>
      </c>
      <c r="P40" s="20">
        <v>2024</v>
      </c>
      <c r="Q40" s="20">
        <v>2025</v>
      </c>
    </row>
    <row r="47" spans="1:18" x14ac:dyDescent="0.3">
      <c r="H47" s="26"/>
    </row>
    <row r="58" spans="8:8" x14ac:dyDescent="0.3">
      <c r="H58" s="26"/>
    </row>
  </sheetData>
  <mergeCells count="23">
    <mergeCell ref="A1:I1"/>
    <mergeCell ref="A3:B3"/>
    <mergeCell ref="C3:C4"/>
    <mergeCell ref="D3:F4"/>
    <mergeCell ref="G3:G4"/>
    <mergeCell ref="H3:H4"/>
    <mergeCell ref="I3:I4"/>
    <mergeCell ref="J3:Q3"/>
    <mergeCell ref="A5:I5"/>
    <mergeCell ref="A14:I14"/>
    <mergeCell ref="A21:I21"/>
    <mergeCell ref="D27:E27"/>
    <mergeCell ref="A9:I9"/>
    <mergeCell ref="D28:E28"/>
    <mergeCell ref="D16:E16"/>
    <mergeCell ref="D18:E18"/>
    <mergeCell ref="D19:E19"/>
    <mergeCell ref="D20:E20"/>
    <mergeCell ref="J39:Q39"/>
    <mergeCell ref="A34:I34"/>
    <mergeCell ref="G38:G40"/>
    <mergeCell ref="H39:H40"/>
    <mergeCell ref="I39:I40"/>
  </mergeCells>
  <pageMargins left="0.7" right="0.7" top="0.75" bottom="0.75" header="0.3" footer="0.3"/>
  <pageSetup paperSize="9" scale="2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на 25.05.2026</vt:lpstr>
      <vt:lpstr>'на 25.05.2026'!Область_печати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4NT88EA KD</dc:creator>
  <cp:lastModifiedBy>Елена Филонова</cp:lastModifiedBy>
  <cp:lastPrinted>2026-05-19T07:19:46Z</cp:lastPrinted>
  <dcterms:created xsi:type="dcterms:W3CDTF">2025-02-13T08:44:11Z</dcterms:created>
  <dcterms:modified xsi:type="dcterms:W3CDTF">2026-05-24T15:49:59Z</dcterms:modified>
</cp:coreProperties>
</file>