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Евгения\Усть-Луга\ОТЧЕТЫ\"/>
    </mc:Choice>
  </mc:AlternateContent>
  <xr:revisionPtr revIDLastSave="0" documentId="13_ncr:1_{FBF27367-44E0-48B2-913A-A774F0EAB9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МСГ" sheetId="1" r:id="rId1"/>
    <sheet name="Мобилизация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20" i="1" l="1" a="1"/>
  <c r="T20" i="1" s="1"/>
  <c r="P20" i="1" s="1"/>
  <c r="T22" i="1"/>
  <c r="S22" i="1"/>
  <c r="R22" i="1"/>
  <c r="O22" i="1"/>
  <c r="S20" i="1"/>
  <c r="R20" i="1"/>
  <c r="O20" i="1"/>
  <c r="U22" i="1" l="1"/>
  <c r="P22" i="1"/>
  <c r="Q22" i="1" s="1"/>
  <c r="U20" i="1" l="1"/>
  <c r="Q20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<sst xmlns="http://schemas.openxmlformats.org/spreadsheetml/2006/main" count="187" uniqueCount="76">
  <si>
    <t xml:space="preserve">МЕСЯЧНО-СУТОЧНЫЙ ГРАФИК ПРОИЗВОДСТВА РАБОТ </t>
  </si>
  <si>
    <t>Проект:</t>
  </si>
  <si>
    <t>«Терминал по перевалке минеральных удобрений в МТП Усть-Луга. Береговые объекты терминала»</t>
  </si>
  <si>
    <t>Подрядная организация:</t>
  </si>
  <si>
    <t>ООО "КиКГЕОСТРОЙ"</t>
  </si>
  <si>
    <t>Период:</t>
  </si>
  <si>
    <t>с 01.01.2026 по 31.01.2026</t>
  </si>
  <si>
    <t>Дата формирования отчета:</t>
  </si>
  <si>
    <t>Ресурс:</t>
  </si>
  <si>
    <t>ФО</t>
  </si>
  <si>
    <t>type_row</t>
  </si>
  <si>
    <t>proj_id</t>
  </si>
  <si>
    <t>task_id</t>
  </si>
  <si>
    <t>rsrc_id</t>
  </si>
  <si>
    <t>taskrsrc_id</t>
  </si>
  <si>
    <t>dtBegin</t>
  </si>
  <si>
    <t>actv_code_id_Ispolnitel</t>
  </si>
  <si>
    <t>ID работ</t>
  </si>
  <si>
    <t>Наименование работ</t>
  </si>
  <si>
    <t>№ комплекта</t>
  </si>
  <si>
    <t>Ед.изм.</t>
  </si>
  <si>
    <t>Всего по проекту</t>
  </si>
  <si>
    <t>План. стоимость</t>
  </si>
  <si>
    <t>Факт. стоимость</t>
  </si>
  <si>
    <t>С начала строительства 
с накоплением на дату отчета</t>
  </si>
  <si>
    <t>Задание на месяц</t>
  </si>
  <si>
    <t>С начала месяца с накоплением на дату отчета</t>
  </si>
  <si>
    <t>Начало</t>
  </si>
  <si>
    <t>Окончание</t>
  </si>
  <si>
    <t>Наличие ТМЦ для СМР</t>
  </si>
  <si>
    <t>Комментарии подрядчика</t>
  </si>
  <si>
    <t>Комментарии заказчика</t>
  </si>
  <si>
    <t>Показатель</t>
  </si>
  <si>
    <t>план</t>
  </si>
  <si>
    <t>факт</t>
  </si>
  <si>
    <t>прогресс, %</t>
  </si>
  <si>
    <t>БП</t>
  </si>
  <si>
    <t>прогноз</t>
  </si>
  <si>
    <t>Чт</t>
  </si>
  <si>
    <t>Пт</t>
  </si>
  <si>
    <t>Сб</t>
  </si>
  <si>
    <t>Вс</t>
  </si>
  <si>
    <t>Пн</t>
  </si>
  <si>
    <t>Вт</t>
  </si>
  <si>
    <t>Ср</t>
  </si>
  <si>
    <t>group1</t>
  </si>
  <si>
    <t>Строительно-монтажные работы</t>
  </si>
  <si>
    <t>group2</t>
  </si>
  <si>
    <t xml:space="preserve">  2.1 Конвейерные сооружения</t>
  </si>
  <si>
    <t>group3</t>
  </si>
  <si>
    <t xml:space="preserve">    2.1.3 Конвейерная галерея №3 (Шифр 2.1.3)</t>
  </si>
  <si>
    <t>group4</t>
  </si>
  <si>
    <t xml:space="preserve">      Конструкции металлические</t>
  </si>
  <si>
    <t>data</t>
  </si>
  <si>
    <t>A2900.dv</t>
  </si>
  <si>
    <t>Монтаж металлоконструкции зданий свыше 20 метров по высоте</t>
  </si>
  <si>
    <t>1632-2021-2.1.3-КМ</t>
  </si>
  <si>
    <t>Т</t>
  </si>
  <si>
    <t/>
  </si>
  <si>
    <t>согл.план МСГ</t>
  </si>
  <si>
    <t>A2920.dv10</t>
  </si>
  <si>
    <t>Монтаж сплошного настила</t>
  </si>
  <si>
    <t xml:space="preserve">ГРАФИК ДВИЖЕНИЯ ЛЮДСКИХ И ТЕХНИЧЕСКИХ РЕСУРСОВ  </t>
  </si>
  <si>
    <t>mob_rsrc_id</t>
  </si>
  <si>
    <t>Наименование ресурсов</t>
  </si>
  <si>
    <t>group</t>
  </si>
  <si>
    <t>Итого трудовые ресурсы</t>
  </si>
  <si>
    <t>itogo</t>
  </si>
  <si>
    <t>ИТР</t>
  </si>
  <si>
    <t>План</t>
  </si>
  <si>
    <t>Факт</t>
  </si>
  <si>
    <t>Рабочие</t>
  </si>
  <si>
    <t>Механизаторы</t>
  </si>
  <si>
    <t>Персонал (ВСЕГО)</t>
  </si>
  <si>
    <t>Итого технические ресурсы</t>
  </si>
  <si>
    <t>Механизмы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</si>
</sst>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9]d\ mmm"/>
    <numFmt numFmtId="165" formatCode="[$-419]d\ mmm\ yy"/>
    <numFmt numFmtId="166" formatCode="#,##0.0"/>
  </numFmts>
  <fonts count="11" x14ac:knownFonts="1">
    <font>
      <sz val="11"/>
      <name val="Calibri"/>
      <scheme val="minor"/>
    </font>
    <font>
      <sz val="11"/>
      <name val="Calibri"/>
      <family val="2"/>
      <charset val="204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12"/>
      <name val="Tahoma"/>
      <family val="2"/>
      <charset val="204"/>
    </font>
    <font>
      <sz val="12"/>
      <name val="Tahoma"/>
      <family val="2"/>
      <charset val="204"/>
    </font>
    <font>
      <b/>
      <sz val="11"/>
      <name val="Calibri"/>
      <family val="2"/>
      <charset val="204"/>
    </font>
    <font>
      <b/>
      <sz val="12"/>
      <name val="Tahoma"/>
      <family val="2"/>
      <charset val="204"/>
    </font>
    <font>
      <sz val="11"/>
      <name val="Calibri"/>
      <family val="2"/>
      <charset val="204"/>
    </font>
    <font>
      <sz val="12"/>
      <name val="Tahoma"/>
      <family val="2"/>
      <charset val="204"/>
    </font>
    <font>
      <b/>
      <sz val="12"/>
      <color rgb="FF7F7F7F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CD5B4"/>
        <bgColor rgb="FFFCD5B4"/>
      </patternFill>
    </fill>
    <fill>
      <patternFill patternType="solid">
        <fgColor rgb="FFFDE9D9"/>
        <bgColor rgb="FFFDE9D9"/>
      </patternFill>
    </fill>
    <fill>
      <patternFill patternType="solid">
        <fgColor rgb="FFC0C0C0"/>
        <bgColor rgb="FFC0C0C0"/>
      </patternFill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</fills>
  <borders count="2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14" fontId="5" fillId="0" borderId="0" xfId="0" applyNumberFormat="1" applyFont="1" applyAlignment="1">
      <alignment vertical="top"/>
    </xf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4" fontId="7" fillId="2" borderId="14" xfId="0" applyNumberFormat="1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4" fontId="7" fillId="3" borderId="14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7" fillId="4" borderId="14" xfId="0" quotePrefix="1" applyFont="1" applyFill="1" applyBorder="1" applyAlignment="1">
      <alignment horizontal="center" vertical="center"/>
    </xf>
    <xf numFmtId="4" fontId="9" fillId="4" borderId="14" xfId="0" applyNumberFormat="1" applyFont="1" applyFill="1" applyBorder="1" applyAlignment="1">
      <alignment horizontal="center" vertical="center"/>
    </xf>
    <xf numFmtId="0" fontId="7" fillId="0" borderId="14" xfId="0" quotePrefix="1" applyFont="1" applyBorder="1" applyAlignment="1">
      <alignment horizontal="center" vertical="center"/>
    </xf>
    <xf numFmtId="4" fontId="9" fillId="0" borderId="14" xfId="0" applyNumberFormat="1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164" fontId="4" fillId="5" borderId="25" xfId="0" applyNumberFormat="1" applyFont="1" applyFill="1" applyBorder="1" applyAlignment="1">
      <alignment horizontal="center"/>
    </xf>
    <xf numFmtId="0" fontId="9" fillId="0" borderId="0" xfId="0" applyFont="1"/>
    <xf numFmtId="0" fontId="10" fillId="6" borderId="25" xfId="0" applyFont="1" applyFill="1" applyBorder="1" applyAlignment="1">
      <alignment horizontal="center"/>
    </xf>
    <xf numFmtId="0" fontId="7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 wrapText="1"/>
    </xf>
    <xf numFmtId="165" fontId="7" fillId="0" borderId="6" xfId="0" applyNumberFormat="1" applyFont="1" applyBorder="1" applyAlignment="1">
      <alignment horizontal="center" vertical="center"/>
    </xf>
    <xf numFmtId="0" fontId="9" fillId="0" borderId="1" xfId="0" quotePrefix="1" applyFont="1" applyBorder="1" applyAlignment="1">
      <alignment vertical="center" wrapText="1"/>
    </xf>
    <xf numFmtId="0" fontId="7" fillId="5" borderId="8" xfId="0" applyFont="1" applyFill="1" applyBorder="1" applyAlignment="1">
      <alignment horizontal="center" vertical="center"/>
    </xf>
    <xf numFmtId="166" fontId="9" fillId="5" borderId="28" xfId="0" applyNumberFormat="1" applyFont="1" applyFill="1" applyBorder="1" applyAlignment="1">
      <alignment horizontal="center" vertical="center"/>
    </xf>
    <xf numFmtId="0" fontId="9" fillId="0" borderId="5" xfId="0" quotePrefix="1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166" fontId="9" fillId="0" borderId="5" xfId="0" applyNumberFormat="1" applyFont="1" applyBorder="1" applyAlignment="1">
      <alignment horizontal="center" vertical="center"/>
    </xf>
    <xf numFmtId="4" fontId="9" fillId="0" borderId="14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5" xfId="0" applyFont="1" applyBorder="1"/>
    <xf numFmtId="0" fontId="7" fillId="0" borderId="1" xfId="0" applyFont="1" applyBorder="1" applyAlignment="1">
      <alignment horizontal="center" vertical="center" wrapText="1"/>
    </xf>
    <xf numFmtId="0" fontId="7" fillId="3" borderId="13" xfId="0" applyFont="1" applyFill="1" applyBorder="1" applyAlignment="1">
      <alignment vertical="center" wrapText="1"/>
    </xf>
    <xf numFmtId="0" fontId="8" fillId="0" borderId="18" xfId="0" applyFont="1" applyBorder="1"/>
    <xf numFmtId="14" fontId="7" fillId="3" borderId="13" xfId="0" applyNumberFormat="1" applyFont="1" applyFill="1" applyBorder="1" applyAlignment="1">
      <alignment horizontal="center" vertical="center" wrapText="1"/>
    </xf>
    <xf numFmtId="4" fontId="7" fillId="3" borderId="13" xfId="0" applyNumberFormat="1" applyFont="1" applyFill="1" applyBorder="1" applyAlignment="1">
      <alignment horizontal="center" vertical="center" wrapText="1"/>
    </xf>
    <xf numFmtId="0" fontId="8" fillId="0" borderId="19" xfId="0" applyFont="1" applyBorder="1"/>
    <xf numFmtId="4" fontId="7" fillId="2" borderId="13" xfId="0" applyNumberFormat="1" applyFont="1" applyFill="1" applyBorder="1" applyAlignment="1">
      <alignment horizontal="center" vertical="center" wrapText="1"/>
    </xf>
    <xf numFmtId="10" fontId="7" fillId="2" borderId="13" xfId="0" applyNumberFormat="1" applyFont="1" applyFill="1" applyBorder="1" applyAlignment="1">
      <alignment horizontal="center" vertical="center" wrapText="1"/>
    </xf>
    <xf numFmtId="10" fontId="7" fillId="3" borderId="13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3" borderId="10" xfId="0" quotePrefix="1" applyNumberFormat="1" applyFont="1" applyFill="1" applyBorder="1" applyAlignment="1">
      <alignment horizontal="left" vertical="center"/>
    </xf>
    <xf numFmtId="0" fontId="8" fillId="0" borderId="11" xfId="0" applyFont="1" applyBorder="1"/>
    <xf numFmtId="0" fontId="8" fillId="0" borderId="12" xfId="0" applyFont="1" applyBorder="1"/>
    <xf numFmtId="0" fontId="8" fillId="0" borderId="15" xfId="0" applyFont="1" applyBorder="1"/>
    <xf numFmtId="0" fontId="8" fillId="0" borderId="16" xfId="0" applyFont="1" applyBorder="1"/>
    <xf numFmtId="0" fontId="8" fillId="0" borderId="17" xfId="0" applyFont="1" applyBorder="1"/>
    <xf numFmtId="14" fontId="7" fillId="2" borderId="13" xfId="0" applyNumberFormat="1" applyFont="1" applyFill="1" applyBorder="1" applyAlignment="1">
      <alignment horizontal="center" vertical="center" wrapText="1"/>
    </xf>
    <xf numFmtId="49" fontId="7" fillId="2" borderId="10" xfId="0" quotePrefix="1" applyNumberFormat="1" applyFont="1" applyFill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/>
    <xf numFmtId="0" fontId="8" fillId="0" borderId="4" xfId="0" applyFont="1" applyBorder="1"/>
    <xf numFmtId="0" fontId="4" fillId="0" borderId="0" xfId="0" applyFont="1" applyAlignment="1">
      <alignment vertical="top"/>
    </xf>
    <xf numFmtId="0" fontId="0" fillId="0" borderId="0" xfId="0"/>
    <xf numFmtId="0" fontId="9" fillId="0" borderId="13" xfId="0" quotePrefix="1" applyFont="1" applyBorder="1" applyAlignment="1">
      <alignment vertical="center" wrapText="1"/>
    </xf>
    <xf numFmtId="0" fontId="7" fillId="2" borderId="13" xfId="0" applyFont="1" applyFill="1" applyBorder="1" applyAlignment="1">
      <alignment vertical="center" wrapText="1"/>
    </xf>
    <xf numFmtId="14" fontId="9" fillId="0" borderId="13" xfId="0" applyNumberFormat="1" applyFont="1" applyBorder="1" applyAlignment="1">
      <alignment horizontal="center" vertical="center" wrapText="1"/>
    </xf>
    <xf numFmtId="49" fontId="9" fillId="0" borderId="13" xfId="0" quotePrefix="1" applyNumberFormat="1" applyFont="1" applyBorder="1" applyAlignment="1">
      <alignment horizontal="left" vertical="center"/>
    </xf>
    <xf numFmtId="0" fontId="9" fillId="0" borderId="13" xfId="0" quotePrefix="1" applyFont="1" applyBorder="1" applyAlignment="1">
      <alignment horizontal="left" vertical="top" wrapText="1"/>
    </xf>
    <xf numFmtId="0" fontId="9" fillId="0" borderId="13" xfId="0" quotePrefix="1" applyFont="1" applyBorder="1" applyAlignment="1">
      <alignment horizontal="center" vertical="center" wrapText="1"/>
    </xf>
    <xf numFmtId="4" fontId="9" fillId="0" borderId="13" xfId="0" applyNumberFormat="1" applyFont="1" applyBorder="1" applyAlignment="1">
      <alignment horizontal="center" vertical="center" wrapText="1"/>
    </xf>
    <xf numFmtId="0" fontId="8" fillId="0" borderId="21" xfId="0" applyFont="1" applyBorder="1"/>
    <xf numFmtId="10" fontId="9" fillId="0" borderId="13" xfId="0" applyNumberFormat="1" applyFont="1" applyBorder="1" applyAlignment="1">
      <alignment horizontal="center" vertical="center" wrapText="1"/>
    </xf>
    <xf numFmtId="0" fontId="7" fillId="5" borderId="23" xfId="0" applyFont="1" applyFill="1" applyBorder="1" applyAlignment="1">
      <alignment horizontal="center" vertical="center"/>
    </xf>
    <xf numFmtId="0" fontId="8" fillId="0" borderId="24" xfId="0" applyFont="1" applyBorder="1"/>
    <xf numFmtId="0" fontId="8" fillId="0" borderId="26" xfId="0" applyFont="1" applyBorder="1"/>
    <xf numFmtId="0" fontId="8" fillId="0" borderId="2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100"/>
  <sheetViews>
    <sheetView tabSelected="1" zoomScale="80" zoomScaleNormal="80" workbookViewId="0">
      <pane xSplit="9" ySplit="10" topLeftCell="AW14" activePane="bottomRight" state="frozen"/>
      <selection pane="topRight" activeCell="J1" sqref="J1"/>
      <selection pane="bottomLeft" activeCell="A11" sqref="A11"/>
      <selection pane="bottomRight" activeCell="T20" sqref="T20:T21"/>
    </sheetView>
  </sheetViews>
  <sheetFormatPr defaultColWidth="14.44140625" defaultRowHeight="15" customHeight="1" x14ac:dyDescent="0.3"/>
  <cols>
    <col min="1" max="7" width="8.88671875" hidden="1" customWidth="1"/>
    <col min="8" max="8" width="14.109375" customWidth="1"/>
    <col min="9" max="9" width="46.6640625" customWidth="1"/>
    <col min="10" max="10" width="31.6640625" customWidth="1"/>
    <col min="11" max="11" width="10.6640625" customWidth="1"/>
    <col min="12" max="12" width="13" customWidth="1"/>
    <col min="13" max="13" width="13.6640625" customWidth="1"/>
    <col min="14" max="14" width="14.5546875" customWidth="1"/>
    <col min="15" max="16" width="14.109375" customWidth="1"/>
    <col min="17" max="18" width="16.109375" customWidth="1"/>
    <col min="19" max="19" width="17.44140625" customWidth="1"/>
    <col min="20" max="20" width="17.21875" customWidth="1"/>
    <col min="21" max="21" width="17.109375" customWidth="1"/>
    <col min="22" max="27" width="16.109375" customWidth="1"/>
    <col min="28" max="28" width="17.5546875" customWidth="1"/>
    <col min="29" max="29" width="23.88671875" customWidth="1"/>
    <col min="30" max="30" width="24.88671875" customWidth="1"/>
    <col min="31" max="31" width="18.44140625" customWidth="1"/>
    <col min="32" max="32" width="14" customWidth="1"/>
    <col min="33" max="62" width="13.6640625" customWidth="1"/>
  </cols>
  <sheetData>
    <row r="1" spans="1:62" ht="14.25" customHeight="1" x14ac:dyDescent="0.3"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2" t="s">
        <v>0</v>
      </c>
      <c r="U1" s="3"/>
      <c r="V1" s="3"/>
      <c r="W1" s="3"/>
      <c r="X1" s="3"/>
      <c r="Y1" s="3"/>
      <c r="Z1" s="1"/>
      <c r="AA1" s="1"/>
      <c r="AB1" s="1"/>
      <c r="AC1" s="1"/>
      <c r="AD1" s="1"/>
      <c r="AQ1" s="3"/>
      <c r="AR1" s="3"/>
    </row>
    <row r="2" spans="1:62" ht="14.25" customHeight="1" x14ac:dyDescent="0.3"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2"/>
      <c r="U2" s="3"/>
      <c r="V2" s="3"/>
      <c r="W2" s="3"/>
      <c r="X2" s="3"/>
      <c r="Y2" s="3"/>
      <c r="Z2" s="1"/>
      <c r="AA2" s="1"/>
      <c r="AB2" s="1"/>
      <c r="AC2" s="1"/>
      <c r="AD2" s="1"/>
      <c r="AQ2" s="3"/>
      <c r="AR2" s="3"/>
    </row>
    <row r="3" spans="1:62" ht="14.25" customHeight="1" x14ac:dyDescent="0.3"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4" t="s">
        <v>1</v>
      </c>
      <c r="U3" s="4"/>
      <c r="V3" s="5" t="s">
        <v>2</v>
      </c>
      <c r="Y3" s="3"/>
      <c r="Z3" s="1"/>
      <c r="AA3" s="1"/>
      <c r="AB3" s="1"/>
      <c r="AC3" s="1"/>
      <c r="AD3" s="1"/>
      <c r="AQ3" s="3"/>
      <c r="AR3" s="3"/>
    </row>
    <row r="4" spans="1:62" ht="14.25" customHeight="1" x14ac:dyDescent="0.3"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4" t="s">
        <v>3</v>
      </c>
      <c r="U4" s="4"/>
      <c r="V4" s="5" t="s">
        <v>4</v>
      </c>
      <c r="Y4" s="3"/>
      <c r="Z4" s="1"/>
      <c r="AA4" s="1"/>
      <c r="AB4" s="1"/>
      <c r="AC4" s="1"/>
      <c r="AD4" s="1"/>
      <c r="AQ4" s="3"/>
      <c r="AR4" s="3"/>
    </row>
    <row r="5" spans="1:62" ht="14.25" customHeight="1" x14ac:dyDescent="0.3"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66" t="s">
        <v>5</v>
      </c>
      <c r="U5" s="67"/>
      <c r="V5" s="5" t="s">
        <v>6</v>
      </c>
      <c r="Y5" s="3"/>
      <c r="Z5" s="1"/>
      <c r="AA5" s="1"/>
      <c r="AB5" s="1"/>
      <c r="AC5" s="1"/>
      <c r="AD5" s="1"/>
      <c r="AQ5" s="3"/>
      <c r="AR5" s="3"/>
    </row>
    <row r="6" spans="1:62" ht="14.25" customHeight="1" x14ac:dyDescent="0.3"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66" t="s">
        <v>7</v>
      </c>
      <c r="U6" s="67"/>
      <c r="V6" s="6">
        <v>46054</v>
      </c>
      <c r="Y6" s="3"/>
      <c r="Z6" s="1"/>
      <c r="AA6" s="1"/>
      <c r="AB6" s="1"/>
      <c r="AC6" s="1"/>
      <c r="AD6" s="1"/>
      <c r="AQ6" s="3"/>
      <c r="AR6" s="3"/>
    </row>
    <row r="7" spans="1:62" ht="14.25" customHeight="1" x14ac:dyDescent="0.3"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66" t="s">
        <v>8</v>
      </c>
      <c r="U7" s="67"/>
      <c r="V7" s="5" t="s">
        <v>9</v>
      </c>
      <c r="W7" s="1"/>
      <c r="X7" s="1"/>
      <c r="Y7" s="1"/>
      <c r="Z7" s="1"/>
      <c r="AA7" s="1"/>
      <c r="AB7" s="1"/>
      <c r="AC7" s="1"/>
      <c r="AD7" s="1"/>
    </row>
    <row r="8" spans="1:62" ht="14.25" customHeight="1" x14ac:dyDescent="0.3"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</row>
    <row r="9" spans="1:62" ht="33.75" customHeight="1" x14ac:dyDescent="0.3">
      <c r="A9" s="43" t="s">
        <v>10</v>
      </c>
      <c r="B9" s="43" t="s">
        <v>11</v>
      </c>
      <c r="C9" s="43" t="s">
        <v>12</v>
      </c>
      <c r="D9" s="43" t="s">
        <v>13</v>
      </c>
      <c r="E9" s="43" t="s">
        <v>14</v>
      </c>
      <c r="F9" s="43" t="s">
        <v>15</v>
      </c>
      <c r="G9" s="43" t="s">
        <v>16</v>
      </c>
      <c r="H9" s="43" t="s">
        <v>17</v>
      </c>
      <c r="I9" s="43" t="s">
        <v>18</v>
      </c>
      <c r="J9" s="43" t="s">
        <v>19</v>
      </c>
      <c r="K9" s="43" t="s">
        <v>20</v>
      </c>
      <c r="L9" s="45" t="s">
        <v>21</v>
      </c>
      <c r="M9" s="54" t="s">
        <v>22</v>
      </c>
      <c r="N9" s="54" t="s">
        <v>23</v>
      </c>
      <c r="O9" s="63" t="s">
        <v>24</v>
      </c>
      <c r="P9" s="64"/>
      <c r="Q9" s="65"/>
      <c r="R9" s="45" t="s">
        <v>25</v>
      </c>
      <c r="S9" s="63" t="s">
        <v>26</v>
      </c>
      <c r="T9" s="64"/>
      <c r="U9" s="65"/>
      <c r="V9" s="63" t="s">
        <v>27</v>
      </c>
      <c r="W9" s="64"/>
      <c r="X9" s="65"/>
      <c r="Y9" s="63" t="s">
        <v>28</v>
      </c>
      <c r="Z9" s="64"/>
      <c r="AA9" s="65"/>
      <c r="AB9" s="45" t="s">
        <v>29</v>
      </c>
      <c r="AC9" s="45" t="s">
        <v>30</v>
      </c>
      <c r="AD9" s="45" t="s">
        <v>31</v>
      </c>
      <c r="AE9" s="45" t="s">
        <v>32</v>
      </c>
      <c r="AF9" s="9">
        <v>46023</v>
      </c>
      <c r="AG9" s="9">
        <v>46024</v>
      </c>
      <c r="AH9" s="9">
        <v>46025</v>
      </c>
      <c r="AI9" s="9">
        <v>46026</v>
      </c>
      <c r="AJ9" s="9">
        <v>46027</v>
      </c>
      <c r="AK9" s="9">
        <v>46028</v>
      </c>
      <c r="AL9" s="9">
        <v>46029</v>
      </c>
      <c r="AM9" s="9">
        <v>46030</v>
      </c>
      <c r="AN9" s="9">
        <v>46031</v>
      </c>
      <c r="AO9" s="9">
        <v>46032</v>
      </c>
      <c r="AP9" s="9">
        <v>46033</v>
      </c>
      <c r="AQ9" s="9">
        <v>46034</v>
      </c>
      <c r="AR9" s="9">
        <v>46035</v>
      </c>
      <c r="AS9" s="9">
        <v>46036</v>
      </c>
      <c r="AT9" s="9">
        <v>46037</v>
      </c>
      <c r="AU9" s="9">
        <v>46038</v>
      </c>
      <c r="AV9" s="9">
        <v>46039</v>
      </c>
      <c r="AW9" s="9">
        <v>46040</v>
      </c>
      <c r="AX9" s="9">
        <v>46041</v>
      </c>
      <c r="AY9" s="9">
        <v>46042</v>
      </c>
      <c r="AZ9" s="9">
        <v>46043</v>
      </c>
      <c r="BA9" s="9">
        <v>46044</v>
      </c>
      <c r="BB9" s="9">
        <v>46045</v>
      </c>
      <c r="BC9" s="9">
        <v>46046</v>
      </c>
      <c r="BD9" s="9">
        <v>46047</v>
      </c>
      <c r="BE9" s="9">
        <v>46048</v>
      </c>
      <c r="BF9" s="9">
        <v>46049</v>
      </c>
      <c r="BG9" s="9">
        <v>46050</v>
      </c>
      <c r="BH9" s="9">
        <v>46051</v>
      </c>
      <c r="BI9" s="9">
        <v>46052</v>
      </c>
      <c r="BJ9" s="9">
        <v>46053</v>
      </c>
    </row>
    <row r="10" spans="1:62" ht="21.75" customHeight="1" x14ac:dyDescent="0.3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10" t="s">
        <v>33</v>
      </c>
      <c r="P10" s="10" t="s">
        <v>34</v>
      </c>
      <c r="Q10" s="10" t="s">
        <v>35</v>
      </c>
      <c r="R10" s="44"/>
      <c r="S10" s="10" t="s">
        <v>33</v>
      </c>
      <c r="T10" s="10" t="s">
        <v>34</v>
      </c>
      <c r="U10" s="10" t="s">
        <v>35</v>
      </c>
      <c r="V10" s="10" t="s">
        <v>36</v>
      </c>
      <c r="W10" s="10" t="s">
        <v>37</v>
      </c>
      <c r="X10" s="10" t="s">
        <v>34</v>
      </c>
      <c r="Y10" s="10" t="s">
        <v>36</v>
      </c>
      <c r="Z10" s="10" t="s">
        <v>37</v>
      </c>
      <c r="AA10" s="10" t="s">
        <v>34</v>
      </c>
      <c r="AB10" s="44"/>
      <c r="AC10" s="44"/>
      <c r="AD10" s="44"/>
      <c r="AE10" s="44"/>
      <c r="AF10" s="9" t="s">
        <v>38</v>
      </c>
      <c r="AG10" s="9" t="s">
        <v>39</v>
      </c>
      <c r="AH10" s="9" t="s">
        <v>40</v>
      </c>
      <c r="AI10" s="9" t="s">
        <v>41</v>
      </c>
      <c r="AJ10" s="9" t="s">
        <v>42</v>
      </c>
      <c r="AK10" s="9" t="s">
        <v>43</v>
      </c>
      <c r="AL10" s="9" t="s">
        <v>44</v>
      </c>
      <c r="AM10" s="9" t="s">
        <v>38</v>
      </c>
      <c r="AN10" s="9" t="s">
        <v>39</v>
      </c>
      <c r="AO10" s="9" t="s">
        <v>40</v>
      </c>
      <c r="AP10" s="9" t="s">
        <v>41</v>
      </c>
      <c r="AQ10" s="9" t="s">
        <v>42</v>
      </c>
      <c r="AR10" s="9" t="s">
        <v>43</v>
      </c>
      <c r="AS10" s="9" t="s">
        <v>44</v>
      </c>
      <c r="AT10" s="9" t="s">
        <v>38</v>
      </c>
      <c r="AU10" s="9" t="s">
        <v>39</v>
      </c>
      <c r="AV10" s="9" t="s">
        <v>40</v>
      </c>
      <c r="AW10" s="9" t="s">
        <v>41</v>
      </c>
      <c r="AX10" s="9" t="s">
        <v>42</v>
      </c>
      <c r="AY10" s="9" t="s">
        <v>43</v>
      </c>
      <c r="AZ10" s="9" t="s">
        <v>44</v>
      </c>
      <c r="BA10" s="9" t="s">
        <v>38</v>
      </c>
      <c r="BB10" s="9" t="s">
        <v>39</v>
      </c>
      <c r="BC10" s="9" t="s">
        <v>40</v>
      </c>
      <c r="BD10" s="9" t="s">
        <v>41</v>
      </c>
      <c r="BE10" s="9" t="s">
        <v>42</v>
      </c>
      <c r="BF10" s="9" t="s">
        <v>43</v>
      </c>
      <c r="BG10" s="9" t="s">
        <v>44</v>
      </c>
      <c r="BH10" s="9" t="s">
        <v>38</v>
      </c>
      <c r="BI10" s="9" t="s">
        <v>39</v>
      </c>
      <c r="BJ10" s="9" t="s">
        <v>40</v>
      </c>
    </row>
    <row r="11" spans="1:62" ht="21.75" customHeight="1" x14ac:dyDescent="0.3">
      <c r="A11" s="11"/>
      <c r="B11" s="11"/>
      <c r="C11" s="11"/>
      <c r="D11" s="11"/>
      <c r="E11" s="11"/>
      <c r="F11" s="11"/>
      <c r="G11" s="11"/>
      <c r="H11" s="12">
        <v>1</v>
      </c>
      <c r="I11" s="12">
        <v>2</v>
      </c>
      <c r="J11" s="12">
        <v>3</v>
      </c>
      <c r="K11" s="12">
        <v>4</v>
      </c>
      <c r="L11" s="12">
        <v>5</v>
      </c>
      <c r="M11" s="12">
        <v>6</v>
      </c>
      <c r="N11" s="12">
        <v>7</v>
      </c>
      <c r="O11" s="12">
        <v>8</v>
      </c>
      <c r="P11" s="12">
        <v>9</v>
      </c>
      <c r="Q11" s="12">
        <v>10</v>
      </c>
      <c r="R11" s="12">
        <v>11</v>
      </c>
      <c r="S11" s="12">
        <v>12</v>
      </c>
      <c r="T11" s="12">
        <v>13</v>
      </c>
      <c r="U11" s="12">
        <v>14</v>
      </c>
      <c r="V11" s="12">
        <v>15</v>
      </c>
      <c r="W11" s="12">
        <v>16</v>
      </c>
      <c r="X11" s="12">
        <v>17</v>
      </c>
      <c r="Y11" s="12">
        <v>18</v>
      </c>
      <c r="Z11" s="12">
        <v>19</v>
      </c>
      <c r="AA11" s="12">
        <v>20</v>
      </c>
      <c r="AB11" s="12">
        <v>21</v>
      </c>
      <c r="AC11" s="12">
        <v>22</v>
      </c>
      <c r="AD11" s="12">
        <v>23</v>
      </c>
      <c r="AE11" s="12">
        <v>24</v>
      </c>
      <c r="AF11" s="12">
        <v>25</v>
      </c>
      <c r="AG11" s="12">
        <v>26</v>
      </c>
      <c r="AH11" s="12">
        <v>27</v>
      </c>
      <c r="AI11" s="12">
        <v>28</v>
      </c>
      <c r="AJ11" s="12">
        <v>29</v>
      </c>
      <c r="AK11" s="12">
        <v>30</v>
      </c>
      <c r="AL11" s="12">
        <v>31</v>
      </c>
      <c r="AM11" s="12">
        <v>32</v>
      </c>
      <c r="AN11" s="12">
        <v>33</v>
      </c>
      <c r="AO11" s="12">
        <v>34</v>
      </c>
      <c r="AP11" s="12">
        <v>35</v>
      </c>
      <c r="AQ11" s="12">
        <v>36</v>
      </c>
      <c r="AR11" s="12">
        <v>37</v>
      </c>
      <c r="AS11" s="12">
        <v>38</v>
      </c>
      <c r="AT11" s="12">
        <v>39</v>
      </c>
      <c r="AU11" s="12">
        <v>40</v>
      </c>
      <c r="AV11" s="12">
        <v>41</v>
      </c>
      <c r="AW11" s="12">
        <v>42</v>
      </c>
      <c r="AX11" s="12">
        <v>43</v>
      </c>
      <c r="AY11" s="12">
        <v>44</v>
      </c>
      <c r="AZ11" s="12">
        <v>45</v>
      </c>
      <c r="BA11" s="12">
        <v>46</v>
      </c>
      <c r="BB11" s="12">
        <v>47</v>
      </c>
      <c r="BC11" s="12">
        <v>48</v>
      </c>
      <c r="BD11" s="12">
        <v>49</v>
      </c>
      <c r="BE11" s="12">
        <v>50</v>
      </c>
      <c r="BF11" s="12">
        <v>51</v>
      </c>
      <c r="BG11" s="12">
        <v>52</v>
      </c>
      <c r="BH11" s="12">
        <v>53</v>
      </c>
      <c r="BI11" s="12">
        <v>54</v>
      </c>
      <c r="BJ11" s="12">
        <v>55</v>
      </c>
    </row>
    <row r="12" spans="1:62" ht="24" customHeight="1" x14ac:dyDescent="0.3">
      <c r="A12" s="13" t="s">
        <v>45</v>
      </c>
      <c r="B12" s="13"/>
      <c r="C12" s="13"/>
      <c r="D12" s="13"/>
      <c r="E12" s="13"/>
      <c r="F12" s="13"/>
      <c r="G12" s="14"/>
      <c r="H12" s="62" t="s">
        <v>46</v>
      </c>
      <c r="I12" s="56"/>
      <c r="J12" s="56"/>
      <c r="K12" s="56"/>
      <c r="L12" s="56"/>
      <c r="M12" s="56"/>
      <c r="N12" s="56"/>
      <c r="O12" s="56"/>
      <c r="P12" s="57"/>
      <c r="Q12" s="52"/>
      <c r="R12" s="51"/>
      <c r="S12" s="51"/>
      <c r="T12" s="51"/>
      <c r="U12" s="52"/>
      <c r="V12" s="61"/>
      <c r="W12" s="61"/>
      <c r="X12" s="61"/>
      <c r="Y12" s="61"/>
      <c r="Z12" s="61"/>
      <c r="AA12" s="61"/>
      <c r="AB12" s="69"/>
      <c r="AC12" s="69"/>
      <c r="AD12" s="69"/>
      <c r="AE12" s="15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</row>
    <row r="13" spans="1:62" ht="14.25" customHeight="1" x14ac:dyDescent="0.3">
      <c r="A13" s="13" t="s">
        <v>45</v>
      </c>
      <c r="B13" s="13"/>
      <c r="C13" s="13"/>
      <c r="D13" s="13"/>
      <c r="E13" s="13"/>
      <c r="F13" s="13"/>
      <c r="G13" s="14"/>
      <c r="H13" s="58"/>
      <c r="I13" s="59"/>
      <c r="J13" s="59"/>
      <c r="K13" s="59"/>
      <c r="L13" s="59"/>
      <c r="M13" s="59"/>
      <c r="N13" s="59"/>
      <c r="O13" s="59"/>
      <c r="P13" s="60"/>
      <c r="Q13" s="47"/>
      <c r="R13" s="47"/>
      <c r="S13" s="50"/>
      <c r="T13" s="50"/>
      <c r="U13" s="50"/>
      <c r="V13" s="47"/>
      <c r="W13" s="47"/>
      <c r="X13" s="47"/>
      <c r="Y13" s="47"/>
      <c r="Z13" s="47"/>
      <c r="AA13" s="47"/>
      <c r="AB13" s="47"/>
      <c r="AC13" s="47"/>
      <c r="AD13" s="47"/>
      <c r="AE13" s="15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</row>
    <row r="14" spans="1:62" ht="14.25" customHeight="1" x14ac:dyDescent="0.3">
      <c r="A14" s="13" t="s">
        <v>47</v>
      </c>
      <c r="B14" s="13"/>
      <c r="C14" s="13"/>
      <c r="D14" s="13"/>
      <c r="E14" s="13"/>
      <c r="F14" s="13"/>
      <c r="G14" s="14"/>
      <c r="H14" s="62" t="s">
        <v>48</v>
      </c>
      <c r="I14" s="56"/>
      <c r="J14" s="56"/>
      <c r="K14" s="56"/>
      <c r="L14" s="56"/>
      <c r="M14" s="56"/>
      <c r="N14" s="56"/>
      <c r="O14" s="56"/>
      <c r="P14" s="57"/>
      <c r="Q14" s="52"/>
      <c r="R14" s="51"/>
      <c r="S14" s="51"/>
      <c r="T14" s="51"/>
      <c r="U14" s="52"/>
      <c r="V14" s="61"/>
      <c r="W14" s="61"/>
      <c r="X14" s="61"/>
      <c r="Y14" s="61"/>
      <c r="Z14" s="61"/>
      <c r="AA14" s="61"/>
      <c r="AB14" s="69"/>
      <c r="AC14" s="69"/>
      <c r="AD14" s="69"/>
      <c r="AE14" s="15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</row>
    <row r="15" spans="1:62" ht="14.25" customHeight="1" x14ac:dyDescent="0.3">
      <c r="A15" s="13" t="s">
        <v>47</v>
      </c>
      <c r="B15" s="13"/>
      <c r="C15" s="13"/>
      <c r="D15" s="13"/>
      <c r="E15" s="13"/>
      <c r="F15" s="13"/>
      <c r="G15" s="14"/>
      <c r="H15" s="58"/>
      <c r="I15" s="59"/>
      <c r="J15" s="59"/>
      <c r="K15" s="59"/>
      <c r="L15" s="59"/>
      <c r="M15" s="59"/>
      <c r="N15" s="59"/>
      <c r="O15" s="59"/>
      <c r="P15" s="60"/>
      <c r="Q15" s="47"/>
      <c r="R15" s="47"/>
      <c r="S15" s="50"/>
      <c r="T15" s="50"/>
      <c r="U15" s="50"/>
      <c r="V15" s="47"/>
      <c r="W15" s="47"/>
      <c r="X15" s="47"/>
      <c r="Y15" s="47"/>
      <c r="Z15" s="47"/>
      <c r="AA15" s="47"/>
      <c r="AB15" s="47"/>
      <c r="AC15" s="47"/>
      <c r="AD15" s="47"/>
      <c r="AE15" s="15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</row>
    <row r="16" spans="1:62" ht="14.25" customHeight="1" x14ac:dyDescent="0.3">
      <c r="A16" s="17" t="s">
        <v>49</v>
      </c>
      <c r="B16" s="17"/>
      <c r="C16" s="17"/>
      <c r="D16" s="17"/>
      <c r="E16" s="17"/>
      <c r="F16" s="17"/>
      <c r="G16" s="18"/>
      <c r="H16" s="55" t="s">
        <v>50</v>
      </c>
      <c r="I16" s="56"/>
      <c r="J16" s="56"/>
      <c r="K16" s="56"/>
      <c r="L16" s="56"/>
      <c r="M16" s="56"/>
      <c r="N16" s="56"/>
      <c r="O16" s="56"/>
      <c r="P16" s="57"/>
      <c r="Q16" s="53"/>
      <c r="R16" s="49"/>
      <c r="S16" s="49"/>
      <c r="T16" s="49"/>
      <c r="U16" s="53"/>
      <c r="V16" s="48"/>
      <c r="W16" s="48"/>
      <c r="X16" s="48"/>
      <c r="Y16" s="48"/>
      <c r="Z16" s="48"/>
      <c r="AA16" s="48"/>
      <c r="AB16" s="46"/>
      <c r="AC16" s="46"/>
      <c r="AD16" s="46"/>
      <c r="AE16" s="19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</row>
    <row r="17" spans="1:62" ht="14.25" customHeight="1" x14ac:dyDescent="0.3">
      <c r="A17" s="17" t="s">
        <v>49</v>
      </c>
      <c r="B17" s="17"/>
      <c r="C17" s="17"/>
      <c r="D17" s="17"/>
      <c r="E17" s="17"/>
      <c r="F17" s="17"/>
      <c r="G17" s="18"/>
      <c r="H17" s="58"/>
      <c r="I17" s="59"/>
      <c r="J17" s="59"/>
      <c r="K17" s="59"/>
      <c r="L17" s="59"/>
      <c r="M17" s="59"/>
      <c r="N17" s="59"/>
      <c r="O17" s="59"/>
      <c r="P17" s="60"/>
      <c r="Q17" s="47"/>
      <c r="R17" s="47"/>
      <c r="S17" s="50"/>
      <c r="T17" s="50"/>
      <c r="U17" s="50"/>
      <c r="V17" s="47"/>
      <c r="W17" s="47"/>
      <c r="X17" s="47"/>
      <c r="Y17" s="47"/>
      <c r="Z17" s="47"/>
      <c r="AA17" s="47"/>
      <c r="AB17" s="47"/>
      <c r="AC17" s="47"/>
      <c r="AD17" s="47"/>
      <c r="AE17" s="19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</row>
    <row r="18" spans="1:62" ht="14.25" customHeight="1" x14ac:dyDescent="0.3">
      <c r="A18" s="17" t="s">
        <v>51</v>
      </c>
      <c r="B18" s="17"/>
      <c r="C18" s="17"/>
      <c r="D18" s="17"/>
      <c r="E18" s="17"/>
      <c r="F18" s="17"/>
      <c r="G18" s="18"/>
      <c r="H18" s="55" t="s">
        <v>52</v>
      </c>
      <c r="I18" s="56"/>
      <c r="J18" s="56"/>
      <c r="K18" s="56"/>
      <c r="L18" s="56"/>
      <c r="M18" s="56"/>
      <c r="N18" s="56"/>
      <c r="O18" s="56"/>
      <c r="P18" s="57"/>
      <c r="Q18" s="53"/>
      <c r="R18" s="49"/>
      <c r="S18" s="49"/>
      <c r="T18" s="49"/>
      <c r="U18" s="53"/>
      <c r="V18" s="48"/>
      <c r="W18" s="48"/>
      <c r="X18" s="48"/>
      <c r="Y18" s="48"/>
      <c r="Z18" s="48"/>
      <c r="AA18" s="48"/>
      <c r="AB18" s="46"/>
      <c r="AC18" s="46"/>
      <c r="AD18" s="46"/>
      <c r="AE18" s="19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</row>
    <row r="19" spans="1:62" ht="14.25" customHeight="1" x14ac:dyDescent="0.3">
      <c r="A19" s="17" t="s">
        <v>51</v>
      </c>
      <c r="B19" s="17"/>
      <c r="C19" s="17"/>
      <c r="D19" s="17"/>
      <c r="E19" s="17"/>
      <c r="F19" s="17"/>
      <c r="G19" s="18"/>
      <c r="H19" s="58"/>
      <c r="I19" s="59"/>
      <c r="J19" s="59"/>
      <c r="K19" s="59"/>
      <c r="L19" s="59"/>
      <c r="M19" s="59"/>
      <c r="N19" s="59"/>
      <c r="O19" s="59"/>
      <c r="P19" s="60"/>
      <c r="Q19" s="47"/>
      <c r="R19" s="47"/>
      <c r="S19" s="50"/>
      <c r="T19" s="50"/>
      <c r="U19" s="50"/>
      <c r="V19" s="47"/>
      <c r="W19" s="47"/>
      <c r="X19" s="47"/>
      <c r="Y19" s="47"/>
      <c r="Z19" s="47"/>
      <c r="AA19" s="47"/>
      <c r="AB19" s="47"/>
      <c r="AC19" s="47"/>
      <c r="AD19" s="47"/>
      <c r="AE19" s="19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</row>
    <row r="20" spans="1:62" ht="14.25" customHeight="1" x14ac:dyDescent="0.3">
      <c r="A20" s="21" t="s">
        <v>53</v>
      </c>
      <c r="B20" s="21">
        <v>62176</v>
      </c>
      <c r="C20" s="21">
        <v>22590061</v>
      </c>
      <c r="D20" s="21">
        <v>2191</v>
      </c>
      <c r="E20" s="21">
        <v>13101012</v>
      </c>
      <c r="F20" s="22">
        <v>46023</v>
      </c>
      <c r="G20" s="23">
        <v>1820614</v>
      </c>
      <c r="H20" s="71" t="s">
        <v>54</v>
      </c>
      <c r="I20" s="72" t="s">
        <v>55</v>
      </c>
      <c r="J20" s="68" t="s">
        <v>56</v>
      </c>
      <c r="K20" s="73" t="s">
        <v>57</v>
      </c>
      <c r="L20" s="74">
        <v>2108.8000000000002</v>
      </c>
      <c r="M20" s="74">
        <v>28193.62</v>
      </c>
      <c r="N20" s="74">
        <v>46.5259</v>
      </c>
      <c r="O20" s="74">
        <f>L20/(Y20-V20+1)*(IF($V$6&lt;=Y20,$V$6,Y20+1)-V20)*($V$6&gt;=V20)</f>
        <v>2108.8000000000002</v>
      </c>
      <c r="P20" s="74">
        <f>0+T20</f>
        <v>67.943699999999993</v>
      </c>
      <c r="Q20" s="76">
        <f>IFERROR(P20/O20,0)</f>
        <v>3.2219129362670705E-2</v>
      </c>
      <c r="R20" s="74">
        <f>SUM(AF20:CC20)</f>
        <v>55.199999999999974</v>
      </c>
      <c r="S20" s="74">
        <f>SUMPRODUCT(($AF$9:$BJ$9&lt;$V$6)*AF20:BJ20)</f>
        <v>55.199999999999974</v>
      </c>
      <c r="T20" s="74" cm="1">
        <f t="array" ref="T20">SUMPRODUCT(($AF$9:$BJ$9&lt;$V$6)*AF21:BJ21)</f>
        <v>67.943699999999993</v>
      </c>
      <c r="U20" s="76">
        <f>IFERROR(T20/S20,0)</f>
        <v>1.2308641304347832</v>
      </c>
      <c r="V20" s="70"/>
      <c r="W20" s="70">
        <v>46019.70208333333</v>
      </c>
      <c r="X20" s="70">
        <v>46019.70208333333</v>
      </c>
      <c r="Y20" s="70"/>
      <c r="Z20" s="70">
        <v>46152.5</v>
      </c>
      <c r="AA20" s="70"/>
      <c r="AB20" s="68" t="s">
        <v>58</v>
      </c>
      <c r="AC20" s="68" t="s">
        <v>58</v>
      </c>
      <c r="AD20" s="68" t="s">
        <v>58</v>
      </c>
      <c r="AE20" s="24" t="s">
        <v>59</v>
      </c>
      <c r="AF20" s="25"/>
      <c r="AG20" s="25"/>
      <c r="AH20" s="25"/>
      <c r="AI20" s="25"/>
      <c r="AJ20" s="25">
        <v>2.2999999999999998</v>
      </c>
      <c r="AK20" s="25">
        <v>2.2999999999999998</v>
      </c>
      <c r="AL20" s="25">
        <v>2.2999999999999998</v>
      </c>
      <c r="AM20" s="25">
        <v>2.2999999999999998</v>
      </c>
      <c r="AN20" s="25">
        <v>2.2999999999999998</v>
      </c>
      <c r="AO20" s="25">
        <v>2.2999999999999998</v>
      </c>
      <c r="AP20" s="25"/>
      <c r="AQ20" s="25">
        <v>2.2999999999999998</v>
      </c>
      <c r="AR20" s="25">
        <v>2.2999999999999998</v>
      </c>
      <c r="AS20" s="25">
        <v>2.2999999999999998</v>
      </c>
      <c r="AT20" s="25">
        <v>2.2999999999999998</v>
      </c>
      <c r="AU20" s="25">
        <v>2.2999999999999998</v>
      </c>
      <c r="AV20" s="25">
        <v>2.2999999999999998</v>
      </c>
      <c r="AW20" s="25"/>
      <c r="AX20" s="25">
        <v>2.2999999999999998</v>
      </c>
      <c r="AY20" s="25">
        <v>2.2999999999999998</v>
      </c>
      <c r="AZ20" s="25">
        <v>2.2999999999999998</v>
      </c>
      <c r="BA20" s="25">
        <v>2.2999999999999998</v>
      </c>
      <c r="BB20" s="25">
        <v>2.2999999999999998</v>
      </c>
      <c r="BC20" s="25">
        <v>2.2999999999999998</v>
      </c>
      <c r="BD20" s="25"/>
      <c r="BE20" s="25">
        <v>2.2999999999999998</v>
      </c>
      <c r="BF20" s="25">
        <v>2.2999999999999998</v>
      </c>
      <c r="BG20" s="25">
        <v>2.2999999999999998</v>
      </c>
      <c r="BH20" s="25">
        <v>2.2999999999999998</v>
      </c>
      <c r="BI20" s="25">
        <v>2.2999999999999998</v>
      </c>
      <c r="BJ20" s="25">
        <v>2.2999999999999998</v>
      </c>
    </row>
    <row r="21" spans="1:62" ht="28.8" customHeight="1" x14ac:dyDescent="0.3">
      <c r="A21" s="21" t="s">
        <v>53</v>
      </c>
      <c r="B21" s="21">
        <v>62176</v>
      </c>
      <c r="C21" s="21">
        <v>22590061</v>
      </c>
      <c r="D21" s="21">
        <v>2191</v>
      </c>
      <c r="E21" s="21">
        <v>13101012</v>
      </c>
      <c r="F21" s="22">
        <v>46023</v>
      </c>
      <c r="G21" s="23">
        <v>1820614</v>
      </c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75"/>
      <c r="T21" s="75"/>
      <c r="U21" s="75"/>
      <c r="V21" s="47"/>
      <c r="W21" s="47"/>
      <c r="X21" s="47"/>
      <c r="Y21" s="47"/>
      <c r="Z21" s="47"/>
      <c r="AA21" s="47"/>
      <c r="AB21" s="47"/>
      <c r="AC21" s="47"/>
      <c r="AD21" s="47"/>
      <c r="AE21" s="26" t="s">
        <v>34</v>
      </c>
      <c r="AF21" s="27"/>
      <c r="AG21" s="27"/>
      <c r="AH21" s="42">
        <v>3.4740000000000002</v>
      </c>
      <c r="AI21" s="42">
        <v>3.2</v>
      </c>
      <c r="AJ21" s="42">
        <v>7.5</v>
      </c>
      <c r="AK21" s="42">
        <v>3.4</v>
      </c>
      <c r="AL21" s="42">
        <v>8</v>
      </c>
      <c r="AM21" s="42">
        <v>3</v>
      </c>
      <c r="AN21" s="42">
        <v>7</v>
      </c>
      <c r="AO21" s="42">
        <v>2.5</v>
      </c>
      <c r="AP21" s="42">
        <v>0</v>
      </c>
      <c r="AQ21" s="42">
        <v>7</v>
      </c>
      <c r="AR21" s="42">
        <v>7.5</v>
      </c>
      <c r="AS21" s="42">
        <v>0</v>
      </c>
      <c r="AT21" s="42">
        <v>0</v>
      </c>
      <c r="AU21" s="42">
        <v>0</v>
      </c>
      <c r="AV21" s="42">
        <v>0</v>
      </c>
      <c r="AW21" s="42">
        <v>0</v>
      </c>
      <c r="AX21" s="42">
        <v>1</v>
      </c>
      <c r="AY21" s="42">
        <v>1.2</v>
      </c>
      <c r="AZ21" s="42">
        <v>1.1356999999999999</v>
      </c>
      <c r="BA21" s="42">
        <v>1.5</v>
      </c>
      <c r="BB21" s="42">
        <v>1.7</v>
      </c>
      <c r="BC21" s="42">
        <v>1.4</v>
      </c>
      <c r="BD21" s="42">
        <v>0</v>
      </c>
      <c r="BE21" s="42">
        <v>1.77</v>
      </c>
      <c r="BF21" s="42">
        <v>1.56</v>
      </c>
      <c r="BG21" s="42">
        <v>1.3</v>
      </c>
      <c r="BH21" s="42">
        <v>1.1000000000000001</v>
      </c>
      <c r="BI21" s="42">
        <v>1</v>
      </c>
      <c r="BJ21" s="42">
        <v>0.70399999999999996</v>
      </c>
    </row>
    <row r="22" spans="1:62" ht="14.25" customHeight="1" x14ac:dyDescent="0.3">
      <c r="A22" s="21" t="s">
        <v>53</v>
      </c>
      <c r="B22" s="21">
        <v>62176</v>
      </c>
      <c r="C22" s="21">
        <v>22589917</v>
      </c>
      <c r="D22" s="21">
        <v>2191</v>
      </c>
      <c r="E22" s="21">
        <v>13100584</v>
      </c>
      <c r="F22" s="22">
        <v>46023</v>
      </c>
      <c r="G22" s="23">
        <v>1820614</v>
      </c>
      <c r="H22" s="71" t="s">
        <v>60</v>
      </c>
      <c r="I22" s="72" t="s">
        <v>61</v>
      </c>
      <c r="J22" s="68" t="s">
        <v>56</v>
      </c>
      <c r="K22" s="73" t="s">
        <v>57</v>
      </c>
      <c r="L22" s="74">
        <v>208.5</v>
      </c>
      <c r="M22" s="74">
        <v>8158.6</v>
      </c>
      <c r="N22" s="74">
        <v>0</v>
      </c>
      <c r="O22" s="74">
        <f>L22/(Y22-V22+1)*(IF($V$6&lt;=Y22,$V$6,Y22+1)-V22)*($V$6&gt;=V22)</f>
        <v>208.5</v>
      </c>
      <c r="P22" s="74">
        <f>0+T22</f>
        <v>0</v>
      </c>
      <c r="Q22" s="76">
        <f>IFERROR(P22/O22,0)</f>
        <v>0</v>
      </c>
      <c r="R22" s="74">
        <f>SUM(AF22:CC22)</f>
        <v>96.66799999999995</v>
      </c>
      <c r="S22" s="74">
        <f>SUMPRODUCT(($AF$9:$BJ$9&lt;$V$6)*AF22:BJ22)</f>
        <v>96.66799999999995</v>
      </c>
      <c r="T22" s="74">
        <f>SUMPRODUCT(($AF$9:$BJ$9&lt;$V$6)*AF23:BJ23)</f>
        <v>0</v>
      </c>
      <c r="U22" s="76">
        <f>IFERROR(T22/S22,0)</f>
        <v>0</v>
      </c>
      <c r="V22" s="70"/>
      <c r="W22" s="70">
        <v>46027.5625</v>
      </c>
      <c r="X22" s="70"/>
      <c r="Y22" s="70"/>
      <c r="Z22" s="70">
        <v>46082.5625</v>
      </c>
      <c r="AA22" s="70"/>
      <c r="AB22" s="68" t="s">
        <v>58</v>
      </c>
      <c r="AC22" s="68" t="s">
        <v>58</v>
      </c>
      <c r="AD22" s="68" t="s">
        <v>58</v>
      </c>
      <c r="AE22" s="24" t="s">
        <v>59</v>
      </c>
      <c r="AF22" s="25"/>
      <c r="AG22" s="25"/>
      <c r="AH22" s="25"/>
      <c r="AI22" s="25"/>
      <c r="AJ22" s="25">
        <v>1.8955</v>
      </c>
      <c r="AK22" s="25">
        <v>3.7909000000000002</v>
      </c>
      <c r="AL22" s="25">
        <v>3.7909000000000002</v>
      </c>
      <c r="AM22" s="25">
        <v>3.7909000000000002</v>
      </c>
      <c r="AN22" s="25">
        <v>3.7909000000000002</v>
      </c>
      <c r="AO22" s="25">
        <v>3.7909000000000002</v>
      </c>
      <c r="AP22" s="25">
        <v>3.7909000000000002</v>
      </c>
      <c r="AQ22" s="25">
        <v>3.7909000000000002</v>
      </c>
      <c r="AR22" s="25">
        <v>3.7909000000000002</v>
      </c>
      <c r="AS22" s="25">
        <v>3.7909000000000002</v>
      </c>
      <c r="AT22" s="25">
        <v>3.7909000000000002</v>
      </c>
      <c r="AU22" s="25">
        <v>3.7909000000000002</v>
      </c>
      <c r="AV22" s="25">
        <v>3.7909000000000002</v>
      </c>
      <c r="AW22" s="25">
        <v>3.7909000000000002</v>
      </c>
      <c r="AX22" s="25">
        <v>3.7909000000000002</v>
      </c>
      <c r="AY22" s="25"/>
      <c r="AZ22" s="25">
        <v>3.7909000000000002</v>
      </c>
      <c r="BA22" s="25">
        <v>3.7909000000000002</v>
      </c>
      <c r="BB22" s="25">
        <v>3.7909000000000002</v>
      </c>
      <c r="BC22" s="25">
        <v>3.7909000000000002</v>
      </c>
      <c r="BD22" s="25">
        <v>3.7909000000000002</v>
      </c>
      <c r="BE22" s="25">
        <v>3.7909000000000002</v>
      </c>
      <c r="BF22" s="25">
        <v>3.7909000000000002</v>
      </c>
      <c r="BG22" s="25">
        <v>3.7909000000000002</v>
      </c>
      <c r="BH22" s="25">
        <v>3.7909000000000002</v>
      </c>
      <c r="BI22" s="25">
        <v>3.7909000000000002</v>
      </c>
      <c r="BJ22" s="25">
        <v>3.7909000000000002</v>
      </c>
    </row>
    <row r="23" spans="1:62" ht="14.25" customHeight="1" x14ac:dyDescent="0.3">
      <c r="A23" s="21" t="s">
        <v>53</v>
      </c>
      <c r="B23" s="21">
        <v>62176</v>
      </c>
      <c r="C23" s="21">
        <v>22589917</v>
      </c>
      <c r="D23" s="21">
        <v>2191</v>
      </c>
      <c r="E23" s="21">
        <v>13100584</v>
      </c>
      <c r="F23" s="22">
        <v>46023</v>
      </c>
      <c r="G23" s="23">
        <v>1820614</v>
      </c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75"/>
      <c r="T23" s="75"/>
      <c r="U23" s="75"/>
      <c r="V23" s="47"/>
      <c r="W23" s="47"/>
      <c r="X23" s="47"/>
      <c r="Y23" s="47"/>
      <c r="Z23" s="47"/>
      <c r="AA23" s="47"/>
      <c r="AB23" s="47"/>
      <c r="AC23" s="47"/>
      <c r="AD23" s="47"/>
      <c r="AE23" s="26" t="s">
        <v>34</v>
      </c>
      <c r="AF23" s="27"/>
      <c r="AG23" s="27"/>
      <c r="AH23" s="27"/>
      <c r="AI23" s="27"/>
      <c r="AJ23" s="42"/>
      <c r="AK23" s="42"/>
      <c r="AL23" s="42"/>
      <c r="AM23" s="42"/>
      <c r="AN23" s="42"/>
      <c r="AO23" s="42"/>
      <c r="AP23" s="42"/>
      <c r="AQ23" s="42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</row>
    <row r="24" spans="1:62" ht="14.25" customHeight="1" x14ac:dyDescent="0.3"/>
    <row r="25" spans="1:62" ht="14.25" customHeight="1" x14ac:dyDescent="0.3"/>
    <row r="26" spans="1:62" ht="14.25" customHeight="1" x14ac:dyDescent="0.3"/>
    <row r="27" spans="1:62" ht="14.25" customHeight="1" x14ac:dyDescent="0.3"/>
    <row r="28" spans="1:62" ht="14.25" customHeight="1" x14ac:dyDescent="0.3"/>
    <row r="29" spans="1:62" ht="14.25" customHeight="1" x14ac:dyDescent="0.3"/>
    <row r="30" spans="1:62" ht="14.25" customHeight="1" x14ac:dyDescent="0.3"/>
    <row r="31" spans="1:62" ht="14.25" customHeight="1" x14ac:dyDescent="0.3"/>
    <row r="32" spans="1:6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32">
    <mergeCell ref="U22:U23"/>
    <mergeCell ref="V22:V23"/>
    <mergeCell ref="W22:W23"/>
    <mergeCell ref="X22:X23"/>
    <mergeCell ref="Y22:Y23"/>
    <mergeCell ref="AB20:AB21"/>
    <mergeCell ref="AC20:AC21"/>
    <mergeCell ref="AA20:AA21"/>
    <mergeCell ref="Y20:Y21"/>
    <mergeCell ref="N22:N23"/>
    <mergeCell ref="O22:O23"/>
    <mergeCell ref="N20:N21"/>
    <mergeCell ref="O20:O21"/>
    <mergeCell ref="P22:P23"/>
    <mergeCell ref="Q22:Q23"/>
    <mergeCell ref="P20:P21"/>
    <mergeCell ref="Q20:Q21"/>
    <mergeCell ref="R22:R23"/>
    <mergeCell ref="H18:P19"/>
    <mergeCell ref="H22:H23"/>
    <mergeCell ref="I22:I23"/>
    <mergeCell ref="J22:J23"/>
    <mergeCell ref="K22:K23"/>
    <mergeCell ref="L22:L23"/>
    <mergeCell ref="M22:M23"/>
    <mergeCell ref="M20:M21"/>
    <mergeCell ref="AA22:AA23"/>
    <mergeCell ref="H20:H21"/>
    <mergeCell ref="I20:I21"/>
    <mergeCell ref="Z20:Z21"/>
    <mergeCell ref="J20:J21"/>
    <mergeCell ref="K20:K21"/>
    <mergeCell ref="L20:L21"/>
    <mergeCell ref="Z18:Z19"/>
    <mergeCell ref="AA18:AA19"/>
    <mergeCell ref="S22:S23"/>
    <mergeCell ref="R20:R21"/>
    <mergeCell ref="S20:S21"/>
    <mergeCell ref="T22:T23"/>
    <mergeCell ref="W20:W21"/>
    <mergeCell ref="T20:T21"/>
    <mergeCell ref="U20:U21"/>
    <mergeCell ref="H14:P15"/>
    <mergeCell ref="Q14:Q15"/>
    <mergeCell ref="R14:R15"/>
    <mergeCell ref="S14:S15"/>
    <mergeCell ref="T14:T15"/>
    <mergeCell ref="U14:U15"/>
    <mergeCell ref="AC14:AC15"/>
    <mergeCell ref="AD14:AD15"/>
    <mergeCell ref="V14:V15"/>
    <mergeCell ref="W14:W15"/>
    <mergeCell ref="X14:X15"/>
    <mergeCell ref="Y14:Y15"/>
    <mergeCell ref="AD22:AD23"/>
    <mergeCell ref="AD20:AD21"/>
    <mergeCell ref="V16:V17"/>
    <mergeCell ref="AB14:AB15"/>
    <mergeCell ref="Z14:Z15"/>
    <mergeCell ref="AA14:AA15"/>
    <mergeCell ref="AB12:AB13"/>
    <mergeCell ref="AC12:AC13"/>
    <mergeCell ref="AD12:AD13"/>
    <mergeCell ref="X12:X13"/>
    <mergeCell ref="AA12:AA13"/>
    <mergeCell ref="AC18:AC19"/>
    <mergeCell ref="AB22:AB23"/>
    <mergeCell ref="AC22:AC23"/>
    <mergeCell ref="AB18:AB19"/>
    <mergeCell ref="V20:V21"/>
    <mergeCell ref="X20:X21"/>
    <mergeCell ref="Z22:Z23"/>
    <mergeCell ref="AD18:AD19"/>
    <mergeCell ref="AB9:AB10"/>
    <mergeCell ref="AC9:AC10"/>
    <mergeCell ref="AD9:AD10"/>
    <mergeCell ref="Y12:Y13"/>
    <mergeCell ref="Z12:Z13"/>
    <mergeCell ref="T5:U5"/>
    <mergeCell ref="T6:U6"/>
    <mergeCell ref="S9:U9"/>
    <mergeCell ref="T7:U7"/>
    <mergeCell ref="Y9:AA9"/>
    <mergeCell ref="V9:X9"/>
    <mergeCell ref="G9:G10"/>
    <mergeCell ref="H9:H10"/>
    <mergeCell ref="K9:K10"/>
    <mergeCell ref="I9:I10"/>
    <mergeCell ref="J9:J10"/>
    <mergeCell ref="L9:L10"/>
    <mergeCell ref="M9:M10"/>
    <mergeCell ref="W12:W13"/>
    <mergeCell ref="V12:V13"/>
    <mergeCell ref="H12:P13"/>
    <mergeCell ref="O9:Q9"/>
    <mergeCell ref="U18:U19"/>
    <mergeCell ref="V18:V19"/>
    <mergeCell ref="W18:W19"/>
    <mergeCell ref="X18:X19"/>
    <mergeCell ref="Y18:Y19"/>
    <mergeCell ref="AB16:AB17"/>
    <mergeCell ref="AC16:AC17"/>
    <mergeCell ref="Q12:Q13"/>
    <mergeCell ref="Q16:Q17"/>
    <mergeCell ref="Q18:Q19"/>
    <mergeCell ref="R18:R19"/>
    <mergeCell ref="S18:S19"/>
    <mergeCell ref="T18:T19"/>
    <mergeCell ref="A9:A10"/>
    <mergeCell ref="B9:B10"/>
    <mergeCell ref="D9:D10"/>
    <mergeCell ref="C9:C10"/>
    <mergeCell ref="AE9:AE10"/>
    <mergeCell ref="AD16:AD17"/>
    <mergeCell ref="W16:W17"/>
    <mergeCell ref="X16:X17"/>
    <mergeCell ref="Y16:Y17"/>
    <mergeCell ref="Z16:Z17"/>
    <mergeCell ref="AA16:AA17"/>
    <mergeCell ref="R16:R17"/>
    <mergeCell ref="S16:S17"/>
    <mergeCell ref="R12:R13"/>
    <mergeCell ref="S12:S13"/>
    <mergeCell ref="T12:T13"/>
    <mergeCell ref="U12:U13"/>
    <mergeCell ref="T16:T17"/>
    <mergeCell ref="U16:U17"/>
    <mergeCell ref="F9:F10"/>
    <mergeCell ref="E9:E10"/>
    <mergeCell ref="R9:R10"/>
    <mergeCell ref="N9:N10"/>
    <mergeCell ref="H16:P17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100"/>
  <sheetViews>
    <sheetView topLeftCell="G1" workbookViewId="0"/>
  </sheetViews>
  <sheetFormatPr defaultColWidth="14.44140625" defaultRowHeight="15" customHeight="1" x14ac:dyDescent="0.3"/>
  <cols>
    <col min="1" max="6" width="8.88671875" hidden="1" customWidth="1"/>
    <col min="7" max="7" width="34.44140625" customWidth="1"/>
    <col min="8" max="8" width="11.5546875" customWidth="1"/>
    <col min="9" max="9" width="11" customWidth="1"/>
    <col min="10" max="39" width="10.6640625" customWidth="1"/>
    <col min="40" max="40" width="8.6640625" customWidth="1"/>
  </cols>
  <sheetData>
    <row r="1" spans="1:40" ht="14.25" customHeight="1" x14ac:dyDescent="0.3">
      <c r="J1" s="2" t="s">
        <v>62</v>
      </c>
      <c r="K1" s="3"/>
      <c r="L1" s="3"/>
      <c r="M1" s="3"/>
      <c r="N1" s="3"/>
      <c r="O1" s="3"/>
      <c r="P1" s="3"/>
      <c r="Q1" s="3"/>
    </row>
    <row r="2" spans="1:40" ht="14.25" customHeight="1" x14ac:dyDescent="0.3">
      <c r="J2" s="2"/>
      <c r="K2" s="3"/>
      <c r="L2" s="3"/>
      <c r="M2" s="3"/>
      <c r="N2" s="3"/>
      <c r="O2" s="3"/>
      <c r="P2" s="3"/>
      <c r="Q2" s="3"/>
    </row>
    <row r="3" spans="1:40" ht="14.25" customHeight="1" x14ac:dyDescent="0.3">
      <c r="J3" s="4" t="s">
        <v>1</v>
      </c>
      <c r="K3" s="4"/>
      <c r="L3" s="4"/>
      <c r="N3" s="5"/>
      <c r="O3" s="3"/>
      <c r="P3" s="3"/>
      <c r="Q3" s="3"/>
    </row>
    <row r="4" spans="1:40" ht="14.25" customHeight="1" x14ac:dyDescent="0.3">
      <c r="J4" s="4" t="s">
        <v>3</v>
      </c>
      <c r="K4" s="4"/>
      <c r="L4" s="4"/>
      <c r="N4" s="5"/>
      <c r="O4" s="3"/>
      <c r="P4" s="3"/>
      <c r="Q4" s="3"/>
    </row>
    <row r="5" spans="1:40" ht="14.25" customHeight="1" x14ac:dyDescent="0.3">
      <c r="J5" s="66" t="s">
        <v>5</v>
      </c>
      <c r="K5" s="67"/>
      <c r="L5" s="3"/>
      <c r="N5" s="5"/>
      <c r="O5" s="3"/>
      <c r="P5" s="3"/>
      <c r="Q5" s="3"/>
    </row>
    <row r="6" spans="1:40" ht="14.25" customHeight="1" x14ac:dyDescent="0.3">
      <c r="J6" s="4" t="s">
        <v>7</v>
      </c>
      <c r="K6" s="4"/>
      <c r="L6" s="3"/>
      <c r="N6" s="6"/>
      <c r="O6" s="3"/>
      <c r="P6" s="3"/>
      <c r="Q6" s="3"/>
    </row>
    <row r="7" spans="1:40" ht="14.25" customHeight="1" x14ac:dyDescent="0.3"/>
    <row r="8" spans="1:40" ht="19.5" customHeight="1" x14ac:dyDescent="0.3">
      <c r="A8" s="28" t="s">
        <v>10</v>
      </c>
      <c r="B8" s="28" t="s">
        <v>11</v>
      </c>
      <c r="C8" s="28" t="s">
        <v>13</v>
      </c>
      <c r="D8" s="28" t="s">
        <v>63</v>
      </c>
      <c r="E8" s="8" t="s">
        <v>15</v>
      </c>
      <c r="F8" s="29" t="s">
        <v>16</v>
      </c>
      <c r="G8" s="77" t="s">
        <v>64</v>
      </c>
      <c r="H8" s="78"/>
      <c r="I8" s="30">
        <v>46023</v>
      </c>
      <c r="J8" s="30">
        <v>46024</v>
      </c>
      <c r="K8" s="30">
        <v>46025</v>
      </c>
      <c r="L8" s="30">
        <v>46026</v>
      </c>
      <c r="M8" s="30">
        <v>46027</v>
      </c>
      <c r="N8" s="30">
        <v>46028</v>
      </c>
      <c r="O8" s="30">
        <v>46029</v>
      </c>
      <c r="P8" s="30">
        <v>46030</v>
      </c>
      <c r="Q8" s="30">
        <v>46031</v>
      </c>
      <c r="R8" s="30">
        <v>46032</v>
      </c>
      <c r="S8" s="30">
        <v>46033</v>
      </c>
      <c r="T8" s="30">
        <v>46034</v>
      </c>
      <c r="U8" s="30">
        <v>46035</v>
      </c>
      <c r="V8" s="30">
        <v>46036</v>
      </c>
      <c r="W8" s="30">
        <v>46037</v>
      </c>
      <c r="X8" s="30">
        <v>46038</v>
      </c>
      <c r="Y8" s="30">
        <v>46039</v>
      </c>
      <c r="Z8" s="30">
        <v>46040</v>
      </c>
      <c r="AA8" s="30">
        <v>46041</v>
      </c>
      <c r="AB8" s="30">
        <v>46042</v>
      </c>
      <c r="AC8" s="30">
        <v>46043</v>
      </c>
      <c r="AD8" s="30">
        <v>46044</v>
      </c>
      <c r="AE8" s="30">
        <v>46045</v>
      </c>
      <c r="AF8" s="30">
        <v>46046</v>
      </c>
      <c r="AG8" s="30">
        <v>46047</v>
      </c>
      <c r="AH8" s="30">
        <v>46048</v>
      </c>
      <c r="AI8" s="30">
        <v>46049</v>
      </c>
      <c r="AJ8" s="30">
        <v>46050</v>
      </c>
      <c r="AK8" s="30">
        <v>46051</v>
      </c>
      <c r="AL8" s="30">
        <v>46052</v>
      </c>
      <c r="AM8" s="30">
        <v>46053</v>
      </c>
      <c r="AN8" s="31"/>
    </row>
    <row r="9" spans="1:40" ht="15" customHeight="1" x14ac:dyDescent="0.3">
      <c r="A9" s="8"/>
      <c r="B9" s="8"/>
      <c r="C9" s="8"/>
      <c r="D9" s="8"/>
      <c r="E9" s="8"/>
      <c r="F9" s="29"/>
      <c r="G9" s="79"/>
      <c r="H9" s="80"/>
      <c r="I9" s="32" t="s">
        <v>38</v>
      </c>
      <c r="J9" s="32" t="s">
        <v>39</v>
      </c>
      <c r="K9" s="32" t="s">
        <v>40</v>
      </c>
      <c r="L9" s="32" t="s">
        <v>41</v>
      </c>
      <c r="M9" s="32" t="s">
        <v>42</v>
      </c>
      <c r="N9" s="32" t="s">
        <v>43</v>
      </c>
      <c r="O9" s="32" t="s">
        <v>44</v>
      </c>
      <c r="P9" s="32" t="s">
        <v>38</v>
      </c>
      <c r="Q9" s="32" t="s">
        <v>39</v>
      </c>
      <c r="R9" s="32" t="s">
        <v>40</v>
      </c>
      <c r="S9" s="32" t="s">
        <v>41</v>
      </c>
      <c r="T9" s="32" t="s">
        <v>42</v>
      </c>
      <c r="U9" s="32" t="s">
        <v>43</v>
      </c>
      <c r="V9" s="32" t="s">
        <v>44</v>
      </c>
      <c r="W9" s="32" t="s">
        <v>38</v>
      </c>
      <c r="X9" s="32" t="s">
        <v>39</v>
      </c>
      <c r="Y9" s="32" t="s">
        <v>40</v>
      </c>
      <c r="Z9" s="32" t="s">
        <v>41</v>
      </c>
      <c r="AA9" s="32" t="s">
        <v>42</v>
      </c>
      <c r="AB9" s="32" t="s">
        <v>43</v>
      </c>
      <c r="AC9" s="32" t="s">
        <v>44</v>
      </c>
      <c r="AD9" s="32" t="s">
        <v>38</v>
      </c>
      <c r="AE9" s="32" t="s">
        <v>39</v>
      </c>
      <c r="AF9" s="32" t="s">
        <v>40</v>
      </c>
      <c r="AG9" s="32" t="s">
        <v>41</v>
      </c>
      <c r="AH9" s="32" t="s">
        <v>42</v>
      </c>
      <c r="AI9" s="32" t="s">
        <v>43</v>
      </c>
      <c r="AJ9" s="32" t="s">
        <v>44</v>
      </c>
      <c r="AK9" s="32" t="s">
        <v>38</v>
      </c>
      <c r="AL9" s="32" t="s">
        <v>39</v>
      </c>
      <c r="AM9" s="32" t="s">
        <v>40</v>
      </c>
      <c r="AN9" s="31"/>
    </row>
    <row r="10" spans="1:40" ht="15.75" customHeight="1" x14ac:dyDescent="0.3">
      <c r="A10" s="8" t="s">
        <v>65</v>
      </c>
      <c r="B10" s="8"/>
      <c r="C10" s="8"/>
      <c r="D10" s="8"/>
      <c r="E10" s="8"/>
      <c r="F10" s="8"/>
      <c r="G10" s="33" t="s">
        <v>66</v>
      </c>
      <c r="H10" s="34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1"/>
    </row>
    <row r="11" spans="1:40" ht="14.25" customHeight="1" x14ac:dyDescent="0.3">
      <c r="A11" s="21" t="s">
        <v>67</v>
      </c>
      <c r="B11" s="21">
        <v>62176</v>
      </c>
      <c r="C11" s="21">
        <v>0</v>
      </c>
      <c r="D11" s="21">
        <v>-1</v>
      </c>
      <c r="E11" s="21"/>
      <c r="F11" s="21">
        <v>1820614</v>
      </c>
      <c r="G11" s="36" t="s">
        <v>68</v>
      </c>
      <c r="H11" s="37" t="s">
        <v>69</v>
      </c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1"/>
    </row>
    <row r="12" spans="1:40" ht="16.5" customHeight="1" x14ac:dyDescent="0.3">
      <c r="A12" s="21" t="s">
        <v>67</v>
      </c>
      <c r="B12" s="21">
        <v>62176</v>
      </c>
      <c r="C12" s="21">
        <v>0</v>
      </c>
      <c r="D12" s="21">
        <v>-1</v>
      </c>
      <c r="E12" s="21"/>
      <c r="F12" s="21">
        <v>1820614</v>
      </c>
      <c r="G12" s="39" t="s">
        <v>68</v>
      </c>
      <c r="H12" s="40" t="s">
        <v>70</v>
      </c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31"/>
    </row>
    <row r="13" spans="1:40" ht="14.25" customHeight="1" x14ac:dyDescent="0.3">
      <c r="A13" s="21" t="s">
        <v>67</v>
      </c>
      <c r="B13" s="21">
        <v>62176</v>
      </c>
      <c r="C13" s="21">
        <v>0</v>
      </c>
      <c r="D13" s="21">
        <v>-1</v>
      </c>
      <c r="E13" s="21"/>
      <c r="F13" s="21">
        <v>1820614</v>
      </c>
      <c r="G13" s="36" t="s">
        <v>71</v>
      </c>
      <c r="H13" s="37" t="s">
        <v>69</v>
      </c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1"/>
    </row>
    <row r="14" spans="1:40" ht="14.25" customHeight="1" x14ac:dyDescent="0.3">
      <c r="A14" s="21" t="s">
        <v>67</v>
      </c>
      <c r="B14" s="21">
        <v>62176</v>
      </c>
      <c r="C14" s="21">
        <v>0</v>
      </c>
      <c r="D14" s="21">
        <v>-1</v>
      </c>
      <c r="E14" s="21"/>
      <c r="F14" s="21">
        <v>1820614</v>
      </c>
      <c r="G14" s="39" t="s">
        <v>71</v>
      </c>
      <c r="H14" s="40" t="s">
        <v>70</v>
      </c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31"/>
    </row>
    <row r="15" spans="1:40" ht="14.25" customHeight="1" x14ac:dyDescent="0.3">
      <c r="A15" s="21" t="s">
        <v>67</v>
      </c>
      <c r="B15" s="21">
        <v>62176</v>
      </c>
      <c r="C15" s="21">
        <v>0</v>
      </c>
      <c r="D15" s="21">
        <v>-1</v>
      </c>
      <c r="E15" s="21"/>
      <c r="F15" s="21">
        <v>1820614</v>
      </c>
      <c r="G15" s="36" t="s">
        <v>72</v>
      </c>
      <c r="H15" s="37" t="s">
        <v>69</v>
      </c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1"/>
    </row>
    <row r="16" spans="1:40" ht="14.25" customHeight="1" x14ac:dyDescent="0.3">
      <c r="A16" s="21" t="s">
        <v>67</v>
      </c>
      <c r="B16" s="21">
        <v>62176</v>
      </c>
      <c r="C16" s="21">
        <v>0</v>
      </c>
      <c r="D16" s="21">
        <v>-1</v>
      </c>
      <c r="E16" s="21"/>
      <c r="F16" s="21">
        <v>1820614</v>
      </c>
      <c r="G16" s="39" t="s">
        <v>72</v>
      </c>
      <c r="H16" s="40" t="s">
        <v>70</v>
      </c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31"/>
    </row>
    <row r="17" spans="1:40" ht="14.25" customHeight="1" x14ac:dyDescent="0.3">
      <c r="A17" s="21" t="s">
        <v>67</v>
      </c>
      <c r="B17" s="21">
        <v>62176</v>
      </c>
      <c r="C17" s="21">
        <v>0</v>
      </c>
      <c r="D17" s="21">
        <v>-1</v>
      </c>
      <c r="E17" s="21"/>
      <c r="F17" s="21">
        <v>1820614</v>
      </c>
      <c r="G17" s="36" t="s">
        <v>73</v>
      </c>
      <c r="H17" s="37" t="s">
        <v>69</v>
      </c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1"/>
    </row>
    <row r="18" spans="1:40" ht="14.25" customHeight="1" x14ac:dyDescent="0.3">
      <c r="A18" s="21" t="s">
        <v>67</v>
      </c>
      <c r="B18" s="21">
        <v>62176</v>
      </c>
      <c r="C18" s="21">
        <v>0</v>
      </c>
      <c r="D18" s="21">
        <v>-1</v>
      </c>
      <c r="E18" s="21"/>
      <c r="F18" s="21">
        <v>1820614</v>
      </c>
      <c r="G18" s="39" t="s">
        <v>73</v>
      </c>
      <c r="H18" s="40" t="s">
        <v>70</v>
      </c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31"/>
    </row>
    <row r="19" spans="1:40" ht="14.25" customHeight="1" x14ac:dyDescent="0.3">
      <c r="A19" s="8" t="s">
        <v>65</v>
      </c>
      <c r="B19" s="8"/>
      <c r="C19" s="8"/>
      <c r="D19" s="8"/>
      <c r="E19" s="8"/>
      <c r="F19" s="8"/>
      <c r="G19" s="33" t="s">
        <v>74</v>
      </c>
      <c r="H19" s="34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1"/>
    </row>
    <row r="20" spans="1:40" ht="14.25" customHeight="1" x14ac:dyDescent="0.3">
      <c r="A20" s="21" t="s">
        <v>67</v>
      </c>
      <c r="B20" s="21">
        <v>62176</v>
      </c>
      <c r="C20" s="21">
        <v>0</v>
      </c>
      <c r="D20" s="21">
        <v>-1</v>
      </c>
      <c r="E20" s="21"/>
      <c r="F20" s="21">
        <v>1820614</v>
      </c>
      <c r="G20" s="36" t="s">
        <v>75</v>
      </c>
      <c r="H20" s="37" t="s">
        <v>69</v>
      </c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1"/>
    </row>
    <row r="21" spans="1:40" ht="14.25" customHeight="1" x14ac:dyDescent="0.3">
      <c r="A21" s="21" t="s">
        <v>67</v>
      </c>
      <c r="B21" s="21">
        <v>62176</v>
      </c>
      <c r="C21" s="21">
        <v>0</v>
      </c>
      <c r="D21" s="21">
        <v>-1</v>
      </c>
      <c r="E21" s="21"/>
      <c r="F21" s="21">
        <v>1820614</v>
      </c>
      <c r="G21" s="39" t="s">
        <v>75</v>
      </c>
      <c r="H21" s="40" t="s">
        <v>70</v>
      </c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31"/>
    </row>
    <row r="22" spans="1:40" ht="14.25" customHeight="1" x14ac:dyDescent="0.3"/>
    <row r="23" spans="1:40" ht="14.25" customHeight="1" x14ac:dyDescent="0.3"/>
    <row r="24" spans="1:40" ht="14.25" customHeight="1" x14ac:dyDescent="0.3"/>
    <row r="25" spans="1:40" ht="14.25" customHeight="1" x14ac:dyDescent="0.3"/>
    <row r="26" spans="1:40" ht="14.25" customHeight="1" x14ac:dyDescent="0.3"/>
    <row r="27" spans="1:40" ht="14.25" customHeight="1" x14ac:dyDescent="0.3"/>
    <row r="28" spans="1:40" ht="14.25" customHeight="1" x14ac:dyDescent="0.3"/>
    <row r="29" spans="1:40" ht="14.25" customHeight="1" x14ac:dyDescent="0.3"/>
    <row r="30" spans="1:40" ht="14.25" customHeight="1" x14ac:dyDescent="0.3"/>
    <row r="31" spans="1:40" ht="14.25" customHeight="1" x14ac:dyDescent="0.3"/>
    <row r="32" spans="1:4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2">
    <mergeCell ref="J5:K5"/>
    <mergeCell ref="G8:H9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МСГ</vt:lpstr>
      <vt:lpstr>Мобилизация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YuraZ</dc:creator>
  <cp:lastModifiedBy>Admin</cp:lastModifiedBy>
  <dcterms:created xsi:type="dcterms:W3CDTF">2013-10-23T09:38:11Z</dcterms:created>
  <dcterms:modified xsi:type="dcterms:W3CDTF">2026-02-03T08:03:20Z</dcterms:modified>
</cp:coreProperties>
</file>