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! кс-2_ПРОЦЕНТОВАНИЕ\"/>
    </mc:Choice>
  </mc:AlternateContent>
  <xr:revisionPtr revIDLastSave="0" documentId="13_ncr:1_{44CEAFD1-87B3-4DBD-A751-61902CF3120C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ресурсы" sheetId="1" r:id="rId1"/>
  </sheets>
  <definedNames>
    <definedName name="_xlnm._FilterDatabase" localSheetId="0" hidden="1">ресурсы!$A$12:$BL$76</definedName>
    <definedName name="_xlnm.Print_Titles" localSheetId="0">ресурсы!$12:$12</definedName>
    <definedName name="_xlnm.Print_Area" localSheetId="0">ресурсы!$A$1:$G$76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E41" i="1" l="1"/>
  <c r="BF41" i="1" s="1"/>
  <c r="H41" i="1"/>
</calcChain>
</file>

<file path=xl/sharedStrings.xml><?xml version="1.0" encoding="utf-8"?>
<sst xmlns="http://schemas.openxmlformats.org/spreadsheetml/2006/main" count="235" uniqueCount="126">
  <si>
    <t/>
  </si>
  <si>
    <t>(наименование стройки)</t>
  </si>
  <si>
    <t xml:space="preserve">ВЕДОМОСТЬ РЕСУРСОВ </t>
  </si>
  <si>
    <t>Модернизация железнодорожного пути и стрелочных переводов  на территории АО "Коломенский завод". Модернизация железнодорожного пути и стрелочных переводов  на территории АО "Коломенский завод".</t>
  </si>
  <si>
    <t>(наименование работ и затрат, наименование объекта)</t>
  </si>
  <si>
    <t>№ пп</t>
  </si>
  <si>
    <t>Обосно-
вание</t>
  </si>
  <si>
    <t>Наименование</t>
  </si>
  <si>
    <t>Ед. изм.</t>
  </si>
  <si>
    <t>Общее 
кол-во</t>
  </si>
  <si>
    <t>Стоимость, руб. в текущих ценах</t>
  </si>
  <si>
    <t>Цена</t>
  </si>
  <si>
    <t>Всего</t>
  </si>
  <si>
    <t xml:space="preserve">     Трудозатраты</t>
  </si>
  <si>
    <t xml:space="preserve">     Машины и механизмы</t>
  </si>
  <si>
    <t xml:space="preserve">     Материалы</t>
  </si>
  <si>
    <t>01.3.02.08-0001</t>
  </si>
  <si>
    <t>Кислород газообразный технический</t>
  </si>
  <si>
    <t>м3</t>
  </si>
  <si>
    <t>01.3.02.09-0022</t>
  </si>
  <si>
    <t>Пропан-бутан смесь техническая</t>
  </si>
  <si>
    <t>кг</t>
  </si>
  <si>
    <t>01.7.03.01-0001</t>
  </si>
  <si>
    <t>Вода</t>
  </si>
  <si>
    <t>01.7.11.07-0029</t>
  </si>
  <si>
    <t>Электроды сварочные Э55, диаметр 3 мм</t>
  </si>
  <si>
    <t>т</t>
  </si>
  <si>
    <t>01.7.11.07-0040</t>
  </si>
  <si>
    <t>Электроды сварочные Э50А, диаметр 4 мм</t>
  </si>
  <si>
    <t>02.2.05.04-0061</t>
  </si>
  <si>
    <t>Щебень из плотных горных пород для балластного слоя железнодорожного пути, фракция от 25 до 60 мм</t>
  </si>
  <si>
    <t>07.2.07.13-0171</t>
  </si>
  <si>
    <t>Подкладки металлические</t>
  </si>
  <si>
    <t>08.1.02.11-0023</t>
  </si>
  <si>
    <t>Поковки простые строительные (скобы, закрепы, хомуты), масса до 1,6 кг</t>
  </si>
  <si>
    <t>20.2.02.01-0021</t>
  </si>
  <si>
    <t>Втулки изолирующие текстолитовые</t>
  </si>
  <si>
    <t>1000 шт</t>
  </si>
  <si>
    <t>25.1.01.04-0031</t>
  </si>
  <si>
    <t>Шпалы непропитанные для железных дорог, тип I</t>
  </si>
  <si>
    <t>шт</t>
  </si>
  <si>
    <t>25.1.02.01-0035</t>
  </si>
  <si>
    <t>Шпалы железобетонные Ш1, объем бетона 0,106 м3, расход стали 7,25 кг</t>
  </si>
  <si>
    <t>25.1.03.01-0002</t>
  </si>
  <si>
    <t>Клемма ПК</t>
  </si>
  <si>
    <t>25.1.03.04-0013</t>
  </si>
  <si>
    <t>Скоба для изолирующей втулки, размер 65х40 мм</t>
  </si>
  <si>
    <t>25.1.03.06-0011</t>
  </si>
  <si>
    <t>Шайбы двухвитковые</t>
  </si>
  <si>
    <t>25.1.03.06-0023</t>
  </si>
  <si>
    <t>Шайбы пружинные путевые, диаметр 27 мм</t>
  </si>
  <si>
    <t>25.1.03.06-0036</t>
  </si>
  <si>
    <t>Шайбы пружинные путевые, исполнение 2, диаметр 24 мм</t>
  </si>
  <si>
    <t>25.1.04.01-0001</t>
  </si>
  <si>
    <t>Болты закладные для рельсовых скреплений железнодорожного пути с гайками, М22х175 мм</t>
  </si>
  <si>
    <t>25.1.04.02-0001</t>
  </si>
  <si>
    <t>Болты клеммные для рельсовых скреплений железнодорожного пути с гайками, М22х75 мм</t>
  </si>
  <si>
    <t>25.1.04.04-0003</t>
  </si>
  <si>
    <t>Болты для рельсовых стыков железнодорожного пути с гайками, М27х160-180 мм</t>
  </si>
  <si>
    <t>25.1.04.04-0012</t>
  </si>
  <si>
    <t>Болты для рельсовых стыков, диаметр 24 мм, класс 8,8</t>
  </si>
  <si>
    <t>25.1.05.01-0002</t>
  </si>
  <si>
    <t>Накладка рельсовая двухголовая 2Р65</t>
  </si>
  <si>
    <t>25.1.05.02-0006</t>
  </si>
  <si>
    <t>Подкладка раздельного скрепления железнодорожного пути КБ-65</t>
  </si>
  <si>
    <t>25.1.05.05-0043</t>
  </si>
  <si>
    <t>Рельсы железнодорожные Р-65 категория Т1</t>
  </si>
  <si>
    <t>м</t>
  </si>
  <si>
    <t>25.1.06.19-0051</t>
  </si>
  <si>
    <t>Прокладки повышенной упругости под подкладку КБ, КБ10 ЦП 328 из смеси РП 101-710</t>
  </si>
  <si>
    <t>25.1.06.19-0085</t>
  </si>
  <si>
    <t>Прокладки ПБР65х8 ЦП143 (ПБР 65х7 ЦП318) из смеси РП 101-710</t>
  </si>
  <si>
    <t>25.2.01.07-1004</t>
  </si>
  <si>
    <t>Электросоединители стыковые для трамвайных путей, длина 300 мм, диаметр 20 мм</t>
  </si>
  <si>
    <t>999-9950</t>
  </si>
  <si>
    <t>Вспомогательные ненормируемые ресурсы (2% от Оплаты труда рабочих)</t>
  </si>
  <si>
    <t>руб</t>
  </si>
  <si>
    <t>ТЦ_25.1.00.00_50_5047268891_30.07.2025_02</t>
  </si>
  <si>
    <t>Щебень гранитный 20/40 (РЖД)</t>
  </si>
  <si>
    <t>ТЦ_25.1.01.02_77_7729790078_30.07.2025_02</t>
  </si>
  <si>
    <t>Брус композитный</t>
  </si>
  <si>
    <t>комплект</t>
  </si>
  <si>
    <t>ТЦ_25.1.01.02_77_7729790078_30.07.2025_03</t>
  </si>
  <si>
    <t>Брусья полимерные композитные 4.5 м</t>
  </si>
  <si>
    <t>ТЦ_25.1.05.05_77_7801649287_02.09.2025_02</t>
  </si>
  <si>
    <t>...</t>
  </si>
  <si>
    <t xml:space="preserve">     Закладка запорная в сборе</t>
  </si>
  <si>
    <t xml:space="preserve">     Шпала железобетонная, Ш1 1-й сорт, в комплекте со скреплением КБ-65</t>
  </si>
  <si>
    <t>тн</t>
  </si>
  <si>
    <t xml:space="preserve">     Болт стыковой М27х160 в сборе</t>
  </si>
  <si>
    <t xml:space="preserve">     Накладка 1Р-65 (106 шт.)</t>
  </si>
  <si>
    <t xml:space="preserve">     Накладка 1Р-65 (12 шт.)</t>
  </si>
  <si>
    <t xml:space="preserve">     Рельсы РП65 ДТ350, L=12.5 м (75 шт.)</t>
  </si>
  <si>
    <t>Накладки переходные Р65/Р50 литые</t>
  </si>
  <si>
    <t>компл.</t>
  </si>
  <si>
    <t>ТЦ_25.1.06.00_77_7718148430_01.07.2025_02</t>
  </si>
  <si>
    <t>Ручной переводной механизм проект ЛПТП665131.009 (в комплекте с закладкой стрелочной)</t>
  </si>
  <si>
    <t>ТЦ_25.1.06.15_77_7718148430_01.07.2025_02</t>
  </si>
  <si>
    <t>Перевод стрелочный типа Р65 марки 1/7 проект ЛПTП.665121.103M, левый</t>
  </si>
  <si>
    <t>ФССЦ-25.1.01.04-0031</t>
  </si>
  <si>
    <t>ФССЦ-25.1.02.01-0035</t>
  </si>
  <si>
    <t>ФССЦ-25.1.04.04-0003</t>
  </si>
  <si>
    <t>ФССЦ-25.1.04.04-0012</t>
  </si>
  <si>
    <t>ФССЦ-25.1.05.01-0002</t>
  </si>
  <si>
    <t>ФССЦ-25.1.05.02-0006</t>
  </si>
  <si>
    <t>ФССЦ-25.1.05.05-0043</t>
  </si>
  <si>
    <t>ФССЦпг-01-01-01-008</t>
  </si>
  <si>
    <t>Погрузка при автомобильных перевозках леса пиленого, погонажа плотничного, шпал/погрузка демонтированн...</t>
  </si>
  <si>
    <t>1 т груза</t>
  </si>
  <si>
    <t>Итого "Материалы"</t>
  </si>
  <si>
    <t>2328423,38</t>
  </si>
  <si>
    <t>22120022,6</t>
  </si>
  <si>
    <t xml:space="preserve">     Перевозка</t>
  </si>
  <si>
    <t>1093,78</t>
  </si>
  <si>
    <t>10390,85</t>
  </si>
  <si>
    <t xml:space="preserve">     Погрузка/разгрузка</t>
  </si>
  <si>
    <t>1045,15</t>
  </si>
  <si>
    <t>9929,1</t>
  </si>
  <si>
    <t>Итого "Ресурсы подрядчика"</t>
  </si>
  <si>
    <t>2370187,61</t>
  </si>
  <si>
    <t>22478605,85</t>
  </si>
  <si>
    <t>Неучтенные ресурсы</t>
  </si>
  <si>
    <t>27.1.01.02</t>
  </si>
  <si>
    <t>Накладки для трамвайных желобчатых рельсов</t>
  </si>
  <si>
    <t>Итого по ведомости ресурсов акта</t>
  </si>
  <si>
    <t>В том числе: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</si>
</sst>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0"/>
    <numFmt numFmtId="167" formatCode="0.0000"/>
    <numFmt numFmtId="168" formatCode="0.0000000"/>
    <numFmt numFmtId="169" formatCode="0.000000"/>
  </numFmts>
  <fonts count="9" x14ac:knownFonts="1">
    <font>
      <sz val="11"/>
      <color rgb="FF000000"/>
      <name val="Calibri"/>
      <charset val="204"/>
    </font>
    <font>
      <sz val="11"/>
      <color rgb="FF000000"/>
      <name val="Arial"/>
      <family val="2"/>
      <charset val="204"/>
    </font>
    <font>
      <sz val="11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7" fillId="0" borderId="2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3" fillId="0" borderId="2" xfId="0" applyNumberFormat="1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center" vertical="top" wrapText="1"/>
    </xf>
    <xf numFmtId="2" fontId="3" fillId="0" borderId="2" xfId="0" applyNumberFormat="1" applyFont="1" applyFill="1" applyBorder="1" applyAlignment="1" applyProtection="1">
      <alignment horizontal="right" vertical="top"/>
    </xf>
    <xf numFmtId="2" fontId="4" fillId="0" borderId="2" xfId="0" applyNumberFormat="1" applyFont="1" applyFill="1" applyBorder="1" applyAlignment="1" applyProtection="1">
      <alignment horizontal="right" vertical="top" wrapText="1"/>
    </xf>
    <xf numFmtId="164" fontId="3" fillId="0" borderId="2" xfId="0" applyNumberFormat="1" applyFont="1" applyFill="1" applyBorder="1" applyAlignment="1" applyProtection="1">
      <alignment horizontal="right" vertical="top"/>
    </xf>
    <xf numFmtId="0" fontId="3" fillId="0" borderId="2" xfId="0" applyNumberFormat="1" applyFont="1" applyFill="1" applyBorder="1" applyAlignment="1" applyProtection="1">
      <alignment horizontal="right" vertical="top"/>
    </xf>
    <xf numFmtId="165" fontId="3" fillId="0" borderId="2" xfId="0" applyNumberFormat="1" applyFont="1" applyFill="1" applyBorder="1" applyAlignment="1" applyProtection="1">
      <alignment horizontal="right" vertical="top"/>
    </xf>
    <xf numFmtId="166" fontId="3" fillId="0" borderId="2" xfId="0" applyNumberFormat="1" applyFont="1" applyFill="1" applyBorder="1" applyAlignment="1" applyProtection="1">
      <alignment horizontal="right" vertical="top"/>
    </xf>
    <xf numFmtId="4" fontId="4" fillId="0" borderId="2" xfId="0" applyNumberFormat="1" applyFont="1" applyFill="1" applyBorder="1" applyAlignment="1" applyProtection="1">
      <alignment horizontal="right" vertical="top" wrapText="1"/>
    </xf>
    <xf numFmtId="167" fontId="3" fillId="0" borderId="2" xfId="0" applyNumberFormat="1" applyFont="1" applyFill="1" applyBorder="1" applyAlignment="1" applyProtection="1">
      <alignment horizontal="right" vertical="top"/>
    </xf>
    <xf numFmtId="4" fontId="3" fillId="0" borderId="2" xfId="0" applyNumberFormat="1" applyFont="1" applyFill="1" applyBorder="1" applyAlignment="1" applyProtection="1">
      <alignment horizontal="right" vertical="top"/>
    </xf>
    <xf numFmtId="1" fontId="3" fillId="0" borderId="2" xfId="0" applyNumberFormat="1" applyFont="1" applyFill="1" applyBorder="1" applyAlignment="1" applyProtection="1">
      <alignment horizontal="right" vertical="top"/>
    </xf>
    <xf numFmtId="168" fontId="3" fillId="0" borderId="2" xfId="0" applyNumberFormat="1" applyFont="1" applyFill="1" applyBorder="1" applyAlignment="1" applyProtection="1">
      <alignment horizontal="right" vertical="top"/>
    </xf>
    <xf numFmtId="169" fontId="3" fillId="0" borderId="2" xfId="0" applyNumberFormat="1" applyFont="1" applyFill="1" applyBorder="1" applyAlignment="1" applyProtection="1">
      <alignment horizontal="right" vertical="top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3" fillId="0" borderId="1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/>
    </xf>
    <xf numFmtId="49" fontId="7" fillId="0" borderId="2" xfId="0" applyNumberFormat="1" applyFont="1" applyFill="1" applyBorder="1" applyAlignment="1" applyProtection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left" vertical="top" wrapText="1"/>
    </xf>
    <xf numFmtId="0" fontId="8" fillId="0" borderId="4" xfId="0" applyNumberFormat="1" applyFont="1" applyFill="1" applyBorder="1" applyAlignment="1" applyProtection="1">
      <alignment horizontal="left" vertical="top" wrapText="1"/>
    </xf>
    <xf numFmtId="0" fontId="8" fillId="0" borderId="5" xfId="0" applyNumberFormat="1" applyFont="1" applyFill="1" applyBorder="1" applyAlignment="1" applyProtection="1">
      <alignment horizontal="left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5" xfId="0" applyNumberFormat="1" applyFont="1" applyFill="1" applyBorder="1" applyAlignment="1" applyProtection="1">
      <alignment horizontal="righ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0" fontId="3" fillId="0" borderId="2" xfId="0" applyNumberFormat="1" applyFont="1" applyFill="1" applyBorder="1" applyAlignment="1" applyProtection="1">
      <alignment horizontal="center" vertical="top"/>
    </xf>
    <xf numFmtId="0" fontId="8" fillId="0" borderId="2" xfId="0" applyNumberFormat="1" applyFont="1" applyFill="1" applyBorder="1" applyAlignment="1" applyProtection="1">
      <alignment horizontal="left" vertical="top" wrapText="1"/>
    </xf>
    <xf numFmtId="2" fontId="8" fillId="0" borderId="2" xfId="0" applyNumberFormat="1" applyFont="1" applyFill="1" applyBorder="1" applyAlignment="1" applyProtection="1">
      <alignment horizontal="right" vertical="top"/>
    </xf>
    <xf numFmtId="0" fontId="3" fillId="0" borderId="2" xfId="0" applyNumberFormat="1" applyFont="1" applyFill="1" applyBorder="1" applyAlignment="1" applyProtection="1">
      <alignment horizontal="left" vertical="top" wrapText="1"/>
    </xf>
    <xf numFmtId="2" fontId="3" fillId="0" borderId="2" xfId="0" applyNumberFormat="1" applyFont="1" applyFill="1" applyBorder="1" applyAlignment="1" applyProtection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BN76"/>
  <sheetViews>
    <sheetView tabSelected="1" topLeftCell="A6" workbookViewId="0">
      <selection activeCell="B54" sqref="B54"/>
    </sheetView>
  </sheetViews>
  <sheetFormatPr defaultColWidth="9.140625" defaultRowHeight="14.25" customHeight="1" x14ac:dyDescent="0.2"/>
  <cols>
    <col min="1" max="1" width="6.5703125" style="1" customWidth="1"/>
    <col min="2" max="2" width="22.5703125" style="1" customWidth="1"/>
    <col min="3" max="3" width="28.42578125" style="1" customWidth="1"/>
    <col min="4" max="4" width="9.140625" style="1"/>
    <col min="5" max="6" width="10.85546875" style="1" customWidth="1"/>
    <col min="7" max="7" width="12.7109375" style="1" customWidth="1"/>
    <col min="8" max="8" width="9.140625" style="2"/>
    <col min="9" max="42" width="201.28515625" style="3" hidden="1" customWidth="1"/>
    <col min="43" max="43" width="67.28515625" style="4" hidden="1" customWidth="1"/>
    <col min="44" max="45" width="48.7109375" style="5" hidden="1" customWidth="1"/>
    <col min="46" max="46" width="67.28515625" style="4" hidden="1" customWidth="1"/>
    <col min="47" max="48" width="48.7109375" style="5" hidden="1" customWidth="1"/>
    <col min="49" max="49" width="48.42578125" style="4" hidden="1" customWidth="1"/>
    <col min="50" max="51" width="48.7109375" style="5" hidden="1" customWidth="1"/>
    <col min="52" max="52" width="18.28515625" style="5" hidden="1" customWidth="1"/>
    <col min="53" max="53" width="48.42578125" style="4" hidden="1" customWidth="1"/>
    <col min="54" max="55" width="48.7109375" style="5" hidden="1" customWidth="1"/>
    <col min="56" max="56" width="18.28515625" style="5" hidden="1" customWidth="1"/>
    <col min="57" max="16384" width="9.140625" style="1"/>
  </cols>
  <sheetData>
    <row r="1" spans="1:56" s="6" customFormat="1" ht="11.25" x14ac:dyDescent="0.2">
      <c r="H1" s="7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9"/>
      <c r="AR1" s="10"/>
      <c r="AS1" s="10"/>
      <c r="AT1" s="9"/>
      <c r="AU1" s="10"/>
      <c r="AV1" s="10"/>
      <c r="AW1" s="9"/>
      <c r="AX1" s="10"/>
      <c r="AY1" s="10"/>
      <c r="AZ1" s="10"/>
      <c r="BA1" s="9"/>
      <c r="BB1" s="10"/>
      <c r="BC1" s="10"/>
      <c r="BD1" s="10"/>
    </row>
    <row r="2" spans="1:56" s="6" customFormat="1" ht="11.25" x14ac:dyDescent="0.2">
      <c r="A2" s="35"/>
      <c r="B2" s="35"/>
      <c r="C2" s="35"/>
      <c r="D2" s="35"/>
      <c r="E2" s="35"/>
      <c r="F2" s="35"/>
      <c r="G2" s="35"/>
      <c r="H2" s="7"/>
      <c r="I2" s="8" t="s">
        <v>0</v>
      </c>
      <c r="J2" s="8" t="s">
        <v>0</v>
      </c>
      <c r="K2" s="8" t="s">
        <v>0</v>
      </c>
      <c r="L2" s="8" t="s">
        <v>0</v>
      </c>
      <c r="M2" s="8" t="s">
        <v>0</v>
      </c>
      <c r="N2" s="8" t="s">
        <v>0</v>
      </c>
      <c r="O2" s="8" t="s">
        <v>0</v>
      </c>
      <c r="P2" s="8" t="s">
        <v>0</v>
      </c>
      <c r="Q2" s="8" t="s">
        <v>0</v>
      </c>
      <c r="R2" s="8" t="s">
        <v>0</v>
      </c>
      <c r="S2" s="8" t="s">
        <v>0</v>
      </c>
      <c r="T2" s="8" t="s">
        <v>0</v>
      </c>
      <c r="U2" s="8" t="s">
        <v>0</v>
      </c>
      <c r="V2" s="8" t="s">
        <v>0</v>
      </c>
      <c r="W2" s="8" t="s">
        <v>0</v>
      </c>
      <c r="X2" s="8" t="s">
        <v>0</v>
      </c>
      <c r="Y2" s="8" t="s">
        <v>0</v>
      </c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9"/>
      <c r="AR2" s="10"/>
      <c r="AS2" s="10"/>
      <c r="AT2" s="9"/>
      <c r="AU2" s="10"/>
      <c r="AV2" s="10"/>
      <c r="AW2" s="9"/>
      <c r="AX2" s="10"/>
      <c r="AY2" s="10"/>
      <c r="AZ2" s="10"/>
      <c r="BA2" s="9"/>
      <c r="BB2" s="10"/>
      <c r="BC2" s="10"/>
      <c r="BD2" s="10"/>
    </row>
    <row r="3" spans="1:56" s="6" customFormat="1" ht="11.25" x14ac:dyDescent="0.2">
      <c r="A3" s="36" t="s">
        <v>1</v>
      </c>
      <c r="B3" s="36"/>
      <c r="C3" s="36"/>
      <c r="D3" s="36"/>
      <c r="E3" s="36"/>
      <c r="F3" s="36"/>
      <c r="G3" s="36"/>
      <c r="H3" s="7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9"/>
      <c r="AR3" s="10"/>
      <c r="AS3" s="10"/>
      <c r="AT3" s="9"/>
      <c r="AU3" s="10"/>
      <c r="AV3" s="10"/>
      <c r="AW3" s="9"/>
      <c r="AX3" s="10"/>
      <c r="AY3" s="10"/>
      <c r="AZ3" s="10"/>
      <c r="BA3" s="9"/>
      <c r="BB3" s="10"/>
      <c r="BC3" s="10"/>
      <c r="BD3" s="10"/>
    </row>
    <row r="4" spans="1:56" s="6" customFormat="1" ht="11.25" x14ac:dyDescent="0.2">
      <c r="A4" s="11"/>
      <c r="B4" s="11"/>
      <c r="C4" s="11"/>
      <c r="D4" s="11"/>
      <c r="E4" s="11"/>
      <c r="F4" s="11"/>
      <c r="G4" s="11"/>
      <c r="H4" s="7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9"/>
      <c r="AR4" s="10"/>
      <c r="AS4" s="10"/>
      <c r="AT4" s="9"/>
      <c r="AU4" s="10"/>
      <c r="AV4" s="10"/>
      <c r="AW4" s="9"/>
      <c r="AX4" s="10"/>
      <c r="AY4" s="10"/>
      <c r="AZ4" s="10"/>
      <c r="BA4" s="9"/>
      <c r="BB4" s="10"/>
      <c r="BC4" s="10"/>
      <c r="BD4" s="10"/>
    </row>
    <row r="5" spans="1:56" s="6" customFormat="1" ht="15" x14ac:dyDescent="0.25">
      <c r="A5" s="37" t="s">
        <v>2</v>
      </c>
      <c r="B5" s="37"/>
      <c r="C5" s="37"/>
      <c r="D5" s="37"/>
      <c r="E5" s="37"/>
      <c r="F5" s="37"/>
      <c r="G5" s="37"/>
      <c r="H5" s="7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9"/>
      <c r="AR5" s="10"/>
      <c r="AS5" s="10"/>
      <c r="AT5" s="9"/>
      <c r="AU5" s="10"/>
      <c r="AV5" s="10"/>
      <c r="AW5" s="9"/>
      <c r="AX5" s="10"/>
      <c r="AY5" s="10"/>
      <c r="AZ5" s="10"/>
      <c r="BA5" s="9"/>
      <c r="BB5" s="10"/>
      <c r="BC5" s="10"/>
      <c r="BD5" s="10"/>
    </row>
    <row r="6" spans="1:56" s="6" customFormat="1" x14ac:dyDescent="0.2">
      <c r="A6" s="12"/>
      <c r="B6" s="12"/>
      <c r="C6" s="12"/>
      <c r="D6" s="12"/>
      <c r="E6" s="12"/>
      <c r="F6" s="12"/>
      <c r="G6" s="12"/>
      <c r="H6" s="7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9"/>
      <c r="AR6" s="10"/>
      <c r="AS6" s="10"/>
      <c r="AT6" s="9"/>
      <c r="AU6" s="10"/>
      <c r="AV6" s="10"/>
      <c r="AW6" s="9"/>
      <c r="AX6" s="10"/>
      <c r="AY6" s="10"/>
      <c r="AZ6" s="10"/>
      <c r="BA6" s="9"/>
      <c r="BB6" s="10"/>
      <c r="BC6" s="10"/>
      <c r="BD6" s="10"/>
    </row>
    <row r="7" spans="1:56" s="6" customFormat="1" ht="11.25" x14ac:dyDescent="0.2">
      <c r="A7" s="35" t="s">
        <v>3</v>
      </c>
      <c r="B7" s="35"/>
      <c r="C7" s="35"/>
      <c r="D7" s="35"/>
      <c r="E7" s="35"/>
      <c r="F7" s="35"/>
      <c r="G7" s="35"/>
      <c r="H7" s="7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 t="s">
        <v>3</v>
      </c>
      <c r="AA7" s="8" t="s">
        <v>0</v>
      </c>
      <c r="AB7" s="8" t="s">
        <v>0</v>
      </c>
      <c r="AC7" s="8" t="s">
        <v>0</v>
      </c>
      <c r="AD7" s="8" t="s">
        <v>0</v>
      </c>
      <c r="AE7" s="8" t="s">
        <v>0</v>
      </c>
      <c r="AF7" s="8" t="s">
        <v>0</v>
      </c>
      <c r="AG7" s="8" t="s">
        <v>0</v>
      </c>
      <c r="AH7" s="8" t="s">
        <v>0</v>
      </c>
      <c r="AI7" s="8" t="s">
        <v>0</v>
      </c>
      <c r="AJ7" s="8" t="s">
        <v>0</v>
      </c>
      <c r="AK7" s="8" t="s">
        <v>0</v>
      </c>
      <c r="AL7" s="8" t="s">
        <v>0</v>
      </c>
      <c r="AM7" s="8" t="s">
        <v>0</v>
      </c>
      <c r="AN7" s="8" t="s">
        <v>0</v>
      </c>
      <c r="AO7" s="8" t="s">
        <v>0</v>
      </c>
      <c r="AP7" s="8" t="s">
        <v>0</v>
      </c>
      <c r="AQ7" s="9"/>
      <c r="AR7" s="10"/>
      <c r="AS7" s="10"/>
      <c r="AT7" s="9"/>
      <c r="AU7" s="10"/>
      <c r="AV7" s="10"/>
      <c r="AW7" s="9"/>
      <c r="AX7" s="10"/>
      <c r="AY7" s="10"/>
      <c r="AZ7" s="10"/>
      <c r="BA7" s="9"/>
      <c r="BB7" s="10"/>
      <c r="BC7" s="10"/>
      <c r="BD7" s="10"/>
    </row>
    <row r="8" spans="1:56" s="6" customFormat="1" ht="11.25" x14ac:dyDescent="0.2">
      <c r="A8" s="36" t="s">
        <v>4</v>
      </c>
      <c r="B8" s="36"/>
      <c r="C8" s="36"/>
      <c r="D8" s="36"/>
      <c r="E8" s="36"/>
      <c r="F8" s="36"/>
      <c r="G8" s="36"/>
      <c r="H8" s="7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9"/>
      <c r="AR8" s="10"/>
      <c r="AS8" s="10"/>
      <c r="AT8" s="9"/>
      <c r="AU8" s="10"/>
      <c r="AV8" s="10"/>
      <c r="AW8" s="9"/>
      <c r="AX8" s="10"/>
      <c r="AY8" s="10"/>
      <c r="AZ8" s="10"/>
      <c r="BA8" s="9"/>
      <c r="BB8" s="10"/>
      <c r="BC8" s="10"/>
      <c r="BD8" s="10"/>
    </row>
    <row r="10" spans="1:56" customFormat="1" ht="20.25" customHeight="1" x14ac:dyDescent="0.25">
      <c r="A10" s="38" t="s">
        <v>5</v>
      </c>
      <c r="B10" s="40" t="s">
        <v>6</v>
      </c>
      <c r="C10" s="38" t="s">
        <v>7</v>
      </c>
      <c r="D10" s="38" t="s">
        <v>8</v>
      </c>
      <c r="E10" s="38" t="s">
        <v>9</v>
      </c>
      <c r="F10" s="38" t="s">
        <v>10</v>
      </c>
      <c r="G10" s="38"/>
    </row>
    <row r="11" spans="1:56" customFormat="1" ht="32.25" customHeight="1" x14ac:dyDescent="0.25">
      <c r="A11" s="39"/>
      <c r="B11" s="40"/>
      <c r="C11" s="38"/>
      <c r="D11" s="38"/>
      <c r="E11" s="38"/>
      <c r="F11" s="13" t="s">
        <v>11</v>
      </c>
      <c r="G11" s="13" t="s">
        <v>12</v>
      </c>
    </row>
    <row r="12" spans="1:56" customFormat="1" ht="23.25" customHeight="1" x14ac:dyDescent="0.25">
      <c r="A12" s="14">
        <v>1</v>
      </c>
      <c r="B12" s="15">
        <v>2</v>
      </c>
      <c r="C12" s="14">
        <v>3</v>
      </c>
      <c r="D12" s="14">
        <v>4</v>
      </c>
      <c r="E12" s="14">
        <v>5</v>
      </c>
      <c r="F12" s="14">
        <v>10</v>
      </c>
      <c r="G12" s="14">
        <v>13</v>
      </c>
    </row>
    <row r="13" spans="1:56" customFormat="1" ht="15" hidden="1" x14ac:dyDescent="0.25">
      <c r="A13" s="41" t="s">
        <v>15</v>
      </c>
      <c r="B13" s="42"/>
      <c r="C13" s="42"/>
      <c r="D13" s="42"/>
      <c r="E13" s="43"/>
      <c r="F13" s="44"/>
      <c r="G13" s="45"/>
      <c r="AQ13" s="16"/>
      <c r="AR13" s="17"/>
      <c r="AS13" s="17"/>
      <c r="AT13" s="16" t="s">
        <v>15</v>
      </c>
      <c r="AU13" s="17" t="s">
        <v>0</v>
      </c>
      <c r="AV13" s="17" t="s">
        <v>0</v>
      </c>
    </row>
    <row r="14" spans="1:56" customFormat="1" ht="22.5" hidden="1" x14ac:dyDescent="0.25">
      <c r="A14" s="18">
        <v>53</v>
      </c>
      <c r="B14" s="19" t="s">
        <v>16</v>
      </c>
      <c r="C14" s="20" t="s">
        <v>17</v>
      </c>
      <c r="D14" s="21" t="s">
        <v>18</v>
      </c>
      <c r="E14" s="22">
        <v>4.32</v>
      </c>
      <c r="F14" s="23">
        <v>59.09</v>
      </c>
      <c r="G14" s="22">
        <v>255.27</v>
      </c>
      <c r="AQ14" s="16"/>
      <c r="AR14" s="17"/>
      <c r="AS14" s="17"/>
      <c r="AT14" s="16"/>
      <c r="AU14" s="17"/>
      <c r="AV14" s="17"/>
    </row>
    <row r="15" spans="1:56" customFormat="1" ht="15" hidden="1" x14ac:dyDescent="0.25">
      <c r="A15" s="18">
        <v>54</v>
      </c>
      <c r="B15" s="19" t="s">
        <v>19</v>
      </c>
      <c r="C15" s="20" t="s">
        <v>20</v>
      </c>
      <c r="D15" s="21" t="s">
        <v>21</v>
      </c>
      <c r="E15" s="22">
        <v>0.72</v>
      </c>
      <c r="F15" s="23">
        <v>57.86</v>
      </c>
      <c r="G15" s="22">
        <v>41.67</v>
      </c>
      <c r="AQ15" s="16"/>
      <c r="AR15" s="17"/>
      <c r="AS15" s="17"/>
      <c r="AT15" s="16"/>
      <c r="AU15" s="17"/>
      <c r="AV15" s="17"/>
    </row>
    <row r="16" spans="1:56" customFormat="1" ht="15" hidden="1" x14ac:dyDescent="0.25">
      <c r="A16" s="18">
        <v>55</v>
      </c>
      <c r="B16" s="19" t="s">
        <v>22</v>
      </c>
      <c r="C16" s="20" t="s">
        <v>23</v>
      </c>
      <c r="D16" s="21" t="s">
        <v>18</v>
      </c>
      <c r="E16" s="26">
        <v>4.2489999999999997</v>
      </c>
      <c r="F16" s="23">
        <v>23.18</v>
      </c>
      <c r="G16" s="22">
        <v>98.5</v>
      </c>
      <c r="AQ16" s="16"/>
      <c r="AR16" s="17"/>
      <c r="AS16" s="17"/>
      <c r="AT16" s="16"/>
      <c r="AU16" s="17"/>
      <c r="AV16" s="17"/>
    </row>
    <row r="17" spans="1:48" customFormat="1" ht="22.5" hidden="1" x14ac:dyDescent="0.25">
      <c r="A17" s="18">
        <v>56</v>
      </c>
      <c r="B17" s="19" t="s">
        <v>24</v>
      </c>
      <c r="C17" s="20" t="s">
        <v>25</v>
      </c>
      <c r="D17" s="21" t="s">
        <v>26</v>
      </c>
      <c r="E17" s="27">
        <v>3.4199999999999999E-3</v>
      </c>
      <c r="F17" s="28">
        <v>123928.74</v>
      </c>
      <c r="G17" s="22">
        <v>423.84</v>
      </c>
      <c r="AQ17" s="16"/>
      <c r="AR17" s="17"/>
      <c r="AS17" s="17"/>
      <c r="AT17" s="16"/>
      <c r="AU17" s="17"/>
      <c r="AV17" s="17"/>
    </row>
    <row r="18" spans="1:48" customFormat="1" ht="22.5" hidden="1" x14ac:dyDescent="0.25">
      <c r="A18" s="18">
        <v>57</v>
      </c>
      <c r="B18" s="19" t="s">
        <v>27</v>
      </c>
      <c r="C18" s="20" t="s">
        <v>28</v>
      </c>
      <c r="D18" s="21" t="s">
        <v>26</v>
      </c>
      <c r="E18" s="29">
        <v>1.0800000000000001E-2</v>
      </c>
      <c r="F18" s="28">
        <v>109478</v>
      </c>
      <c r="G18" s="30">
        <v>1182.3599999999999</v>
      </c>
      <c r="AQ18" s="16"/>
      <c r="AR18" s="17"/>
      <c r="AS18" s="17"/>
      <c r="AT18" s="16"/>
      <c r="AU18" s="17"/>
      <c r="AV18" s="17"/>
    </row>
    <row r="19" spans="1:48" customFormat="1" ht="45" hidden="1" x14ac:dyDescent="0.25">
      <c r="A19" s="18">
        <v>58</v>
      </c>
      <c r="B19" s="19" t="s">
        <v>29</v>
      </c>
      <c r="C19" s="20" t="s">
        <v>30</v>
      </c>
      <c r="D19" s="21" t="s">
        <v>18</v>
      </c>
      <c r="E19" s="29">
        <v>90.008099999999999</v>
      </c>
      <c r="F19" s="28">
        <v>1869.7</v>
      </c>
      <c r="G19" s="30">
        <v>168288.14</v>
      </c>
      <c r="AQ19" s="16"/>
      <c r="AR19" s="17"/>
      <c r="AS19" s="17"/>
      <c r="AT19" s="16"/>
      <c r="AU19" s="17"/>
      <c r="AV19" s="17"/>
    </row>
    <row r="20" spans="1:48" customFormat="1" ht="15" hidden="1" x14ac:dyDescent="0.25">
      <c r="A20" s="18">
        <v>59</v>
      </c>
      <c r="B20" s="19" t="s">
        <v>31</v>
      </c>
      <c r="C20" s="20" t="s">
        <v>32</v>
      </c>
      <c r="D20" s="21" t="s">
        <v>21</v>
      </c>
      <c r="E20" s="24">
        <v>45.6</v>
      </c>
      <c r="F20" s="23">
        <v>119.7</v>
      </c>
      <c r="G20" s="30">
        <v>5458.32</v>
      </c>
      <c r="AQ20" s="16"/>
      <c r="AR20" s="17"/>
      <c r="AS20" s="17"/>
      <c r="AT20" s="16"/>
      <c r="AU20" s="17"/>
      <c r="AV20" s="17"/>
    </row>
    <row r="21" spans="1:48" customFormat="1" ht="33.75" hidden="1" x14ac:dyDescent="0.25">
      <c r="A21" s="18">
        <v>60</v>
      </c>
      <c r="B21" s="19" t="s">
        <v>33</v>
      </c>
      <c r="C21" s="20" t="s">
        <v>34</v>
      </c>
      <c r="D21" s="21" t="s">
        <v>21</v>
      </c>
      <c r="E21" s="31">
        <v>6</v>
      </c>
      <c r="F21" s="23">
        <v>143.83000000000001</v>
      </c>
      <c r="G21" s="22">
        <v>862.98</v>
      </c>
      <c r="AQ21" s="16"/>
      <c r="AR21" s="17"/>
      <c r="AS21" s="17"/>
      <c r="AT21" s="16"/>
      <c r="AU21" s="17"/>
      <c r="AV21" s="17"/>
    </row>
    <row r="22" spans="1:48" customFormat="1" ht="22.5" hidden="1" x14ac:dyDescent="0.25">
      <c r="A22" s="18">
        <v>61</v>
      </c>
      <c r="B22" s="19" t="s">
        <v>35</v>
      </c>
      <c r="C22" s="20" t="s">
        <v>36</v>
      </c>
      <c r="D22" s="21" t="s">
        <v>37</v>
      </c>
      <c r="E22" s="32">
        <v>0.62165950000000003</v>
      </c>
      <c r="F22" s="28">
        <v>32952.080000000002</v>
      </c>
      <c r="G22" s="30">
        <v>20484.97</v>
      </c>
      <c r="AQ22" s="16"/>
      <c r="AR22" s="17"/>
      <c r="AS22" s="17"/>
      <c r="AT22" s="16"/>
      <c r="AU22" s="17"/>
      <c r="AV22" s="17"/>
    </row>
    <row r="23" spans="1:48" customFormat="1" ht="22.5" hidden="1" x14ac:dyDescent="0.25">
      <c r="A23" s="18">
        <v>62</v>
      </c>
      <c r="B23" s="19" t="s">
        <v>38</v>
      </c>
      <c r="C23" s="20" t="s">
        <v>39</v>
      </c>
      <c r="D23" s="21" t="s">
        <v>40</v>
      </c>
      <c r="E23" s="31">
        <v>6</v>
      </c>
      <c r="F23" s="28">
        <v>2533.37</v>
      </c>
      <c r="G23" s="30">
        <v>15200.22</v>
      </c>
      <c r="AQ23" s="16"/>
      <c r="AR23" s="17"/>
      <c r="AS23" s="17"/>
      <c r="AT23" s="16"/>
      <c r="AU23" s="17"/>
      <c r="AV23" s="17"/>
    </row>
    <row r="24" spans="1:48" customFormat="1" ht="33.75" hidden="1" x14ac:dyDescent="0.25">
      <c r="A24" s="18">
        <v>63</v>
      </c>
      <c r="B24" s="19" t="s">
        <v>41</v>
      </c>
      <c r="C24" s="20" t="s">
        <v>42</v>
      </c>
      <c r="D24" s="21" t="s">
        <v>40</v>
      </c>
      <c r="E24" s="26">
        <v>155.20400000000001</v>
      </c>
      <c r="F24" s="28">
        <v>1786.95</v>
      </c>
      <c r="G24" s="30">
        <v>277341.78999999998</v>
      </c>
      <c r="AQ24" s="16"/>
      <c r="AR24" s="17"/>
      <c r="AS24" s="17"/>
      <c r="AT24" s="16"/>
      <c r="AU24" s="17"/>
      <c r="AV24" s="17"/>
    </row>
    <row r="25" spans="1:48" customFormat="1" ht="15" hidden="1" x14ac:dyDescent="0.25">
      <c r="A25" s="18">
        <v>64</v>
      </c>
      <c r="B25" s="19" t="s">
        <v>43</v>
      </c>
      <c r="C25" s="20" t="s">
        <v>44</v>
      </c>
      <c r="D25" s="21" t="s">
        <v>40</v>
      </c>
      <c r="E25" s="26">
        <v>620.81600000000003</v>
      </c>
      <c r="F25" s="23">
        <v>30.4</v>
      </c>
      <c r="G25" s="30">
        <v>18872.810000000001</v>
      </c>
      <c r="AQ25" s="16"/>
      <c r="AR25" s="17"/>
      <c r="AS25" s="17"/>
      <c r="AT25" s="16"/>
      <c r="AU25" s="17"/>
      <c r="AV25" s="17"/>
    </row>
    <row r="26" spans="1:48" customFormat="1" ht="22.5" hidden="1" x14ac:dyDescent="0.25">
      <c r="A26" s="18">
        <v>65</v>
      </c>
      <c r="B26" s="19" t="s">
        <v>45</v>
      </c>
      <c r="C26" s="20" t="s">
        <v>46</v>
      </c>
      <c r="D26" s="21" t="s">
        <v>37</v>
      </c>
      <c r="E26" s="32">
        <v>0.62165950000000003</v>
      </c>
      <c r="F26" s="28">
        <v>11580.5</v>
      </c>
      <c r="G26" s="30">
        <v>7199.13</v>
      </c>
      <c r="AQ26" s="16"/>
      <c r="AR26" s="17"/>
      <c r="AS26" s="17"/>
      <c r="AT26" s="16"/>
      <c r="AU26" s="17"/>
      <c r="AV26" s="17"/>
    </row>
    <row r="27" spans="1:48" customFormat="1" ht="15" hidden="1" x14ac:dyDescent="0.25">
      <c r="A27" s="18">
        <v>66</v>
      </c>
      <c r="B27" s="19" t="s">
        <v>47</v>
      </c>
      <c r="C27" s="20" t="s">
        <v>48</v>
      </c>
      <c r="D27" s="21" t="s">
        <v>26</v>
      </c>
      <c r="E27" s="32">
        <v>0.1509865</v>
      </c>
      <c r="F27" s="28">
        <v>136876.95000000001</v>
      </c>
      <c r="G27" s="30">
        <v>20666.57</v>
      </c>
      <c r="AQ27" s="16"/>
      <c r="AR27" s="17"/>
      <c r="AS27" s="17"/>
      <c r="AT27" s="16"/>
      <c r="AU27" s="17"/>
      <c r="AV27" s="17"/>
    </row>
    <row r="28" spans="1:48" customFormat="1" ht="22.5" hidden="1" x14ac:dyDescent="0.25">
      <c r="A28" s="18">
        <v>67</v>
      </c>
      <c r="B28" s="19" t="s">
        <v>49</v>
      </c>
      <c r="C28" s="20" t="s">
        <v>50</v>
      </c>
      <c r="D28" s="21" t="s">
        <v>26</v>
      </c>
      <c r="E28" s="33">
        <v>5.0610000000000004E-3</v>
      </c>
      <c r="F28" s="28">
        <v>109212</v>
      </c>
      <c r="G28" s="22">
        <v>552.72</v>
      </c>
      <c r="AQ28" s="16"/>
      <c r="AR28" s="17"/>
      <c r="AS28" s="17"/>
      <c r="AT28" s="16"/>
      <c r="AU28" s="17"/>
      <c r="AV28" s="17"/>
    </row>
    <row r="29" spans="1:48" customFormat="1" ht="22.5" hidden="1" x14ac:dyDescent="0.25">
      <c r="A29" s="18">
        <v>68</v>
      </c>
      <c r="B29" s="19" t="s">
        <v>51</v>
      </c>
      <c r="C29" s="20" t="s">
        <v>52</v>
      </c>
      <c r="D29" s="21" t="s">
        <v>26</v>
      </c>
      <c r="E29" s="29">
        <v>7.1999999999999998E-3</v>
      </c>
      <c r="F29" s="28">
        <v>124237.58</v>
      </c>
      <c r="G29" s="22">
        <v>894.51</v>
      </c>
      <c r="AQ29" s="16"/>
      <c r="AR29" s="17"/>
      <c r="AS29" s="17"/>
      <c r="AT29" s="16"/>
      <c r="AU29" s="17"/>
      <c r="AV29" s="17"/>
    </row>
    <row r="30" spans="1:48" customFormat="1" ht="33.75" hidden="1" x14ac:dyDescent="0.25">
      <c r="A30" s="18">
        <v>69</v>
      </c>
      <c r="B30" s="19" t="s">
        <v>53</v>
      </c>
      <c r="C30" s="20" t="s">
        <v>54</v>
      </c>
      <c r="D30" s="21" t="s">
        <v>26</v>
      </c>
      <c r="E30" s="33">
        <v>0.46561200000000003</v>
      </c>
      <c r="F30" s="28">
        <v>104006</v>
      </c>
      <c r="G30" s="30">
        <v>48426.44</v>
      </c>
      <c r="AQ30" s="16"/>
      <c r="AR30" s="17"/>
      <c r="AS30" s="17"/>
      <c r="AT30" s="16"/>
      <c r="AU30" s="17"/>
      <c r="AV30" s="17"/>
    </row>
    <row r="31" spans="1:48" customFormat="1" ht="33.75" hidden="1" x14ac:dyDescent="0.25">
      <c r="A31" s="18">
        <v>70</v>
      </c>
      <c r="B31" s="19" t="s">
        <v>55</v>
      </c>
      <c r="C31" s="20" t="s">
        <v>56</v>
      </c>
      <c r="D31" s="21" t="s">
        <v>26</v>
      </c>
      <c r="E31" s="33">
        <v>0.29016399999999998</v>
      </c>
      <c r="F31" s="28">
        <v>112660.5</v>
      </c>
      <c r="G31" s="30">
        <v>32690.02</v>
      </c>
      <c r="AQ31" s="16"/>
      <c r="AR31" s="17"/>
      <c r="AS31" s="17"/>
      <c r="AT31" s="16"/>
      <c r="AU31" s="17"/>
      <c r="AV31" s="17"/>
    </row>
    <row r="32" spans="1:48" customFormat="1" ht="33.75" hidden="1" x14ac:dyDescent="0.25">
      <c r="A32" s="18">
        <v>71</v>
      </c>
      <c r="B32" s="19" t="s">
        <v>57</v>
      </c>
      <c r="C32" s="20" t="s">
        <v>58</v>
      </c>
      <c r="D32" s="21" t="s">
        <v>26</v>
      </c>
      <c r="E32" s="33">
        <v>5.5670999999999998E-2</v>
      </c>
      <c r="F32" s="28">
        <v>99028</v>
      </c>
      <c r="G32" s="30">
        <v>5512.99</v>
      </c>
      <c r="AQ32" s="16"/>
      <c r="AR32" s="17"/>
      <c r="AS32" s="17"/>
      <c r="AT32" s="16"/>
      <c r="AU32" s="17"/>
      <c r="AV32" s="17"/>
    </row>
    <row r="33" spans="1:58" customFormat="1" ht="22.5" hidden="1" x14ac:dyDescent="0.25">
      <c r="A33" s="18">
        <v>72</v>
      </c>
      <c r="B33" s="19" t="s">
        <v>59</v>
      </c>
      <c r="C33" s="20" t="s">
        <v>60</v>
      </c>
      <c r="D33" s="21" t="s">
        <v>26</v>
      </c>
      <c r="E33" s="29">
        <v>8.6400000000000005E-2</v>
      </c>
      <c r="F33" s="28">
        <v>92410.02</v>
      </c>
      <c r="G33" s="30">
        <v>7984.23</v>
      </c>
      <c r="AQ33" s="16"/>
      <c r="AR33" s="17"/>
      <c r="AS33" s="17"/>
      <c r="AT33" s="16"/>
      <c r="AU33" s="17"/>
      <c r="AV33" s="17"/>
    </row>
    <row r="34" spans="1:58" customFormat="1" ht="22.5" hidden="1" x14ac:dyDescent="0.25">
      <c r="A34" s="18">
        <v>73</v>
      </c>
      <c r="B34" s="19" t="s">
        <v>61</v>
      </c>
      <c r="C34" s="20" t="s">
        <v>62</v>
      </c>
      <c r="D34" s="21" t="s">
        <v>40</v>
      </c>
      <c r="E34" s="26">
        <v>26.992000000000001</v>
      </c>
      <c r="F34" s="28">
        <v>1380.35</v>
      </c>
      <c r="G34" s="30">
        <v>37258.410000000003</v>
      </c>
      <c r="AQ34" s="16"/>
      <c r="AR34" s="17"/>
      <c r="AS34" s="17"/>
      <c r="AT34" s="16"/>
      <c r="AU34" s="17"/>
      <c r="AV34" s="17"/>
    </row>
    <row r="35" spans="1:58" customFormat="1" ht="22.5" hidden="1" x14ac:dyDescent="0.25">
      <c r="A35" s="18">
        <v>74</v>
      </c>
      <c r="B35" s="19" t="s">
        <v>63</v>
      </c>
      <c r="C35" s="20" t="s">
        <v>64</v>
      </c>
      <c r="D35" s="21" t="s">
        <v>40</v>
      </c>
      <c r="E35" s="26">
        <v>310.40800000000002</v>
      </c>
      <c r="F35" s="23">
        <v>414.3</v>
      </c>
      <c r="G35" s="30">
        <v>128602.03</v>
      </c>
      <c r="AQ35" s="16"/>
      <c r="AR35" s="17"/>
      <c r="AS35" s="17"/>
      <c r="AT35" s="16"/>
      <c r="AU35" s="17"/>
      <c r="AV35" s="17"/>
    </row>
    <row r="36" spans="1:58" customFormat="1" ht="22.5" hidden="1" x14ac:dyDescent="0.25">
      <c r="A36" s="18">
        <v>75</v>
      </c>
      <c r="B36" s="19" t="s">
        <v>65</v>
      </c>
      <c r="C36" s="20" t="s">
        <v>66</v>
      </c>
      <c r="D36" s="21" t="s">
        <v>67</v>
      </c>
      <c r="E36" s="24">
        <v>168.7</v>
      </c>
      <c r="F36" s="28">
        <v>3336.4</v>
      </c>
      <c r="G36" s="30">
        <v>562850.68000000005</v>
      </c>
      <c r="AQ36" s="16"/>
      <c r="AR36" s="17"/>
      <c r="AS36" s="17"/>
      <c r="AT36" s="16"/>
      <c r="AU36" s="17"/>
      <c r="AV36" s="17"/>
    </row>
    <row r="37" spans="1:58" customFormat="1" ht="33.75" hidden="1" x14ac:dyDescent="0.25">
      <c r="A37" s="18">
        <v>76</v>
      </c>
      <c r="B37" s="19" t="s">
        <v>68</v>
      </c>
      <c r="C37" s="20" t="s">
        <v>69</v>
      </c>
      <c r="D37" s="21" t="s">
        <v>40</v>
      </c>
      <c r="E37" s="26">
        <v>310.40800000000002</v>
      </c>
      <c r="F37" s="23">
        <v>53.2</v>
      </c>
      <c r="G37" s="30">
        <v>16513.71</v>
      </c>
      <c r="AQ37" s="16"/>
      <c r="AR37" s="17"/>
      <c r="AS37" s="17"/>
      <c r="AT37" s="16"/>
      <c r="AU37" s="17"/>
      <c r="AV37" s="17"/>
    </row>
    <row r="38" spans="1:58" customFormat="1" ht="22.5" hidden="1" x14ac:dyDescent="0.25">
      <c r="A38" s="18">
        <v>77</v>
      </c>
      <c r="B38" s="19" t="s">
        <v>70</v>
      </c>
      <c r="C38" s="20" t="s">
        <v>71</v>
      </c>
      <c r="D38" s="21" t="s">
        <v>40</v>
      </c>
      <c r="E38" s="26">
        <v>310.40800000000002</v>
      </c>
      <c r="F38" s="23">
        <v>23.75</v>
      </c>
      <c r="G38" s="30">
        <v>7372.19</v>
      </c>
      <c r="AQ38" s="16"/>
      <c r="AR38" s="17"/>
      <c r="AS38" s="17"/>
      <c r="AT38" s="16"/>
      <c r="AU38" s="17"/>
      <c r="AV38" s="17"/>
    </row>
    <row r="39" spans="1:58" customFormat="1" ht="33.75" hidden="1" x14ac:dyDescent="0.25">
      <c r="A39" s="18">
        <v>78</v>
      </c>
      <c r="B39" s="19" t="s">
        <v>72</v>
      </c>
      <c r="C39" s="20" t="s">
        <v>73</v>
      </c>
      <c r="D39" s="21" t="s">
        <v>40</v>
      </c>
      <c r="E39" s="31">
        <v>18</v>
      </c>
      <c r="F39" s="23">
        <v>304.29000000000002</v>
      </c>
      <c r="G39" s="30">
        <v>5477.22</v>
      </c>
      <c r="AQ39" s="16"/>
      <c r="AR39" s="17"/>
      <c r="AS39" s="17"/>
      <c r="AT39" s="16"/>
      <c r="AU39" s="17"/>
      <c r="AV39" s="17"/>
    </row>
    <row r="40" spans="1:58" customFormat="1" ht="33.75" hidden="1" x14ac:dyDescent="0.25">
      <c r="A40" s="18">
        <v>79</v>
      </c>
      <c r="B40" s="19" t="s">
        <v>74</v>
      </c>
      <c r="C40" s="20" t="s">
        <v>75</v>
      </c>
      <c r="D40" s="21" t="s">
        <v>76</v>
      </c>
      <c r="E40" s="22">
        <v>15.12</v>
      </c>
      <c r="F40" s="23">
        <v>9.5</v>
      </c>
      <c r="G40" s="22">
        <v>143.63999999999999</v>
      </c>
      <c r="AQ40" s="16"/>
      <c r="AR40" s="17"/>
      <c r="AS40" s="17"/>
      <c r="AT40" s="16"/>
      <c r="AU40" s="17"/>
      <c r="AV40" s="17"/>
    </row>
    <row r="41" spans="1:58" customFormat="1" ht="22.5" x14ac:dyDescent="0.25">
      <c r="A41" s="18">
        <v>80</v>
      </c>
      <c r="B41" s="19" t="s">
        <v>77</v>
      </c>
      <c r="C41" s="20" t="s">
        <v>78</v>
      </c>
      <c r="D41" s="21" t="s">
        <v>18</v>
      </c>
      <c r="E41" s="26">
        <v>78.494</v>
      </c>
      <c r="F41" s="28">
        <v>6140.04</v>
      </c>
      <c r="G41" s="30">
        <v>487739.77</v>
      </c>
      <c r="H41">
        <f>37.17+12.6+15.62+13.104</f>
        <v>78.494</v>
      </c>
      <c r="AQ41" s="16"/>
      <c r="AR41" s="17"/>
      <c r="AS41" s="17"/>
      <c r="AT41" s="16"/>
      <c r="AU41" s="17"/>
      <c r="AV41" s="17"/>
      <c r="BE41">
        <f>G41/E41</f>
        <v>6213.7204117512165</v>
      </c>
      <c r="BF41">
        <f>BE41*1.2</f>
        <v>7456.4644941014594</v>
      </c>
    </row>
    <row r="42" spans="1:58" customFormat="1" ht="22.5" x14ac:dyDescent="0.25">
      <c r="A42" s="18">
        <v>81</v>
      </c>
      <c r="B42" s="19" t="s">
        <v>79</v>
      </c>
      <c r="C42" s="20" t="s">
        <v>80</v>
      </c>
      <c r="D42" s="21" t="s">
        <v>81</v>
      </c>
      <c r="E42" s="31">
        <v>3</v>
      </c>
      <c r="F42" s="28">
        <v>1599999.98</v>
      </c>
      <c r="G42" s="30">
        <v>5003327.9400000004</v>
      </c>
      <c r="AQ42" s="16"/>
      <c r="AR42" s="17"/>
      <c r="AS42" s="17"/>
      <c r="AT42" s="16"/>
      <c r="AU42" s="17"/>
      <c r="AV42" s="17"/>
    </row>
    <row r="43" spans="1:58" customFormat="1" ht="22.5" x14ac:dyDescent="0.25">
      <c r="A43" s="18">
        <v>82</v>
      </c>
      <c r="B43" s="19" t="s">
        <v>82</v>
      </c>
      <c r="C43" s="20" t="s">
        <v>83</v>
      </c>
      <c r="D43" s="21" t="s">
        <v>40</v>
      </c>
      <c r="E43" s="31">
        <v>6</v>
      </c>
      <c r="F43" s="28">
        <v>42081.01</v>
      </c>
      <c r="G43" s="30">
        <v>263181.36</v>
      </c>
      <c r="AQ43" s="16"/>
      <c r="AR43" s="17"/>
      <c r="AS43" s="17"/>
      <c r="AT43" s="16"/>
      <c r="AU43" s="17"/>
      <c r="AV43" s="17"/>
    </row>
    <row r="44" spans="1:58" customFormat="1" ht="22.5" x14ac:dyDescent="0.25">
      <c r="A44" s="18">
        <v>83</v>
      </c>
      <c r="B44" s="19" t="s">
        <v>84</v>
      </c>
      <c r="C44" s="20" t="s">
        <v>85</v>
      </c>
      <c r="D44" s="21" t="s">
        <v>40</v>
      </c>
      <c r="E44" s="31">
        <v>158</v>
      </c>
      <c r="F44" s="34" t="s">
        <v>85</v>
      </c>
      <c r="G44" s="30">
        <v>2130385.75</v>
      </c>
      <c r="AQ44" s="16"/>
      <c r="AR44" s="17"/>
      <c r="AS44" s="17"/>
      <c r="AT44" s="16"/>
      <c r="AU44" s="17"/>
      <c r="AV44" s="17"/>
    </row>
    <row r="45" spans="1:58" customFormat="1" ht="22.5" x14ac:dyDescent="0.25">
      <c r="A45" s="18"/>
      <c r="B45" s="19" t="s">
        <v>84</v>
      </c>
      <c r="C45" s="20" t="s">
        <v>86</v>
      </c>
      <c r="D45" s="21" t="s">
        <v>40</v>
      </c>
      <c r="E45" s="31">
        <v>3</v>
      </c>
      <c r="F45" s="28">
        <v>4008.34</v>
      </c>
      <c r="G45" s="30">
        <v>12534.39</v>
      </c>
      <c r="AQ45" s="16"/>
      <c r="AR45" s="17"/>
      <c r="AS45" s="17"/>
      <c r="AT45" s="16"/>
      <c r="AU45" s="17"/>
      <c r="AV45" s="17"/>
    </row>
    <row r="46" spans="1:58" customFormat="1" ht="33.75" x14ac:dyDescent="0.25">
      <c r="A46" s="18"/>
      <c r="B46" s="19" t="s">
        <v>84</v>
      </c>
      <c r="C46" s="20" t="s">
        <v>87</v>
      </c>
      <c r="D46" s="21" t="s">
        <v>40</v>
      </c>
      <c r="E46" s="31">
        <v>155</v>
      </c>
      <c r="F46" s="28">
        <v>13108.29</v>
      </c>
      <c r="G46" s="30">
        <v>2117851.36</v>
      </c>
      <c r="AQ46" s="16"/>
      <c r="AR46" s="17"/>
      <c r="AS46" s="17"/>
      <c r="AT46" s="16"/>
      <c r="AU46" s="17"/>
      <c r="AV46" s="17"/>
    </row>
    <row r="47" spans="1:58" customFormat="1" ht="22.5" x14ac:dyDescent="0.25">
      <c r="A47" s="18">
        <v>84</v>
      </c>
      <c r="B47" s="19" t="s">
        <v>84</v>
      </c>
      <c r="C47" s="20" t="s">
        <v>85</v>
      </c>
      <c r="D47" s="21" t="s">
        <v>88</v>
      </c>
      <c r="E47" s="26">
        <v>12.813000000000001</v>
      </c>
      <c r="F47" s="34" t="s">
        <v>85</v>
      </c>
      <c r="G47" s="30">
        <v>2569071.09</v>
      </c>
      <c r="AQ47" s="16"/>
      <c r="AR47" s="17"/>
      <c r="AS47" s="17"/>
      <c r="AT47" s="16"/>
      <c r="AU47" s="17"/>
      <c r="AV47" s="17"/>
    </row>
    <row r="48" spans="1:58" customFormat="1" ht="22.5" x14ac:dyDescent="0.25">
      <c r="A48" s="18"/>
      <c r="B48" s="19" t="s">
        <v>84</v>
      </c>
      <c r="C48" s="20" t="s">
        <v>89</v>
      </c>
      <c r="D48" s="21" t="s">
        <v>88</v>
      </c>
      <c r="E48" s="26">
        <v>0.14299999999999999</v>
      </c>
      <c r="F48" s="28">
        <v>265000.03000000003</v>
      </c>
      <c r="G48" s="30">
        <v>39500.239999999998</v>
      </c>
      <c r="AQ48" s="16"/>
      <c r="AR48" s="17"/>
      <c r="AS48" s="17"/>
      <c r="AT48" s="16"/>
      <c r="AU48" s="17"/>
      <c r="AV48" s="17"/>
    </row>
    <row r="49" spans="1:52" customFormat="1" ht="22.5" x14ac:dyDescent="0.25">
      <c r="A49" s="18"/>
      <c r="B49" s="19" t="s">
        <v>84</v>
      </c>
      <c r="C49" s="20" t="s">
        <v>90</v>
      </c>
      <c r="D49" s="21" t="s">
        <v>88</v>
      </c>
      <c r="E49" s="22">
        <v>0.56999999999999995</v>
      </c>
      <c r="F49" s="28">
        <v>357640.04</v>
      </c>
      <c r="G49" s="30">
        <v>212490.11</v>
      </c>
      <c r="AQ49" s="16"/>
      <c r="AR49" s="17"/>
      <c r="AS49" s="17"/>
      <c r="AT49" s="16"/>
      <c r="AU49" s="17"/>
      <c r="AV49" s="17"/>
    </row>
    <row r="50" spans="1:52" customFormat="1" ht="22.5" x14ac:dyDescent="0.25">
      <c r="A50" s="18"/>
      <c r="B50" s="19" t="s">
        <v>84</v>
      </c>
      <c r="C50" s="20" t="s">
        <v>91</v>
      </c>
      <c r="D50" s="21" t="s">
        <v>88</v>
      </c>
      <c r="E50" s="22">
        <v>1.08</v>
      </c>
      <c r="F50" s="28">
        <v>357640.04</v>
      </c>
      <c r="G50" s="30">
        <v>402612.84</v>
      </c>
      <c r="AQ50" s="16"/>
      <c r="AR50" s="17"/>
      <c r="AS50" s="17"/>
      <c r="AT50" s="16"/>
      <c r="AU50" s="17"/>
      <c r="AV50" s="17"/>
    </row>
    <row r="51" spans="1:52" customFormat="1" ht="22.5" x14ac:dyDescent="0.25">
      <c r="A51" s="18"/>
      <c r="B51" s="19" t="s">
        <v>84</v>
      </c>
      <c r="C51" s="20" t="s">
        <v>92</v>
      </c>
      <c r="D51" s="21" t="s">
        <v>88</v>
      </c>
      <c r="E51" s="22">
        <v>11.02</v>
      </c>
      <c r="F51" s="28">
        <v>166666.67000000001</v>
      </c>
      <c r="G51" s="30">
        <v>1914467.9</v>
      </c>
      <c r="AQ51" s="16"/>
      <c r="AR51" s="17"/>
      <c r="AS51" s="17"/>
      <c r="AT51" s="16"/>
      <c r="AU51" s="17"/>
      <c r="AV51" s="17"/>
    </row>
    <row r="52" spans="1:52" customFormat="1" ht="22.5" x14ac:dyDescent="0.25">
      <c r="A52" s="18">
        <v>85</v>
      </c>
      <c r="B52" s="19" t="s">
        <v>84</v>
      </c>
      <c r="C52" s="20" t="s">
        <v>93</v>
      </c>
      <c r="D52" s="21" t="s">
        <v>94</v>
      </c>
      <c r="E52" s="31">
        <v>3</v>
      </c>
      <c r="F52" s="28">
        <v>15730.01</v>
      </c>
      <c r="G52" s="30">
        <v>49189</v>
      </c>
      <c r="AQ52" s="16"/>
      <c r="AR52" s="17"/>
      <c r="AS52" s="17"/>
      <c r="AT52" s="16"/>
      <c r="AU52" s="17"/>
      <c r="AV52" s="17"/>
    </row>
    <row r="53" spans="1:52" customFormat="1" ht="33.75" x14ac:dyDescent="0.25">
      <c r="A53" s="18">
        <v>86</v>
      </c>
      <c r="B53" s="19" t="s">
        <v>95</v>
      </c>
      <c r="C53" s="20" t="s">
        <v>96</v>
      </c>
      <c r="D53" s="21" t="s">
        <v>40</v>
      </c>
      <c r="E53" s="31">
        <v>3</v>
      </c>
      <c r="F53" s="28">
        <v>150409.99</v>
      </c>
      <c r="G53" s="30">
        <v>470344.08</v>
      </c>
      <c r="AQ53" s="16"/>
      <c r="AR53" s="17"/>
      <c r="AS53" s="17"/>
      <c r="AT53" s="16"/>
      <c r="AU53" s="17"/>
      <c r="AV53" s="17"/>
    </row>
    <row r="54" spans="1:52" customFormat="1" ht="33.75" x14ac:dyDescent="0.25">
      <c r="A54" s="18">
        <v>87</v>
      </c>
      <c r="B54" s="19" t="s">
        <v>97</v>
      </c>
      <c r="C54" s="20" t="s">
        <v>98</v>
      </c>
      <c r="D54" s="21" t="s">
        <v>81</v>
      </c>
      <c r="E54" s="31">
        <v>3</v>
      </c>
      <c r="F54" s="28">
        <v>3449999.96</v>
      </c>
      <c r="G54" s="30">
        <v>10788425.880000001</v>
      </c>
      <c r="AQ54" s="16"/>
      <c r="AR54" s="17"/>
      <c r="AS54" s="17"/>
      <c r="AT54" s="16"/>
      <c r="AU54" s="17"/>
      <c r="AV54" s="17"/>
    </row>
    <row r="55" spans="1:52" customFormat="1" ht="22.5" hidden="1" x14ac:dyDescent="0.25">
      <c r="A55" s="18">
        <v>88</v>
      </c>
      <c r="B55" s="19" t="s">
        <v>99</v>
      </c>
      <c r="C55" s="20" t="s">
        <v>39</v>
      </c>
      <c r="D55" s="21" t="s">
        <v>40</v>
      </c>
      <c r="E55" s="31">
        <v>-6</v>
      </c>
      <c r="F55" s="28">
        <v>2533.37</v>
      </c>
      <c r="G55" s="30">
        <v>-15200.22</v>
      </c>
      <c r="AQ55" s="16"/>
      <c r="AR55" s="17"/>
      <c r="AS55" s="17"/>
      <c r="AT55" s="16"/>
      <c r="AU55" s="17"/>
      <c r="AV55" s="17"/>
    </row>
    <row r="56" spans="1:52" customFormat="1" ht="33.75" hidden="1" x14ac:dyDescent="0.25">
      <c r="A56" s="18">
        <v>89</v>
      </c>
      <c r="B56" s="19" t="s">
        <v>100</v>
      </c>
      <c r="C56" s="20" t="s">
        <v>42</v>
      </c>
      <c r="D56" s="21" t="s">
        <v>40</v>
      </c>
      <c r="E56" s="31">
        <v>-155</v>
      </c>
      <c r="F56" s="28">
        <v>1786.95</v>
      </c>
      <c r="G56" s="30">
        <v>-276977.25</v>
      </c>
      <c r="AQ56" s="16"/>
      <c r="AR56" s="17"/>
      <c r="AS56" s="17"/>
      <c r="AT56" s="16"/>
      <c r="AU56" s="17"/>
      <c r="AV56" s="17"/>
    </row>
    <row r="57" spans="1:52" customFormat="1" ht="33.75" hidden="1" x14ac:dyDescent="0.25">
      <c r="A57" s="18">
        <v>90</v>
      </c>
      <c r="B57" s="19" t="s">
        <v>101</v>
      </c>
      <c r="C57" s="20" t="s">
        <v>58</v>
      </c>
      <c r="D57" s="21" t="s">
        <v>26</v>
      </c>
      <c r="E57" s="26">
        <v>-5.6000000000000001E-2</v>
      </c>
      <c r="F57" s="28">
        <v>99028</v>
      </c>
      <c r="G57" s="30">
        <v>-5545.57</v>
      </c>
      <c r="AQ57" s="16"/>
      <c r="AR57" s="17"/>
      <c r="AS57" s="17"/>
      <c r="AT57" s="16"/>
      <c r="AU57" s="17"/>
      <c r="AV57" s="17"/>
    </row>
    <row r="58" spans="1:52" customFormat="1" ht="22.5" hidden="1" x14ac:dyDescent="0.25">
      <c r="A58" s="18">
        <v>91</v>
      </c>
      <c r="B58" s="19" t="s">
        <v>102</v>
      </c>
      <c r="C58" s="20" t="s">
        <v>60</v>
      </c>
      <c r="D58" s="21" t="s">
        <v>26</v>
      </c>
      <c r="E58" s="26">
        <v>-8.6999999999999994E-2</v>
      </c>
      <c r="F58" s="28">
        <v>92410.02</v>
      </c>
      <c r="G58" s="30">
        <v>-8039.67</v>
      </c>
      <c r="AQ58" s="16"/>
      <c r="AR58" s="17"/>
      <c r="AS58" s="17"/>
      <c r="AT58" s="16"/>
      <c r="AU58" s="17"/>
      <c r="AV58" s="17"/>
    </row>
    <row r="59" spans="1:52" customFormat="1" ht="22.5" hidden="1" x14ac:dyDescent="0.25">
      <c r="A59" s="18">
        <v>92</v>
      </c>
      <c r="B59" s="19" t="s">
        <v>103</v>
      </c>
      <c r="C59" s="20" t="s">
        <v>62</v>
      </c>
      <c r="D59" s="21" t="s">
        <v>40</v>
      </c>
      <c r="E59" s="31">
        <v>-27</v>
      </c>
      <c r="F59" s="28">
        <v>1380.35</v>
      </c>
      <c r="G59" s="30">
        <v>-37269.449999999997</v>
      </c>
      <c r="AQ59" s="16"/>
      <c r="AR59" s="17"/>
      <c r="AS59" s="17"/>
      <c r="AT59" s="16"/>
      <c r="AU59" s="17"/>
      <c r="AV59" s="17"/>
    </row>
    <row r="60" spans="1:52" customFormat="1" ht="22.5" hidden="1" x14ac:dyDescent="0.25">
      <c r="A60" s="18">
        <v>93</v>
      </c>
      <c r="B60" s="19" t="s">
        <v>104</v>
      </c>
      <c r="C60" s="20" t="s">
        <v>64</v>
      </c>
      <c r="D60" s="21" t="s">
        <v>40</v>
      </c>
      <c r="E60" s="31">
        <v>-310</v>
      </c>
      <c r="F60" s="23">
        <v>414.3</v>
      </c>
      <c r="G60" s="30">
        <v>-128433</v>
      </c>
      <c r="AQ60" s="16"/>
      <c r="AR60" s="17"/>
      <c r="AS60" s="17"/>
      <c r="AT60" s="16"/>
      <c r="AU60" s="17"/>
      <c r="AV60" s="17"/>
    </row>
    <row r="61" spans="1:52" customFormat="1" ht="22.5" hidden="1" x14ac:dyDescent="0.25">
      <c r="A61" s="18">
        <v>94</v>
      </c>
      <c r="B61" s="19" t="s">
        <v>105</v>
      </c>
      <c r="C61" s="20" t="s">
        <v>66</v>
      </c>
      <c r="D61" s="21" t="s">
        <v>67</v>
      </c>
      <c r="E61" s="24">
        <v>-168.7</v>
      </c>
      <c r="F61" s="28">
        <v>3336.4</v>
      </c>
      <c r="G61" s="30">
        <v>-562850.68000000005</v>
      </c>
      <c r="AQ61" s="16"/>
      <c r="AR61" s="17"/>
      <c r="AS61" s="17"/>
      <c r="AT61" s="16"/>
      <c r="AU61" s="17"/>
      <c r="AV61" s="17"/>
    </row>
    <row r="62" spans="1:52" customFormat="1" ht="45" hidden="1" x14ac:dyDescent="0.25">
      <c r="A62" s="18">
        <v>95</v>
      </c>
      <c r="B62" s="19" t="s">
        <v>106</v>
      </c>
      <c r="C62" s="20" t="s">
        <v>107</v>
      </c>
      <c r="D62" s="21" t="s">
        <v>108</v>
      </c>
      <c r="E62" s="26">
        <v>19.526</v>
      </c>
      <c r="F62" s="23">
        <v>103.36</v>
      </c>
      <c r="G62" s="30">
        <v>2018.21</v>
      </c>
      <c r="AQ62" s="16"/>
      <c r="AR62" s="17"/>
      <c r="AS62" s="17"/>
      <c r="AT62" s="16"/>
      <c r="AU62" s="17"/>
      <c r="AV62" s="17"/>
    </row>
    <row r="63" spans="1:52" customFormat="1" ht="15" hidden="1" x14ac:dyDescent="0.25">
      <c r="A63" s="47"/>
      <c r="B63" s="47"/>
      <c r="C63" s="48" t="s">
        <v>109</v>
      </c>
      <c r="D63" s="48"/>
      <c r="E63" s="48"/>
      <c r="F63" s="49">
        <v>22120022.600000001</v>
      </c>
      <c r="G63" s="49"/>
      <c r="AQ63" s="16"/>
      <c r="AR63" s="17"/>
      <c r="AS63" s="17"/>
      <c r="AT63" s="16"/>
      <c r="AU63" s="17"/>
      <c r="AV63" s="17"/>
      <c r="AW63" s="16" t="s">
        <v>109</v>
      </c>
      <c r="AX63" s="17" t="s">
        <v>110</v>
      </c>
      <c r="AY63" s="17" t="s">
        <v>111</v>
      </c>
      <c r="AZ63" s="17" t="s">
        <v>0</v>
      </c>
    </row>
    <row r="64" spans="1:52" customFormat="1" ht="15" hidden="1" x14ac:dyDescent="0.25">
      <c r="A64" s="41" t="s">
        <v>112</v>
      </c>
      <c r="B64" s="42"/>
      <c r="C64" s="42"/>
      <c r="D64" s="42"/>
      <c r="E64" s="43"/>
      <c r="F64" s="46">
        <v>10390.85</v>
      </c>
      <c r="G64" s="45"/>
      <c r="AQ64" s="16"/>
      <c r="AR64" s="17"/>
      <c r="AS64" s="17"/>
      <c r="AT64" s="16" t="s">
        <v>112</v>
      </c>
      <c r="AU64" s="17" t="s">
        <v>113</v>
      </c>
      <c r="AV64" s="17" t="s">
        <v>114</v>
      </c>
      <c r="AW64" s="16"/>
      <c r="AX64" s="17"/>
      <c r="AY64" s="17"/>
      <c r="AZ64" s="17"/>
    </row>
    <row r="65" spans="1:56" customFormat="1" ht="15" hidden="1" x14ac:dyDescent="0.25">
      <c r="A65" s="41" t="s">
        <v>115</v>
      </c>
      <c r="B65" s="42"/>
      <c r="C65" s="42"/>
      <c r="D65" s="42"/>
      <c r="E65" s="43"/>
      <c r="F65" s="46">
        <v>9929.1</v>
      </c>
      <c r="G65" s="45"/>
      <c r="AQ65" s="16"/>
      <c r="AR65" s="17"/>
      <c r="AS65" s="17"/>
      <c r="AT65" s="16" t="s">
        <v>115</v>
      </c>
      <c r="AU65" s="17" t="s">
        <v>116</v>
      </c>
      <c r="AV65" s="17" t="s">
        <v>117</v>
      </c>
      <c r="AW65" s="16"/>
      <c r="AX65" s="17"/>
      <c r="AY65" s="17"/>
      <c r="AZ65" s="17"/>
    </row>
    <row r="66" spans="1:56" customFormat="1" ht="15" hidden="1" x14ac:dyDescent="0.25">
      <c r="A66" s="47"/>
      <c r="B66" s="47"/>
      <c r="C66" s="48" t="s">
        <v>118</v>
      </c>
      <c r="D66" s="48"/>
      <c r="E66" s="48"/>
      <c r="F66" s="49">
        <v>22478605.850000001</v>
      </c>
      <c r="G66" s="49"/>
      <c r="AQ66" s="16"/>
      <c r="AR66" s="17"/>
      <c r="AS66" s="17"/>
      <c r="AT66" s="16"/>
      <c r="AU66" s="17"/>
      <c r="AV66" s="17"/>
      <c r="AW66" s="16"/>
      <c r="AX66" s="17"/>
      <c r="AY66" s="17"/>
      <c r="AZ66" s="17"/>
      <c r="BA66" s="16" t="s">
        <v>118</v>
      </c>
      <c r="BB66" s="17" t="s">
        <v>119</v>
      </c>
      <c r="BC66" s="17" t="s">
        <v>120</v>
      </c>
      <c r="BD66" s="17" t="s">
        <v>0</v>
      </c>
    </row>
    <row r="67" spans="1:56" customFormat="1" ht="15" hidden="1" x14ac:dyDescent="0.25">
      <c r="A67" s="41" t="s">
        <v>121</v>
      </c>
      <c r="B67" s="42"/>
      <c r="C67" s="42"/>
      <c r="D67" s="42"/>
      <c r="E67" s="43"/>
      <c r="F67" s="44"/>
      <c r="G67" s="45"/>
      <c r="AQ67" s="16" t="s">
        <v>121</v>
      </c>
      <c r="AR67" s="17" t="s">
        <v>0</v>
      </c>
      <c r="AS67" s="17" t="s">
        <v>0</v>
      </c>
      <c r="AT67" s="16"/>
      <c r="AU67" s="17"/>
      <c r="AV67" s="17"/>
      <c r="AW67" s="16"/>
      <c r="AX67" s="17"/>
      <c r="AY67" s="17"/>
      <c r="AZ67" s="17"/>
      <c r="BA67" s="16"/>
      <c r="BB67" s="17"/>
      <c r="BC67" s="17"/>
      <c r="BD67" s="17"/>
    </row>
    <row r="68" spans="1:56" customFormat="1" ht="15" hidden="1" x14ac:dyDescent="0.25">
      <c r="A68" s="41" t="s">
        <v>15</v>
      </c>
      <c r="B68" s="42"/>
      <c r="C68" s="42"/>
      <c r="D68" s="42"/>
      <c r="E68" s="43"/>
      <c r="F68" s="44"/>
      <c r="G68" s="45"/>
      <c r="AQ68" s="16"/>
      <c r="AR68" s="17"/>
      <c r="AS68" s="17"/>
      <c r="AT68" s="16" t="s">
        <v>15</v>
      </c>
      <c r="AU68" s="17" t="s">
        <v>0</v>
      </c>
      <c r="AV68" s="17" t="s">
        <v>0</v>
      </c>
      <c r="AW68" s="16"/>
      <c r="AX68" s="17"/>
      <c r="AY68" s="17"/>
      <c r="AZ68" s="17"/>
      <c r="BA68" s="16"/>
      <c r="BB68" s="17"/>
      <c r="BC68" s="17"/>
      <c r="BD68" s="17"/>
    </row>
    <row r="69" spans="1:56" customFormat="1" ht="22.5" hidden="1" x14ac:dyDescent="0.25">
      <c r="A69" s="18">
        <v>99</v>
      </c>
      <c r="B69" s="19" t="s">
        <v>122</v>
      </c>
      <c r="C69" s="20" t="s">
        <v>123</v>
      </c>
      <c r="D69" s="21" t="s">
        <v>40</v>
      </c>
      <c r="E69" s="31">
        <v>36</v>
      </c>
      <c r="F69" s="34"/>
      <c r="G69" s="25"/>
      <c r="AQ69" s="16"/>
      <c r="AR69" s="17"/>
      <c r="AS69" s="17"/>
      <c r="AT69" s="16"/>
      <c r="AU69" s="17"/>
      <c r="AV69" s="17"/>
      <c r="AW69" s="16"/>
      <c r="AX69" s="17"/>
      <c r="AY69" s="17"/>
      <c r="AZ69" s="17"/>
      <c r="BA69" s="16"/>
      <c r="BB69" s="17"/>
      <c r="BC69" s="17"/>
      <c r="BD69" s="17"/>
    </row>
    <row r="70" spans="1:56" customFormat="1" ht="15" hidden="1" x14ac:dyDescent="0.25">
      <c r="A70" s="47"/>
      <c r="B70" s="47"/>
      <c r="C70" s="48" t="s">
        <v>124</v>
      </c>
      <c r="D70" s="48"/>
      <c r="E70" s="48"/>
      <c r="F70" s="49">
        <v>22478605.850000001</v>
      </c>
      <c r="G70" s="49"/>
    </row>
    <row r="71" spans="1:56" customFormat="1" ht="14.25" hidden="1" customHeight="1" x14ac:dyDescent="0.25">
      <c r="A71" s="47"/>
      <c r="B71" s="47"/>
      <c r="C71" s="50" t="s">
        <v>125</v>
      </c>
      <c r="D71" s="50"/>
      <c r="E71" s="50"/>
      <c r="F71" s="51"/>
      <c r="G71" s="51"/>
    </row>
    <row r="72" spans="1:56" customFormat="1" ht="14.25" hidden="1" customHeight="1" x14ac:dyDescent="0.25">
      <c r="A72" s="47"/>
      <c r="B72" s="47"/>
      <c r="C72" s="50" t="s">
        <v>13</v>
      </c>
      <c r="D72" s="50"/>
      <c r="E72" s="50"/>
      <c r="F72" s="51"/>
      <c r="G72" s="51"/>
    </row>
    <row r="73" spans="1:56" customFormat="1" ht="14.25" hidden="1" customHeight="1" x14ac:dyDescent="0.25">
      <c r="A73" s="47"/>
      <c r="B73" s="47"/>
      <c r="C73" s="50" t="s">
        <v>14</v>
      </c>
      <c r="D73" s="50"/>
      <c r="E73" s="50"/>
      <c r="F73" s="51">
        <v>338263.3</v>
      </c>
      <c r="G73" s="51"/>
    </row>
    <row r="74" spans="1:56" customFormat="1" ht="14.25" hidden="1" customHeight="1" x14ac:dyDescent="0.25">
      <c r="A74" s="47"/>
      <c r="B74" s="47"/>
      <c r="C74" s="50" t="s">
        <v>15</v>
      </c>
      <c r="D74" s="50"/>
      <c r="E74" s="50"/>
      <c r="F74" s="51">
        <v>22120022.600000001</v>
      </c>
      <c r="G74" s="51"/>
    </row>
    <row r="75" spans="1:56" customFormat="1" ht="14.25" hidden="1" customHeight="1" x14ac:dyDescent="0.25">
      <c r="A75" s="47"/>
      <c r="B75" s="47"/>
      <c r="C75" s="50" t="s">
        <v>112</v>
      </c>
      <c r="D75" s="50"/>
      <c r="E75" s="50"/>
      <c r="F75" s="51">
        <v>10390.85</v>
      </c>
      <c r="G75" s="51"/>
    </row>
    <row r="76" spans="1:56" customFormat="1" ht="14.25" hidden="1" customHeight="1" x14ac:dyDescent="0.25">
      <c r="A76" s="47"/>
      <c r="B76" s="47"/>
      <c r="C76" s="50" t="s">
        <v>115</v>
      </c>
      <c r="D76" s="50"/>
      <c r="E76" s="50"/>
      <c r="F76" s="51">
        <v>9929.1</v>
      </c>
      <c r="G76" s="51"/>
    </row>
  </sheetData>
  <autoFilter ref="A12:BL76" xr:uid="{00000000-0001-0000-0000-000000000000}">
    <filterColumn colId="1">
      <filters>
        <filter val="ТЦ_25.1.00.00_50_5047268891_30.07.2025_02"/>
        <filter val="ТЦ_25.1.01.02_77_7729790078_30.07.2025_02"/>
        <filter val="ТЦ_25.1.01.02_77_7729790078_30.07.2025_03"/>
        <filter val="ТЦ_25.1.05.05_77_7801649287_02.09.2025_02"/>
        <filter val="ТЦ_25.1.06.00_77_7718148430_01.07.2025_02"/>
        <filter val="ТЦ_25.1.06.15_77_7718148430_01.07.2025_02"/>
      </filters>
    </filterColumn>
  </autoFilter>
  <mergeCells count="48">
    <mergeCell ref="A76:B76"/>
    <mergeCell ref="C76:E76"/>
    <mergeCell ref="F76:G76"/>
    <mergeCell ref="A75:B75"/>
    <mergeCell ref="C75:E75"/>
    <mergeCell ref="F75:G75"/>
    <mergeCell ref="A74:B74"/>
    <mergeCell ref="C74:E74"/>
    <mergeCell ref="F74:G74"/>
    <mergeCell ref="A73:B73"/>
    <mergeCell ref="C73:E73"/>
    <mergeCell ref="F73:G73"/>
    <mergeCell ref="A72:B72"/>
    <mergeCell ref="C72:E72"/>
    <mergeCell ref="F72:G72"/>
    <mergeCell ref="A71:B71"/>
    <mergeCell ref="C71:E71"/>
    <mergeCell ref="F71:G71"/>
    <mergeCell ref="A70:B70"/>
    <mergeCell ref="C70:E70"/>
    <mergeCell ref="F70:G70"/>
    <mergeCell ref="A67:E67"/>
    <mergeCell ref="F67:G67"/>
    <mergeCell ref="A68:E68"/>
    <mergeCell ref="F68:G68"/>
    <mergeCell ref="A66:B66"/>
    <mergeCell ref="C66:E66"/>
    <mergeCell ref="F66:G66"/>
    <mergeCell ref="A64:E64"/>
    <mergeCell ref="F64:G64"/>
    <mergeCell ref="A65:E65"/>
    <mergeCell ref="F65:G65"/>
    <mergeCell ref="A63:B63"/>
    <mergeCell ref="C63:E63"/>
    <mergeCell ref="F63:G63"/>
    <mergeCell ref="A13:E13"/>
    <mergeCell ref="F13:G13"/>
    <mergeCell ref="F10:G10"/>
    <mergeCell ref="A10:A11"/>
    <mergeCell ref="B10:B11"/>
    <mergeCell ref="C10:C11"/>
    <mergeCell ref="D10:D11"/>
    <mergeCell ref="E10:E11"/>
    <mergeCell ref="A2:G2"/>
    <mergeCell ref="A3:G3"/>
    <mergeCell ref="A5:G5"/>
    <mergeCell ref="A7:G7"/>
    <mergeCell ref="A8:G8"/>
  </mergeCells>
  <pageMargins left="0.31496062874794001" right="0.31496062874794001" top="0.78740155696868896" bottom="0.31496062874794001" header="0.19685038924217199" footer="0.19685038924217199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ресурсы</vt:lpstr>
      <vt:lpstr>ресурсы!Заголовки_для_печати</vt:lpstr>
      <vt:lpstr>ресурсы!Область_печати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2024-03-25T06:59:22Z</cp:lastPrinted>
  <dcterms:created xsi:type="dcterms:W3CDTF">2020-09-30T08:50:27Z</dcterms:created>
  <dcterms:modified xsi:type="dcterms:W3CDTF">2025-12-18T11:24:50Z</dcterms:modified>
</cp:coreProperties>
</file>