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субподряд\КиК-Шелл\"/>
    </mc:Choice>
  </mc:AlternateContent>
  <xr:revisionPtr revIDLastSave="0" documentId="13_ncr:1_{7437E37D-B37C-499D-8897-5E8D5DF68D8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3№2" sheetId="33" r:id="rId1"/>
    <sheet name="р2" sheetId="14" r:id="rId2"/>
    <sheet name="кс-2№2" sheetId="32" r:id="rId3"/>
    <sheet name="ЛСР  Ремонт пути №СП12_на подпи" sheetId="31" state="hidden" r:id="rId4"/>
    <sheet name="кс-2 №2_ЛСР 01" sheetId="28" state="hidden" r:id="rId5"/>
  </sheets>
  <externalReferences>
    <externalReference r:id="rId6"/>
  </externalReferences>
  <definedNames>
    <definedName name="_xlnm.Print_Titles" localSheetId="4">'кс-2 №2_ЛСР 01'!$30:$30</definedName>
    <definedName name="_xlnm.Print_Titles" localSheetId="2">'кс-2№2'!$28:$28</definedName>
    <definedName name="_xlnm.Print_Titles" localSheetId="3">'ЛСР  Ремонт пути №СП12_на подпи'!$28:$28</definedName>
    <definedName name="_xlnm.Print_Area" localSheetId="4">'кс-2 №2_ЛСР 01'!$A:$O</definedName>
    <definedName name="_xlnm.Print_Area" localSheetId="2">'кс-2№2'!$A:$O</definedName>
    <definedName name="_xlnm.Print_Area" localSheetId="0">КС3№2!$A$1:$H$97</definedName>
    <definedName name="_xlnm.Print_Area" localSheetId="3">'ЛСР  Ремонт пути №СП12_на подпи'!$A:$O</definedName>
    <definedName name="_xlnm.Print_Area" localSheetId="1">р2!$A$1:$H$17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33" l="1"/>
  <c r="O29" i="33"/>
  <c r="H34" i="33"/>
  <c r="P32" i="33"/>
  <c r="O32" i="33"/>
  <c r="K11" i="14"/>
  <c r="F11" i="14"/>
  <c r="E11" i="14"/>
  <c r="D11" i="14"/>
  <c r="O224" i="32"/>
  <c r="K32" i="33" s="1"/>
  <c r="L32" i="33" s="1"/>
  <c r="N223" i="32"/>
  <c r="M224" i="32" s="1"/>
  <c r="M21" i="32"/>
  <c r="H24" i="33"/>
  <c r="H39" i="33"/>
  <c r="G39" i="33"/>
  <c r="F39" i="33" s="1"/>
  <c r="H36" i="33"/>
  <c r="G36" i="33" s="1"/>
  <c r="F36" i="33" s="1"/>
  <c r="H35" i="33"/>
  <c r="G35" i="33" s="1"/>
  <c r="F35" i="33" s="1"/>
  <c r="O31" i="33"/>
  <c r="L81" i="33" l="1"/>
  <c r="L83" i="33" s="1"/>
  <c r="P31" i="33"/>
  <c r="G34" i="33"/>
  <c r="H33" i="33"/>
  <c r="H40" i="33" s="1"/>
  <c r="K81" i="33"/>
  <c r="P403" i="31"/>
  <c r="M21" i="31"/>
  <c r="F34" i="33" l="1"/>
  <c r="F33" i="33" s="1"/>
  <c r="O81" i="33" s="1"/>
  <c r="G33" i="33"/>
  <c r="H41" i="33"/>
  <c r="H42" i="33" s="1"/>
  <c r="H80" i="33" s="1"/>
  <c r="H81" i="33" s="1"/>
  <c r="J11" i="14"/>
  <c r="G11" i="14"/>
  <c r="M23" i="28"/>
  <c r="H11" i="14" l="1"/>
  <c r="F17" i="14" l="1"/>
  <c r="E17" i="14"/>
  <c r="D17" i="14"/>
  <c r="H17" i="14" l="1"/>
</calcChain>
</file>

<file path=xl/sharedStrings.xml><?xml version="1.0" encoding="utf-8"?>
<sst xmlns="http://schemas.openxmlformats.org/spreadsheetml/2006/main" count="4375" uniqueCount="906">
  <si>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</si>
  <si>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</si>
  <si>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</si>
  <si>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</si>
  <si>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</si>
  <si>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</si>
  <si>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</si>
  <si>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</si>
  <si>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</si>
  <si>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</si>
  <si>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</si>
  <si>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</si>
  <si>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</si>
  <si>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</si>
  <si>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</si>
  <si>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</si>
  <si>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</si>
  <si>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</si>
  <si>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</si>
  <si>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</si>
  <si>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</si>
  <si>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</si>
  <si>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</si>
  <si>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</si>
  <si>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</si>
  <si>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</si>
  <si>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</si>
  <si>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</si>
  <si>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</si>
  <si>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</si>
  <si>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</si>
  <si>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</si>
  <si>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</si>
  <si>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</si>
  <si>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</si>
  <si>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</si>
  <si>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</si>
  <si>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</si>
  <si>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</si>
  <si>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</si>
  <si>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</si>
  <si>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1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</si>
  <si>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</si>
  <si>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</si>
  <si>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</si>
  <si>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</si>
  <si>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</si>
  <si>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</si>
  <si>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</si>
  <si>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</si>
  <si>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</si>
  <si>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</si>
  <si>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</si>
  <si>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</si>
  <si>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</si>
  <si>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</si>
  <si>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</si>
  <si>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</si>
  <si>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%</t>
  </si>
  <si>
    <t>Всего по позиции</t>
  </si>
  <si>
    <t>100 м3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</si>
  <si>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</si>
  <si>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</si>
  <si>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</si>
  <si>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</si>
  <si>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 т груза</t>
  </si>
  <si>
    <t>5</t>
  </si>
  <si>
    <t>м3</t>
  </si>
  <si>
    <t>6</t>
  </si>
  <si>
    <t>7</t>
  </si>
  <si>
    <t>8</t>
  </si>
  <si>
    <t>9</t>
  </si>
  <si>
    <t>10</t>
  </si>
  <si>
    <t>12</t>
  </si>
  <si>
    <t>11</t>
  </si>
  <si>
    <t>13</t>
  </si>
  <si>
    <t>1,012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</si>
  <si>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</si>
  <si>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</si>
  <si>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</si>
  <si>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</si>
  <si>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</si>
  <si>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</si>
  <si>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</si>
  <si>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</si>
  <si>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</si>
  <si>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</si>
  <si>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14</t>
  </si>
  <si>
    <t>шт</t>
  </si>
  <si>
    <t>28</t>
  </si>
  <si>
    <t>29</t>
  </si>
  <si>
    <t>м</t>
  </si>
  <si>
    <t>15</t>
  </si>
  <si>
    <t>30</t>
  </si>
  <si>
    <t>т</t>
  </si>
  <si>
    <t>ЗГСР МАТ=1,012 к расх.</t>
  </si>
  <si>
    <t>16</t>
  </si>
  <si>
    <t>31</t>
  </si>
  <si>
    <t>17</t>
  </si>
  <si>
    <t>32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</si>
  <si>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</si>
  <si>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</si>
  <si>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</si>
  <si>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</si>
  <si>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</si>
  <si>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</si>
  <si>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</si>
  <si>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</si>
  <si>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</si>
  <si>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</si>
  <si>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Приказ от 14.07.2022 № 571/пр п.83 табл.2</t>
  </si>
  <si>
    <t>ФССЦпг-01-01-01-041</t>
  </si>
  <si>
    <t>Погрузка при автомобильных перевозках мусора строительного с погрузкой вручную</t>
  </si>
  <si>
    <t>42,98</t>
  </si>
  <si>
    <t>Итоги по акту:</t>
  </si>
  <si>
    <t xml:space="preserve">  ВСЕГО по акту</t>
  </si>
  <si>
    <t>ООО «КиКГЕОСТРОЙ»; 109004, г. Москва, ул. Земляной Вал, д.65, кв.59; +7 (495) 915-24-71</t>
  </si>
  <si>
    <t>Сдал:</t>
  </si>
  <si>
    <t>[должность, подпись (инициалы, фамилия)]</t>
  </si>
  <si>
    <t>Принял:</t>
  </si>
  <si>
    <t>16673706</t>
  </si>
  <si>
    <t>Генеральный директор ООО «КиКГЕОСТРОЙ»</t>
  </si>
  <si>
    <t>(Ю.Ф. Кесслер)</t>
  </si>
  <si>
    <t>организация, адрес, телефон, факс</t>
  </si>
  <si>
    <t>Стройка: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</si>
  <si>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</si>
  <si>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</si>
  <si>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</si>
  <si>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</si>
  <si>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</si>
  <si>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ндс 20%</t>
  </si>
  <si>
    <t>СМР с материалами всего с ндс</t>
  </si>
  <si>
    <t>ИТОГО</t>
  </si>
  <si>
    <t>ЗСР МАТ=1,012 к расх.</t>
  </si>
  <si>
    <t>100 м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</si>
  <si>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</si>
  <si>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</si>
  <si>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</si>
  <si>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</si>
  <si>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</si>
  <si>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</si>
  <si>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</si>
  <si>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</si>
  <si>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</si>
  <si>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</si>
  <si>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</si>
  <si>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</si>
  <si>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</si>
  <si>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</si>
  <si>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</si>
  <si>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</si>
  <si>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</si>
  <si>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</si>
  <si>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</si>
  <si>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</si>
  <si>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</si>
  <si>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</si>
  <si>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</si>
  <si>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</si>
  <si>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</si>
  <si>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</si>
  <si>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</si>
  <si>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</si>
  <si>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</si>
  <si>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</si>
  <si>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</si>
  <si>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</si>
  <si>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</si>
  <si>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</si>
  <si>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</si>
  <si>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</si>
  <si>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</si>
  <si>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</si>
  <si>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</si>
  <si>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</si>
  <si>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</si>
  <si>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</si>
  <si>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</si>
  <si>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</si>
  <si>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</si>
  <si>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</si>
  <si>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</si>
  <si>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</si>
  <si>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</si>
  <si>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</si>
  <si>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</si>
  <si>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</si>
  <si>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</si>
  <si>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</si>
  <si>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</si>
  <si>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</si>
  <si>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</si>
  <si>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</si>
  <si>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</si>
  <si>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</si>
  <si>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</si>
  <si>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</si>
  <si>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В т.ч. НДС 20%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</si>
  <si>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</si>
  <si>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</si>
  <si>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</si>
  <si>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</si>
  <si>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</si>
  <si>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</si>
  <si>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</si>
  <si>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</si>
  <si>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</si>
  <si>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</si>
  <si>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июль</t>
  </si>
  <si>
    <t>март</t>
  </si>
  <si>
    <t>апрель</t>
  </si>
  <si>
    <t>май</t>
  </si>
  <si>
    <t>июнь</t>
  </si>
  <si>
    <t xml:space="preserve">КС-3 №                   </t>
  </si>
  <si>
    <t xml:space="preserve">КС-2 №                         </t>
  </si>
  <si>
    <t>остаток по Договору</t>
  </si>
  <si>
    <t>100 м2</t>
  </si>
  <si>
    <t>1,04236</t>
  </si>
  <si>
    <t>ФЕР27-03-008-04</t>
  </si>
  <si>
    <t>Разборка покрытий и оснований: асфальтобетонных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</si>
  <si>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</si>
  <si>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</si>
  <si>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</si>
  <si>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</si>
  <si>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</si>
  <si>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</si>
  <si>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ФССЦпг-01-01-01-043</t>
  </si>
  <si>
    <t>3,28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</si>
  <si>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</si>
  <si>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</si>
  <si>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</si>
  <si>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</si>
  <si>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</si>
  <si>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</si>
  <si>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</si>
  <si>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</si>
  <si>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50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</si>
  <si>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</si>
  <si>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</si>
  <si>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</si>
  <si>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</si>
  <si>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</si>
  <si>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51</t>
  </si>
  <si>
    <t>52</t>
  </si>
  <si>
    <t>комплект</t>
  </si>
  <si>
    <t>1000 м2</t>
  </si>
  <si>
    <t>км пути</t>
  </si>
  <si>
    <t>ФССЦ-25.1.05.05-0043</t>
  </si>
  <si>
    <t>Рельсы железнодорожные Р-65 категория Т1</t>
  </si>
  <si>
    <t>351,20</t>
  </si>
  <si>
    <t>35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</si>
  <si>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</si>
  <si>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</si>
  <si>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</si>
  <si>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</si>
  <si>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</si>
  <si>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</si>
  <si>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</si>
  <si>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</si>
  <si>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</si>
  <si>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</si>
  <si>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ФССЦ-25.1.04.02-0001</t>
  </si>
  <si>
    <t>Болты клеммные для рельсовых скреплений железнодорожного пути с гайками, М22х75 мм</t>
  </si>
  <si>
    <t>11 859,00</t>
  </si>
  <si>
    <t>48</t>
  </si>
  <si>
    <t>49</t>
  </si>
  <si>
    <t>ФЕР28-01-004-08</t>
  </si>
  <si>
    <t>33</t>
  </si>
  <si>
    <t>34</t>
  </si>
  <si>
    <t>ФССЦ-25.1.02.01-0035</t>
  </si>
  <si>
    <t>Шпалы железобетонные Ш1, объем бетона 0,106 м3, расход стали 7,25 кг</t>
  </si>
  <si>
    <t>188,10</t>
  </si>
  <si>
    <t>36</t>
  </si>
  <si>
    <t>37</t>
  </si>
  <si>
    <t>ФССЦ-25.1.04.01-0001</t>
  </si>
  <si>
    <t>Болты закладные для рельсовых скреплений железнодорожного пути с гайками, М22х175 мм</t>
  </si>
  <si>
    <t>10 948,00</t>
  </si>
  <si>
    <t>ФССЦ-25.1.05.02-0006</t>
  </si>
  <si>
    <t>Подкладка раздельного скрепления железнодорожного пути КБ-65</t>
  </si>
  <si>
    <t>43,61</t>
  </si>
  <si>
    <t>ФССЦ-25.1.06.19-0051</t>
  </si>
  <si>
    <t>Прокладки повышенной упругости под подкладку КБ, КБ10 ЦП 328 из смеси РП 101-710</t>
  </si>
  <si>
    <t>5,60</t>
  </si>
  <si>
    <t>ФССЦ-25.1.06.19-0085</t>
  </si>
  <si>
    <t>Прокладки ПБР65х8 ЦП143 (ПБР 65х7 ЦП318) из смеси РП 101-710</t>
  </si>
  <si>
    <t>2,50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</si>
  <si>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</si>
  <si>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</si>
  <si>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196,81</t>
  </si>
  <si>
    <t>проверка</t>
  </si>
  <si>
    <t xml:space="preserve">Зачет аванса </t>
  </si>
  <si>
    <t>Подрядчик</t>
  </si>
  <si>
    <t xml:space="preserve">АО «Коломенский завод»; 140408, г. Коломна, Московской обл., ул. Партизан, 42 </t>
  </si>
  <si>
    <t>05763843</t>
  </si>
  <si>
    <t>Подрядчик:</t>
  </si>
  <si>
    <t xml:space="preserve">Подрядчик </t>
  </si>
  <si>
    <t>Переезды ЖД путей №8, бн у ЛСЦ, №30 у ЖДЦ АО «Коломенский завод», расположенная по адресу: Московская область, г. Коломна, ул. Партизан 42</t>
  </si>
  <si>
    <t>20.06.2024</t>
  </si>
  <si>
    <t>Демонтажные работы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</si>
  <si>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</si>
  <si>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</si>
  <si>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</si>
  <si>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</si>
  <si>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</si>
  <si>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Разборка покрытий и оснований: щебеночных/применит. Очистка пути, межшпальных ящиков и площади от щебня</t>
  </si>
  <si>
    <t>ФЕР28-01-006-02</t>
  </si>
  <si>
    <t>Разборка пути звеньями рельсошпальной решетки, шпалы: железобетонные</t>
  </si>
  <si>
    <t>ФЕР46-05-008-03</t>
  </si>
  <si>
    <t>т металлоконструкций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</si>
  <si>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</si>
  <si>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</si>
  <si>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</si>
  <si>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</si>
  <si>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Прочие работы</t>
  </si>
  <si>
    <t>14,01</t>
  </si>
  <si>
    <t>Погрузка при автомобильных перевозках мусора строительного с погрузкой экскаваторами емкостью ковша до 0,5 м3</t>
  </si>
  <si>
    <t>Строительные работы</t>
  </si>
  <si>
    <t>Укладка пути отдельными элементами на железобетонных шпалах тип рельсов: Р65, длина рельсов 12,5 м, на 1 км число шпал 1840</t>
  </si>
  <si>
    <t>8,75</t>
  </si>
  <si>
    <t>Прокладка ЦП-328</t>
  </si>
  <si>
    <t>Прокладка подрельсовая ЦП-143</t>
  </si>
  <si>
    <t>ООО "НТПК", КП №5304 от 20.06.2024г., п.1</t>
  </si>
  <si>
    <t>Шпала железобетонная, Ш1 1-й сорт</t>
  </si>
  <si>
    <t>668,57</t>
  </si>
  <si>
    <t>10 148,89</t>
  </si>
  <si>
    <t>88 802,79</t>
  </si>
  <si>
    <t>Цена=7020/8,75/1,2</t>
  </si>
  <si>
    <t>Давальческий материал</t>
  </si>
  <si>
    <t>Шпала бетонная с комплектом скрепления КБ65</t>
  </si>
  <si>
    <t>ФЕР28-01-027-01</t>
  </si>
  <si>
    <t>Балластировка пути и стрелочных переводов на деревянных шпалах, балласт: щебеночный</t>
  </si>
  <si>
    <t>ООО "НГПС", КП от 17.06.2024г., п.2</t>
  </si>
  <si>
    <t>Щебень гранитный 25/60 (РЖД)</t>
  </si>
  <si>
    <t>480,95</t>
  </si>
  <si>
    <t>Цена=5050/8,75/1,2</t>
  </si>
  <si>
    <t>ТР МАТ=1,03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</si>
  <si>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</si>
  <si>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</si>
  <si>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Укладка резиножелезобетонного переезда L=6,5м</t>
  </si>
  <si>
    <t>ФЕР27-04-001-01</t>
  </si>
  <si>
    <t>Устройство подстилающих и выравнивающих слоев оснований: из песка</t>
  </si>
  <si>
    <t>ООО "НГПС", КП от 17.06.2024г., п.1</t>
  </si>
  <si>
    <t>Песок карьерный кф. 0,5</t>
  </si>
  <si>
    <t>4,7</t>
  </si>
  <si>
    <t>110,95</t>
  </si>
  <si>
    <t>Цена=1165/8,75/1,2</t>
  </si>
  <si>
    <t>ФЕР27-07-016-01</t>
  </si>
  <si>
    <t>Устройство щебеночного основания при толщине слоя 10 см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</si>
  <si>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</si>
  <si>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</si>
  <si>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</si>
  <si>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</si>
  <si>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ФССЦ-02.2.05.04-1586</t>
  </si>
  <si>
    <t>Щебень М 1200, фракция 5(3)-10 мм, группа 1</t>
  </si>
  <si>
    <t>139,40</t>
  </si>
  <si>
    <t>ФССЦ-02.2.05.04-1827</t>
  </si>
  <si>
    <t>Щебень М 1200, фракция 40-80(70) мм, группа 2</t>
  </si>
  <si>
    <t>103,00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</si>
  <si>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</si>
  <si>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</si>
  <si>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</si>
  <si>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ООО "НГПС", КП от 17.06.2024г., п.3</t>
  </si>
  <si>
    <t>Щебень известняковый М600 20/40</t>
  </si>
  <si>
    <t>342,86</t>
  </si>
  <si>
    <t>Цена=3600/8,75/1,2</t>
  </si>
  <si>
    <t>ФЕР27-06-026-01</t>
  </si>
  <si>
    <t>Розлив вяжущих материалов</t>
  </si>
  <si>
    <t>ФССЦ-01.2.01.01-0019</t>
  </si>
  <si>
    <t>Битумы нефтяные дорожные вязкие БНД 60/90, БНД 90/130</t>
  </si>
  <si>
    <t>1 690,00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</si>
  <si>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</si>
  <si>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</si>
  <si>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</si>
  <si>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</si>
  <si>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</si>
  <si>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ФССЦ-04.2.01.01-0040</t>
  </si>
  <si>
    <t>Смеси асфальтобетонные плотные крупнозернистые тип А марка II</t>
  </si>
  <si>
    <t>491,01</t>
  </si>
  <si>
    <t>ФССЦ-04.2.01.01-0047</t>
  </si>
  <si>
    <t>Смеси асфальтобетонные плотные мелкозернистые тип А марка II</t>
  </si>
  <si>
    <t>503,58</t>
  </si>
  <si>
    <t>ФЕР27-06-008-01</t>
  </si>
  <si>
    <t>-0,003</t>
  </si>
  <si>
    <t>-5,07</t>
  </si>
  <si>
    <t>-44,36</t>
  </si>
  <si>
    <t>ФССЦ-01.2.03.03-0045</t>
  </si>
  <si>
    <t>Мастика битумно-полимерная</t>
  </si>
  <si>
    <t>1 500,00</t>
  </si>
  <si>
    <t>ФССЦ-01.7.07.26-0033</t>
  </si>
  <si>
    <t>Шнур полиуретановый</t>
  </si>
  <si>
    <t>10 м</t>
  </si>
  <si>
    <t>16,80</t>
  </si>
  <si>
    <t>ФССЦ-02.3.01.02-1012</t>
  </si>
  <si>
    <t>Песок природный II класс, средний, круглые сита</t>
  </si>
  <si>
    <t>59,99</t>
  </si>
  <si>
    <t xml:space="preserve">               Перевозка</t>
  </si>
  <si>
    <t xml:space="preserve">          Перевозка</t>
  </si>
  <si>
    <t xml:space="preserve">      3%</t>
  </si>
  <si>
    <t xml:space="preserve">     Итого с непредвиденными</t>
  </si>
  <si>
    <t xml:space="preserve">     НДС 20%</t>
  </si>
  <si>
    <t>(В.С.Степанкевич)</t>
  </si>
  <si>
    <t>Непредвиденные затраты-3%</t>
  </si>
  <si>
    <t xml:space="preserve">     Непредвиденные затраты 3%</t>
  </si>
  <si>
    <t>Всего по акту</t>
  </si>
  <si>
    <t>Директор по эксплуатации и безопасности производственной деятельности
АО «Коломенский завод» (по доверенности №112/501 от 03.04.2024г)</t>
  </si>
  <si>
    <t>Смета № 01, Ремонт аварийного переезда ЖД путей №30 у ЖДЦ, расположенного на территории АО «Коломенский завод».</t>
  </si>
  <si>
    <t>Раздел 1. Переезд №30 (путь №7А) возле ЖДЦ</t>
  </si>
  <si>
    <t>Устройство шва-стыка в асфальтобетонном покрытии/применит. Резка асфальтобетонного покрытия</t>
  </si>
  <si>
    <t>0,32</t>
  </si>
  <si>
    <t>-0,022</t>
  </si>
  <si>
    <t>-33,00</t>
  </si>
  <si>
    <t>-288,75</t>
  </si>
  <si>
    <t>-3,2</t>
  </si>
  <si>
    <t>-53,76</t>
  </si>
  <si>
    <t>-470,40</t>
  </si>
  <si>
    <t>-0,64</t>
  </si>
  <si>
    <t>-38,39</t>
  </si>
  <si>
    <t>-335,91</t>
  </si>
  <si>
    <t>0,048</t>
  </si>
  <si>
    <t>0,072</t>
  </si>
  <si>
    <t>0,0969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</si>
  <si>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</si>
  <si>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</si>
  <si>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</si>
  <si>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</si>
  <si>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0,0072</t>
  </si>
  <si>
    <t>0,0125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</si>
  <si>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</si>
  <si>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</si>
  <si>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>0,006</t>
  </si>
  <si>
    <t>Монтаж мелких металлоконструкций массой до 10 кг</t>
  </si>
  <si>
    <t>0,06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</si>
  <si>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</si>
  <si>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0,03025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</si>
  <si>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</si>
  <si>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2,29</t>
  </si>
  <si>
    <t>98,42</t>
  </si>
  <si>
    <t>1 378,86</t>
  </si>
  <si>
    <t>20,58</t>
  </si>
  <si>
    <t>67,50</t>
  </si>
  <si>
    <t>945,68</t>
  </si>
  <si>
    <t>ФССЦпг-01-01-01-026</t>
  </si>
  <si>
    <t>Погрузка при автомобильных перевозках переводов стрелочных и пересечений, рельс/погрузка РШР</t>
  </si>
  <si>
    <t>8,516</t>
  </si>
  <si>
    <t>8,39</t>
  </si>
  <si>
    <t>71,45</t>
  </si>
  <si>
    <t>1 001,01</t>
  </si>
  <si>
    <t>ФЕР27-04-001-04</t>
  </si>
  <si>
    <t>Устройство подстилающих и выравнивающих слоев оснований: из щебня</t>
  </si>
  <si>
    <t>0,04</t>
  </si>
  <si>
    <t>5,08</t>
  </si>
  <si>
    <t>2 546,72</t>
  </si>
  <si>
    <t>22 283,80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</si>
  <si>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</si>
  <si>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-23</t>
  </si>
  <si>
    <t>-8 077,60</t>
  </si>
  <si>
    <t>-70 679,00</t>
  </si>
  <si>
    <t>-4 326,30</t>
  </si>
  <si>
    <t>-37 855,13</t>
  </si>
  <si>
    <t>0,01075</t>
  </si>
  <si>
    <t>-12,58</t>
  </si>
  <si>
    <t>-2 475,87</t>
  </si>
  <si>
    <t>-21 663,86</t>
  </si>
  <si>
    <t>12,58</t>
  </si>
  <si>
    <t>6 306,64</t>
  </si>
  <si>
    <t>55 183,10</t>
  </si>
  <si>
    <t>0,025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</si>
  <si>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</si>
  <si>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</si>
  <si>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ООО "ШЕЛЛРОКК" Исх.№71 от 16.07.2024 г. п.1</t>
  </si>
  <si>
    <t>Резинокордный переезд 8,68м.
настил для ж/д переезда на ж/б
шпалы, для скрепления КБ, рельс
Р-65 (А1.РБ.000)</t>
  </si>
  <si>
    <t>113 571,43</t>
  </si>
  <si>
    <t>114 934,29</t>
  </si>
  <si>
    <t>1 005 675,04</t>
  </si>
  <si>
    <t>Цена=1192500/8,75/1,2</t>
  </si>
  <si>
    <t>ООО "ШЕЛЛРОКК" Исх.№71 от 16.07.2024 г. п.2</t>
  </si>
  <si>
    <t>Прижимная балка А1.БПР-3 (3000мм)</t>
  </si>
  <si>
    <t>7 657,14</t>
  </si>
  <si>
    <t>30 996,10</t>
  </si>
  <si>
    <t>271 215,88</t>
  </si>
  <si>
    <t>Цена=80400/8,75/1,2</t>
  </si>
  <si>
    <t>ООО "ШЕЛЛРОКК" Исх.№71 от 16.07.2024 г. п.3</t>
  </si>
  <si>
    <t>Прижимная балка А1.БПР-4 (4000мм)</t>
  </si>
  <si>
    <t>9 285,71</t>
  </si>
  <si>
    <t>28 191,42</t>
  </si>
  <si>
    <t>246 674,93</t>
  </si>
  <si>
    <t>Цена=97500/8,75/1,2</t>
  </si>
  <si>
    <t>Устройство асфальтового покрытия на подходах к переезду</t>
  </si>
  <si>
    <t>0,05</t>
  </si>
  <si>
    <t>5,5</t>
  </si>
  <si>
    <t>636,07</t>
  </si>
  <si>
    <t>5 565,61</t>
  </si>
  <si>
    <t>0,5</t>
  </si>
  <si>
    <t>-0,5</t>
  </si>
  <si>
    <t>-69,70</t>
  </si>
  <si>
    <t>-609,88</t>
  </si>
  <si>
    <t>-6,3</t>
  </si>
  <si>
    <t>-648,90</t>
  </si>
  <si>
    <t>-5 677,88</t>
  </si>
  <si>
    <t>-3,38</t>
  </si>
  <si>
    <t>-348,14</t>
  </si>
  <si>
    <t>-3 046,23</t>
  </si>
  <si>
    <t>10,18</t>
  </si>
  <si>
    <t>3 638,16</t>
  </si>
  <si>
    <t>31 833,90</t>
  </si>
  <si>
    <t>0,042</t>
  </si>
  <si>
    <t>0,043</t>
  </si>
  <si>
    <t>72,67</t>
  </si>
  <si>
    <t>635,86</t>
  </si>
  <si>
    <t>7,05</t>
  </si>
  <si>
    <t>3 461,62</t>
  </si>
  <si>
    <t>30 289,18</t>
  </si>
  <si>
    <t>0,021</t>
  </si>
  <si>
    <t>0,022</t>
  </si>
  <si>
    <t>37,18</t>
  </si>
  <si>
    <t>325,33</t>
  </si>
  <si>
    <t>2 366,83</t>
  </si>
  <si>
    <t>20 709,76</t>
  </si>
  <si>
    <t>Итого по разделу 1 Переезд №30 (путь №7А) возле ЖДЦ</t>
  </si>
  <si>
    <t>За сентябрь, 2024 г.</t>
  </si>
  <si>
    <t>Дополнительное соглашение</t>
  </si>
  <si>
    <t>09.07.2024</t>
  </si>
  <si>
    <t xml:space="preserve">     Непредвиденные затраты  3%</t>
  </si>
  <si>
    <t>кс-2№2</t>
  </si>
  <si>
    <t>ноябрь</t>
  </si>
  <si>
    <t>ФЕР28-01-007-02</t>
  </si>
  <si>
    <t>Разборка пути поэлементно на деревянных шпалах тип рельсов: Р50, на 1 км число шпал 2000 и 1840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</si>
  <si>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</si>
  <si>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</si>
  <si>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</si>
  <si>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</si>
  <si>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ООО "НГПС" КП от 17.06.2024 г. п.2</t>
  </si>
  <si>
    <t>523,81</t>
  </si>
  <si>
    <t>Цена=5500/8,75/1,2</t>
  </si>
  <si>
    <t>779,24</t>
  </si>
  <si>
    <t>Цена=8182/8,75/1,2</t>
  </si>
  <si>
    <t>тн</t>
  </si>
  <si>
    <t>26 000,00</t>
  </si>
  <si>
    <t>Цена=273000/8,75/1,2</t>
  </si>
  <si>
    <t>33 366,67</t>
  </si>
  <si>
    <t>Цена=350350/8,75/1,2</t>
  </si>
  <si>
    <t>ФССЦ-25.1.04.04-0003</t>
  </si>
  <si>
    <t>Болты для рельсовых стыков железнодорожного пути с гайками, М27х160-180 мм</t>
  </si>
  <si>
    <t>10 424,00</t>
  </si>
  <si>
    <t>29 333,33</t>
  </si>
  <si>
    <t>Цена=308000/8,75/1,2</t>
  </si>
  <si>
    <t>ФССЦ-25.1.05.01-0002</t>
  </si>
  <si>
    <t>Накладка рельсовая двухголовая 2Р65</t>
  </si>
  <si>
    <t>145,30</t>
  </si>
  <si>
    <t>44 095,24</t>
  </si>
  <si>
    <t>Цена=463000/8,75/1,2</t>
  </si>
  <si>
    <t>40 595,24</t>
  </si>
  <si>
    <t>Цена=426250/8,75/1,2</t>
  </si>
  <si>
    <t>19 047,62</t>
  </si>
  <si>
    <t>Цена=200000/8,75/1,2</t>
  </si>
  <si>
    <t>12,57</t>
  </si>
  <si>
    <t>Цена=132/8,75/1,2</t>
  </si>
  <si>
    <t>11,24</t>
  </si>
  <si>
    <t>Цена=118/8,75/1,2</t>
  </si>
  <si>
    <t xml:space="preserve">     Итого с учетом доп. работ и затрат</t>
  </si>
  <si>
    <t xml:space="preserve">всего без НДС, с договорным коэффициентом </t>
  </si>
  <si>
    <t>Раздел 1. Ремонтно-восстановительные работы на пути 11</t>
  </si>
  <si>
    <t>Демонтаж рельсошпальной решётки</t>
  </si>
  <si>
    <t>0,032</t>
  </si>
  <si>
    <t>Подготовка зем.полотна (уборка старого)</t>
  </si>
  <si>
    <t>0,1024</t>
  </si>
  <si>
    <t>12,9</t>
  </si>
  <si>
    <t>7 043,38</t>
  </si>
  <si>
    <t>61 629,58</t>
  </si>
  <si>
    <t>Монтажные работы</t>
  </si>
  <si>
    <t>АО "НТПК" Счет №6846 от 05 августа 2024 г. п.3</t>
  </si>
  <si>
    <t>64</t>
  </si>
  <si>
    <t>-0,169</t>
  </si>
  <si>
    <t>-1 850,21</t>
  </si>
  <si>
    <t>-16 189,34</t>
  </si>
  <si>
    <t>АО "НТПК" Счет №6846 от 05 августа 2024 г. п.8</t>
  </si>
  <si>
    <t>Болт закладной М22х175 в сборе</t>
  </si>
  <si>
    <t>0,226</t>
  </si>
  <si>
    <t>6 124,91</t>
  </si>
  <si>
    <t>53 592,96</t>
  </si>
  <si>
    <t>-0,033</t>
  </si>
  <si>
    <t>-391,35</t>
  </si>
  <si>
    <t>-3 424,31</t>
  </si>
  <si>
    <t>АО "НТПК" Счет №6846 от 05 августа 2024 г. п.7</t>
  </si>
  <si>
    <t>Болт клеммный М22х75 в сборе</t>
  </si>
  <si>
    <t>0,088</t>
  </si>
  <si>
    <t>3 060,65</t>
  </si>
  <si>
    <t>26 780,69</t>
  </si>
  <si>
    <t>-0,017</t>
  </si>
  <si>
    <t>-177,21</t>
  </si>
  <si>
    <t>-1 550,59</t>
  </si>
  <si>
    <t>АО "НТПК" Счет №6846 от 05 августа 2024 г. п.9</t>
  </si>
  <si>
    <t>Болт стыковой М27х160 в сборе</t>
  </si>
  <si>
    <t>0,029</t>
  </si>
  <si>
    <t>886,70</t>
  </si>
  <si>
    <t>7 758,63</t>
  </si>
  <si>
    <t>-11</t>
  </si>
  <si>
    <t>-1 598,30</t>
  </si>
  <si>
    <t>-13 985,13</t>
  </si>
  <si>
    <t>АО "НТПК" Счет №6846 от 05 августа 2024 г. п.2</t>
  </si>
  <si>
    <t>Накладка 1Р-65</t>
  </si>
  <si>
    <t>0,354</t>
  </si>
  <si>
    <t>16 270,94</t>
  </si>
  <si>
    <t>142 370,73</t>
  </si>
  <si>
    <t>-128</t>
  </si>
  <si>
    <t>-5 582,08</t>
  </si>
  <si>
    <t>-48 843,20</t>
  </si>
  <si>
    <t>АО "НТПК" Счет №6846 от 05 августа 2024 г. п.4</t>
  </si>
  <si>
    <t>Подкладка КБ-65 (справочно 796 шт.)</t>
  </si>
  <si>
    <t>0,896</t>
  </si>
  <si>
    <t>37 914,11</t>
  </si>
  <si>
    <t>331 748,46</t>
  </si>
  <si>
    <t>-5,9</t>
  </si>
  <si>
    <t>-2 072,08</t>
  </si>
  <si>
    <t>-18 130,70</t>
  </si>
  <si>
    <t>АО "НТПК" Счет №6846 от 05 августа 2024 г. п.1</t>
  </si>
  <si>
    <t>Рельсы РП65 ДТ350 L=12.5 м (35 шт.)</t>
  </si>
  <si>
    <t>0,389</t>
  </si>
  <si>
    <t>7 723,39</t>
  </si>
  <si>
    <t>67 579,66</t>
  </si>
  <si>
    <t>-716,80</t>
  </si>
  <si>
    <t>-6 272,00</t>
  </si>
  <si>
    <t>АО "НТПК" Счет №6846 от 05 августа 2024 г. п.6</t>
  </si>
  <si>
    <t>128</t>
  </si>
  <si>
    <t>1 677,12</t>
  </si>
  <si>
    <t>14 674,80</t>
  </si>
  <si>
    <t>-320,00</t>
  </si>
  <si>
    <t>-2 800,00</t>
  </si>
  <si>
    <t>АО "НТПК" Счет №6846 от 05 августа 2024 г. п.5</t>
  </si>
  <si>
    <t>1 499,66</t>
  </si>
  <si>
    <t>13 122,03</t>
  </si>
  <si>
    <t>0,005</t>
  </si>
  <si>
    <t>-1 239,90</t>
  </si>
  <si>
    <t>-10 849,13</t>
  </si>
  <si>
    <t>6,3</t>
  </si>
  <si>
    <t>3 439,79</t>
  </si>
  <si>
    <t>30 098,16</t>
  </si>
  <si>
    <t>92,29</t>
  </si>
  <si>
    <t>1 292,98</t>
  </si>
  <si>
    <t>8,62</t>
  </si>
  <si>
    <t>370,49</t>
  </si>
  <si>
    <t>5 190,56</t>
  </si>
  <si>
    <t>77,57</t>
  </si>
  <si>
    <t>254,43</t>
  </si>
  <si>
    <t>3 564,56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</si>
  <si>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</si>
  <si>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</si>
  <si>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</si>
  <si>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</si>
  <si>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</si>
  <si>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</si>
  <si>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</si>
  <si>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</si>
  <si>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ФССЦ-25.1.01.05-0012</t>
  </si>
  <si>
    <t>Шпалы деревянные пропитанные, тип II</t>
  </si>
  <si>
    <t>-5</t>
  </si>
  <si>
    <t>259,70</t>
  </si>
  <si>
    <t>-1 298,50</t>
  </si>
  <si>
    <t>-11 361,88</t>
  </si>
  <si>
    <t>АО "НТПК" Счет №6887 от 10 августа 2024 г. п.16</t>
  </si>
  <si>
    <t>Брус переводной Б2-2</t>
  </si>
  <si>
    <t>60 238,10</t>
  </si>
  <si>
    <t>62 789,79</t>
  </si>
  <si>
    <t>549 410,66</t>
  </si>
  <si>
    <t>Цена=632500/8,75/1,2</t>
  </si>
  <si>
    <t>ФССЦ-25.1.06.19-0061</t>
  </si>
  <si>
    <t>Прокладки под подкладку Д65 и СД-65, ЦП67 из смеси РП 101-710</t>
  </si>
  <si>
    <t>-180</t>
  </si>
  <si>
    <t>4,60</t>
  </si>
  <si>
    <t>-828,00</t>
  </si>
  <si>
    <t>-7 245,00</t>
  </si>
  <si>
    <t>АО "НТПК" Счет №6887 от 10 августа 2024 г. ,п.6</t>
  </si>
  <si>
    <t>Подкладка СД65 (104 шт.)</t>
  </si>
  <si>
    <t>0,725</t>
  </si>
  <si>
    <t>48 492,19</t>
  </si>
  <si>
    <t>36 646,08</t>
  </si>
  <si>
    <t>320 653,20</t>
  </si>
  <si>
    <t>Цена=509168/8,75/1,2</t>
  </si>
  <si>
    <t>АО "НТПК" Счет №6887 от 10 августа 2024 г., п.8</t>
  </si>
  <si>
    <t>Прокладка ЦП-362</t>
  </si>
  <si>
    <t>104</t>
  </si>
  <si>
    <t>14,14</t>
  </si>
  <si>
    <t>1 532,85</t>
  </si>
  <si>
    <t>13 412,44</t>
  </si>
  <si>
    <t>Цена=148,5/8,75/1,2</t>
  </si>
  <si>
    <t>ФССЦ-25.1.03.02-0001</t>
  </si>
  <si>
    <t>Костыли для железных дорог широкой колеи, сечение 16х16 мм, длина 165 мм</t>
  </si>
  <si>
    <t>-0,2</t>
  </si>
  <si>
    <t>5 470,15</t>
  </si>
  <si>
    <t>-1 094,03</t>
  </si>
  <si>
    <t>-9 572,76</t>
  </si>
  <si>
    <t>АО "НТПК" Счет №6887 от 10 августа 2024 г., п.9</t>
  </si>
  <si>
    <t>Костыль путевой 16х16х165 (520 шт.)</t>
  </si>
  <si>
    <t>0,197</t>
  </si>
  <si>
    <t>20 742,86</t>
  </si>
  <si>
    <t>4 259,44</t>
  </si>
  <si>
    <t>37 270,10</t>
  </si>
  <si>
    <t>Цена=217800/8,75/1,2</t>
  </si>
  <si>
    <t>ФССЦ-25.1.04.07-0003</t>
  </si>
  <si>
    <t>Шурупы путевые, размер 24х170 мм</t>
  </si>
  <si>
    <t>-0,15</t>
  </si>
  <si>
    <t>11 856,00</t>
  </si>
  <si>
    <t>-1 778,40</t>
  </si>
  <si>
    <t>-15 561,00</t>
  </si>
  <si>
    <t>АО "НТПК" Счет №6887 от 10 августа 2024 г., п.10</t>
  </si>
  <si>
    <t>Шуруп путевой М24х170 (486 шт.)</t>
  </si>
  <si>
    <t>0,272</t>
  </si>
  <si>
    <t>20 795,24</t>
  </si>
  <si>
    <t>5 895,91</t>
  </si>
  <si>
    <t>51 589,21</t>
  </si>
  <si>
    <t>Цена=218350/8,75/1,2</t>
  </si>
  <si>
    <t>АО "НТПК" Счет №7814 от 13 июля 2024 г.,  п.1</t>
  </si>
  <si>
    <t>Брус деревянный L-5,25 м.</t>
  </si>
  <si>
    <t>2 765,71</t>
  </si>
  <si>
    <t>5 765,73</t>
  </si>
  <si>
    <t>50 450,14</t>
  </si>
  <si>
    <t>Цена=29040/8,75/1,2</t>
  </si>
  <si>
    <t>Существующий</t>
  </si>
  <si>
    <t>Переводной механизм (флюгарка)</t>
  </si>
  <si>
    <t>Цена=0/8,75/1,2</t>
  </si>
  <si>
    <t>0,01973</t>
  </si>
  <si>
    <t>-23,08</t>
  </si>
  <si>
    <t>-4 542,37</t>
  </si>
  <si>
    <t>-39 745,74</t>
  </si>
  <si>
    <t>23,08</t>
  </si>
  <si>
    <t>12 601,65</t>
  </si>
  <si>
    <t>110 264,44</t>
  </si>
  <si>
    <t>6,586</t>
  </si>
  <si>
    <t>55,26</t>
  </si>
  <si>
    <t>774,19</t>
  </si>
  <si>
    <t>2,39</t>
  </si>
  <si>
    <t>102,72</t>
  </si>
  <si>
    <t>1 439,11</t>
  </si>
  <si>
    <t>21,52</t>
  </si>
  <si>
    <t>70,59</t>
  </si>
  <si>
    <t>988,97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</si>
  <si>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</si>
  <si>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</si>
  <si>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</si>
  <si>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</si>
  <si>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</si>
  <si>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</si>
  <si>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</si>
  <si>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</si>
  <si>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</si>
  <si>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>0,737</t>
  </si>
  <si>
    <t>40 859,76</t>
  </si>
  <si>
    <t>31 389,26</t>
  </si>
  <si>
    <t>274 656,03</t>
  </si>
  <si>
    <t>Цена=429027,5/8,75/1,2</t>
  </si>
  <si>
    <t>57</t>
  </si>
  <si>
    <t>АО "НТПК" Счет №6887 от 10 августа 2024 г. ,п.7</t>
  </si>
  <si>
    <t>Прокладка ОП 68-74</t>
  </si>
  <si>
    <t>116</t>
  </si>
  <si>
    <t>13,33</t>
  </si>
  <si>
    <t>1 611,78</t>
  </si>
  <si>
    <t>14 103,08</t>
  </si>
  <si>
    <t>Цена=140/8,75/1,2</t>
  </si>
  <si>
    <t>58</t>
  </si>
  <si>
    <t>59</t>
  </si>
  <si>
    <t>АО "НТПК" Счет №6887 от 10 августа 2024 г. , п.9</t>
  </si>
  <si>
    <t>Костыль путевой 16х16х165 (728 шт.)</t>
  </si>
  <si>
    <t>0,275</t>
  </si>
  <si>
    <t>5 945,92</t>
  </si>
  <si>
    <t>52 026,80</t>
  </si>
  <si>
    <t>60</t>
  </si>
  <si>
    <t>61</t>
  </si>
  <si>
    <t>АО "НТПК" Счет №6887 от 10 августа 2024 г. ,п.10</t>
  </si>
  <si>
    <t>Шуруп путевой М24х170 (348 шт.)</t>
  </si>
  <si>
    <t>0,195</t>
  </si>
  <si>
    <t>4 226,84</t>
  </si>
  <si>
    <t>36 984,85</t>
  </si>
  <si>
    <t>62</t>
  </si>
  <si>
    <t>63</t>
  </si>
  <si>
    <t>65</t>
  </si>
  <si>
    <t>66</t>
  </si>
  <si>
    <t>67</t>
  </si>
  <si>
    <t>9,61</t>
  </si>
  <si>
    <t>80,63</t>
  </si>
  <si>
    <t>1 129,63</t>
  </si>
  <si>
    <t>68</t>
  </si>
  <si>
    <t>2,32</t>
  </si>
  <si>
    <t>99,71</t>
  </si>
  <si>
    <t>1 396,94</t>
  </si>
  <si>
    <t>69</t>
  </si>
  <si>
    <t>20,95</t>
  </si>
  <si>
    <t>68,72</t>
  </si>
  <si>
    <t>962,77</t>
  </si>
  <si>
    <t>Итого по разделу 3 Замена деревянного бруса на стрелочном переводе 12 (1/9)</t>
  </si>
  <si>
    <t xml:space="preserve">     Договорной коэффициент 1,2</t>
  </si>
  <si>
    <t>10.07.2024</t>
  </si>
  <si>
    <t>Ремонт СП12 - Электрофицированный путь у ЛСЦ</t>
  </si>
  <si>
    <t>Смета № 04,Ремонт СП12 - Электрофицированный путь у ЛСЦ</t>
  </si>
  <si>
    <t>№04</t>
  </si>
  <si>
    <t>-63</t>
  </si>
  <si>
    <t>-11 850,30</t>
  </si>
  <si>
    <t>-103 690,13</t>
  </si>
  <si>
    <t>51 171,66</t>
  </si>
  <si>
    <t>447 752,03</t>
  </si>
  <si>
    <t>За декабрь, 2024 г.</t>
  </si>
  <si>
    <t>0,18431</t>
  </si>
  <si>
    <t>0,5896</t>
  </si>
  <si>
    <t>74,32</t>
  </si>
  <si>
    <t>40 578,62</t>
  </si>
  <si>
    <t>355 062,93</t>
  </si>
  <si>
    <t>-335</t>
  </si>
  <si>
    <t>-63 013,50</t>
  </si>
  <si>
    <t>-551 368,13</t>
  </si>
  <si>
    <t>335</t>
  </si>
  <si>
    <t>272 103,28</t>
  </si>
  <si>
    <t>2 380 903,70</t>
  </si>
  <si>
    <t>-1,025</t>
  </si>
  <si>
    <t>-11 221,70</t>
  </si>
  <si>
    <t>-98 189,88</t>
  </si>
  <si>
    <t>1,371</t>
  </si>
  <si>
    <t>37 155,96</t>
  </si>
  <si>
    <t>325 114,65</t>
  </si>
  <si>
    <t>-0,711</t>
  </si>
  <si>
    <t>-8 431,75</t>
  </si>
  <si>
    <t>-73 777,81</t>
  </si>
  <si>
    <t>1,912</t>
  </si>
  <si>
    <t>66 499,52</t>
  </si>
  <si>
    <t>581 870,80</t>
  </si>
  <si>
    <t>-0,126</t>
  </si>
  <si>
    <t>-1 313,42</t>
  </si>
  <si>
    <t>-11 492,43</t>
  </si>
  <si>
    <t>0,215</t>
  </si>
  <si>
    <t>6 573,82</t>
  </si>
  <si>
    <t>57 520,93</t>
  </si>
  <si>
    <t>-58</t>
  </si>
  <si>
    <t>-8 427,40</t>
  </si>
  <si>
    <t>-73 739,75</t>
  </si>
  <si>
    <t>1,77</t>
  </si>
  <si>
    <t>81 354,71</t>
  </si>
  <si>
    <t>711 853,71</t>
  </si>
  <si>
    <t>-668</t>
  </si>
  <si>
    <t>-29 131,48</t>
  </si>
  <si>
    <t>-254 900,45</t>
  </si>
  <si>
    <t>4,676</t>
  </si>
  <si>
    <t>197 864,26</t>
  </si>
  <si>
    <t>1 731 312,28</t>
  </si>
  <si>
    <t>-426,72</t>
  </si>
  <si>
    <t>-149 864,06</t>
  </si>
  <si>
    <t>-1 311 310,53</t>
  </si>
  <si>
    <t>27,996</t>
  </si>
  <si>
    <t>555 845,94</t>
  </si>
  <si>
    <t>4 863 651,98</t>
  </si>
  <si>
    <t>-3 740,80</t>
  </si>
  <si>
    <t>-32 732,00</t>
  </si>
  <si>
    <t>668</t>
  </si>
  <si>
    <t>8 752,45</t>
  </si>
  <si>
    <t>76 583,94</t>
  </si>
  <si>
    <t>-1 670,00</t>
  </si>
  <si>
    <t>-14 612,50</t>
  </si>
  <si>
    <t>7 826,37</t>
  </si>
  <si>
    <t>68 480,74</t>
  </si>
  <si>
    <t>0,106603</t>
  </si>
  <si>
    <t>-124,28</t>
  </si>
  <si>
    <t>-24 459,55</t>
  </si>
  <si>
    <t>-214 021,06</t>
  </si>
  <si>
    <t>124,28</t>
  </si>
  <si>
    <t>67 856,70</t>
  </si>
  <si>
    <t>593 746,13</t>
  </si>
  <si>
    <t>411,11</t>
  </si>
  <si>
    <t>5 759,65</t>
  </si>
  <si>
    <t>1,07</t>
  </si>
  <si>
    <t>45,99</t>
  </si>
  <si>
    <t>644,32</t>
  </si>
  <si>
    <t>9,65</t>
  </si>
  <si>
    <t>31,65</t>
  </si>
  <si>
    <t>443,42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</si>
  <si>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</si>
  <si>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</si>
  <si>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156,91</t>
  </si>
  <si>
    <t>3,86</t>
  </si>
  <si>
    <t>605,67</t>
  </si>
  <si>
    <t>14,38</t>
  </si>
  <si>
    <t>8 709,53</t>
  </si>
  <si>
    <t>ФЕР32-11-001-01</t>
  </si>
  <si>
    <t>Послеосадочный ремонт трамвайных путей на железобетонных шпалах при балласте: щебеночном. Прим.</t>
  </si>
  <si>
    <t>0,21631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</si>
  <si>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</si>
  <si>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</si>
  <si>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</si>
  <si>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</si>
  <si>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30,496</t>
  </si>
  <si>
    <t>117,71</t>
  </si>
  <si>
    <t>1 692,67</t>
  </si>
  <si>
    <t>70</t>
  </si>
  <si>
    <t>32,88</t>
  </si>
  <si>
    <t>126,92</t>
  </si>
  <si>
    <t>1 825,11</t>
  </si>
  <si>
    <t>декабрь</t>
  </si>
  <si>
    <t>Генеральный подрядчик</t>
  </si>
  <si>
    <t>ООО «ШЕЛЛРОКК»; 117535, г.Москва, вн.тер.г. Муниципальный округ Чертаново Южное, проезд 3-ий Дорожный, д.6, к.2, кв.54</t>
  </si>
  <si>
    <t>КЗ/10-07-П</t>
  </si>
  <si>
    <t>Договор №КЗ/10-07-П</t>
  </si>
  <si>
    <t xml:space="preserve">К оплате, с учетом авансового платежа </t>
  </si>
  <si>
    <t>Генеральный директор                                                                                         ООО «ШЕЛЛРОКК»</t>
  </si>
  <si>
    <t>Е.А. Бусел</t>
  </si>
  <si>
    <t>Генеральный подрядчик:</t>
  </si>
  <si>
    <t>58306175</t>
  </si>
  <si>
    <t xml:space="preserve">     Договорной коэффициент 1,2*0,99</t>
  </si>
  <si>
    <t>Генеральный директор ООО «ШЕЛЛРОКК»</t>
  </si>
  <si>
    <t>(Е.А. Бусел)</t>
  </si>
  <si>
    <t>Реестр актов выполненных работ к КС-3 №2 от 28.12.2024 г. (Договор  №КЗ/10-07-П от 10 июля 2024г)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</si>
</sst>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_-* #,##0.00\ _₽_-;\-* #,##0.00\ _₽_-;_-* &quot;-&quot;??\ _₽_-;_-@_-"/>
  </numFmts>
  <fonts count="5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theme="0"/>
      <name val="Calibri"/>
      <family val="2"/>
      <charset val="204"/>
    </font>
    <font>
      <b/>
      <u/>
      <sz val="10"/>
      <color rgb="FFFF0000"/>
      <name val="Arial"/>
      <family val="2"/>
      <charset val="204"/>
    </font>
    <font>
      <sz val="8"/>
      <name val="Calibri"/>
      <charset val="204"/>
    </font>
    <font>
      <i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  <xf numFmtId="0" fontId="17" fillId="0" borderId="0"/>
    <xf numFmtId="43" fontId="7" fillId="0" borderId="0" applyFont="0" applyFill="0" applyBorder="0" applyAlignment="0" applyProtection="0"/>
    <xf numFmtId="0" fontId="21" fillId="0" borderId="0"/>
    <xf numFmtId="171" fontId="21" fillId="0" borderId="0" applyFont="0" applyFill="0" applyBorder="0" applyAlignment="0" applyProtection="0"/>
    <xf numFmtId="0" fontId="22" fillId="0" borderId="0"/>
    <xf numFmtId="0" fontId="22" fillId="0" borderId="0"/>
    <xf numFmtId="0" fontId="25" fillId="0" borderId="0"/>
    <xf numFmtId="0" fontId="35" fillId="0" borderId="0"/>
    <xf numFmtId="0" fontId="21" fillId="0" borderId="0"/>
    <xf numFmtId="0" fontId="25" fillId="0" borderId="0"/>
  </cellStyleXfs>
  <cellXfs count="539">
    <xf numFmtId="0" fontId="0" fillId="0" borderId="0" xfId="0"/>
    <xf numFmtId="49" fontId="10" fillId="0" borderId="0" xfId="0" applyNumberFormat="1" applyFont="1"/>
    <xf numFmtId="0" fontId="11" fillId="0" borderId="0" xfId="0" applyFont="1"/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top"/>
    </xf>
    <xf numFmtId="0" fontId="10" fillId="0" borderId="0" xfId="0" applyFont="1" applyAlignment="1">
      <alignment wrapText="1"/>
    </xf>
    <xf numFmtId="49" fontId="10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49" fontId="10" fillId="2" borderId="0" xfId="0" applyNumberFormat="1" applyFont="1" applyFill="1"/>
    <xf numFmtId="49" fontId="10" fillId="2" borderId="5" xfId="0" applyNumberFormat="1" applyFont="1" applyFill="1" applyBorder="1"/>
    <xf numFmtId="49" fontId="13" fillId="2" borderId="0" xfId="0" applyNumberFormat="1" applyFont="1" applyFill="1"/>
    <xf numFmtId="49" fontId="14" fillId="2" borderId="0" xfId="0" applyNumberFormat="1" applyFont="1" applyFill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16" fillId="0" borderId="0" xfId="8" applyFont="1"/>
    <xf numFmtId="0" fontId="17" fillId="0" borderId="0" xfId="9"/>
    <xf numFmtId="0" fontId="18" fillId="0" borderId="0" xfId="3" applyFont="1" applyAlignment="1">
      <alignment vertical="center"/>
    </xf>
    <xf numFmtId="0" fontId="19" fillId="0" borderId="0" xfId="3" applyFont="1" applyAlignment="1">
      <alignment vertical="top"/>
    </xf>
    <xf numFmtId="0" fontId="18" fillId="0" borderId="0" xfId="3" applyFont="1" applyAlignment="1">
      <alignment vertical="center" wrapText="1"/>
    </xf>
    <xf numFmtId="0" fontId="16" fillId="0" borderId="0" xfId="4" applyFont="1"/>
    <xf numFmtId="0" fontId="16" fillId="0" borderId="0" xfId="4" applyFont="1" applyAlignment="1">
      <alignment horizontal="center"/>
    </xf>
    <xf numFmtId="0" fontId="16" fillId="0" borderId="9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 wrapText="1"/>
    </xf>
    <xf numFmtId="0" fontId="19" fillId="0" borderId="9" xfId="8" applyFont="1" applyBorder="1" applyAlignment="1">
      <alignment horizontal="center" vertical="center"/>
    </xf>
    <xf numFmtId="49" fontId="19" fillId="0" borderId="9" xfId="8" applyNumberFormat="1" applyFont="1" applyBorder="1" applyAlignment="1">
      <alignment horizontal="center" vertical="center"/>
    </xf>
    <xf numFmtId="0" fontId="19" fillId="0" borderId="9" xfId="8" applyFont="1" applyBorder="1" applyAlignment="1">
      <alignment horizontal="left" vertical="center" wrapText="1"/>
    </xf>
    <xf numFmtId="43" fontId="19" fillId="0" borderId="9" xfId="10" applyFont="1" applyFill="1" applyBorder="1" applyAlignment="1">
      <alignment horizontal="center" vertical="center"/>
    </xf>
    <xf numFmtId="170" fontId="19" fillId="0" borderId="9" xfId="8" applyNumberFormat="1" applyFont="1" applyBorder="1" applyAlignment="1">
      <alignment horizontal="center" vertical="center"/>
    </xf>
    <xf numFmtId="4" fontId="18" fillId="0" borderId="9" xfId="8" applyNumberFormat="1" applyFont="1" applyBorder="1" applyAlignment="1">
      <alignment horizontal="center" vertical="center"/>
    </xf>
    <xf numFmtId="0" fontId="7" fillId="0" borderId="0" xfId="9" applyFont="1"/>
    <xf numFmtId="0" fontId="19" fillId="0" borderId="12" xfId="8" applyFont="1" applyBorder="1" applyAlignment="1">
      <alignment horizontal="center" vertical="center"/>
    </xf>
    <xf numFmtId="0" fontId="19" fillId="0" borderId="12" xfId="8" applyFont="1" applyBorder="1" applyAlignment="1">
      <alignment horizontal="left" vertical="center" wrapText="1"/>
    </xf>
    <xf numFmtId="43" fontId="19" fillId="0" borderId="12" xfId="10" applyFont="1" applyFill="1" applyBorder="1" applyAlignment="1">
      <alignment horizontal="center" vertical="center"/>
    </xf>
    <xf numFmtId="170" fontId="19" fillId="0" borderId="12" xfId="8" applyNumberFormat="1" applyFont="1" applyBorder="1" applyAlignment="1">
      <alignment horizontal="center" vertical="center"/>
    </xf>
    <xf numFmtId="4" fontId="18" fillId="0" borderId="12" xfId="8" applyNumberFormat="1" applyFont="1" applyBorder="1" applyAlignment="1">
      <alignment horizontal="center" vertical="center"/>
    </xf>
    <xf numFmtId="0" fontId="16" fillId="0" borderId="13" xfId="8" applyFont="1" applyBorder="1"/>
    <xf numFmtId="0" fontId="20" fillId="0" borderId="13" xfId="8" applyFont="1" applyBorder="1" applyAlignment="1">
      <alignment horizontal="center" vertical="center"/>
    </xf>
    <xf numFmtId="4" fontId="20" fillId="0" borderId="13" xfId="8" applyNumberFormat="1" applyFont="1" applyBorder="1" applyAlignment="1">
      <alignment horizontal="center" vertical="center"/>
    </xf>
    <xf numFmtId="4" fontId="17" fillId="0" borderId="0" xfId="9" applyNumberFormat="1"/>
    <xf numFmtId="0" fontId="22" fillId="0" borderId="0" xfId="11" applyFont="1"/>
    <xf numFmtId="0" fontId="23" fillId="0" borderId="0" xfId="11" applyFont="1"/>
    <xf numFmtId="0" fontId="23" fillId="0" borderId="0" xfId="11" applyFont="1" applyAlignment="1">
      <alignment horizontal="right"/>
    </xf>
    <xf numFmtId="171" fontId="22" fillId="0" borderId="0" xfId="12" applyFont="1"/>
    <xf numFmtId="0" fontId="22" fillId="0" borderId="9" xfId="11" applyFont="1" applyBorder="1" applyAlignment="1">
      <alignment horizontal="center"/>
    </xf>
    <xf numFmtId="49" fontId="22" fillId="0" borderId="9" xfId="11" applyNumberFormat="1" applyFont="1" applyBorder="1" applyAlignment="1">
      <alignment horizontal="center"/>
    </xf>
    <xf numFmtId="0" fontId="22" fillId="0" borderId="9" xfId="11" applyFont="1" applyBorder="1"/>
    <xf numFmtId="0" fontId="24" fillId="0" borderId="0" xfId="11" applyFont="1"/>
    <xf numFmtId="171" fontId="23" fillId="0" borderId="0" xfId="12" applyFont="1"/>
    <xf numFmtId="0" fontId="22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2" fillId="0" borderId="9" xfId="13" applyBorder="1" applyAlignment="1">
      <alignment horizontal="center"/>
    </xf>
    <xf numFmtId="171" fontId="23" fillId="0" borderId="0" xfId="12" applyFont="1" applyBorder="1"/>
    <xf numFmtId="0" fontId="22" fillId="0" borderId="0" xfId="11" applyFont="1" applyAlignment="1">
      <alignment vertical="center" wrapText="1"/>
    </xf>
    <xf numFmtId="172" fontId="22" fillId="0" borderId="0" xfId="11" applyNumberFormat="1" applyFont="1"/>
    <xf numFmtId="0" fontId="24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49" fontId="21" fillId="0" borderId="16" xfId="11" applyNumberFormat="1" applyBorder="1" applyAlignment="1">
      <alignment horizontal="center"/>
    </xf>
    <xf numFmtId="0" fontId="26" fillId="0" borderId="0" xfId="14" applyFont="1"/>
    <xf numFmtId="173" fontId="26" fillId="0" borderId="0" xfId="12" applyNumberFormat="1" applyFont="1" applyBorder="1" applyAlignment="1">
      <alignment horizontal="center" wrapText="1"/>
    </xf>
    <xf numFmtId="14" fontId="21" fillId="0" borderId="16" xfId="11" applyNumberFormat="1" applyBorder="1" applyAlignment="1">
      <alignment horizontal="center"/>
    </xf>
    <xf numFmtId="10" fontId="26" fillId="0" borderId="0" xfId="14" applyNumberFormat="1" applyFont="1" applyAlignment="1">
      <alignment horizontal="center"/>
    </xf>
    <xf numFmtId="174" fontId="26" fillId="0" borderId="0" xfId="14" applyNumberFormat="1" applyFont="1" applyAlignment="1">
      <alignment horizontal="center"/>
    </xf>
    <xf numFmtId="0" fontId="26" fillId="0" borderId="0" xfId="11" applyFont="1"/>
    <xf numFmtId="174" fontId="26" fillId="0" borderId="0" xfId="11" applyNumberFormat="1" applyFont="1" applyAlignment="1">
      <alignment horizontal="center"/>
    </xf>
    <xf numFmtId="14" fontId="23" fillId="0" borderId="0" xfId="11" applyNumberFormat="1" applyFont="1" applyAlignment="1">
      <alignment horizontal="center"/>
    </xf>
    <xf numFmtId="0" fontId="23" fillId="0" borderId="17" xfId="11" applyFont="1" applyBorder="1" applyAlignment="1">
      <alignment horizontal="center"/>
    </xf>
    <xf numFmtId="0" fontId="23" fillId="0" borderId="18" xfId="11" applyFont="1" applyBorder="1" applyAlignment="1">
      <alignment horizontal="center"/>
    </xf>
    <xf numFmtId="0" fontId="23" fillId="0" borderId="0" xfId="11" applyFont="1" applyAlignment="1">
      <alignment horizontal="center"/>
    </xf>
    <xf numFmtId="0" fontId="23" fillId="0" borderId="21" xfId="11" applyFont="1" applyBorder="1" applyAlignment="1">
      <alignment horizontal="right"/>
    </xf>
    <xf numFmtId="0" fontId="22" fillId="0" borderId="7" xfId="11" applyFont="1" applyBorder="1"/>
    <xf numFmtId="0" fontId="23" fillId="0" borderId="16" xfId="11" applyFont="1" applyBorder="1" applyAlignment="1">
      <alignment horizontal="center"/>
    </xf>
    <xf numFmtId="0" fontId="22" fillId="0" borderId="19" xfId="11" applyFont="1" applyBorder="1" applyAlignment="1">
      <alignment horizontal="center"/>
    </xf>
    <xf numFmtId="14" fontId="22" fillId="0" borderId="16" xfId="11" applyNumberFormat="1" applyFont="1" applyBorder="1" applyAlignment="1">
      <alignment horizontal="center"/>
    </xf>
    <xf numFmtId="14" fontId="22" fillId="0" borderId="22" xfId="11" applyNumberFormat="1" applyFont="1" applyBorder="1" applyAlignment="1">
      <alignment horizontal="center"/>
    </xf>
    <xf numFmtId="172" fontId="23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27" fillId="0" borderId="0" xfId="11" applyFont="1"/>
    <xf numFmtId="0" fontId="4" fillId="0" borderId="2" xfId="11" applyFont="1" applyBorder="1"/>
    <xf numFmtId="0" fontId="22" fillId="0" borderId="2" xfId="11" applyFont="1" applyBorder="1"/>
    <xf numFmtId="0" fontId="22" fillId="0" borderId="3" xfId="11" applyFont="1" applyBorder="1"/>
    <xf numFmtId="0" fontId="4" fillId="0" borderId="23" xfId="11" applyFont="1" applyBorder="1" applyAlignment="1">
      <alignment horizontal="center"/>
    </xf>
    <xf numFmtId="0" fontId="22" fillId="0" borderId="8" xfId="11" applyFont="1" applyBorder="1"/>
    <xf numFmtId="0" fontId="22" fillId="0" borderId="11" xfId="11" applyFont="1" applyBorder="1"/>
    <xf numFmtId="0" fontId="22" fillId="0" borderId="13" xfId="11" applyFont="1" applyBorder="1"/>
    <xf numFmtId="0" fontId="22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2" fillId="0" borderId="24" xfId="11" applyFont="1" applyBorder="1" applyAlignment="1">
      <alignment horizontal="center"/>
    </xf>
    <xf numFmtId="49" fontId="22" fillId="0" borderId="16" xfId="11" applyNumberFormat="1" applyFont="1" applyBorder="1" applyAlignment="1">
      <alignment horizontal="center"/>
    </xf>
    <xf numFmtId="0" fontId="22" fillId="0" borderId="16" xfId="11" applyFont="1" applyBorder="1" applyAlignment="1">
      <alignment horizontal="center"/>
    </xf>
    <xf numFmtId="175" fontId="22" fillId="0" borderId="16" xfId="11" applyNumberFormat="1" applyFont="1" applyBorder="1" applyAlignment="1">
      <alignment horizontal="center"/>
    </xf>
    <xf numFmtId="49" fontId="22" fillId="0" borderId="13" xfId="11" applyNumberFormat="1" applyFont="1" applyBorder="1" applyAlignment="1">
      <alignment horizontal="center"/>
    </xf>
    <xf numFmtId="175" fontId="21" fillId="0" borderId="9" xfId="11" applyNumberFormat="1" applyBorder="1" applyAlignment="1">
      <alignment horizontal="center"/>
    </xf>
    <xf numFmtId="175" fontId="22" fillId="0" borderId="1" xfId="11" applyNumberFormat="1" applyFont="1" applyBorder="1" applyAlignment="1">
      <alignment horizontal="center"/>
    </xf>
    <xf numFmtId="175" fontId="22" fillId="0" borderId="9" xfId="11" applyNumberFormat="1" applyFont="1" applyBorder="1" applyAlignment="1">
      <alignment horizontal="center"/>
    </xf>
    <xf numFmtId="171" fontId="22" fillId="0" borderId="0" xfId="11" applyNumberFormat="1" applyFont="1"/>
    <xf numFmtId="0" fontId="29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28" fillId="0" borderId="0" xfId="12" applyFont="1"/>
    <xf numFmtId="49" fontId="22" fillId="0" borderId="28" xfId="11" applyNumberFormat="1" applyFont="1" applyBorder="1" applyAlignment="1">
      <alignment horizontal="center"/>
    </xf>
    <xf numFmtId="49" fontId="22" fillId="0" borderId="10" xfId="11" applyNumberFormat="1" applyFont="1" applyBorder="1" applyAlignment="1">
      <alignment horizontal="center"/>
    </xf>
    <xf numFmtId="0" fontId="27" fillId="0" borderId="14" xfId="11" applyFont="1" applyBorder="1"/>
    <xf numFmtId="175" fontId="22" fillId="0" borderId="13" xfId="11" applyNumberFormat="1" applyFont="1" applyBorder="1" applyAlignment="1">
      <alignment horizontal="center"/>
    </xf>
    <xf numFmtId="175" fontId="22" fillId="0" borderId="10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center"/>
    </xf>
    <xf numFmtId="49" fontId="22" fillId="0" borderId="0" xfId="11" applyNumberFormat="1" applyFont="1" applyAlignment="1">
      <alignment horizontal="center"/>
    </xf>
    <xf numFmtId="0" fontId="27" fillId="0" borderId="4" xfId="11" applyFont="1" applyBorder="1"/>
    <xf numFmtId="175" fontId="22" fillId="0" borderId="30" xfId="11" applyNumberFormat="1" applyFont="1" applyBorder="1" applyAlignment="1">
      <alignment horizontal="center"/>
    </xf>
    <xf numFmtId="49" fontId="22" fillId="0" borderId="2" xfId="11" applyNumberFormat="1" applyFont="1" applyBorder="1" applyAlignment="1">
      <alignment horizontal="center"/>
    </xf>
    <xf numFmtId="175" fontId="22" fillId="0" borderId="11" xfId="11" applyNumberFormat="1" applyFont="1" applyBorder="1" applyAlignment="1">
      <alignment horizontal="center"/>
    </xf>
    <xf numFmtId="175" fontId="22" fillId="0" borderId="31" xfId="11" applyNumberFormat="1" applyFont="1" applyBorder="1" applyAlignment="1">
      <alignment horizontal="center"/>
    </xf>
    <xf numFmtId="49" fontId="22" fillId="0" borderId="14" xfId="11" applyNumberFormat="1" applyFont="1" applyBorder="1" applyAlignment="1">
      <alignment horizontal="center"/>
    </xf>
    <xf numFmtId="175" fontId="22" fillId="0" borderId="15" xfId="11" applyNumberFormat="1" applyFont="1" applyBorder="1" applyAlignment="1">
      <alignment horizontal="center"/>
    </xf>
    <xf numFmtId="175" fontId="22" fillId="0" borderId="14" xfId="11" applyNumberFormat="1" applyFont="1" applyBorder="1" applyAlignment="1">
      <alignment horizontal="center"/>
    </xf>
    <xf numFmtId="175" fontId="22" fillId="0" borderId="3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right"/>
    </xf>
    <xf numFmtId="0" fontId="22" fillId="0" borderId="3" xfId="11" applyFont="1" applyBorder="1" applyAlignment="1">
      <alignment horizontal="center"/>
    </xf>
    <xf numFmtId="176" fontId="22" fillId="0" borderId="29" xfId="11" applyNumberFormat="1" applyFont="1" applyBorder="1" applyAlignment="1">
      <alignment horizontal="right"/>
    </xf>
    <xf numFmtId="49" fontId="22" fillId="0" borderId="1" xfId="11" applyNumberFormat="1" applyFont="1" applyBorder="1" applyAlignment="1">
      <alignment horizontal="center"/>
    </xf>
    <xf numFmtId="0" fontId="22" fillId="0" borderId="1" xfId="11" applyFont="1" applyBorder="1" applyAlignment="1">
      <alignment horizontal="center"/>
    </xf>
    <xf numFmtId="176" fontId="22" fillId="0" borderId="30" xfId="11" applyNumberFormat="1" applyFont="1" applyBorder="1" applyAlignment="1">
      <alignment horizontal="center"/>
    </xf>
    <xf numFmtId="0" fontId="22" fillId="0" borderId="1" xfId="11" applyFont="1" applyBorder="1"/>
    <xf numFmtId="49" fontId="22" fillId="0" borderId="4" xfId="11" applyNumberFormat="1" applyFont="1" applyBorder="1" applyAlignment="1">
      <alignment horizontal="center"/>
    </xf>
    <xf numFmtId="49" fontId="22" fillId="0" borderId="5" xfId="11" applyNumberFormat="1" applyFont="1" applyBorder="1" applyAlignment="1">
      <alignment horizontal="center"/>
    </xf>
    <xf numFmtId="0" fontId="27" fillId="0" borderId="5" xfId="11" applyFont="1" applyBorder="1"/>
    <xf numFmtId="0" fontId="22" fillId="0" borderId="5" xfId="11" applyFont="1" applyBorder="1"/>
    <xf numFmtId="176" fontId="22" fillId="0" borderId="31" xfId="11" applyNumberFormat="1" applyFont="1" applyBorder="1" applyAlignment="1">
      <alignment horizontal="center"/>
    </xf>
    <xf numFmtId="4" fontId="22" fillId="0" borderId="11" xfId="11" applyNumberFormat="1" applyFont="1" applyBorder="1" applyAlignment="1">
      <alignment horizontal="center"/>
    </xf>
    <xf numFmtId="4" fontId="22" fillId="0" borderId="4" xfId="11" applyNumberFormat="1" applyFont="1" applyBorder="1" applyAlignment="1">
      <alignment horizontal="center"/>
    </xf>
    <xf numFmtId="4" fontId="22" fillId="0" borderId="31" xfId="11" applyNumberFormat="1" applyFont="1" applyBorder="1" applyAlignment="1">
      <alignment horizontal="center"/>
    </xf>
    <xf numFmtId="4" fontId="22" fillId="0" borderId="3" xfId="11" applyNumberFormat="1" applyFont="1" applyBorder="1" applyAlignment="1">
      <alignment horizontal="center"/>
    </xf>
    <xf numFmtId="4" fontId="22" fillId="0" borderId="1" xfId="11" applyNumberFormat="1" applyFont="1" applyBorder="1" applyAlignment="1">
      <alignment horizontal="center"/>
    </xf>
    <xf numFmtId="4" fontId="22" fillId="0" borderId="30" xfId="11" applyNumberFormat="1" applyFont="1" applyBorder="1" applyAlignment="1">
      <alignment horizontal="center"/>
    </xf>
    <xf numFmtId="4" fontId="22" fillId="0" borderId="9" xfId="11" applyNumberFormat="1" applyFont="1" applyBorder="1" applyAlignment="1">
      <alignment horizontal="center"/>
    </xf>
    <xf numFmtId="4" fontId="22" fillId="0" borderId="0" xfId="11" applyNumberFormat="1" applyFont="1" applyAlignment="1">
      <alignment horizontal="center"/>
    </xf>
    <xf numFmtId="4" fontId="22" fillId="0" borderId="32" xfId="11" applyNumberFormat="1" applyFont="1" applyBorder="1" applyAlignment="1">
      <alignment horizontal="center"/>
    </xf>
    <xf numFmtId="49" fontId="22" fillId="0" borderId="11" xfId="11" applyNumberFormat="1" applyFont="1" applyBorder="1" applyAlignment="1">
      <alignment horizontal="center"/>
    </xf>
    <xf numFmtId="4" fontId="22" fillId="0" borderId="6" xfId="11" applyNumberFormat="1" applyFont="1" applyBorder="1" applyAlignment="1">
      <alignment horizontal="center"/>
    </xf>
    <xf numFmtId="49" fontId="22" fillId="0" borderId="24" xfId="11" applyNumberFormat="1" applyFont="1" applyBorder="1" applyAlignment="1">
      <alignment horizontal="center"/>
    </xf>
    <xf numFmtId="49" fontId="22" fillId="0" borderId="26" xfId="11" applyNumberFormat="1" applyFont="1" applyBorder="1" applyAlignment="1">
      <alignment horizontal="center"/>
    </xf>
    <xf numFmtId="0" fontId="27" fillId="0" borderId="26" xfId="11" applyFont="1" applyBorder="1"/>
    <xf numFmtId="0" fontId="22" fillId="0" borderId="24" xfId="11" applyFont="1" applyBorder="1"/>
    <xf numFmtId="4" fontId="22" fillId="0" borderId="27" xfId="11" applyNumberFormat="1" applyFont="1" applyBorder="1" applyAlignment="1">
      <alignment horizontal="center"/>
    </xf>
    <xf numFmtId="4" fontId="22" fillId="0" borderId="25" xfId="11" applyNumberFormat="1" applyFont="1" applyBorder="1" applyAlignment="1">
      <alignment horizontal="center"/>
    </xf>
    <xf numFmtId="4" fontId="22" fillId="0" borderId="33" xfId="11" applyNumberFormat="1" applyFont="1" applyBorder="1"/>
    <xf numFmtId="175" fontId="22" fillId="0" borderId="16" xfId="11" applyNumberFormat="1" applyFont="1" applyBorder="1" applyAlignment="1">
      <alignment horizontal="right"/>
    </xf>
    <xf numFmtId="176" fontId="22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28" fillId="0" borderId="0" xfId="11" applyFont="1"/>
    <xf numFmtId="171" fontId="31" fillId="0" borderId="0" xfId="12" applyFont="1"/>
    <xf numFmtId="171" fontId="5" fillId="0" borderId="0" xfId="12" applyFont="1"/>
    <xf numFmtId="0" fontId="32" fillId="0" borderId="0" xfId="11" applyFont="1"/>
    <xf numFmtId="0" fontId="33" fillId="0" borderId="0" xfId="11" applyFont="1"/>
    <xf numFmtId="171" fontId="32" fillId="0" borderId="0" xfId="12" applyFont="1"/>
    <xf numFmtId="0" fontId="5" fillId="0" borderId="0" xfId="13" applyFont="1"/>
    <xf numFmtId="0" fontId="32" fillId="0" borderId="0" xfId="11" applyFont="1" applyAlignment="1">
      <alignment horizontal="right"/>
    </xf>
    <xf numFmtId="0" fontId="32" fillId="0" borderId="0" xfId="11" applyFont="1" applyAlignment="1">
      <alignment horizontal="left"/>
    </xf>
    <xf numFmtId="0" fontId="36" fillId="0" borderId="0" xfId="16" applyFont="1"/>
    <xf numFmtId="0" fontId="21" fillId="0" borderId="0" xfId="17"/>
    <xf numFmtId="0" fontId="35" fillId="0" borderId="0" xfId="16"/>
    <xf numFmtId="4" fontId="38" fillId="3" borderId="0" xfId="16" applyNumberFormat="1" applyFont="1" applyFill="1"/>
    <xf numFmtId="0" fontId="36" fillId="0" borderId="0" xfId="16" applyFont="1" applyAlignment="1">
      <alignment horizontal="center" vertical="center"/>
    </xf>
    <xf numFmtId="4" fontId="37" fillId="0" borderId="0" xfId="17" applyNumberFormat="1" applyFont="1" applyAlignment="1">
      <alignment horizontal="center" vertical="center"/>
    </xf>
    <xf numFmtId="171" fontId="42" fillId="0" borderId="9" xfId="12" applyFont="1" applyBorder="1"/>
    <xf numFmtId="0" fontId="41" fillId="0" borderId="9" xfId="17" applyFont="1" applyBorder="1" applyAlignment="1">
      <alignment horizontal="center" vertical="center"/>
    </xf>
    <xf numFmtId="0" fontId="40" fillId="0" borderId="9" xfId="16" applyFont="1" applyBorder="1" applyAlignment="1">
      <alignment horizontal="center" vertical="center"/>
    </xf>
    <xf numFmtId="0" fontId="41" fillId="0" borderId="9" xfId="17" applyFont="1" applyBorder="1" applyAlignment="1">
      <alignment vertical="center"/>
    </xf>
    <xf numFmtId="3" fontId="43" fillId="0" borderId="9" xfId="18" applyNumberFormat="1" applyFont="1" applyBorder="1" applyAlignment="1">
      <alignment horizontal="center" vertical="center" wrapText="1"/>
    </xf>
    <xf numFmtId="171" fontId="42" fillId="0" borderId="9" xfId="12" applyFont="1" applyBorder="1" applyAlignment="1">
      <alignment horizontal="center" vertical="center"/>
    </xf>
    <xf numFmtId="171" fontId="42" fillId="0" borderId="9" xfId="11" applyNumberFormat="1" applyFont="1" applyBorder="1" applyAlignment="1">
      <alignment horizontal="center" vertical="center"/>
    </xf>
    <xf numFmtId="0" fontId="40" fillId="0" borderId="13" xfId="16" applyFont="1" applyBorder="1"/>
    <xf numFmtId="171" fontId="42" fillId="0" borderId="13" xfId="12" applyFont="1" applyBorder="1" applyAlignment="1">
      <alignment horizontal="center" vertical="center"/>
    </xf>
    <xf numFmtId="171" fontId="42" fillId="0" borderId="13" xfId="11" applyNumberFormat="1" applyFont="1" applyBorder="1" applyAlignment="1">
      <alignment horizontal="center" vertical="center"/>
    </xf>
    <xf numFmtId="171" fontId="42" fillId="0" borderId="12" xfId="12" applyFont="1" applyBorder="1"/>
    <xf numFmtId="171" fontId="42" fillId="0" borderId="12" xfId="12" applyFont="1" applyBorder="1" applyAlignment="1">
      <alignment horizontal="center" vertical="center"/>
    </xf>
    <xf numFmtId="171" fontId="42" fillId="0" borderId="12" xfId="11" applyNumberFormat="1" applyFont="1" applyBorder="1" applyAlignment="1">
      <alignment horizontal="center" vertical="center"/>
    </xf>
    <xf numFmtId="49" fontId="19" fillId="0" borderId="12" xfId="8" applyNumberFormat="1" applyFont="1" applyBorder="1" applyAlignment="1">
      <alignment horizontal="center" vertical="center"/>
    </xf>
    <xf numFmtId="175" fontId="22" fillId="4" borderId="9" xfId="11" applyNumberFormat="1" applyFont="1" applyFill="1" applyBorder="1" applyAlignment="1">
      <alignment horizontal="center"/>
    </xf>
    <xf numFmtId="4" fontId="40" fillId="0" borderId="13" xfId="16" applyNumberFormat="1" applyFont="1" applyBorder="1"/>
    <xf numFmtId="3" fontId="39" fillId="0" borderId="0" xfId="18" applyNumberFormat="1" applyFont="1" applyAlignment="1">
      <alignment horizontal="center" vertical="center" wrapText="1"/>
    </xf>
    <xf numFmtId="4" fontId="38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40" fillId="0" borderId="9" xfId="16" applyNumberFormat="1" applyFont="1" applyBorder="1"/>
    <xf numFmtId="14" fontId="22" fillId="2" borderId="16" xfId="11" applyNumberFormat="1" applyFont="1" applyFill="1" applyBorder="1" applyAlignment="1">
      <alignment horizontal="center"/>
    </xf>
    <xf numFmtId="175" fontId="40" fillId="0" borderId="9" xfId="16" applyNumberFormat="1" applyFont="1" applyBorder="1" applyAlignment="1">
      <alignment vertical="center"/>
    </xf>
    <xf numFmtId="49" fontId="40" fillId="0" borderId="9" xfId="16" applyNumberFormat="1" applyFont="1" applyBorder="1" applyAlignment="1">
      <alignment vertical="center"/>
    </xf>
    <xf numFmtId="171" fontId="42" fillId="0" borderId="9" xfId="12" applyFont="1" applyBorder="1" applyAlignment="1">
      <alignment vertical="center"/>
    </xf>
    <xf numFmtId="49" fontId="40" fillId="0" borderId="12" xfId="16" applyNumberFormat="1" applyFont="1" applyBorder="1"/>
    <xf numFmtId="177" fontId="22" fillId="0" borderId="0" xfId="11" applyNumberFormat="1" applyFont="1"/>
    <xf numFmtId="177" fontId="17" fillId="0" borderId="0" xfId="9" applyNumberFormat="1"/>
    <xf numFmtId="49" fontId="22" fillId="2" borderId="9" xfId="11" applyNumberFormat="1" applyFont="1" applyFill="1" applyBorder="1" applyAlignment="1">
      <alignment horizontal="center"/>
    </xf>
    <xf numFmtId="49" fontId="4" fillId="2" borderId="0" xfId="0" applyNumberFormat="1" applyFont="1" applyFill="1"/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horizontal="center" vertical="center"/>
    </xf>
    <xf numFmtId="49" fontId="10" fillId="2" borderId="0" xfId="0" applyNumberFormat="1" applyFont="1" applyFill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horizontal="center" vertical="center"/>
    </xf>
    <xf numFmtId="49" fontId="10" fillId="2" borderId="5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5" fillId="0" borderId="0" xfId="11" applyFont="1" applyAlignment="1">
      <alignment horizontal="left" vertical="center"/>
    </xf>
    <xf numFmtId="0" fontId="5" fillId="0" borderId="0" xfId="11" applyFont="1" applyAlignment="1">
      <alignment vertical="center"/>
    </xf>
    <xf numFmtId="0" fontId="32" fillId="0" borderId="0" xfId="11" applyFont="1" applyAlignment="1">
      <alignment vertical="center"/>
    </xf>
    <xf numFmtId="0" fontId="22" fillId="2" borderId="0" xfId="11" applyFont="1" applyFill="1"/>
    <xf numFmtId="0" fontId="4" fillId="2" borderId="0" xfId="11" applyFont="1" applyFill="1"/>
    <xf numFmtId="171" fontId="5" fillId="3" borderId="9" xfId="12" applyFont="1" applyFill="1" applyBorder="1" applyAlignment="1">
      <alignment horizontal="center"/>
    </xf>
    <xf numFmtId="0" fontId="44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44" fillId="0" borderId="0" xfId="0" applyFont="1"/>
    <xf numFmtId="0" fontId="47" fillId="0" borderId="0" xfId="0" applyFont="1"/>
    <xf numFmtId="0" fontId="46" fillId="0" borderId="0" xfId="0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4" fillId="0" borderId="5" xfId="0" applyNumberFormat="1" applyFont="1" applyBorder="1"/>
    <xf numFmtId="49" fontId="48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48" fillId="0" borderId="0" xfId="0" applyNumberFormat="1" applyFont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8" fillId="0" borderId="5" xfId="0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9" fillId="0" borderId="4" xfId="0" applyNumberFormat="1" applyFont="1" applyBorder="1" applyAlignment="1">
      <alignment horizontal="center" vertical="top" wrapText="1"/>
    </xf>
    <xf numFmtId="49" fontId="49" fillId="0" borderId="5" xfId="0" applyNumberFormat="1" applyFont="1" applyBorder="1" applyAlignment="1">
      <alignment horizontal="center" vertical="top" wrapText="1"/>
    </xf>
    <xf numFmtId="49" fontId="49" fillId="0" borderId="5" xfId="0" applyNumberFormat="1" applyFont="1" applyBorder="1" applyAlignment="1">
      <alignment horizontal="left" vertical="top" wrapText="1"/>
    </xf>
    <xf numFmtId="49" fontId="49" fillId="0" borderId="5" xfId="0" applyNumberFormat="1" applyFont="1" applyBorder="1" applyAlignment="1">
      <alignment horizontal="right" vertical="top" wrapText="1"/>
    </xf>
    <xf numFmtId="49" fontId="49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center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2" fontId="4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49" fontId="49" fillId="0" borderId="0" xfId="0" applyNumberFormat="1" applyFont="1" applyAlignment="1">
      <alignment horizontal="center" vertical="top" wrapText="1"/>
    </xf>
    <xf numFmtId="49" fontId="49" fillId="0" borderId="0" xfId="0" applyNumberFormat="1" applyFont="1" applyAlignment="1">
      <alignment horizontal="left" vertical="top" wrapText="1"/>
    </xf>
    <xf numFmtId="0" fontId="49" fillId="0" borderId="5" xfId="0" applyFont="1" applyBorder="1" applyAlignment="1">
      <alignment horizontal="center" vertical="top" wrapText="1"/>
    </xf>
    <xf numFmtId="0" fontId="49" fillId="0" borderId="5" xfId="0" applyFont="1" applyBorder="1" applyAlignment="1">
      <alignment horizontal="right" vertical="top" wrapText="1"/>
    </xf>
    <xf numFmtId="2" fontId="49" fillId="0" borderId="5" xfId="0" applyNumberFormat="1" applyFont="1" applyBorder="1" applyAlignment="1">
      <alignment horizontal="right" vertical="top" wrapText="1"/>
    </xf>
    <xf numFmtId="4" fontId="49" fillId="0" borderId="6" xfId="0" applyNumberFormat="1" applyFont="1" applyBorder="1" applyAlignment="1">
      <alignment horizontal="right" vertical="top" wrapText="1"/>
    </xf>
    <xf numFmtId="2" fontId="49" fillId="0" borderId="6" xfId="0" applyNumberFormat="1" applyFont="1" applyBorder="1" applyAlignment="1">
      <alignment horizontal="right" vertical="top" wrapText="1"/>
    </xf>
    <xf numFmtId="168" fontId="4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9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49" fontId="49" fillId="0" borderId="7" xfId="0" applyNumberFormat="1" applyFont="1" applyBorder="1" applyAlignment="1">
      <alignment horizontal="center" vertical="top"/>
    </xf>
    <xf numFmtId="4" fontId="49" fillId="0" borderId="5" xfId="0" applyNumberFormat="1" applyFont="1" applyBorder="1" applyAlignment="1">
      <alignment horizontal="right" vertical="top" wrapText="1"/>
    </xf>
    <xf numFmtId="49" fontId="4" fillId="0" borderId="4" xfId="0" applyNumberFormat="1" applyFont="1" applyBorder="1"/>
    <xf numFmtId="4" fontId="49" fillId="0" borderId="5" xfId="0" applyNumberFormat="1" applyFont="1" applyBorder="1" applyAlignment="1">
      <alignment horizontal="right" vertical="top"/>
    </xf>
    <xf numFmtId="0" fontId="49" fillId="0" borderId="5" xfId="0" applyFont="1" applyBorder="1" applyAlignment="1">
      <alignment horizontal="center" vertical="top"/>
    </xf>
    <xf numFmtId="0" fontId="49" fillId="0" borderId="6" xfId="0" applyFont="1" applyBorder="1" applyAlignment="1">
      <alignment horizontal="right" vertical="top"/>
    </xf>
    <xf numFmtId="0" fontId="49" fillId="0" borderId="5" xfId="0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2" fontId="4" fillId="0" borderId="0" xfId="0" applyNumberFormat="1" applyFont="1" applyAlignment="1">
      <alignment horizontal="right" vertical="top"/>
    </xf>
    <xf numFmtId="49" fontId="49" fillId="0" borderId="0" xfId="0" applyNumberFormat="1" applyFont="1" applyAlignment="1">
      <alignment horizontal="right" vertical="top" wrapText="1"/>
    </xf>
    <xf numFmtId="4" fontId="49" fillId="0" borderId="0" xfId="0" applyNumberFormat="1" applyFont="1" applyAlignment="1">
      <alignment horizontal="right" vertical="top"/>
    </xf>
    <xf numFmtId="0" fontId="49" fillId="0" borderId="0" xfId="0" applyFont="1" applyAlignment="1">
      <alignment horizontal="center" vertical="top"/>
    </xf>
    <xf numFmtId="4" fontId="49" fillId="0" borderId="8" xfId="0" applyNumberFormat="1" applyFont="1" applyBorder="1" applyAlignment="1">
      <alignment horizontal="right" vertical="top"/>
    </xf>
    <xf numFmtId="0" fontId="7" fillId="0" borderId="0" xfId="0" applyFont="1"/>
    <xf numFmtId="4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49" fontId="44" fillId="0" borderId="0" xfId="0" applyNumberFormat="1" applyFont="1"/>
    <xf numFmtId="49" fontId="44" fillId="0" borderId="5" xfId="0" applyNumberFormat="1" applyFont="1" applyBorder="1"/>
    <xf numFmtId="49" fontId="44" fillId="0" borderId="0" xfId="0" applyNumberFormat="1" applyFont="1" applyAlignment="1">
      <alignment vertical="center"/>
    </xf>
    <xf numFmtId="49" fontId="44" fillId="0" borderId="11" xfId="0" applyNumberFormat="1" applyFont="1" applyBorder="1" applyAlignment="1">
      <alignment horizontal="center" vertical="center" wrapText="1"/>
    </xf>
    <xf numFmtId="49" fontId="45" fillId="0" borderId="4" xfId="0" applyNumberFormat="1" applyFont="1" applyBorder="1" applyAlignment="1">
      <alignment horizontal="center" vertical="top" wrapText="1"/>
    </xf>
    <xf numFmtId="49" fontId="45" fillId="0" borderId="5" xfId="0" applyNumberFormat="1" applyFont="1" applyBorder="1" applyAlignment="1">
      <alignment horizontal="center" vertical="top" wrapText="1"/>
    </xf>
    <xf numFmtId="49" fontId="45" fillId="0" borderId="5" xfId="0" applyNumberFormat="1" applyFont="1" applyBorder="1" applyAlignment="1">
      <alignment horizontal="right" vertical="top" wrapText="1"/>
    </xf>
    <xf numFmtId="49" fontId="45" fillId="0" borderId="6" xfId="0" applyNumberFormat="1" applyFont="1" applyBorder="1" applyAlignment="1">
      <alignment horizontal="right" vertical="top" wrapText="1"/>
    </xf>
    <xf numFmtId="49" fontId="45" fillId="0" borderId="7" xfId="0" applyNumberFormat="1" applyFont="1" applyBorder="1" applyAlignment="1">
      <alignment horizontal="center" vertical="top"/>
    </xf>
    <xf numFmtId="49" fontId="45" fillId="0" borderId="0" xfId="0" applyNumberFormat="1" applyFont="1" applyAlignment="1">
      <alignment horizontal="center" vertical="top" wrapText="1"/>
    </xf>
    <xf numFmtId="49" fontId="44" fillId="0" borderId="7" xfId="0" applyNumberFormat="1" applyFont="1" applyBorder="1"/>
    <xf numFmtId="49" fontId="44" fillId="0" borderId="0" xfId="0" applyNumberFormat="1" applyFont="1" applyAlignment="1">
      <alignment vertical="center" wrapText="1"/>
    </xf>
    <xf numFmtId="49" fontId="44" fillId="0" borderId="0" xfId="0" applyNumberFormat="1" applyFont="1" applyAlignment="1">
      <alignment horizontal="right" vertical="top" wrapText="1"/>
    </xf>
    <xf numFmtId="49" fontId="44" fillId="0" borderId="0" xfId="0" applyNumberFormat="1" applyFont="1" applyAlignment="1">
      <alignment horizontal="center" vertical="center" wrapText="1"/>
    </xf>
    <xf numFmtId="49" fontId="44" fillId="0" borderId="0" xfId="0" applyNumberFormat="1" applyFont="1" applyAlignment="1">
      <alignment horizontal="center" vertical="top" wrapText="1"/>
    </xf>
    <xf numFmtId="0" fontId="44" fillId="0" borderId="0" xfId="0" applyFont="1" applyAlignment="1">
      <alignment horizontal="center" vertical="top" wrapText="1"/>
    </xf>
    <xf numFmtId="2" fontId="44" fillId="0" borderId="0" xfId="0" applyNumberFormat="1" applyFont="1" applyAlignment="1">
      <alignment horizontal="right" vertical="top" wrapText="1"/>
    </xf>
    <xf numFmtId="2" fontId="44" fillId="0" borderId="0" xfId="0" applyNumberFormat="1" applyFont="1" applyAlignment="1">
      <alignment horizontal="center" vertical="top" wrapText="1"/>
    </xf>
    <xf numFmtId="4" fontId="44" fillId="0" borderId="8" xfId="0" applyNumberFormat="1" applyFont="1" applyBorder="1" applyAlignment="1">
      <alignment horizontal="right" vertical="top" wrapText="1"/>
    </xf>
    <xf numFmtId="49" fontId="44" fillId="0" borderId="7" xfId="0" applyNumberFormat="1" applyFont="1" applyBorder="1" applyAlignment="1">
      <alignment horizontal="right" vertical="top"/>
    </xf>
    <xf numFmtId="1" fontId="44" fillId="0" borderId="0" xfId="0" applyNumberFormat="1" applyFont="1" applyAlignment="1">
      <alignment horizontal="center" vertical="top" wrapText="1"/>
    </xf>
    <xf numFmtId="166" fontId="44" fillId="0" borderId="0" xfId="0" applyNumberFormat="1" applyFont="1" applyAlignment="1">
      <alignment horizontal="center" vertical="top" wrapText="1"/>
    </xf>
    <xf numFmtId="0" fontId="44" fillId="0" borderId="0" xfId="0" applyFont="1" applyAlignment="1">
      <alignment horizontal="right" vertical="top" wrapText="1"/>
    </xf>
    <xf numFmtId="0" fontId="44" fillId="0" borderId="8" xfId="0" applyFont="1" applyBorder="1" applyAlignment="1">
      <alignment horizontal="right" vertical="top" wrapText="1"/>
    </xf>
    <xf numFmtId="49" fontId="44" fillId="0" borderId="7" xfId="0" applyNumberFormat="1" applyFont="1" applyBorder="1" applyAlignment="1">
      <alignment horizontal="center" vertical="top"/>
    </xf>
    <xf numFmtId="49" fontId="44" fillId="0" borderId="5" xfId="0" applyNumberFormat="1" applyFont="1" applyBorder="1" applyAlignment="1">
      <alignment horizontal="center" vertical="top" wrapText="1"/>
    </xf>
    <xf numFmtId="0" fontId="44" fillId="0" borderId="5" xfId="0" applyFont="1" applyBorder="1" applyAlignment="1">
      <alignment horizontal="center" vertical="top" wrapText="1"/>
    </xf>
    <xf numFmtId="2" fontId="44" fillId="0" borderId="5" xfId="0" applyNumberFormat="1" applyFont="1" applyBorder="1" applyAlignment="1">
      <alignment horizontal="right" vertical="top" wrapText="1"/>
    </xf>
    <xf numFmtId="4" fontId="44" fillId="0" borderId="6" xfId="0" applyNumberFormat="1" applyFont="1" applyBorder="1" applyAlignment="1">
      <alignment horizontal="right" vertical="top" wrapText="1"/>
    </xf>
    <xf numFmtId="0" fontId="45" fillId="0" borderId="5" xfId="0" applyFont="1" applyBorder="1" applyAlignment="1">
      <alignment horizontal="center" vertical="top" wrapText="1"/>
    </xf>
    <xf numFmtId="0" fontId="45" fillId="0" borderId="5" xfId="0" applyFont="1" applyBorder="1" applyAlignment="1">
      <alignment horizontal="right" vertical="top" wrapText="1"/>
    </xf>
    <xf numFmtId="4" fontId="45" fillId="0" borderId="5" xfId="0" applyNumberFormat="1" applyFont="1" applyBorder="1" applyAlignment="1">
      <alignment horizontal="right" vertical="top" wrapText="1"/>
    </xf>
    <xf numFmtId="4" fontId="45" fillId="0" borderId="6" xfId="0" applyNumberFormat="1" applyFont="1" applyBorder="1" applyAlignment="1">
      <alignment horizontal="right" vertical="top" wrapText="1"/>
    </xf>
    <xf numFmtId="4" fontId="44" fillId="0" borderId="0" xfId="0" applyNumberFormat="1" applyFont="1" applyAlignment="1">
      <alignment horizontal="right" vertical="top" wrapText="1"/>
    </xf>
    <xf numFmtId="2" fontId="44" fillId="0" borderId="8" xfId="0" applyNumberFormat="1" applyFont="1" applyBorder="1" applyAlignment="1">
      <alignment horizontal="right" vertical="top" wrapText="1"/>
    </xf>
    <xf numFmtId="164" fontId="44" fillId="0" borderId="0" xfId="0" applyNumberFormat="1" applyFont="1" applyAlignment="1">
      <alignment horizontal="center" vertical="top" wrapText="1"/>
    </xf>
    <xf numFmtId="4" fontId="44" fillId="0" borderId="5" xfId="0" applyNumberFormat="1" applyFont="1" applyBorder="1" applyAlignment="1">
      <alignment horizontal="right" vertical="top" wrapText="1"/>
    </xf>
    <xf numFmtId="165" fontId="44" fillId="0" borderId="0" xfId="0" applyNumberFormat="1" applyFont="1" applyAlignment="1">
      <alignment horizontal="center" vertical="top" wrapText="1"/>
    </xf>
    <xf numFmtId="169" fontId="44" fillId="0" borderId="0" xfId="0" applyNumberFormat="1" applyFont="1" applyAlignment="1">
      <alignment horizontal="center" vertical="top" wrapText="1"/>
    </xf>
    <xf numFmtId="167" fontId="44" fillId="0" borderId="0" xfId="0" applyNumberFormat="1" applyFont="1" applyAlignment="1">
      <alignment horizontal="center" vertical="top" wrapText="1"/>
    </xf>
    <xf numFmtId="168" fontId="44" fillId="0" borderId="0" xfId="0" applyNumberFormat="1" applyFont="1" applyAlignment="1">
      <alignment horizontal="center" vertical="top" wrapText="1"/>
    </xf>
    <xf numFmtId="2" fontId="45" fillId="0" borderId="5" xfId="0" applyNumberFormat="1" applyFont="1" applyBorder="1" applyAlignment="1">
      <alignment horizontal="right" vertical="top" wrapText="1"/>
    </xf>
    <xf numFmtId="2" fontId="45" fillId="0" borderId="6" xfId="0" applyNumberFormat="1" applyFont="1" applyBorder="1" applyAlignment="1">
      <alignment horizontal="right" vertical="top" wrapText="1"/>
    </xf>
    <xf numFmtId="49" fontId="44" fillId="0" borderId="4" xfId="0" applyNumberFormat="1" applyFont="1" applyBorder="1"/>
    <xf numFmtId="4" fontId="45" fillId="0" borderId="5" xfId="0" applyNumberFormat="1" applyFont="1" applyBorder="1" applyAlignment="1">
      <alignment horizontal="right" vertical="top"/>
    </xf>
    <xf numFmtId="0" fontId="45" fillId="0" borderId="5" xfId="0" applyFont="1" applyBorder="1" applyAlignment="1">
      <alignment horizontal="center" vertical="top"/>
    </xf>
    <xf numFmtId="0" fontId="45" fillId="0" borderId="6" xfId="0" applyFont="1" applyBorder="1" applyAlignment="1">
      <alignment horizontal="right" vertical="top"/>
    </xf>
    <xf numFmtId="0" fontId="45" fillId="0" borderId="5" xfId="0" applyFont="1" applyBorder="1" applyAlignment="1">
      <alignment horizontal="right" vertical="top"/>
    </xf>
    <xf numFmtId="4" fontId="44" fillId="0" borderId="0" xfId="0" applyNumberFormat="1" applyFont="1" applyAlignment="1">
      <alignment horizontal="right" vertical="top"/>
    </xf>
    <xf numFmtId="0" fontId="44" fillId="0" borderId="0" xfId="0" applyFont="1" applyAlignment="1">
      <alignment horizontal="center" vertical="top"/>
    </xf>
    <xf numFmtId="4" fontId="44" fillId="0" borderId="8" xfId="0" applyNumberFormat="1" applyFont="1" applyBorder="1" applyAlignment="1">
      <alignment horizontal="right" vertical="top"/>
    </xf>
    <xf numFmtId="0" fontId="44" fillId="0" borderId="0" xfId="0" applyFont="1" applyAlignment="1">
      <alignment horizontal="right" vertical="top"/>
    </xf>
    <xf numFmtId="0" fontId="44" fillId="0" borderId="8" xfId="0" applyFont="1" applyBorder="1" applyAlignment="1">
      <alignment horizontal="right" vertical="top"/>
    </xf>
    <xf numFmtId="49" fontId="45" fillId="0" borderId="0" xfId="0" applyNumberFormat="1" applyFont="1" applyAlignment="1">
      <alignment horizontal="right" vertical="top" wrapText="1"/>
    </xf>
    <xf numFmtId="4" fontId="45" fillId="0" borderId="0" xfId="0" applyNumberFormat="1" applyFont="1" applyAlignment="1">
      <alignment horizontal="right" vertical="top"/>
    </xf>
    <xf numFmtId="0" fontId="45" fillId="0" borderId="0" xfId="0" applyFont="1" applyAlignment="1">
      <alignment horizontal="center" vertical="top"/>
    </xf>
    <xf numFmtId="4" fontId="45" fillId="0" borderId="8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horizontal="center"/>
    </xf>
    <xf numFmtId="49" fontId="44" fillId="0" borderId="9" xfId="0" applyNumberFormat="1" applyFont="1" applyBorder="1" applyAlignment="1">
      <alignment horizontal="center" vertical="center"/>
    </xf>
    <xf numFmtId="49" fontId="44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5" fillId="0" borderId="5" xfId="0" applyNumberFormat="1" applyFont="1" applyBorder="1" applyAlignment="1">
      <alignment horizontal="left" vertical="top" wrapText="1"/>
    </xf>
    <xf numFmtId="49" fontId="45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right" vertical="top"/>
    </xf>
    <xf numFmtId="0" fontId="19" fillId="0" borderId="9" xfId="8" applyFont="1" applyFill="1" applyBorder="1" applyAlignment="1">
      <alignment horizontal="left" vertical="center" wrapText="1"/>
    </xf>
    <xf numFmtId="4" fontId="19" fillId="0" borderId="9" xfId="8" applyNumberFormat="1" applyFont="1" applyBorder="1" applyAlignment="1">
      <alignment horizontal="center" vertical="center"/>
    </xf>
    <xf numFmtId="2" fontId="50" fillId="0" borderId="0" xfId="0" applyNumberFormat="1" applyFont="1"/>
    <xf numFmtId="49" fontId="44" fillId="0" borderId="0" xfId="0" applyNumberFormat="1" applyFont="1" applyBorder="1"/>
    <xf numFmtId="49" fontId="45" fillId="0" borderId="0" xfId="0" applyNumberFormat="1" applyFont="1" applyAlignment="1">
      <alignment horizontal="left" vertical="top" wrapText="1"/>
    </xf>
    <xf numFmtId="49" fontId="45" fillId="0" borderId="5" xfId="0" applyNumberFormat="1" applyFont="1" applyBorder="1" applyAlignment="1">
      <alignment horizontal="left" vertical="top" wrapText="1"/>
    </xf>
    <xf numFmtId="49" fontId="44" fillId="0" borderId="9" xfId="0" applyNumberFormat="1" applyFont="1" applyBorder="1" applyAlignment="1">
      <alignment horizontal="center" vertical="center"/>
    </xf>
    <xf numFmtId="49" fontId="44" fillId="0" borderId="9" xfId="0" applyNumberFormat="1" applyFont="1" applyBorder="1" applyAlignment="1">
      <alignment horizontal="center" vertical="center" wrapText="1"/>
    </xf>
    <xf numFmtId="2" fontId="45" fillId="0" borderId="5" xfId="0" applyNumberFormat="1" applyFont="1" applyBorder="1" applyAlignment="1">
      <alignment horizontal="right" vertical="top"/>
    </xf>
    <xf numFmtId="4" fontId="0" fillId="0" borderId="0" xfId="0" applyNumberFormat="1"/>
    <xf numFmtId="0" fontId="27" fillId="0" borderId="1" xfId="11" applyFont="1" applyBorder="1"/>
    <xf numFmtId="0" fontId="27" fillId="0" borderId="2" xfId="11" applyFont="1" applyBorder="1"/>
    <xf numFmtId="0" fontId="4" fillId="0" borderId="6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37" fillId="0" borderId="0" xfId="17" applyFont="1" applyAlignment="1">
      <alignment horizontal="center" vertical="center"/>
    </xf>
    <xf numFmtId="0" fontId="4" fillId="0" borderId="0" xfId="11" applyFont="1" applyAlignment="1">
      <alignment horizontal="right"/>
    </xf>
    <xf numFmtId="4" fontId="40" fillId="0" borderId="9" xfId="16" applyNumberFormat="1" applyFont="1" applyBorder="1" applyAlignment="1">
      <alignment vertical="center"/>
    </xf>
    <xf numFmtId="9" fontId="51" fillId="0" borderId="0" xfId="12" applyNumberFormat="1" applyFont="1" applyAlignment="1">
      <alignment horizontal="center" vertical="center"/>
    </xf>
    <xf numFmtId="0" fontId="17" fillId="0" borderId="0" xfId="9" applyAlignment="1">
      <alignment horizontal="center" vertical="center"/>
    </xf>
    <xf numFmtId="49" fontId="3" fillId="0" borderId="0" xfId="0" applyNumberFormat="1" applyFont="1"/>
    <xf numFmtId="0" fontId="6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49" fontId="3" fillId="0" borderId="5" xfId="0" applyNumberFormat="1" applyFont="1" applyBorder="1"/>
    <xf numFmtId="49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12" fillId="0" borderId="0" xfId="0" applyNumberFormat="1" applyFont="1" applyAlignment="1">
      <alignment horizontal="center"/>
    </xf>
    <xf numFmtId="49" fontId="3" fillId="0" borderId="5" xfId="0" applyNumberFormat="1" applyFont="1" applyBorder="1" applyAlignment="1">
      <alignment vertical="center"/>
    </xf>
    <xf numFmtId="49" fontId="3" fillId="2" borderId="5" xfId="0" applyNumberFormat="1" applyFont="1" applyFill="1" applyBorder="1" applyAlignment="1">
      <alignment vertical="center"/>
    </xf>
    <xf numFmtId="49" fontId="3" fillId="2" borderId="5" xfId="0" applyNumberFormat="1" applyFont="1" applyFill="1" applyBorder="1"/>
    <xf numFmtId="49" fontId="3" fillId="2" borderId="0" xfId="0" applyNumberFormat="1" applyFont="1" applyFill="1"/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5" fillId="0" borderId="0" xfId="11" applyFont="1" applyAlignment="1">
      <alignment horizontal="center"/>
    </xf>
    <xf numFmtId="0" fontId="4" fillId="0" borderId="0" xfId="11" applyFont="1" applyAlignment="1">
      <alignment horizontal="right"/>
    </xf>
    <xf numFmtId="0" fontId="5" fillId="0" borderId="0" xfId="11" applyFont="1" applyAlignment="1">
      <alignment horizontal="left" vertical="center" wrapText="1"/>
    </xf>
    <xf numFmtId="0" fontId="5" fillId="0" borderId="10" xfId="11" applyFont="1" applyBorder="1" applyAlignment="1">
      <alignment horizontal="left"/>
    </xf>
    <xf numFmtId="0" fontId="32" fillId="0" borderId="0" xfId="11" applyFont="1" applyAlignment="1">
      <alignment horizontal="center"/>
    </xf>
    <xf numFmtId="0" fontId="32" fillId="0" borderId="5" xfId="11" applyFont="1" applyBorder="1" applyAlignment="1">
      <alignment horizontal="center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5" fillId="0" borderId="10" xfId="13" applyFont="1" applyBorder="1" applyAlignment="1">
      <alignment horizontal="left"/>
    </xf>
    <xf numFmtId="0" fontId="30" fillId="0" borderId="0" xfId="11" applyFont="1"/>
    <xf numFmtId="0" fontId="22" fillId="0" borderId="25" xfId="11" applyFont="1" applyBorder="1" applyAlignment="1">
      <alignment horizontal="center"/>
    </xf>
    <xf numFmtId="0" fontId="22" fillId="0" borderId="26" xfId="11" applyFont="1" applyBorder="1" applyAlignment="1">
      <alignment horizontal="center"/>
    </xf>
    <xf numFmtId="0" fontId="22" fillId="0" borderId="27" xfId="11" applyFont="1" applyBorder="1" applyAlignment="1">
      <alignment horizontal="center"/>
    </xf>
    <xf numFmtId="2" fontId="27" fillId="0" borderId="19" xfId="11" applyNumberFormat="1" applyFont="1" applyBorder="1" applyAlignment="1">
      <alignment wrapText="1"/>
    </xf>
    <xf numFmtId="2" fontId="27" fillId="0" borderId="22" xfId="11" applyNumberFormat="1" applyFont="1" applyBorder="1" applyAlignment="1">
      <alignment wrapText="1"/>
    </xf>
    <xf numFmtId="2" fontId="27" fillId="0" borderId="20" xfId="11" applyNumberFormat="1" applyFont="1" applyBorder="1" applyAlignment="1">
      <alignment wrapText="1"/>
    </xf>
    <xf numFmtId="0" fontId="27" fillId="0" borderId="1" xfId="11" applyFont="1" applyBorder="1"/>
    <xf numFmtId="0" fontId="27" fillId="0" borderId="2" xfId="11" applyFont="1" applyBorder="1"/>
    <xf numFmtId="0" fontId="27" fillId="0" borderId="3" xfId="11" applyFont="1" applyBorder="1"/>
    <xf numFmtId="0" fontId="37" fillId="0" borderId="0" xfId="17" applyFont="1" applyAlignment="1">
      <alignment horizontal="center" vertic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4" fontId="34" fillId="0" borderId="0" xfId="15" applyNumberFormat="1" applyFont="1" applyAlignment="1">
      <alignment horizontal="center" vertical="top" wrapText="1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35" fillId="0" borderId="0" xfId="16" applyAlignment="1">
      <alignment horizontal="center" vertical="center" wrapText="1"/>
    </xf>
    <xf numFmtId="0" fontId="22" fillId="0" borderId="14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22" fillId="0" borderId="15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0" fontId="23" fillId="0" borderId="20" xfId="11" applyFont="1" applyBorder="1" applyAlignment="1">
      <alignment horizontal="center"/>
    </xf>
    <xf numFmtId="0" fontId="22" fillId="0" borderId="10" xfId="11" applyFont="1" applyBorder="1" applyAlignment="1">
      <alignment horizontal="left" wrapText="1"/>
    </xf>
    <xf numFmtId="0" fontId="5" fillId="0" borderId="10" xfId="11" applyFont="1" applyBorder="1" applyAlignment="1">
      <alignment vertical="top" wrapText="1"/>
    </xf>
    <xf numFmtId="0" fontId="22" fillId="0" borderId="10" xfId="11" applyFont="1" applyBorder="1" applyAlignment="1">
      <alignment vertical="top" wrapText="1"/>
    </xf>
    <xf numFmtId="0" fontId="5" fillId="0" borderId="10" xfId="13" applyFont="1" applyBorder="1" applyAlignment="1">
      <alignment vertical="top" wrapText="1"/>
    </xf>
    <xf numFmtId="0" fontId="22" fillId="0" borderId="10" xfId="13" applyBorder="1" applyAlignment="1">
      <alignment vertical="top" wrapText="1"/>
    </xf>
    <xf numFmtId="0" fontId="22" fillId="0" borderId="10" xfId="11" applyFont="1" applyBorder="1" applyAlignment="1">
      <alignment horizontal="left" vertical="center" wrapText="1"/>
    </xf>
    <xf numFmtId="0" fontId="18" fillId="0" borderId="0" xfId="3" applyFont="1" applyAlignment="1">
      <alignment horizontal="center" vertical="center"/>
    </xf>
    <xf numFmtId="0" fontId="16" fillId="0" borderId="10" xfId="3" applyFont="1" applyBorder="1" applyAlignment="1">
      <alignment horizontal="left" wrapText="1"/>
    </xf>
    <xf numFmtId="0" fontId="53" fillId="0" borderId="5" xfId="3" applyFont="1" applyBorder="1" applyAlignment="1">
      <alignment horizontal="center" vertical="top"/>
    </xf>
    <xf numFmtId="0" fontId="16" fillId="0" borderId="10" xfId="3" applyFont="1" applyBorder="1" applyAlignment="1">
      <alignment horizontal="left" vertical="center" wrapText="1"/>
    </xf>
    <xf numFmtId="0" fontId="19" fillId="0" borderId="5" xfId="3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9" fontId="44" fillId="0" borderId="9" xfId="0" applyNumberFormat="1" applyFont="1" applyBorder="1" applyAlignment="1">
      <alignment horizontal="center" vertical="center"/>
    </xf>
    <xf numFmtId="0" fontId="45" fillId="0" borderId="1" xfId="0" applyFont="1" applyBorder="1" applyAlignment="1">
      <alignment horizontal="left" vertical="center" wrapText="1"/>
    </xf>
    <xf numFmtId="0" fontId="45" fillId="0" borderId="2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left" vertical="center" wrapText="1"/>
    </xf>
    <xf numFmtId="0" fontId="45" fillId="0" borderId="5" xfId="0" applyFont="1" applyBorder="1" applyAlignment="1">
      <alignment horizontal="left" vertical="top" wrapText="1"/>
    </xf>
    <xf numFmtId="0" fontId="44" fillId="0" borderId="0" xfId="0" applyFont="1" applyAlignment="1">
      <alignment horizontal="left" vertical="top" wrapText="1"/>
    </xf>
    <xf numFmtId="0" fontId="44" fillId="0" borderId="8" xfId="0" applyFont="1" applyBorder="1" applyAlignment="1">
      <alignment horizontal="left" vertical="top" wrapText="1"/>
    </xf>
    <xf numFmtId="49" fontId="44" fillId="0" borderId="9" xfId="0" applyNumberFormat="1" applyFont="1" applyBorder="1" applyAlignment="1">
      <alignment horizontal="center" vertical="center" wrapText="1"/>
    </xf>
    <xf numFmtId="49" fontId="44" fillId="0" borderId="5" xfId="0" applyNumberFormat="1" applyFont="1" applyBorder="1" applyAlignment="1">
      <alignment horizontal="left" vertical="top" wrapText="1"/>
    </xf>
    <xf numFmtId="49" fontId="44" fillId="0" borderId="0" xfId="0" applyNumberFormat="1" applyFont="1" applyAlignment="1">
      <alignment horizontal="left" vertical="top" wrapText="1"/>
    </xf>
    <xf numFmtId="49" fontId="45" fillId="0" borderId="5" xfId="0" applyNumberFormat="1" applyFont="1" applyBorder="1" applyAlignment="1">
      <alignment horizontal="left" vertical="top" wrapText="1"/>
    </xf>
    <xf numFmtId="49" fontId="44" fillId="0" borderId="8" xfId="0" applyNumberFormat="1" applyFont="1" applyBorder="1" applyAlignment="1">
      <alignment horizontal="left" vertical="top" wrapText="1"/>
    </xf>
    <xf numFmtId="49" fontId="15" fillId="0" borderId="5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horizontal="right" vertical="center" wrapText="1"/>
    </xf>
    <xf numFmtId="49" fontId="45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left" vertical="top" wrapText="1"/>
    </xf>
    <xf numFmtId="49" fontId="10" fillId="0" borderId="7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 wrapText="1"/>
    </xf>
    <xf numFmtId="49" fontId="10" fillId="0" borderId="3" xfId="0" applyNumberFormat="1" applyFont="1" applyBorder="1" applyAlignment="1">
      <alignment horizont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49" fontId="10" fillId="0" borderId="10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vertical="top" wrapText="1"/>
    </xf>
    <xf numFmtId="49" fontId="4" fillId="0" borderId="10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9" fillId="0" borderId="0" xfId="0" applyNumberFormat="1" applyFont="1" applyAlignment="1">
      <alignment horizontal="left" vertical="top" wrapText="1"/>
    </xf>
    <xf numFmtId="49" fontId="49" fillId="0" borderId="5" xfId="0" applyNumberFormat="1" applyFont="1" applyBorder="1" applyAlignment="1">
      <alignment horizontal="left" vertical="top" wrapText="1"/>
    </xf>
    <xf numFmtId="0" fontId="49" fillId="0" borderId="5" xfId="0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0" fontId="49" fillId="0" borderId="1" xfId="0" applyFont="1" applyBorder="1" applyAlignment="1">
      <alignment horizontal="left" vertical="center" wrapText="1"/>
    </xf>
    <xf numFmtId="0" fontId="49" fillId="0" borderId="2" xfId="0" applyFont="1" applyBorder="1" applyAlignment="1">
      <alignment horizontal="left" vertical="center" wrapText="1"/>
    </xf>
    <xf numFmtId="0" fontId="49" fillId="0" borderId="3" xfId="0" applyFont="1" applyBorder="1" applyAlignment="1">
      <alignment horizontal="left" vertical="center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.24_&#1082;&#1089;-3,2_&#1050;&#1080;&#1050;-&#1064;&#1077;&#1083;&#1083;_&#1057;&#1055;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№1"/>
      <sheetName val="р1"/>
      <sheetName val="ЛСР  Ремонт пути №СП12_на подпи"/>
      <sheetName val="КС3№2"/>
      <sheetName val="р2"/>
      <sheetName val="кс-2 №2_ЛСР 01"/>
    </sheetNames>
    <sheetDataSet>
      <sheetData sheetId="0"/>
      <sheetData sheetId="1">
        <row r="11">
          <cell r="H11">
            <v>6886804.7888639998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C2D2-62A6-4FA9-B676-FBC89245139D}">
  <dimension ref="A1:Q97"/>
  <sheetViews>
    <sheetView view="pageBreakPreview" topLeftCell="A10" zoomScaleNormal="100" zoomScaleSheetLayoutView="100" workbookViewId="0">
      <selection activeCell="F25" sqref="F25"/>
    </sheetView>
  </sheetViews>
  <sheetFormatPr defaultColWidth="9" defaultRowHeight="12.75" x14ac:dyDescent="0.2"/>
  <cols>
    <col min="1" max="1" width="6.28515625" style="45" customWidth="1"/>
    <col min="2" max="2" width="20.85546875" style="45" customWidth="1"/>
    <col min="3" max="3" width="22.5703125" style="45" customWidth="1"/>
    <col min="4" max="4" width="18.85546875" style="45" customWidth="1"/>
    <col min="5" max="5" width="15.140625" style="45" customWidth="1"/>
    <col min="6" max="6" width="17.42578125" style="45" customWidth="1"/>
    <col min="7" max="7" width="17.85546875" style="45" customWidth="1"/>
    <col min="8" max="8" width="23" style="45" customWidth="1"/>
    <col min="9" max="9" width="10.28515625" style="45" customWidth="1"/>
    <col min="10" max="10" width="9.5703125" style="48" customWidth="1"/>
    <col min="11" max="11" width="15.5703125" style="48" customWidth="1"/>
    <col min="12" max="12" width="15.85546875" style="48" customWidth="1"/>
    <col min="13" max="13" width="8.140625" style="48" customWidth="1"/>
    <col min="14" max="14" width="14.7109375" style="45" customWidth="1"/>
    <col min="15" max="15" width="14" style="45" bestFit="1" customWidth="1"/>
    <col min="16" max="16" width="14.28515625" style="45" customWidth="1"/>
    <col min="17" max="16384" width="9" style="45"/>
  </cols>
  <sheetData>
    <row r="1" spans="1:14" x14ac:dyDescent="0.2">
      <c r="G1" s="46"/>
      <c r="H1" s="47" t="s">
        <v>135</v>
      </c>
    </row>
    <row r="2" spans="1:14" x14ac:dyDescent="0.2">
      <c r="G2" s="46"/>
      <c r="H2" s="47" t="s">
        <v>136</v>
      </c>
    </row>
    <row r="3" spans="1:14" x14ac:dyDescent="0.2">
      <c r="G3" s="46"/>
      <c r="H3" s="47" t="s">
        <v>137</v>
      </c>
    </row>
    <row r="4" spans="1:14" ht="9.75" customHeight="1" x14ac:dyDescent="0.2"/>
    <row r="5" spans="1:14" ht="16.350000000000001" customHeight="1" x14ac:dyDescent="0.2">
      <c r="G5" s="384"/>
      <c r="H5" s="49" t="s">
        <v>0</v>
      </c>
    </row>
    <row r="6" spans="1:14" x14ac:dyDescent="0.2">
      <c r="G6" s="381" t="s">
        <v>1</v>
      </c>
      <c r="H6" s="50" t="s">
        <v>138</v>
      </c>
    </row>
    <row r="7" spans="1:14" ht="25.9" customHeight="1" x14ac:dyDescent="0.2">
      <c r="A7" s="45" t="s">
        <v>3</v>
      </c>
      <c r="C7" s="444"/>
      <c r="D7" s="444"/>
      <c r="E7" s="444"/>
      <c r="F7" s="444"/>
      <c r="G7" s="381"/>
      <c r="H7" s="51"/>
    </row>
    <row r="8" spans="1:14" s="46" customFormat="1" ht="18.399999999999999" customHeight="1" x14ac:dyDescent="0.2">
      <c r="A8" s="45"/>
      <c r="B8" s="45"/>
      <c r="C8" s="45"/>
      <c r="D8" s="52"/>
      <c r="E8" s="52"/>
      <c r="F8" s="45"/>
      <c r="G8" s="381"/>
      <c r="H8" s="51"/>
      <c r="J8" s="53"/>
      <c r="K8" s="53"/>
      <c r="L8" s="53"/>
      <c r="M8" s="53"/>
    </row>
    <row r="9" spans="1:14" s="46" customFormat="1" ht="25.5" customHeight="1" x14ac:dyDescent="0.2">
      <c r="A9" s="54" t="s">
        <v>893</v>
      </c>
      <c r="B9" s="54"/>
      <c r="C9" s="445" t="s">
        <v>116</v>
      </c>
      <c r="D9" s="446"/>
      <c r="E9" s="446"/>
      <c r="F9" s="446"/>
      <c r="G9" s="381" t="s">
        <v>4</v>
      </c>
      <c r="H9" s="202" t="s">
        <v>120</v>
      </c>
      <c r="J9" s="53"/>
      <c r="K9" s="53"/>
      <c r="L9" s="53"/>
      <c r="M9" s="53"/>
    </row>
    <row r="10" spans="1:14" s="46" customFormat="1" x14ac:dyDescent="0.2">
      <c r="A10" s="54"/>
      <c r="B10" s="54"/>
      <c r="C10" s="45"/>
      <c r="D10" s="52"/>
      <c r="E10" s="45"/>
      <c r="H10" s="49"/>
      <c r="J10" s="53"/>
      <c r="K10" s="53"/>
      <c r="L10" s="53"/>
      <c r="M10" s="53"/>
    </row>
    <row r="11" spans="1:14" s="46" customFormat="1" ht="31.5" customHeight="1" x14ac:dyDescent="0.2">
      <c r="A11" s="54" t="s">
        <v>291</v>
      </c>
      <c r="B11" s="54"/>
      <c r="C11" s="447" t="s">
        <v>894</v>
      </c>
      <c r="D11" s="448"/>
      <c r="E11" s="448"/>
      <c r="F11" s="448"/>
      <c r="G11" s="55" t="s">
        <v>4</v>
      </c>
      <c r="H11" s="56">
        <v>58306175</v>
      </c>
      <c r="J11" s="53"/>
      <c r="K11" s="53"/>
      <c r="L11" s="53"/>
      <c r="M11" s="53"/>
    </row>
    <row r="12" spans="1:14" s="46" customFormat="1" x14ac:dyDescent="0.2">
      <c r="A12" s="54"/>
      <c r="B12" s="54"/>
      <c r="C12" s="45"/>
      <c r="D12" s="52"/>
      <c r="G12" s="381"/>
      <c r="H12" s="49"/>
      <c r="J12" s="53"/>
      <c r="K12" s="53"/>
      <c r="L12" s="53"/>
      <c r="M12" s="53"/>
    </row>
    <row r="13" spans="1:14" s="46" customFormat="1" ht="42" hidden="1" customHeight="1" x14ac:dyDescent="0.2">
      <c r="A13" s="54" t="s">
        <v>140</v>
      </c>
      <c r="B13" s="54"/>
      <c r="C13" s="444" t="s">
        <v>141</v>
      </c>
      <c r="D13" s="444"/>
      <c r="E13" s="444"/>
      <c r="F13" s="444"/>
      <c r="G13" s="45"/>
      <c r="H13" s="51"/>
      <c r="J13" s="53"/>
      <c r="K13" s="53"/>
      <c r="L13" s="57"/>
      <c r="M13" s="53"/>
    </row>
    <row r="14" spans="1:14" ht="33" customHeight="1" x14ac:dyDescent="0.2">
      <c r="A14" s="54" t="s">
        <v>142</v>
      </c>
      <c r="B14" s="54"/>
      <c r="C14" s="449" t="s">
        <v>791</v>
      </c>
      <c r="D14" s="449"/>
      <c r="E14" s="449"/>
      <c r="F14" s="449"/>
      <c r="G14" s="58"/>
      <c r="H14" s="51"/>
      <c r="I14" s="59"/>
    </row>
    <row r="15" spans="1:14" ht="44.25" customHeight="1" x14ac:dyDescent="0.2">
      <c r="D15" s="45" t="s">
        <v>143</v>
      </c>
      <c r="E15" s="60"/>
      <c r="F15" s="60"/>
      <c r="G15" s="60"/>
      <c r="H15" s="61"/>
      <c r="I15" s="46"/>
      <c r="J15" s="46"/>
      <c r="K15" s="46"/>
      <c r="L15" s="46"/>
      <c r="M15" s="46"/>
      <c r="N15" s="46"/>
    </row>
    <row r="16" spans="1:14" s="46" customFormat="1" ht="15.6" customHeight="1" thickBot="1" x14ac:dyDescent="0.25">
      <c r="D16" s="60"/>
      <c r="E16" s="60"/>
      <c r="F16" s="386" t="s">
        <v>144</v>
      </c>
      <c r="G16" s="381" t="s">
        <v>145</v>
      </c>
      <c r="H16" s="51"/>
    </row>
    <row r="17" spans="1:16" s="46" customFormat="1" ht="15" customHeight="1" thickBot="1" x14ac:dyDescent="0.25">
      <c r="D17" s="58"/>
      <c r="E17" s="58"/>
      <c r="F17" s="381" t="s">
        <v>146</v>
      </c>
      <c r="G17" s="61" t="s">
        <v>16</v>
      </c>
      <c r="H17" s="62" t="s">
        <v>895</v>
      </c>
    </row>
    <row r="18" spans="1:16" s="46" customFormat="1" ht="15" customHeight="1" thickBot="1" x14ac:dyDescent="0.25">
      <c r="C18" s="63"/>
      <c r="D18" s="64"/>
      <c r="G18" s="61" t="s">
        <v>17</v>
      </c>
      <c r="H18" s="65">
        <v>45483</v>
      </c>
    </row>
    <row r="19" spans="1:16" s="46" customFormat="1" ht="15" customHeight="1" x14ac:dyDescent="0.2">
      <c r="C19" s="63"/>
      <c r="D19" s="66"/>
      <c r="F19" s="386"/>
      <c r="G19" s="381" t="s">
        <v>18</v>
      </c>
      <c r="H19" s="51"/>
    </row>
    <row r="20" spans="1:16" s="46" customFormat="1" ht="15" customHeight="1" x14ac:dyDescent="0.2">
      <c r="C20" s="63"/>
      <c r="D20" s="67"/>
      <c r="F20" s="47"/>
      <c r="G20" s="45" t="s">
        <v>143</v>
      </c>
      <c r="H20" s="45"/>
    </row>
    <row r="21" spans="1:16" s="46" customFormat="1" ht="5.45" customHeight="1" thickBot="1" x14ac:dyDescent="0.25">
      <c r="C21" s="68"/>
      <c r="D21" s="69"/>
      <c r="F21" s="47"/>
      <c r="G21" s="45"/>
      <c r="H21" s="45"/>
      <c r="J21" s="53"/>
      <c r="K21" s="53"/>
      <c r="L21" s="53"/>
      <c r="M21" s="53"/>
    </row>
    <row r="22" spans="1:16" s="46" customFormat="1" ht="12.2" customHeight="1" thickBot="1" x14ac:dyDescent="0.25">
      <c r="D22" s="70"/>
      <c r="E22" s="71" t="s">
        <v>147</v>
      </c>
      <c r="F22" s="72" t="s">
        <v>148</v>
      </c>
      <c r="G22" s="442" t="s">
        <v>21</v>
      </c>
      <c r="H22" s="443"/>
      <c r="J22" s="53"/>
      <c r="K22" s="53"/>
      <c r="L22" s="53"/>
      <c r="M22" s="53"/>
    </row>
    <row r="23" spans="1:16" s="46" customFormat="1" ht="12.2" customHeight="1" thickBot="1" x14ac:dyDescent="0.25">
      <c r="D23" s="73"/>
      <c r="E23" s="74"/>
      <c r="F23" s="75"/>
      <c r="G23" s="76" t="s">
        <v>22</v>
      </c>
      <c r="H23" s="76" t="s">
        <v>23</v>
      </c>
      <c r="J23" s="53"/>
      <c r="K23" s="53"/>
      <c r="L23" s="53"/>
      <c r="M23" s="53"/>
    </row>
    <row r="24" spans="1:16" s="46" customFormat="1" ht="18" customHeight="1" thickBot="1" x14ac:dyDescent="0.25">
      <c r="D24" s="45"/>
      <c r="E24" s="77">
        <v>2</v>
      </c>
      <c r="F24" s="195">
        <v>45654</v>
      </c>
      <c r="G24" s="79">
        <v>45631</v>
      </c>
      <c r="H24" s="78">
        <f>F24</f>
        <v>45654</v>
      </c>
      <c r="I24" s="80"/>
      <c r="J24" s="53"/>
      <c r="K24" s="53"/>
      <c r="L24" s="53"/>
      <c r="M24" s="53"/>
    </row>
    <row r="25" spans="1:16" s="81" customFormat="1" ht="11.25" x14ac:dyDescent="0.2">
      <c r="J25" s="82"/>
      <c r="K25" s="82"/>
      <c r="L25" s="82"/>
      <c r="M25" s="82"/>
    </row>
    <row r="26" spans="1:16" x14ac:dyDescent="0.2">
      <c r="E26" s="384" t="s">
        <v>149</v>
      </c>
    </row>
    <row r="27" spans="1:16" x14ac:dyDescent="0.2">
      <c r="D27" s="83"/>
      <c r="E27" s="384" t="s">
        <v>150</v>
      </c>
      <c r="F27" s="83"/>
      <c r="G27" s="83"/>
    </row>
    <row r="28" spans="1:16" ht="20.25" customHeight="1" x14ac:dyDescent="0.2">
      <c r="A28" s="190" t="s">
        <v>27</v>
      </c>
      <c r="B28" s="431" t="s">
        <v>151</v>
      </c>
      <c r="C28" s="432"/>
      <c r="D28" s="433"/>
      <c r="E28" s="380" t="s">
        <v>152</v>
      </c>
      <c r="F28" s="84" t="s">
        <v>153</v>
      </c>
      <c r="G28" s="85"/>
      <c r="H28" s="86"/>
      <c r="J28" s="434" t="s">
        <v>896</v>
      </c>
      <c r="K28" s="434"/>
      <c r="L28" s="434"/>
      <c r="M28" s="434"/>
      <c r="N28" s="434"/>
      <c r="O28" s="385"/>
      <c r="P28" s="385"/>
    </row>
    <row r="29" spans="1:16" ht="24.75" customHeight="1" x14ac:dyDescent="0.2">
      <c r="A29" s="191" t="s">
        <v>154</v>
      </c>
      <c r="B29" s="435" t="s">
        <v>155</v>
      </c>
      <c r="C29" s="436"/>
      <c r="D29" s="437"/>
      <c r="E29" s="88"/>
      <c r="F29" s="382" t="s">
        <v>156</v>
      </c>
      <c r="G29" s="89"/>
      <c r="H29" s="382" t="s">
        <v>157</v>
      </c>
      <c r="J29" s="438" t="s">
        <v>205</v>
      </c>
      <c r="K29" s="438"/>
      <c r="L29" s="189">
        <v>26329017.25</v>
      </c>
      <c r="M29" s="166"/>
      <c r="N29" s="167"/>
      <c r="O29" s="171">
        <f>G34*1.2</f>
        <v>26329017.247056</v>
      </c>
      <c r="P29" s="171">
        <f>L29-O29</f>
        <v>2.9440000653266907E-3</v>
      </c>
    </row>
    <row r="30" spans="1:16" ht="17.25" customHeight="1" x14ac:dyDescent="0.25">
      <c r="A30" s="191" t="s">
        <v>158</v>
      </c>
      <c r="B30" s="435"/>
      <c r="C30" s="436"/>
      <c r="D30" s="437"/>
      <c r="E30" s="88"/>
      <c r="F30" s="382" t="s">
        <v>159</v>
      </c>
      <c r="G30" s="87" t="s">
        <v>160</v>
      </c>
      <c r="H30" s="382" t="s">
        <v>161</v>
      </c>
      <c r="J30" s="168"/>
      <c r="K30" s="170" t="s">
        <v>206</v>
      </c>
      <c r="L30" s="170" t="s">
        <v>207</v>
      </c>
      <c r="M30" s="188" t="s">
        <v>213</v>
      </c>
      <c r="N30" s="188" t="s">
        <v>214</v>
      </c>
      <c r="O30" s="385" t="s">
        <v>289</v>
      </c>
      <c r="P30" s="385"/>
    </row>
    <row r="31" spans="1:16" x14ac:dyDescent="0.2">
      <c r="A31" s="90"/>
      <c r="B31" s="439"/>
      <c r="C31" s="440"/>
      <c r="D31" s="441"/>
      <c r="E31" s="91"/>
      <c r="F31" s="92" t="s">
        <v>162</v>
      </c>
      <c r="G31" s="93"/>
      <c r="H31" s="92" t="s">
        <v>163</v>
      </c>
      <c r="J31" s="197" t="s">
        <v>524</v>
      </c>
      <c r="K31" s="196">
        <v>5739003.9907200001</v>
      </c>
      <c r="L31" s="196">
        <v>6886804.7888639998</v>
      </c>
      <c r="M31" s="174">
        <v>1</v>
      </c>
      <c r="N31" s="173">
        <v>1</v>
      </c>
      <c r="O31" s="171">
        <f>[1]р1!H11</f>
        <v>6886804.7888639998</v>
      </c>
      <c r="P31" s="171">
        <f>L31-O31</f>
        <v>0</v>
      </c>
    </row>
    <row r="32" spans="1:16" ht="13.5" thickBot="1" x14ac:dyDescent="0.25">
      <c r="A32" s="94">
        <v>1</v>
      </c>
      <c r="B32" s="421">
        <v>2</v>
      </c>
      <c r="C32" s="422"/>
      <c r="D32" s="423"/>
      <c r="E32" s="94">
        <v>3</v>
      </c>
      <c r="F32" s="94">
        <v>4</v>
      </c>
      <c r="G32" s="94">
        <v>5</v>
      </c>
      <c r="H32" s="94">
        <v>6</v>
      </c>
      <c r="J32" s="197" t="s">
        <v>892</v>
      </c>
      <c r="K32" s="387">
        <f>'кс-2№2'!O224</f>
        <v>16201843.715160001</v>
      </c>
      <c r="L32" s="196">
        <f>K32*1.2</f>
        <v>19442212.458192002</v>
      </c>
      <c r="M32" s="174">
        <v>2</v>
      </c>
      <c r="N32" s="173">
        <v>2</v>
      </c>
      <c r="O32" s="171">
        <f>р2!H11</f>
        <v>19442212.458192002</v>
      </c>
      <c r="P32" s="171">
        <f>L32-O32</f>
        <v>0</v>
      </c>
    </row>
    <row r="33" spans="1:17" ht="27" customHeight="1" thickBot="1" x14ac:dyDescent="0.25">
      <c r="A33" s="95"/>
      <c r="B33" s="424" t="s">
        <v>164</v>
      </c>
      <c r="C33" s="425"/>
      <c r="D33" s="426"/>
      <c r="E33" s="96" t="s">
        <v>165</v>
      </c>
      <c r="F33" s="97">
        <f>F34</f>
        <v>21940847.705880001</v>
      </c>
      <c r="G33" s="97">
        <f>G34</f>
        <v>21940847.705880001</v>
      </c>
      <c r="H33" s="97">
        <f>H34</f>
        <v>16201843.715160001</v>
      </c>
      <c r="I33" s="48"/>
      <c r="J33" s="197"/>
      <c r="K33" s="198"/>
      <c r="L33" s="198"/>
      <c r="M33" s="174"/>
      <c r="N33" s="173"/>
      <c r="O33" s="171"/>
      <c r="P33" s="171"/>
      <c r="Q33" s="200"/>
    </row>
    <row r="34" spans="1:17" ht="18.75" customHeight="1" x14ac:dyDescent="0.2">
      <c r="A34" s="98" t="s">
        <v>41</v>
      </c>
      <c r="B34" s="427" t="s">
        <v>166</v>
      </c>
      <c r="C34" s="428"/>
      <c r="D34" s="429"/>
      <c r="E34" s="90"/>
      <c r="F34" s="99">
        <f>G34</f>
        <v>21940847.705880001</v>
      </c>
      <c r="G34" s="100">
        <f>K31+K32+K33</f>
        <v>21940847.705880001</v>
      </c>
      <c r="H34" s="186">
        <f>K32</f>
        <v>16201843.715160001</v>
      </c>
      <c r="I34" s="48"/>
      <c r="J34" s="194"/>
      <c r="K34" s="172"/>
      <c r="L34" s="172"/>
      <c r="M34" s="177"/>
      <c r="N34" s="176"/>
      <c r="O34" s="385"/>
      <c r="P34" s="385"/>
    </row>
    <row r="35" spans="1:17" hidden="1" x14ac:dyDescent="0.2">
      <c r="A35" s="98" t="s">
        <v>25</v>
      </c>
      <c r="B35" s="427" t="s">
        <v>166</v>
      </c>
      <c r="C35" s="428"/>
      <c r="D35" s="429"/>
      <c r="E35" s="90"/>
      <c r="F35" s="99">
        <f t="shared" ref="F35:G39" si="0">G35</f>
        <v>0</v>
      </c>
      <c r="G35" s="100">
        <f t="shared" si="0"/>
        <v>0</v>
      </c>
      <c r="H35" s="101">
        <f>SUM(I35:Q35)</f>
        <v>0</v>
      </c>
      <c r="I35" s="48"/>
      <c r="J35" s="194" t="s">
        <v>209</v>
      </c>
      <c r="K35" s="172"/>
      <c r="L35" s="172"/>
      <c r="M35" s="177"/>
      <c r="N35" s="173"/>
      <c r="O35" s="385"/>
      <c r="P35" s="385"/>
    </row>
    <row r="36" spans="1:17" hidden="1" x14ac:dyDescent="0.2">
      <c r="A36" s="98" t="s">
        <v>49</v>
      </c>
      <c r="B36" s="427" t="s">
        <v>167</v>
      </c>
      <c r="C36" s="428"/>
      <c r="D36" s="429"/>
      <c r="E36" s="90"/>
      <c r="F36" s="99">
        <f t="shared" si="0"/>
        <v>0</v>
      </c>
      <c r="G36" s="100">
        <f t="shared" si="0"/>
        <v>0</v>
      </c>
      <c r="H36" s="101">
        <f>SUM(I36:Q36)</f>
        <v>0</v>
      </c>
      <c r="I36" s="48"/>
      <c r="J36" s="194" t="s">
        <v>210</v>
      </c>
      <c r="K36" s="172"/>
      <c r="L36" s="172"/>
      <c r="M36" s="177"/>
      <c r="N36" s="173"/>
      <c r="O36" s="430"/>
      <c r="P36" s="430"/>
    </row>
    <row r="37" spans="1:17" hidden="1" x14ac:dyDescent="0.2">
      <c r="A37" s="98" t="s">
        <v>51</v>
      </c>
      <c r="B37" s="427" t="s">
        <v>168</v>
      </c>
      <c r="C37" s="428"/>
      <c r="D37" s="429"/>
      <c r="E37" s="90"/>
      <c r="F37" s="99"/>
      <c r="G37" s="100"/>
      <c r="H37" s="101"/>
      <c r="I37" s="48"/>
      <c r="J37" s="194" t="s">
        <v>211</v>
      </c>
      <c r="K37" s="172"/>
      <c r="L37" s="172"/>
      <c r="M37" s="177"/>
      <c r="N37" s="174"/>
      <c r="O37" s="171"/>
      <c r="P37" s="171"/>
    </row>
    <row r="38" spans="1:17" hidden="1" x14ac:dyDescent="0.2">
      <c r="A38" s="98" t="s">
        <v>51</v>
      </c>
      <c r="B38" s="427" t="s">
        <v>169</v>
      </c>
      <c r="C38" s="428"/>
      <c r="D38" s="429"/>
      <c r="E38" s="90"/>
      <c r="F38" s="99"/>
      <c r="G38" s="100"/>
      <c r="H38" s="101"/>
      <c r="I38" s="48"/>
      <c r="J38" s="194" t="s">
        <v>212</v>
      </c>
      <c r="K38" s="172"/>
      <c r="L38" s="172"/>
      <c r="M38" s="177"/>
      <c r="N38" s="174"/>
      <c r="O38" s="385"/>
      <c r="P38" s="385"/>
    </row>
    <row r="39" spans="1:17" hidden="1" x14ac:dyDescent="0.2">
      <c r="A39" s="98" t="s">
        <v>66</v>
      </c>
      <c r="B39" s="427" t="s">
        <v>170</v>
      </c>
      <c r="C39" s="428"/>
      <c r="D39" s="429"/>
      <c r="E39" s="90"/>
      <c r="F39" s="99">
        <f t="shared" si="0"/>
        <v>0</v>
      </c>
      <c r="G39" s="100">
        <f t="shared" si="0"/>
        <v>0</v>
      </c>
      <c r="H39" s="101">
        <f>SUM(I39:Q39)</f>
        <v>0</v>
      </c>
      <c r="I39" s="48"/>
      <c r="J39" s="194" t="s">
        <v>208</v>
      </c>
      <c r="K39" s="172"/>
      <c r="L39" s="172"/>
      <c r="M39" s="177"/>
      <c r="N39" s="173"/>
      <c r="O39" s="385"/>
      <c r="P39" s="385"/>
    </row>
    <row r="40" spans="1:17" ht="14.25" customHeight="1" x14ac:dyDescent="0.2">
      <c r="A40" s="104"/>
      <c r="E40" s="420" t="s">
        <v>171</v>
      </c>
      <c r="F40" s="420"/>
      <c r="G40" s="420"/>
      <c r="H40" s="105">
        <f>H33</f>
        <v>16201843.715160001</v>
      </c>
      <c r="I40" s="48"/>
      <c r="J40" s="194"/>
      <c r="K40" s="172"/>
      <c r="L40" s="172"/>
      <c r="M40" s="177"/>
      <c r="N40" s="175"/>
      <c r="O40" s="385"/>
      <c r="P40" s="385"/>
    </row>
    <row r="41" spans="1:17" ht="14.25" customHeight="1" x14ac:dyDescent="0.2">
      <c r="A41" s="104"/>
      <c r="E41" s="420" t="s">
        <v>172</v>
      </c>
      <c r="F41" s="420"/>
      <c r="G41" s="420"/>
      <c r="H41" s="105">
        <f>ROUND(H40*0.2,2)</f>
        <v>3240368.74</v>
      </c>
      <c r="I41" s="48"/>
      <c r="J41" s="194"/>
      <c r="K41" s="172"/>
      <c r="L41" s="172"/>
      <c r="M41" s="177"/>
      <c r="N41" s="175"/>
      <c r="O41" s="171"/>
      <c r="P41" s="385"/>
    </row>
    <row r="42" spans="1:17" ht="14.25" customHeight="1" x14ac:dyDescent="0.2">
      <c r="A42" s="104"/>
      <c r="E42" s="420" t="s">
        <v>173</v>
      </c>
      <c r="F42" s="420"/>
      <c r="G42" s="420"/>
      <c r="H42" s="105">
        <f>H40+H41</f>
        <v>19442212.455159999</v>
      </c>
      <c r="I42" s="48"/>
      <c r="J42" s="194"/>
      <c r="K42" s="172"/>
      <c r="L42" s="172"/>
      <c r="M42" s="177"/>
      <c r="N42" s="173"/>
      <c r="O42" s="385"/>
      <c r="P42" s="385"/>
    </row>
    <row r="43" spans="1:17" ht="12.75" hidden="1" customHeight="1" x14ac:dyDescent="0.2">
      <c r="A43" s="107"/>
      <c r="B43" s="108"/>
      <c r="C43" s="108"/>
      <c r="D43" s="109"/>
      <c r="E43" s="90"/>
      <c r="F43" s="110"/>
      <c r="G43" s="111"/>
      <c r="H43" s="112"/>
      <c r="I43" s="48"/>
      <c r="J43" s="194"/>
      <c r="K43" s="172"/>
      <c r="L43" s="172"/>
      <c r="M43" s="177"/>
      <c r="N43" s="173"/>
      <c r="O43" s="385"/>
      <c r="P43" s="385"/>
    </row>
    <row r="44" spans="1:17" ht="12.75" hidden="1" customHeight="1" x14ac:dyDescent="0.2">
      <c r="A44" s="107" t="s">
        <v>174</v>
      </c>
      <c r="B44" s="113"/>
      <c r="C44" s="113"/>
      <c r="D44" s="114" t="s">
        <v>175</v>
      </c>
      <c r="E44" s="90"/>
      <c r="F44" s="101" t="e">
        <v>#REF!</v>
      </c>
      <c r="G44" s="100" t="e">
        <v>#REF!</v>
      </c>
      <c r="H44" s="115">
        <v>68388.36</v>
      </c>
      <c r="I44" s="48"/>
      <c r="J44" s="194"/>
      <c r="K44" s="172"/>
      <c r="L44" s="172"/>
      <c r="M44" s="177"/>
      <c r="N44" s="173"/>
      <c r="O44" s="385"/>
      <c r="P44" s="385"/>
    </row>
    <row r="45" spans="1:17" ht="12.75" hidden="1" customHeight="1" x14ac:dyDescent="0.2">
      <c r="A45" s="50"/>
      <c r="B45" s="116"/>
      <c r="C45" s="116"/>
      <c r="D45" s="379" t="s">
        <v>176</v>
      </c>
      <c r="E45" s="51"/>
      <c r="F45" s="117"/>
      <c r="G45" s="100" t="e">
        <v>#REF!</v>
      </c>
      <c r="H45" s="118">
        <v>437891.54</v>
      </c>
      <c r="I45" s="48"/>
      <c r="J45" s="194"/>
      <c r="K45" s="172"/>
      <c r="L45" s="172"/>
      <c r="M45" s="177"/>
      <c r="N45" s="173"/>
      <c r="O45" s="385"/>
      <c r="P45" s="385"/>
    </row>
    <row r="46" spans="1:17" ht="12.75" hidden="1" customHeight="1" x14ac:dyDescent="0.2">
      <c r="A46" s="50"/>
      <c r="B46" s="116"/>
      <c r="C46" s="116"/>
      <c r="D46" s="379" t="s">
        <v>177</v>
      </c>
      <c r="E46" s="51"/>
      <c r="F46" s="117"/>
      <c r="G46" s="100">
        <v>0</v>
      </c>
      <c r="H46" s="118">
        <v>0</v>
      </c>
      <c r="I46" s="48"/>
      <c r="J46" s="194"/>
      <c r="K46" s="172"/>
      <c r="L46" s="172"/>
      <c r="M46" s="177"/>
      <c r="N46" s="173"/>
      <c r="O46" s="385"/>
      <c r="P46" s="385"/>
    </row>
    <row r="47" spans="1:17" ht="12.75" hidden="1" customHeight="1" x14ac:dyDescent="0.2">
      <c r="A47" s="50"/>
      <c r="B47" s="116"/>
      <c r="C47" s="116"/>
      <c r="D47" s="379" t="s">
        <v>175</v>
      </c>
      <c r="E47" s="51"/>
      <c r="F47" s="117"/>
      <c r="G47" s="100">
        <v>0</v>
      </c>
      <c r="H47" s="118">
        <v>0</v>
      </c>
      <c r="I47" s="48"/>
      <c r="J47" s="194"/>
      <c r="K47" s="172"/>
      <c r="L47" s="172"/>
      <c r="M47" s="177"/>
      <c r="N47" s="173"/>
      <c r="O47" s="385"/>
      <c r="P47" s="385"/>
    </row>
    <row r="48" spans="1:17" ht="12.75" hidden="1" customHeight="1" x14ac:dyDescent="0.2">
      <c r="A48" s="50"/>
      <c r="B48" s="116"/>
      <c r="C48" s="116"/>
      <c r="D48" s="379" t="s">
        <v>178</v>
      </c>
      <c r="E48" s="51"/>
      <c r="F48" s="117"/>
      <c r="G48" s="100">
        <v>0</v>
      </c>
      <c r="H48" s="115">
        <v>0</v>
      </c>
      <c r="I48" s="48"/>
      <c r="J48" s="194"/>
      <c r="K48" s="172"/>
      <c r="L48" s="172"/>
      <c r="M48" s="177"/>
      <c r="N48" s="173"/>
      <c r="O48" s="385"/>
      <c r="P48" s="385"/>
    </row>
    <row r="49" spans="1:16" ht="12.75" hidden="1" customHeight="1" x14ac:dyDescent="0.2">
      <c r="A49" s="98" t="s">
        <v>179</v>
      </c>
      <c r="B49" s="119"/>
      <c r="C49" s="119"/>
      <c r="D49" s="109" t="s">
        <v>175</v>
      </c>
      <c r="E49" s="90"/>
      <c r="F49" s="120">
        <v>0</v>
      </c>
      <c r="G49" s="121">
        <v>0</v>
      </c>
      <c r="H49" s="112">
        <v>0</v>
      </c>
      <c r="I49" s="48"/>
      <c r="J49" s="194"/>
      <c r="K49" s="172"/>
      <c r="L49" s="172"/>
      <c r="M49" s="177"/>
      <c r="N49" s="173"/>
      <c r="O49" s="385"/>
      <c r="P49" s="385"/>
    </row>
    <row r="50" spans="1:16" ht="13.5" hidden="1" customHeight="1" thickBot="1" x14ac:dyDescent="0.25">
      <c r="A50" s="98"/>
      <c r="B50" s="119"/>
      <c r="C50" s="119"/>
      <c r="D50" s="109"/>
      <c r="E50" s="90"/>
      <c r="F50" s="122"/>
      <c r="G50" s="100"/>
      <c r="H50" s="115"/>
      <c r="I50" s="48"/>
      <c r="J50" s="194"/>
      <c r="K50" s="172"/>
      <c r="L50" s="172"/>
      <c r="M50" s="177"/>
      <c r="N50" s="173"/>
      <c r="O50" s="385"/>
      <c r="P50" s="385"/>
    </row>
    <row r="51" spans="1:16" ht="12.75" hidden="1" customHeight="1" x14ac:dyDescent="0.2">
      <c r="A51" s="98" t="s">
        <v>180</v>
      </c>
      <c r="B51" s="119"/>
      <c r="C51" s="119"/>
      <c r="D51" s="109" t="s">
        <v>181</v>
      </c>
      <c r="E51" s="90"/>
      <c r="F51" s="122">
        <v>0</v>
      </c>
      <c r="G51" s="100">
        <v>0</v>
      </c>
      <c r="H51" s="115">
        <v>0</v>
      </c>
      <c r="I51" s="48"/>
      <c r="J51" s="194"/>
      <c r="K51" s="172"/>
      <c r="L51" s="172"/>
      <c r="M51" s="177"/>
      <c r="N51" s="173"/>
      <c r="O51" s="385"/>
      <c r="P51" s="385"/>
    </row>
    <row r="52" spans="1:16" ht="15.75" hidden="1" customHeight="1" x14ac:dyDescent="0.2">
      <c r="A52" s="98"/>
      <c r="B52" s="119"/>
      <c r="C52" s="119"/>
      <c r="D52" s="109" t="s">
        <v>182</v>
      </c>
      <c r="E52" s="90"/>
      <c r="F52" s="122">
        <v>0</v>
      </c>
      <c r="G52" s="111">
        <v>0</v>
      </c>
      <c r="H52" s="123">
        <v>0</v>
      </c>
      <c r="I52" s="48"/>
      <c r="J52" s="194"/>
      <c r="K52" s="172"/>
      <c r="L52" s="172"/>
      <c r="M52" s="177"/>
      <c r="N52" s="173"/>
      <c r="O52" s="385"/>
      <c r="P52" s="385"/>
    </row>
    <row r="53" spans="1:16" ht="15.75" hidden="1" customHeight="1" x14ac:dyDescent="0.2">
      <c r="A53" s="98"/>
      <c r="B53" s="119"/>
      <c r="C53" s="119"/>
      <c r="D53" s="109"/>
      <c r="E53" s="90"/>
      <c r="F53" s="124"/>
      <c r="G53" s="383"/>
      <c r="H53" s="125"/>
      <c r="I53" s="48"/>
      <c r="J53" s="194"/>
      <c r="K53" s="172"/>
      <c r="L53" s="172"/>
      <c r="M53" s="177"/>
      <c r="N53" s="173"/>
      <c r="O53" s="385"/>
      <c r="P53" s="385"/>
    </row>
    <row r="54" spans="1:16" ht="15.75" hidden="1" customHeight="1" x14ac:dyDescent="0.2">
      <c r="A54" s="50" t="s">
        <v>183</v>
      </c>
      <c r="B54" s="126"/>
      <c r="C54" s="126"/>
      <c r="D54" s="378" t="s">
        <v>175</v>
      </c>
      <c r="E54" s="51"/>
      <c r="F54" s="122">
        <v>0</v>
      </c>
      <c r="G54" s="100">
        <v>0</v>
      </c>
      <c r="H54" s="115">
        <v>0</v>
      </c>
      <c r="I54" s="48"/>
      <c r="J54" s="194"/>
      <c r="K54" s="172"/>
      <c r="L54" s="172"/>
      <c r="M54" s="177"/>
      <c r="N54" s="173"/>
      <c r="O54" s="385"/>
      <c r="P54" s="385"/>
    </row>
    <row r="55" spans="1:16" ht="12.75" hidden="1" customHeight="1" x14ac:dyDescent="0.2">
      <c r="A55" s="50"/>
      <c r="B55" s="126"/>
      <c r="C55" s="126"/>
      <c r="D55" s="378"/>
      <c r="E55" s="51"/>
      <c r="F55" s="122"/>
      <c r="G55" s="100"/>
      <c r="H55" s="115"/>
      <c r="I55" s="48"/>
      <c r="J55" s="194"/>
      <c r="K55" s="172"/>
      <c r="L55" s="172"/>
      <c r="M55" s="177"/>
      <c r="N55" s="178"/>
    </row>
    <row r="56" spans="1:16" ht="12.75" hidden="1" customHeight="1" x14ac:dyDescent="0.2">
      <c r="A56" s="50" t="s">
        <v>180</v>
      </c>
      <c r="B56" s="126"/>
      <c r="C56" s="126"/>
      <c r="D56" s="378" t="s">
        <v>184</v>
      </c>
      <c r="E56" s="51"/>
      <c r="F56" s="122">
        <v>401728.83</v>
      </c>
      <c r="G56" s="100">
        <v>401728.83</v>
      </c>
      <c r="H56" s="115">
        <v>401728.83</v>
      </c>
      <c r="I56" s="48"/>
      <c r="J56" s="194"/>
      <c r="K56" s="172"/>
      <c r="L56" s="172"/>
      <c r="M56" s="177"/>
      <c r="N56" s="178"/>
    </row>
    <row r="57" spans="1:16" ht="12.75" hidden="1" customHeight="1" x14ac:dyDescent="0.2">
      <c r="A57" s="50"/>
      <c r="B57" s="126"/>
      <c r="C57" s="126"/>
      <c r="D57" s="378"/>
      <c r="E57" s="51"/>
      <c r="F57" s="124"/>
      <c r="G57" s="127"/>
      <c r="H57" s="128"/>
      <c r="I57" s="48"/>
      <c r="J57" s="194"/>
      <c r="K57" s="172"/>
      <c r="L57" s="172"/>
      <c r="M57" s="177"/>
      <c r="N57" s="178"/>
    </row>
    <row r="58" spans="1:16" ht="12.75" hidden="1" customHeight="1" x14ac:dyDescent="0.2">
      <c r="A58" s="50" t="s">
        <v>183</v>
      </c>
      <c r="B58" s="126"/>
      <c r="C58" s="126"/>
      <c r="D58" s="378" t="s">
        <v>175</v>
      </c>
      <c r="E58" s="51"/>
      <c r="F58" s="122">
        <v>72311.19</v>
      </c>
      <c r="G58" s="100">
        <v>72311.19</v>
      </c>
      <c r="H58" s="115">
        <v>72311.19</v>
      </c>
      <c r="I58" s="48"/>
      <c r="J58" s="194"/>
      <c r="K58" s="172"/>
      <c r="L58" s="172"/>
      <c r="M58" s="177"/>
      <c r="N58" s="178"/>
    </row>
    <row r="59" spans="1:16" ht="12.75" hidden="1" customHeight="1" x14ac:dyDescent="0.2">
      <c r="A59" s="50"/>
      <c r="B59" s="126"/>
      <c r="C59" s="126"/>
      <c r="D59" s="378"/>
      <c r="E59" s="51"/>
      <c r="F59" s="124"/>
      <c r="G59" s="127"/>
      <c r="H59" s="128"/>
      <c r="I59" s="48"/>
      <c r="J59" s="194"/>
      <c r="K59" s="172"/>
      <c r="L59" s="172"/>
      <c r="M59" s="177"/>
      <c r="N59" s="178"/>
    </row>
    <row r="60" spans="1:16" ht="12.75" hidden="1" customHeight="1" x14ac:dyDescent="0.2">
      <c r="A60" s="50"/>
      <c r="B60" s="126"/>
      <c r="C60" s="126"/>
      <c r="D60" s="378"/>
      <c r="E60" s="51"/>
      <c r="F60" s="86"/>
      <c r="G60" s="129"/>
      <c r="H60" s="115"/>
      <c r="I60" s="48"/>
      <c r="J60" s="194"/>
      <c r="K60" s="172"/>
      <c r="L60" s="172"/>
      <c r="M60" s="177"/>
      <c r="N60" s="178"/>
    </row>
    <row r="61" spans="1:16" ht="12.75" hidden="1" customHeight="1" x14ac:dyDescent="0.2">
      <c r="A61" s="130"/>
      <c r="B61" s="131"/>
      <c r="C61" s="131"/>
      <c r="D61" s="132"/>
      <c r="E61" s="89"/>
      <c r="F61" s="133"/>
      <c r="G61" s="133"/>
      <c r="H61" s="134"/>
      <c r="I61" s="48"/>
      <c r="J61" s="194"/>
      <c r="K61" s="172"/>
      <c r="L61" s="172"/>
      <c r="M61" s="177"/>
      <c r="N61" s="178"/>
    </row>
    <row r="62" spans="1:16" ht="12.75" hidden="1" customHeight="1" x14ac:dyDescent="0.2">
      <c r="A62" s="50"/>
      <c r="B62" s="126"/>
      <c r="C62" s="126"/>
      <c r="D62" s="378" t="s">
        <v>185</v>
      </c>
      <c r="E62" s="51"/>
      <c r="F62" s="135"/>
      <c r="G62" s="136">
        <v>0</v>
      </c>
      <c r="H62" s="137">
        <v>0</v>
      </c>
      <c r="I62" s="48"/>
      <c r="J62" s="194"/>
      <c r="K62" s="172"/>
      <c r="L62" s="172"/>
      <c r="M62" s="177"/>
      <c r="N62" s="178"/>
    </row>
    <row r="63" spans="1:16" ht="12.75" hidden="1" customHeight="1" x14ac:dyDescent="0.2">
      <c r="A63" s="50"/>
      <c r="B63" s="126"/>
      <c r="C63" s="126"/>
      <c r="D63" s="378" t="s">
        <v>175</v>
      </c>
      <c r="E63" s="51"/>
      <c r="F63" s="138"/>
      <c r="G63" s="139">
        <v>0</v>
      </c>
      <c r="H63" s="140">
        <v>0</v>
      </c>
      <c r="I63" s="48"/>
      <c r="J63" s="194"/>
      <c r="K63" s="172"/>
      <c r="L63" s="172"/>
      <c r="M63" s="177"/>
      <c r="N63" s="178"/>
    </row>
    <row r="64" spans="1:16" ht="12.75" hidden="1" customHeight="1" x14ac:dyDescent="0.2">
      <c r="A64" s="50"/>
      <c r="B64" s="126"/>
      <c r="C64" s="126"/>
      <c r="D64" s="378" t="s">
        <v>186</v>
      </c>
      <c r="E64" s="51"/>
      <c r="F64" s="138"/>
      <c r="G64" s="139">
        <v>0</v>
      </c>
      <c r="H64" s="140">
        <v>0</v>
      </c>
      <c r="I64" s="48"/>
      <c r="J64" s="194"/>
      <c r="K64" s="172"/>
      <c r="L64" s="172"/>
      <c r="M64" s="177"/>
      <c r="N64" s="178"/>
    </row>
    <row r="65" spans="1:14" ht="12.75" hidden="1" customHeight="1" x14ac:dyDescent="0.2">
      <c r="A65" s="50"/>
      <c r="B65" s="126"/>
      <c r="C65" s="126"/>
      <c r="D65" s="378" t="s">
        <v>187</v>
      </c>
      <c r="E65" s="89"/>
      <c r="F65" s="138"/>
      <c r="G65" s="139">
        <v>0</v>
      </c>
      <c r="H65" s="140">
        <v>0</v>
      </c>
      <c r="I65" s="48"/>
      <c r="J65" s="194"/>
      <c r="K65" s="172"/>
      <c r="L65" s="172"/>
      <c r="M65" s="177"/>
      <c r="N65" s="178"/>
    </row>
    <row r="66" spans="1:14" ht="12.75" hidden="1" customHeight="1" x14ac:dyDescent="0.2">
      <c r="A66" s="50"/>
      <c r="B66" s="126"/>
      <c r="C66" s="126"/>
      <c r="D66" s="378" t="s">
        <v>175</v>
      </c>
      <c r="E66" s="51"/>
      <c r="F66" s="141"/>
      <c r="G66" s="142">
        <v>0</v>
      </c>
      <c r="H66" s="143">
        <v>0</v>
      </c>
      <c r="I66" s="48"/>
      <c r="J66" s="194"/>
      <c r="K66" s="172"/>
      <c r="L66" s="172"/>
      <c r="M66" s="177"/>
      <c r="N66" s="178"/>
    </row>
    <row r="67" spans="1:14" ht="12.75" hidden="1" customHeight="1" x14ac:dyDescent="0.2">
      <c r="A67" s="144"/>
      <c r="B67" s="130"/>
      <c r="C67" s="130"/>
      <c r="D67" s="114" t="s">
        <v>188</v>
      </c>
      <c r="E67" s="89"/>
      <c r="F67" s="145"/>
      <c r="G67" s="136">
        <v>0</v>
      </c>
      <c r="H67" s="140">
        <v>0</v>
      </c>
      <c r="I67" s="48"/>
      <c r="J67" s="194"/>
      <c r="K67" s="172"/>
      <c r="L67" s="172"/>
      <c r="M67" s="177"/>
      <c r="N67" s="178"/>
    </row>
    <row r="68" spans="1:14" ht="12.75" hidden="1" customHeight="1" x14ac:dyDescent="0.2">
      <c r="A68" s="50"/>
      <c r="B68" s="116"/>
      <c r="C68" s="116"/>
      <c r="D68" s="379" t="s">
        <v>189</v>
      </c>
      <c r="E68" s="51"/>
      <c r="F68" s="138"/>
      <c r="G68" s="139">
        <v>0</v>
      </c>
      <c r="H68" s="140">
        <v>0</v>
      </c>
      <c r="I68" s="48"/>
      <c r="J68" s="194"/>
      <c r="K68" s="172"/>
      <c r="L68" s="172"/>
      <c r="M68" s="177"/>
      <c r="N68" s="178"/>
    </row>
    <row r="69" spans="1:14" ht="12.75" hidden="1" customHeight="1" x14ac:dyDescent="0.2">
      <c r="A69" s="50"/>
      <c r="B69" s="116"/>
      <c r="C69" s="116"/>
      <c r="D69" s="379" t="s">
        <v>175</v>
      </c>
      <c r="E69" s="51"/>
      <c r="F69" s="138"/>
      <c r="G69" s="139">
        <v>0</v>
      </c>
      <c r="H69" s="140">
        <v>0</v>
      </c>
      <c r="I69" s="48"/>
      <c r="J69" s="194"/>
      <c r="K69" s="172"/>
      <c r="L69" s="172"/>
      <c r="M69" s="177"/>
      <c r="N69" s="178"/>
    </row>
    <row r="70" spans="1:14" ht="12.75" hidden="1" customHeight="1" x14ac:dyDescent="0.2">
      <c r="A70" s="50"/>
      <c r="B70" s="116"/>
      <c r="C70" s="116"/>
      <c r="D70" s="379" t="s">
        <v>190</v>
      </c>
      <c r="E70" s="51"/>
      <c r="F70" s="138"/>
      <c r="G70" s="139">
        <v>0</v>
      </c>
      <c r="H70" s="140">
        <v>0</v>
      </c>
      <c r="I70" s="48"/>
      <c r="J70" s="194"/>
      <c r="K70" s="172"/>
      <c r="L70" s="172"/>
      <c r="M70" s="177"/>
      <c r="N70" s="178"/>
    </row>
    <row r="71" spans="1:14" ht="12.75" hidden="1" customHeight="1" x14ac:dyDescent="0.2">
      <c r="A71" s="144"/>
      <c r="B71" s="131"/>
      <c r="C71" s="131"/>
      <c r="D71" s="132" t="s">
        <v>191</v>
      </c>
      <c r="E71" s="89"/>
      <c r="F71" s="145"/>
      <c r="G71" s="136">
        <v>0</v>
      </c>
      <c r="H71" s="137">
        <v>0</v>
      </c>
      <c r="I71" s="48"/>
      <c r="J71" s="194"/>
      <c r="K71" s="172"/>
      <c r="L71" s="172"/>
      <c r="M71" s="177"/>
      <c r="N71" s="178"/>
    </row>
    <row r="72" spans="1:14" ht="12.75" hidden="1" customHeight="1" x14ac:dyDescent="0.2">
      <c r="A72" s="144"/>
      <c r="B72" s="131"/>
      <c r="C72" s="131"/>
      <c r="D72" s="132" t="s">
        <v>175</v>
      </c>
      <c r="E72" s="89"/>
      <c r="F72" s="145"/>
      <c r="G72" s="136">
        <v>0</v>
      </c>
      <c r="H72" s="137">
        <v>0</v>
      </c>
      <c r="I72" s="48"/>
      <c r="J72" s="194"/>
      <c r="K72" s="172"/>
      <c r="L72" s="172"/>
      <c r="M72" s="177"/>
      <c r="N72" s="178"/>
    </row>
    <row r="73" spans="1:14" ht="12.75" hidden="1" customHeight="1" x14ac:dyDescent="0.2">
      <c r="A73" s="144"/>
      <c r="B73" s="131"/>
      <c r="C73" s="131"/>
      <c r="D73" s="132" t="s">
        <v>192</v>
      </c>
      <c r="E73" s="89"/>
      <c r="F73" s="145"/>
      <c r="G73" s="136">
        <v>0</v>
      </c>
      <c r="H73" s="137">
        <v>0</v>
      </c>
      <c r="I73" s="48"/>
      <c r="J73" s="194"/>
      <c r="K73" s="172"/>
      <c r="L73" s="172"/>
      <c r="M73" s="177"/>
      <c r="N73" s="178"/>
    </row>
    <row r="74" spans="1:14" ht="12.75" hidden="1" customHeight="1" x14ac:dyDescent="0.2">
      <c r="A74" s="146" t="s">
        <v>107</v>
      </c>
      <c r="B74" s="147"/>
      <c r="C74" s="147"/>
      <c r="D74" s="148" t="s">
        <v>193</v>
      </c>
      <c r="E74" s="149"/>
      <c r="F74" s="150"/>
      <c r="G74" s="151" t="e">
        <v>#REF!</v>
      </c>
      <c r="H74" s="152"/>
      <c r="I74" s="48"/>
      <c r="J74" s="194"/>
      <c r="K74" s="172"/>
      <c r="L74" s="172"/>
      <c r="M74" s="177"/>
      <c r="N74" s="178"/>
    </row>
    <row r="75" spans="1:14" ht="13.5" hidden="1" customHeight="1" thickBot="1" x14ac:dyDescent="0.25">
      <c r="A75" s="81"/>
      <c r="B75" s="81"/>
      <c r="C75" s="81"/>
      <c r="F75" s="81"/>
      <c r="G75" s="386" t="s">
        <v>194</v>
      </c>
      <c r="H75" s="153">
        <v>379935.31</v>
      </c>
      <c r="I75" s="48"/>
      <c r="J75" s="194"/>
      <c r="K75" s="172"/>
      <c r="L75" s="172"/>
      <c r="M75" s="177"/>
      <c r="N75" s="178"/>
    </row>
    <row r="76" spans="1:14" ht="13.5" hidden="1" customHeight="1" thickBot="1" x14ac:dyDescent="0.25">
      <c r="F76" s="81"/>
      <c r="G76" s="386" t="s">
        <v>195</v>
      </c>
      <c r="H76" s="153">
        <v>68388.36</v>
      </c>
      <c r="I76" s="48"/>
      <c r="J76" s="194"/>
      <c r="K76" s="172"/>
      <c r="L76" s="172"/>
      <c r="M76" s="177"/>
      <c r="N76" s="178"/>
    </row>
    <row r="77" spans="1:14" ht="13.5" hidden="1" customHeight="1" thickBot="1" x14ac:dyDescent="0.25">
      <c r="F77" s="412" t="s">
        <v>196</v>
      </c>
      <c r="G77" s="412"/>
      <c r="H77" s="153">
        <v>448323.67</v>
      </c>
      <c r="I77" s="48"/>
      <c r="J77" s="194"/>
      <c r="K77" s="172"/>
      <c r="L77" s="172"/>
      <c r="M77" s="177"/>
      <c r="N77" s="178"/>
    </row>
    <row r="78" spans="1:14" ht="12.75" hidden="1" customHeight="1" x14ac:dyDescent="0.2">
      <c r="F78" s="81"/>
      <c r="G78" s="81"/>
      <c r="H78" s="154"/>
      <c r="I78" s="48"/>
      <c r="J78" s="194"/>
      <c r="K78" s="172"/>
      <c r="L78" s="172"/>
      <c r="M78" s="177"/>
      <c r="N78" s="178"/>
    </row>
    <row r="79" spans="1:14" x14ac:dyDescent="0.2">
      <c r="E79" s="215" t="s">
        <v>290</v>
      </c>
      <c r="F79" s="216"/>
      <c r="G79" s="216"/>
      <c r="H79" s="217"/>
      <c r="I79" s="388"/>
      <c r="J79" s="194"/>
      <c r="K79" s="172"/>
      <c r="L79" s="172"/>
      <c r="M79" s="177"/>
      <c r="N79" s="178"/>
    </row>
    <row r="80" spans="1:14" ht="13.5" thickBot="1" x14ac:dyDescent="0.25">
      <c r="E80" s="45" t="s">
        <v>897</v>
      </c>
      <c r="F80" s="81"/>
      <c r="G80" s="81"/>
      <c r="H80" s="105">
        <f>H42-H79</f>
        <v>19442212.455159999</v>
      </c>
      <c r="I80" s="48"/>
      <c r="J80" s="199"/>
      <c r="K80" s="182"/>
      <c r="L80" s="182"/>
      <c r="M80" s="183"/>
      <c r="N80" s="184"/>
    </row>
    <row r="81" spans="1:15" ht="13.5" thickTop="1" x14ac:dyDescent="0.2">
      <c r="E81" s="45" t="s">
        <v>197</v>
      </c>
      <c r="F81" s="81"/>
      <c r="G81" s="81"/>
      <c r="H81" s="105">
        <f>H80/120*20</f>
        <v>3240368.7425266667</v>
      </c>
      <c r="I81" s="103"/>
      <c r="J81" s="179"/>
      <c r="K81" s="187">
        <f>SUM(K31:K80)</f>
        <v>21940847.705880001</v>
      </c>
      <c r="L81" s="187">
        <f>SUM(L31:L80)</f>
        <v>26329017.247056</v>
      </c>
      <c r="M81" s="180"/>
      <c r="N81" s="181"/>
      <c r="O81" s="171">
        <f>F33-K81</f>
        <v>0</v>
      </c>
    </row>
    <row r="82" spans="1:15" x14ac:dyDescent="0.2">
      <c r="F82" s="81"/>
      <c r="G82" s="81"/>
      <c r="H82" s="154"/>
      <c r="I82" s="103"/>
      <c r="J82" s="106"/>
      <c r="N82" s="102"/>
    </row>
    <row r="83" spans="1:15" ht="15.75" x14ac:dyDescent="0.25">
      <c r="F83" s="81"/>
      <c r="G83" s="81"/>
      <c r="H83" s="154"/>
      <c r="I83" s="103"/>
      <c r="J83" s="106" t="s">
        <v>215</v>
      </c>
      <c r="K83" s="106"/>
      <c r="L83" s="169">
        <f>L29-L81</f>
        <v>2.9440000653266907E-3</v>
      </c>
      <c r="N83" s="102"/>
    </row>
    <row r="84" spans="1:15" s="156" customFormat="1" ht="52.15" customHeight="1" x14ac:dyDescent="0.2">
      <c r="A84" s="212" t="s">
        <v>893</v>
      </c>
      <c r="B84" s="155"/>
      <c r="C84" s="413" t="s">
        <v>202</v>
      </c>
      <c r="D84" s="413"/>
      <c r="E84" s="413"/>
      <c r="F84" s="414"/>
      <c r="G84" s="414"/>
      <c r="H84" s="156" t="s">
        <v>203</v>
      </c>
      <c r="I84" s="157"/>
      <c r="J84" s="158"/>
      <c r="K84" s="159"/>
      <c r="L84" s="48"/>
      <c r="M84" s="159"/>
      <c r="N84" s="102"/>
    </row>
    <row r="85" spans="1:15" s="156" customFormat="1" ht="9.75" customHeight="1" x14ac:dyDescent="0.2">
      <c r="A85" s="213"/>
      <c r="C85" s="415" t="s">
        <v>198</v>
      </c>
      <c r="D85" s="415"/>
      <c r="E85" s="415"/>
      <c r="F85" s="416" t="s">
        <v>199</v>
      </c>
      <c r="G85" s="416"/>
      <c r="H85" s="160" t="s">
        <v>200</v>
      </c>
      <c r="I85" s="161"/>
      <c r="J85" s="158"/>
      <c r="K85" s="159"/>
      <c r="L85" s="48"/>
      <c r="M85" s="159"/>
      <c r="N85" s="102"/>
    </row>
    <row r="86" spans="1:15" s="160" customFormat="1" ht="15.75" customHeight="1" x14ac:dyDescent="0.2">
      <c r="A86" s="214"/>
      <c r="D86" s="411"/>
      <c r="E86" s="411"/>
      <c r="F86" s="156"/>
      <c r="G86" s="156"/>
      <c r="H86" s="156"/>
      <c r="I86" s="157"/>
      <c r="J86" s="158"/>
      <c r="K86" s="162"/>
      <c r="L86" s="48"/>
      <c r="M86" s="159"/>
      <c r="N86" s="102"/>
    </row>
    <row r="87" spans="1:15" s="156" customFormat="1" ht="12.75" hidden="1" customHeight="1" x14ac:dyDescent="0.2">
      <c r="A87" s="213"/>
      <c r="J87" s="159"/>
      <c r="K87" s="159"/>
      <c r="L87" s="48"/>
      <c r="M87" s="159"/>
      <c r="N87" s="102"/>
    </row>
    <row r="88" spans="1:15" s="156" customFormat="1" ht="12.75" hidden="1" customHeight="1" x14ac:dyDescent="0.2">
      <c r="A88" s="213"/>
      <c r="J88" s="159"/>
      <c r="K88" s="159"/>
      <c r="L88" s="48"/>
      <c r="M88" s="159"/>
      <c r="N88" s="102"/>
    </row>
    <row r="89" spans="1:15" s="156" customFormat="1" x14ac:dyDescent="0.2">
      <c r="A89" s="213"/>
      <c r="B89" s="81" t="s">
        <v>201</v>
      </c>
      <c r="J89" s="159"/>
      <c r="K89" s="159"/>
      <c r="L89" s="48"/>
      <c r="M89" s="159"/>
      <c r="N89" s="102"/>
    </row>
    <row r="90" spans="1:15" s="156" customFormat="1" x14ac:dyDescent="0.2">
      <c r="A90" s="213"/>
      <c r="J90" s="159"/>
      <c r="K90" s="159"/>
      <c r="L90" s="48"/>
      <c r="M90" s="159"/>
    </row>
    <row r="91" spans="1:15" s="156" customFormat="1" x14ac:dyDescent="0.2">
      <c r="A91" s="213"/>
      <c r="J91" s="159"/>
      <c r="K91" s="159"/>
      <c r="L91" s="48"/>
      <c r="M91" s="159"/>
    </row>
    <row r="92" spans="1:15" s="156" customFormat="1" x14ac:dyDescent="0.2">
      <c r="A92" s="213"/>
      <c r="J92" s="159"/>
      <c r="K92" s="159"/>
      <c r="L92" s="48"/>
      <c r="M92" s="159"/>
    </row>
    <row r="93" spans="1:15" s="156" customFormat="1" x14ac:dyDescent="0.2">
      <c r="A93" s="213"/>
      <c r="C93" s="417"/>
      <c r="D93" s="418"/>
      <c r="E93" s="418"/>
      <c r="F93" s="418"/>
      <c r="G93" s="418"/>
      <c r="H93" s="163"/>
      <c r="J93" s="159"/>
      <c r="K93" s="159"/>
      <c r="L93" s="159"/>
      <c r="M93" s="159"/>
    </row>
    <row r="94" spans="1:15" s="156" customFormat="1" ht="30.6" customHeight="1" x14ac:dyDescent="0.2">
      <c r="A94" s="212" t="s">
        <v>291</v>
      </c>
      <c r="B94" s="384"/>
      <c r="C94" s="417" t="s">
        <v>898</v>
      </c>
      <c r="D94" s="418"/>
      <c r="E94" s="418"/>
      <c r="F94" s="419"/>
      <c r="G94" s="419"/>
      <c r="H94" s="163" t="s">
        <v>899</v>
      </c>
      <c r="J94" s="159"/>
      <c r="K94" s="159"/>
      <c r="L94" s="159"/>
      <c r="M94" s="159"/>
    </row>
    <row r="95" spans="1:15" s="156" customFormat="1" x14ac:dyDescent="0.2">
      <c r="D95" s="164" t="s">
        <v>198</v>
      </c>
      <c r="E95" s="160"/>
      <c r="F95" s="416" t="s">
        <v>199</v>
      </c>
      <c r="G95" s="416"/>
      <c r="H95" s="165" t="s">
        <v>200</v>
      </c>
      <c r="J95" s="159"/>
      <c r="K95" s="159"/>
      <c r="L95" s="159"/>
      <c r="M95" s="159"/>
    </row>
    <row r="96" spans="1:15" s="156" customFormat="1" x14ac:dyDescent="0.2">
      <c r="D96" s="411" t="s">
        <v>204</v>
      </c>
      <c r="E96" s="411"/>
      <c r="J96" s="159"/>
      <c r="K96" s="159"/>
      <c r="L96" s="159"/>
      <c r="M96" s="159"/>
    </row>
    <row r="97" spans="2:13" s="156" customFormat="1" x14ac:dyDescent="0.2">
      <c r="B97" s="81" t="s">
        <v>201</v>
      </c>
      <c r="J97" s="159"/>
      <c r="K97" s="159"/>
      <c r="L97" s="159"/>
      <c r="M97" s="159"/>
    </row>
  </sheetData>
  <mergeCells count="36">
    <mergeCell ref="G22:H22"/>
    <mergeCell ref="C7:F7"/>
    <mergeCell ref="C9:F9"/>
    <mergeCell ref="C11:F11"/>
    <mergeCell ref="C13:F13"/>
    <mergeCell ref="C14:F14"/>
    <mergeCell ref="O36:P36"/>
    <mergeCell ref="B28:D28"/>
    <mergeCell ref="J28:N28"/>
    <mergeCell ref="B29:D29"/>
    <mergeCell ref="J29:K29"/>
    <mergeCell ref="B30:D30"/>
    <mergeCell ref="B31:D31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D96:E96"/>
    <mergeCell ref="F77:G77"/>
    <mergeCell ref="C84:E84"/>
    <mergeCell ref="F84:G84"/>
    <mergeCell ref="C85:E85"/>
    <mergeCell ref="F85:G85"/>
    <mergeCell ref="D86:E86"/>
    <mergeCell ref="C93:E93"/>
    <mergeCell ref="F93:G93"/>
    <mergeCell ref="C94:E94"/>
    <mergeCell ref="F94:G94"/>
    <mergeCell ref="F95:G95"/>
  </mergeCells>
  <phoneticPr fontId="52" type="noConversion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dimension ref="A1:K21"/>
  <sheetViews>
    <sheetView view="pageBreakPreview" zoomScaleNormal="100" zoomScaleSheetLayoutView="100" workbookViewId="0">
      <selection activeCell="A9" sqref="A9"/>
    </sheetView>
  </sheetViews>
  <sheetFormatPr defaultColWidth="9.140625" defaultRowHeight="15" x14ac:dyDescent="0.25"/>
  <cols>
    <col min="1" max="1" width="26.42578125" style="21" customWidth="1"/>
    <col min="2" max="2" width="20.85546875" style="21" customWidth="1"/>
    <col min="3" max="3" width="52.42578125" style="21" customWidth="1"/>
    <col min="4" max="4" width="15.7109375" style="21" bestFit="1" customWidth="1"/>
    <col min="5" max="5" width="25.28515625" style="21" customWidth="1"/>
    <col min="6" max="6" width="18.85546875" style="21" customWidth="1"/>
    <col min="7" max="7" width="13.140625" style="21" customWidth="1"/>
    <col min="8" max="8" width="26.5703125" style="21" bestFit="1" customWidth="1"/>
    <col min="9" max="9" width="9.140625" style="21"/>
    <col min="10" max="10" width="12.42578125" style="21" bestFit="1" customWidth="1"/>
    <col min="11" max="11" width="15.5703125" style="21" bestFit="1" customWidth="1"/>
    <col min="12" max="16384" width="9.140625" style="21"/>
  </cols>
  <sheetData>
    <row r="1" spans="1:11" x14ac:dyDescent="0.25">
      <c r="A1" s="20"/>
      <c r="B1" s="20"/>
      <c r="C1" s="20"/>
      <c r="D1" s="20"/>
      <c r="E1" s="20"/>
      <c r="F1" s="20"/>
      <c r="G1" s="20"/>
      <c r="H1" s="20"/>
      <c r="I1" s="389"/>
      <c r="J1" s="389"/>
    </row>
    <row r="2" spans="1:11" x14ac:dyDescent="0.25">
      <c r="A2" s="22" t="s">
        <v>900</v>
      </c>
      <c r="B2" s="451" t="s">
        <v>116</v>
      </c>
      <c r="C2" s="451"/>
      <c r="D2" s="451"/>
      <c r="E2" s="451"/>
      <c r="F2" s="451"/>
      <c r="G2" s="451"/>
      <c r="H2" s="451"/>
      <c r="I2" s="389"/>
      <c r="J2" s="389"/>
    </row>
    <row r="3" spans="1:11" x14ac:dyDescent="0.25">
      <c r="A3" s="23"/>
      <c r="B3" s="452" t="s">
        <v>123</v>
      </c>
      <c r="C3" s="452"/>
      <c r="D3" s="452"/>
      <c r="E3" s="452"/>
      <c r="F3" s="452"/>
      <c r="G3" s="452"/>
      <c r="H3" s="452"/>
      <c r="I3" s="389"/>
      <c r="J3" s="389"/>
    </row>
    <row r="4" spans="1:11" x14ac:dyDescent="0.25">
      <c r="A4" s="24" t="s">
        <v>294</v>
      </c>
      <c r="B4" s="453" t="s">
        <v>894</v>
      </c>
      <c r="C4" s="453"/>
      <c r="D4" s="453"/>
      <c r="E4" s="453"/>
      <c r="F4" s="453"/>
      <c r="G4" s="453"/>
      <c r="H4" s="453"/>
      <c r="I4" s="389"/>
      <c r="J4" s="389"/>
    </row>
    <row r="5" spans="1:11" x14ac:dyDescent="0.25">
      <c r="A5" s="25"/>
      <c r="B5" s="452" t="s">
        <v>123</v>
      </c>
      <c r="C5" s="452"/>
      <c r="D5" s="452"/>
      <c r="E5" s="452"/>
      <c r="F5" s="452"/>
      <c r="G5" s="452"/>
      <c r="H5" s="452"/>
      <c r="I5" s="389"/>
      <c r="J5" s="389"/>
    </row>
    <row r="6" spans="1:11" ht="34.5" customHeight="1" x14ac:dyDescent="0.25">
      <c r="A6" s="24" t="s">
        <v>124</v>
      </c>
      <c r="B6" s="453" t="s">
        <v>791</v>
      </c>
      <c r="C6" s="453"/>
      <c r="D6" s="453"/>
      <c r="E6" s="453"/>
      <c r="F6" s="453"/>
      <c r="G6" s="453"/>
      <c r="H6" s="453"/>
      <c r="I6" s="389"/>
      <c r="J6" s="389"/>
    </row>
    <row r="7" spans="1:11" x14ac:dyDescent="0.25">
      <c r="A7" s="25"/>
      <c r="B7" s="454" t="s">
        <v>125</v>
      </c>
      <c r="C7" s="454"/>
      <c r="D7" s="454"/>
      <c r="E7" s="454"/>
      <c r="F7" s="454"/>
      <c r="G7" s="454"/>
      <c r="H7" s="454"/>
    </row>
    <row r="8" spans="1:11" x14ac:dyDescent="0.25">
      <c r="A8" s="450" t="s">
        <v>905</v>
      </c>
      <c r="B8" s="450"/>
      <c r="C8" s="450"/>
      <c r="D8" s="450"/>
      <c r="E8" s="450"/>
      <c r="F8" s="450"/>
      <c r="G8" s="450"/>
      <c r="H8" s="450"/>
    </row>
    <row r="9" spans="1:11" x14ac:dyDescent="0.25">
      <c r="A9" s="26"/>
      <c r="B9" s="26"/>
      <c r="C9" s="26"/>
      <c r="D9" s="26"/>
      <c r="E9" s="26"/>
      <c r="F9" s="26"/>
      <c r="G9" s="25"/>
      <c r="H9" s="26"/>
    </row>
    <row r="10" spans="1:11" ht="52.5" customHeight="1" x14ac:dyDescent="0.25">
      <c r="A10" s="27" t="s">
        <v>126</v>
      </c>
      <c r="B10" s="27" t="s">
        <v>127</v>
      </c>
      <c r="C10" s="27" t="s">
        <v>128</v>
      </c>
      <c r="D10" s="27" t="s">
        <v>129</v>
      </c>
      <c r="E10" s="28" t="s">
        <v>401</v>
      </c>
      <c r="F10" s="28" t="s">
        <v>560</v>
      </c>
      <c r="G10" s="27" t="s">
        <v>130</v>
      </c>
      <c r="H10" s="28" t="s">
        <v>131</v>
      </c>
    </row>
    <row r="11" spans="1:11" ht="54" customHeight="1" x14ac:dyDescent="0.25">
      <c r="A11" s="29">
        <v>1</v>
      </c>
      <c r="B11" s="30" t="s">
        <v>793</v>
      </c>
      <c r="C11" s="368" t="s">
        <v>791</v>
      </c>
      <c r="D11" s="32">
        <f>'кс-2№2'!O208</f>
        <v>13240693.27</v>
      </c>
      <c r="E11" s="32">
        <f>'кс-2№2'!O221</f>
        <v>397220.8</v>
      </c>
      <c r="F11" s="32">
        <f>'кс-2№2'!O224</f>
        <v>16201843.715160001</v>
      </c>
      <c r="G11" s="369">
        <f>F11*0.2</f>
        <v>3240368.7430320005</v>
      </c>
      <c r="H11" s="34">
        <f>F11+G11</f>
        <v>19442212.458192002</v>
      </c>
      <c r="I11" s="35" t="s">
        <v>523</v>
      </c>
      <c r="J11" s="44">
        <f>'кс-2№2'!O224*1.2</f>
        <v>19442212.458192002</v>
      </c>
      <c r="K11" s="201">
        <f>H11-J11</f>
        <v>0</v>
      </c>
    </row>
    <row r="12" spans="1:11" hidden="1" x14ac:dyDescent="0.25">
      <c r="A12" s="29"/>
      <c r="B12" s="30"/>
      <c r="C12" s="31"/>
      <c r="D12" s="32"/>
      <c r="E12" s="32"/>
      <c r="F12" s="32"/>
      <c r="G12" s="33"/>
      <c r="H12" s="34"/>
      <c r="I12" s="35"/>
      <c r="J12" s="44"/>
      <c r="K12" s="201"/>
    </row>
    <row r="13" spans="1:11" ht="22.5" hidden="1" customHeight="1" x14ac:dyDescent="0.25">
      <c r="A13" s="29"/>
      <c r="B13" s="30"/>
      <c r="C13" s="31"/>
      <c r="D13" s="32"/>
      <c r="E13" s="32"/>
      <c r="F13" s="32"/>
      <c r="G13" s="33"/>
      <c r="H13" s="34"/>
      <c r="I13" s="35"/>
      <c r="J13" s="44"/>
      <c r="K13" s="201"/>
    </row>
    <row r="14" spans="1:11" ht="24" hidden="1" customHeight="1" x14ac:dyDescent="0.25">
      <c r="A14" s="29"/>
      <c r="B14" s="30"/>
      <c r="C14" s="31"/>
      <c r="D14" s="32"/>
      <c r="E14" s="32"/>
      <c r="F14" s="32"/>
      <c r="G14" s="33"/>
      <c r="H14" s="34"/>
      <c r="I14" s="35"/>
      <c r="J14" s="44"/>
      <c r="K14" s="201"/>
    </row>
    <row r="15" spans="1:11" ht="22.5" hidden="1" customHeight="1" x14ac:dyDescent="0.25">
      <c r="A15" s="29"/>
      <c r="B15" s="30"/>
      <c r="C15" s="31"/>
      <c r="D15" s="32"/>
      <c r="E15" s="32"/>
      <c r="F15" s="32"/>
      <c r="G15" s="33"/>
      <c r="H15" s="34"/>
      <c r="I15" s="35"/>
      <c r="J15" s="44"/>
      <c r="K15" s="201"/>
    </row>
    <row r="16" spans="1:11" ht="15.75" hidden="1" thickBot="1" x14ac:dyDescent="0.3">
      <c r="A16" s="36"/>
      <c r="B16" s="185"/>
      <c r="C16" s="37"/>
      <c r="D16" s="38"/>
      <c r="E16" s="38"/>
      <c r="F16" s="38"/>
      <c r="G16" s="39"/>
      <c r="H16" s="40"/>
      <c r="I16" s="35"/>
    </row>
    <row r="17" spans="1:10" x14ac:dyDescent="0.25">
      <c r="A17" s="41"/>
      <c r="B17" s="42" t="s">
        <v>132</v>
      </c>
      <c r="C17" s="41"/>
      <c r="D17" s="43">
        <f>SUM(D11:D16)</f>
        <v>13240693.27</v>
      </c>
      <c r="E17" s="43">
        <f>SUM(E11:E16)</f>
        <v>397220.8</v>
      </c>
      <c r="F17" s="43">
        <f>SUM(F11:F16)</f>
        <v>16201843.715160001</v>
      </c>
      <c r="G17" s="43"/>
      <c r="H17" s="43">
        <f>SUM(H11:H16)</f>
        <v>19442212.458192002</v>
      </c>
      <c r="J17" s="44"/>
    </row>
    <row r="20" spans="1:10" x14ac:dyDescent="0.25">
      <c r="G20" s="44"/>
    </row>
    <row r="21" spans="1:10" x14ac:dyDescent="0.25">
      <c r="G21" s="44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AA993-7168-47B1-AC0A-B312A8B7BCC1}">
  <sheetPr>
    <pageSetUpPr fitToPage="1"/>
  </sheetPr>
  <dimension ref="A1:EW235"/>
  <sheetViews>
    <sheetView tabSelected="1" workbookViewId="0">
      <selection activeCell="O22" sqref="O22"/>
    </sheetView>
  </sheetViews>
  <sheetFormatPr defaultColWidth="9.140625" defaultRowHeight="11.25" customHeight="1" x14ac:dyDescent="0.2"/>
  <cols>
    <col min="1" max="1" width="11.85546875" style="220" customWidth="1"/>
    <col min="2" max="2" width="9.28515625" style="220" customWidth="1"/>
    <col min="3" max="3" width="11.5703125" style="220" customWidth="1"/>
    <col min="4" max="4" width="10.42578125" style="220" customWidth="1"/>
    <col min="5" max="5" width="13.28515625" style="220" customWidth="1"/>
    <col min="6" max="6" width="8.5703125" style="220" customWidth="1"/>
    <col min="7" max="7" width="9.28515625" style="220" customWidth="1"/>
    <col min="8" max="8" width="12.7109375" style="220" customWidth="1"/>
    <col min="9" max="10" width="12.85546875" style="220" customWidth="1"/>
    <col min="11" max="11" width="11" style="220" customWidth="1"/>
    <col min="12" max="12" width="12.85546875" style="220" customWidth="1"/>
    <col min="13" max="13" width="14.42578125" style="220" customWidth="1"/>
    <col min="14" max="14" width="11.5703125" style="220" customWidth="1"/>
    <col min="15" max="15" width="16.7109375" style="220" customWidth="1"/>
    <col min="16" max="18" width="9.140625" style="220"/>
    <col min="19" max="27" width="102.5703125" style="218" hidden="1" customWidth="1"/>
    <col min="28" max="30" width="40.5703125" style="218" hidden="1" customWidth="1"/>
    <col min="31" max="38" width="91" style="218" hidden="1" customWidth="1"/>
    <col min="39" max="41" width="40.5703125" style="218" hidden="1" customWidth="1"/>
    <col min="42" max="49" width="91" style="218" hidden="1" customWidth="1"/>
    <col min="50" max="52" width="40.5703125" style="218" hidden="1" customWidth="1"/>
    <col min="53" max="61" width="102.5703125" style="218" hidden="1" customWidth="1"/>
    <col min="62" max="64" width="40.5703125" style="218" hidden="1" customWidth="1"/>
    <col min="65" max="73" width="102.5703125" style="218" hidden="1" customWidth="1"/>
    <col min="74" max="82" width="40.5703125" style="218" hidden="1" customWidth="1"/>
    <col min="83" max="114" width="169.42578125" style="218" hidden="1" customWidth="1"/>
    <col min="115" max="117" width="32.28515625" style="218" hidden="1" customWidth="1"/>
    <col min="118" max="118" width="144.42578125" style="218" hidden="1" customWidth="1"/>
    <col min="119" max="122" width="32.28515625" style="218" hidden="1" customWidth="1"/>
    <col min="123" max="123" width="144.42578125" style="218" hidden="1" customWidth="1"/>
    <col min="124" max="129" width="103.85546875" style="218" hidden="1" customWidth="1"/>
    <col min="130" max="135" width="65.85546875" style="218" hidden="1" customWidth="1"/>
    <col min="136" max="141" width="73.42578125" style="218" hidden="1" customWidth="1"/>
    <col min="142" max="147" width="65.85546875" style="218" hidden="1" customWidth="1"/>
    <col min="148" max="153" width="73.42578125" style="218" hidden="1" customWidth="1"/>
    <col min="154" max="16384" width="9.140625" style="220"/>
  </cols>
  <sheetData>
    <row r="1" spans="1:29" s="391" customFormat="1" ht="15" x14ac:dyDescent="0.25">
      <c r="A1" s="390"/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</row>
    <row r="2" spans="1:29" s="391" customFormat="1" ht="16.5" customHeight="1" x14ac:dyDescent="0.25">
      <c r="A2" s="390"/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461" t="s">
        <v>0</v>
      </c>
      <c r="N2" s="462"/>
      <c r="O2" s="463"/>
    </row>
    <row r="3" spans="1:29" s="391" customFormat="1" ht="18.75" customHeight="1" x14ac:dyDescent="0.25">
      <c r="A3" s="390"/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2" t="s">
        <v>1</v>
      </c>
      <c r="M3" s="461" t="s">
        <v>2</v>
      </c>
      <c r="N3" s="462"/>
      <c r="O3" s="463"/>
    </row>
    <row r="4" spans="1:29" s="391" customFormat="1" ht="15" x14ac:dyDescent="0.25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2"/>
      <c r="M4" s="458"/>
      <c r="N4" s="459"/>
      <c r="O4" s="460"/>
    </row>
    <row r="5" spans="1:29" s="391" customFormat="1" ht="12.6" customHeight="1" x14ac:dyDescent="0.25">
      <c r="A5" s="393" t="s">
        <v>3</v>
      </c>
      <c r="B5" s="390"/>
      <c r="C5" s="464"/>
      <c r="D5" s="464"/>
      <c r="E5" s="464"/>
      <c r="F5" s="464"/>
      <c r="G5" s="464"/>
      <c r="H5" s="464"/>
      <c r="I5" s="464"/>
      <c r="J5" s="464"/>
      <c r="K5" s="464"/>
      <c r="L5" s="392" t="s">
        <v>4</v>
      </c>
      <c r="M5" s="465"/>
      <c r="N5" s="466"/>
      <c r="O5" s="467"/>
      <c r="T5" s="394" t="s">
        <v>5</v>
      </c>
      <c r="U5" s="394" t="s">
        <v>5</v>
      </c>
    </row>
    <row r="6" spans="1:29" s="391" customFormat="1" ht="15" x14ac:dyDescent="0.25">
      <c r="A6" s="390"/>
      <c r="B6" s="390"/>
      <c r="C6" s="395"/>
      <c r="D6" s="395"/>
      <c r="E6" s="395"/>
      <c r="F6" s="7" t="s">
        <v>6</v>
      </c>
      <c r="G6" s="395"/>
      <c r="H6" s="395"/>
      <c r="I6" s="395"/>
      <c r="J6" s="395"/>
      <c r="K6" s="395"/>
      <c r="L6" s="392"/>
      <c r="M6" s="458"/>
      <c r="N6" s="459"/>
      <c r="O6" s="460"/>
    </row>
    <row r="7" spans="1:29" s="397" customFormat="1" ht="18.75" customHeight="1" x14ac:dyDescent="0.25">
      <c r="A7" s="211" t="s">
        <v>900</v>
      </c>
      <c r="B7" s="211"/>
      <c r="C7" s="488" t="s">
        <v>116</v>
      </c>
      <c r="D7" s="488"/>
      <c r="E7" s="488"/>
      <c r="F7" s="488"/>
      <c r="G7" s="488"/>
      <c r="H7" s="488"/>
      <c r="I7" s="488"/>
      <c r="J7" s="488"/>
      <c r="K7" s="488"/>
      <c r="L7" s="396" t="s">
        <v>4</v>
      </c>
      <c r="M7" s="455" t="s">
        <v>120</v>
      </c>
      <c r="N7" s="456"/>
      <c r="O7" s="457"/>
      <c r="V7" s="398" t="s">
        <v>7</v>
      </c>
      <c r="W7" s="398" t="s">
        <v>5</v>
      </c>
    </row>
    <row r="8" spans="1:29" s="391" customFormat="1" ht="15" x14ac:dyDescent="0.25">
      <c r="A8" s="390"/>
      <c r="B8" s="390"/>
      <c r="C8" s="390"/>
      <c r="D8" s="390"/>
      <c r="E8" s="390"/>
      <c r="F8" s="399" t="s">
        <v>6</v>
      </c>
      <c r="G8" s="390"/>
      <c r="H8" s="390"/>
      <c r="I8" s="390"/>
      <c r="J8" s="390"/>
      <c r="K8" s="390"/>
      <c r="L8" s="392"/>
      <c r="M8" s="458"/>
      <c r="N8" s="459"/>
      <c r="O8" s="460"/>
    </row>
    <row r="9" spans="1:29" s="397" customFormat="1" ht="26.25" customHeight="1" x14ac:dyDescent="0.25">
      <c r="A9" s="211" t="s">
        <v>291</v>
      </c>
      <c r="B9" s="211"/>
      <c r="C9" s="488" t="s">
        <v>894</v>
      </c>
      <c r="D9" s="488"/>
      <c r="E9" s="488"/>
      <c r="F9" s="488"/>
      <c r="G9" s="488"/>
      <c r="H9" s="488"/>
      <c r="I9" s="488"/>
      <c r="J9" s="488"/>
      <c r="K9" s="488"/>
      <c r="L9" s="396" t="s">
        <v>4</v>
      </c>
      <c r="M9" s="455" t="s">
        <v>901</v>
      </c>
      <c r="N9" s="456"/>
      <c r="O9" s="457"/>
      <c r="X9" s="398" t="s">
        <v>5</v>
      </c>
      <c r="Y9" s="398" t="s">
        <v>5</v>
      </c>
    </row>
    <row r="10" spans="1:29" s="391" customFormat="1" ht="10.9" customHeight="1" x14ac:dyDescent="0.25">
      <c r="A10" s="390"/>
      <c r="B10" s="390"/>
      <c r="C10" s="390"/>
      <c r="D10" s="390"/>
      <c r="E10" s="390"/>
      <c r="F10" s="399" t="s">
        <v>6</v>
      </c>
      <c r="G10" s="390"/>
      <c r="H10" s="390"/>
      <c r="I10" s="390"/>
      <c r="J10" s="390"/>
      <c r="K10" s="390"/>
      <c r="L10" s="390"/>
      <c r="M10" s="458"/>
      <c r="N10" s="459"/>
      <c r="O10" s="460"/>
    </row>
    <row r="11" spans="1:29" s="391" customFormat="1" ht="29.25" customHeight="1" x14ac:dyDescent="0.25">
      <c r="A11" s="211" t="s">
        <v>8</v>
      </c>
      <c r="B11" s="390"/>
      <c r="C11" s="474" t="s">
        <v>791</v>
      </c>
      <c r="D11" s="474"/>
      <c r="E11" s="474"/>
      <c r="F11" s="474"/>
      <c r="G11" s="474"/>
      <c r="H11" s="474"/>
      <c r="I11" s="474"/>
      <c r="J11" s="474"/>
      <c r="K11" s="474"/>
      <c r="L11" s="390"/>
      <c r="M11" s="465"/>
      <c r="N11" s="466"/>
      <c r="O11" s="467"/>
      <c r="Z11" s="394" t="s">
        <v>9</v>
      </c>
    </row>
    <row r="12" spans="1:29" s="391" customFormat="1" ht="15" x14ac:dyDescent="0.25">
      <c r="A12" s="211"/>
      <c r="B12" s="390"/>
      <c r="C12" s="400"/>
      <c r="D12" s="400"/>
      <c r="E12" s="400"/>
      <c r="F12" s="209" t="s">
        <v>10</v>
      </c>
      <c r="G12" s="400"/>
      <c r="H12" s="401"/>
      <c r="I12" s="400"/>
      <c r="J12" s="400"/>
      <c r="K12" s="400"/>
      <c r="L12" s="390"/>
      <c r="M12" s="458"/>
      <c r="N12" s="459"/>
      <c r="O12" s="460"/>
    </row>
    <row r="13" spans="1:29" s="391" customFormat="1" ht="31.5" customHeight="1" x14ac:dyDescent="0.25">
      <c r="A13" s="211" t="s">
        <v>11</v>
      </c>
      <c r="B13" s="390"/>
      <c r="C13" s="474" t="s">
        <v>792</v>
      </c>
      <c r="D13" s="474"/>
      <c r="E13" s="474"/>
      <c r="F13" s="474"/>
      <c r="G13" s="474"/>
      <c r="H13" s="474"/>
      <c r="I13" s="474"/>
      <c r="J13" s="474"/>
      <c r="K13" s="474"/>
      <c r="L13" s="390"/>
      <c r="M13" s="465"/>
      <c r="N13" s="466"/>
      <c r="O13" s="467"/>
      <c r="AA13" s="394" t="s">
        <v>12</v>
      </c>
    </row>
    <row r="14" spans="1:29" s="391" customFormat="1" ht="15" x14ac:dyDescent="0.25">
      <c r="A14" s="390"/>
      <c r="B14" s="390"/>
      <c r="C14" s="395"/>
      <c r="D14" s="395"/>
      <c r="E14" s="395"/>
      <c r="F14" s="7" t="s">
        <v>13</v>
      </c>
      <c r="G14" s="395"/>
      <c r="H14" s="402"/>
      <c r="I14" s="395"/>
      <c r="J14" s="395"/>
      <c r="K14" s="395"/>
      <c r="L14" s="392" t="s">
        <v>14</v>
      </c>
      <c r="M14" s="461"/>
      <c r="N14" s="462"/>
      <c r="O14" s="463"/>
    </row>
    <row r="15" spans="1:29" s="391" customFormat="1" ht="15" customHeight="1" x14ac:dyDescent="0.25">
      <c r="A15" s="390"/>
      <c r="B15" s="390"/>
      <c r="C15" s="390"/>
      <c r="D15" s="390"/>
      <c r="E15" s="390"/>
      <c r="F15" s="390"/>
      <c r="G15" s="390"/>
      <c r="H15" s="403"/>
      <c r="I15" s="390"/>
      <c r="J15" s="390"/>
      <c r="K15" s="392" t="s">
        <v>15</v>
      </c>
      <c r="L15" s="19" t="s">
        <v>16</v>
      </c>
      <c r="M15" s="468" t="s">
        <v>895</v>
      </c>
      <c r="N15" s="469"/>
      <c r="O15" s="470"/>
      <c r="AB15" s="394" t="s">
        <v>5</v>
      </c>
    </row>
    <row r="16" spans="1:29" s="391" customFormat="1" ht="15" x14ac:dyDescent="0.25">
      <c r="A16" s="223"/>
      <c r="B16" s="223"/>
      <c r="C16" s="223"/>
      <c r="D16" s="223"/>
      <c r="E16" s="223"/>
      <c r="F16" s="223"/>
      <c r="G16" s="223"/>
      <c r="H16" s="203"/>
      <c r="I16" s="223"/>
      <c r="J16" s="223"/>
      <c r="K16" s="223"/>
      <c r="L16" s="19" t="s">
        <v>17</v>
      </c>
      <c r="M16" s="468" t="s">
        <v>790</v>
      </c>
      <c r="N16" s="469"/>
      <c r="O16" s="470"/>
      <c r="AC16" s="394" t="s">
        <v>5</v>
      </c>
    </row>
    <row r="17" spans="1:118" s="391" customFormat="1" ht="15" x14ac:dyDescent="0.25">
      <c r="A17" s="223"/>
      <c r="B17" s="223"/>
      <c r="C17" s="223"/>
      <c r="D17" s="223"/>
      <c r="E17" s="223"/>
      <c r="F17" s="223"/>
      <c r="G17" s="223"/>
      <c r="H17" s="203"/>
      <c r="I17" s="223"/>
      <c r="J17" s="223"/>
      <c r="K17" s="223"/>
      <c r="L17" s="224" t="s">
        <v>18</v>
      </c>
      <c r="M17" s="461"/>
      <c r="N17" s="462"/>
      <c r="O17" s="463"/>
    </row>
    <row r="18" spans="1:118" s="391" customFormat="1" ht="15" x14ac:dyDescent="0.25">
      <c r="A18" s="223"/>
      <c r="B18" s="223"/>
      <c r="C18" s="223"/>
      <c r="D18" s="223"/>
      <c r="E18" s="223"/>
      <c r="F18" s="223"/>
      <c r="G18" s="223"/>
      <c r="H18" s="203"/>
      <c r="I18" s="223"/>
      <c r="J18" s="223"/>
      <c r="K18" s="224"/>
      <c r="L18" s="404"/>
      <c r="M18" s="404"/>
      <c r="N18" s="404"/>
      <c r="O18" s="390"/>
    </row>
    <row r="19" spans="1:118" s="391" customFormat="1" ht="15" x14ac:dyDescent="0.25">
      <c r="A19" s="223"/>
      <c r="B19" s="223"/>
      <c r="C19" s="223"/>
      <c r="D19" s="223"/>
      <c r="E19" s="223"/>
      <c r="F19" s="223"/>
      <c r="G19" s="223"/>
      <c r="H19" s="203"/>
      <c r="I19" s="223"/>
      <c r="J19" s="223"/>
      <c r="K19" s="224"/>
      <c r="L19" s="471" t="s">
        <v>19</v>
      </c>
      <c r="M19" s="471" t="s">
        <v>20</v>
      </c>
      <c r="N19" s="472" t="s">
        <v>21</v>
      </c>
      <c r="O19" s="473"/>
    </row>
    <row r="20" spans="1:118" s="391" customFormat="1" ht="15" x14ac:dyDescent="0.25">
      <c r="A20" s="223"/>
      <c r="B20" s="223"/>
      <c r="C20" s="223"/>
      <c r="D20" s="223"/>
      <c r="E20" s="223"/>
      <c r="F20" s="223"/>
      <c r="G20" s="223"/>
      <c r="H20" s="203"/>
      <c r="I20" s="223"/>
      <c r="J20" s="223"/>
      <c r="K20" s="224"/>
      <c r="L20" s="471"/>
      <c r="M20" s="471"/>
      <c r="N20" s="405" t="s">
        <v>22</v>
      </c>
      <c r="O20" s="405" t="s">
        <v>23</v>
      </c>
    </row>
    <row r="21" spans="1:118" s="391" customFormat="1" ht="15" x14ac:dyDescent="0.25">
      <c r="A21" s="223"/>
      <c r="B21" s="223"/>
      <c r="C21" s="223"/>
      <c r="D21" s="223"/>
      <c r="E21" s="223"/>
      <c r="F21" s="223"/>
      <c r="G21" s="223"/>
      <c r="H21" s="239" t="s">
        <v>24</v>
      </c>
      <c r="I21" s="223"/>
      <c r="J21" s="223"/>
      <c r="K21" s="224"/>
      <c r="L21" s="19" t="s">
        <v>25</v>
      </c>
      <c r="M21" s="193">
        <f>O21</f>
        <v>45654</v>
      </c>
      <c r="N21" s="193">
        <v>45631</v>
      </c>
      <c r="O21" s="193">
        <v>45654</v>
      </c>
    </row>
    <row r="22" spans="1:118" s="391" customFormat="1" ht="15" x14ac:dyDescent="0.25">
      <c r="A22" s="223"/>
      <c r="B22" s="223"/>
      <c r="C22" s="223"/>
      <c r="D22" s="223"/>
      <c r="E22" s="223"/>
      <c r="F22" s="223"/>
      <c r="G22" s="223"/>
      <c r="H22" s="239" t="s">
        <v>26</v>
      </c>
      <c r="I22" s="223"/>
      <c r="J22" s="223"/>
      <c r="K22" s="224"/>
      <c r="L22" s="404"/>
      <c r="M22" s="404"/>
      <c r="N22" s="404"/>
      <c r="O22" s="390"/>
    </row>
    <row r="23" spans="1:118" s="391" customFormat="1" ht="15" x14ac:dyDescent="0.25">
      <c r="A23" s="223"/>
      <c r="B23" s="223"/>
      <c r="C23" s="223"/>
      <c r="D23" s="223"/>
      <c r="E23" s="223"/>
      <c r="F23" s="223"/>
      <c r="G23" s="223"/>
      <c r="H23" s="203" t="s">
        <v>799</v>
      </c>
      <c r="I23" s="223"/>
      <c r="J23" s="223"/>
      <c r="K23" s="224"/>
      <c r="L23" s="404"/>
      <c r="M23" s="404"/>
      <c r="N23" s="404"/>
      <c r="O23" s="390"/>
    </row>
    <row r="24" spans="1:118" customFormat="1" ht="15" x14ac:dyDescent="0.25">
      <c r="A24" s="306"/>
      <c r="B24" s="304"/>
    </row>
    <row r="25" spans="1:118" customFormat="1" ht="36" customHeight="1" x14ac:dyDescent="0.25">
      <c r="A25" s="475" t="s">
        <v>27</v>
      </c>
      <c r="B25" s="475"/>
      <c r="C25" s="482" t="s">
        <v>28</v>
      </c>
      <c r="D25" s="482" t="s">
        <v>29</v>
      </c>
      <c r="E25" s="482"/>
      <c r="F25" s="482"/>
      <c r="G25" s="482" t="s">
        <v>30</v>
      </c>
      <c r="H25" s="482" t="s">
        <v>31</v>
      </c>
      <c r="I25" s="482"/>
      <c r="J25" s="482"/>
      <c r="K25" s="482" t="s">
        <v>32</v>
      </c>
      <c r="L25" s="482"/>
      <c r="M25" s="482"/>
      <c r="N25" s="482" t="s">
        <v>33</v>
      </c>
      <c r="O25" s="482" t="s">
        <v>34</v>
      </c>
    </row>
    <row r="26" spans="1:118" customFormat="1" ht="20.25" customHeight="1" x14ac:dyDescent="0.25">
      <c r="A26" s="475"/>
      <c r="B26" s="475"/>
      <c r="C26" s="482"/>
      <c r="D26" s="482"/>
      <c r="E26" s="482"/>
      <c r="F26" s="482"/>
      <c r="G26" s="482"/>
      <c r="H26" s="482"/>
      <c r="I26" s="482"/>
      <c r="J26" s="482"/>
      <c r="K26" s="482"/>
      <c r="L26" s="482"/>
      <c r="M26" s="482"/>
      <c r="N26" s="482"/>
      <c r="O26" s="482"/>
    </row>
    <row r="27" spans="1:118" customFormat="1" ht="49.5" customHeight="1" x14ac:dyDescent="0.25">
      <c r="A27" s="307" t="s">
        <v>35</v>
      </c>
      <c r="B27" s="307" t="s">
        <v>36</v>
      </c>
      <c r="C27" s="482"/>
      <c r="D27" s="482"/>
      <c r="E27" s="482"/>
      <c r="F27" s="482"/>
      <c r="G27" s="482"/>
      <c r="H27" s="375" t="s">
        <v>37</v>
      </c>
      <c r="I27" s="375" t="s">
        <v>38</v>
      </c>
      <c r="J27" s="375" t="s">
        <v>39</v>
      </c>
      <c r="K27" s="375" t="s">
        <v>37</v>
      </c>
      <c r="L27" s="375" t="s">
        <v>38</v>
      </c>
      <c r="M27" s="375" t="s">
        <v>40</v>
      </c>
      <c r="N27" s="482"/>
      <c r="O27" s="482"/>
    </row>
    <row r="28" spans="1:118" customFormat="1" ht="15" x14ac:dyDescent="0.25">
      <c r="A28" s="374">
        <v>1</v>
      </c>
      <c r="B28" s="374">
        <v>2</v>
      </c>
      <c r="C28" s="374">
        <v>3</v>
      </c>
      <c r="D28" s="475">
        <v>4</v>
      </c>
      <c r="E28" s="475"/>
      <c r="F28" s="475"/>
      <c r="G28" s="374">
        <v>5</v>
      </c>
      <c r="H28" s="374">
        <v>6</v>
      </c>
      <c r="I28" s="374">
        <v>7</v>
      </c>
      <c r="J28" s="374">
        <v>8</v>
      </c>
      <c r="K28" s="374">
        <v>9</v>
      </c>
      <c r="L28" s="374">
        <v>10</v>
      </c>
      <c r="M28" s="374">
        <v>11</v>
      </c>
      <c r="N28" s="374">
        <v>12</v>
      </c>
      <c r="O28" s="374">
        <v>13</v>
      </c>
    </row>
    <row r="29" spans="1:118" customFormat="1" ht="15" x14ac:dyDescent="0.25">
      <c r="A29" s="476" t="s">
        <v>561</v>
      </c>
      <c r="B29" s="477"/>
      <c r="C29" s="477"/>
      <c r="D29" s="477"/>
      <c r="E29" s="477"/>
      <c r="F29" s="477"/>
      <c r="G29" s="477"/>
      <c r="H29" s="477"/>
      <c r="I29" s="477"/>
      <c r="J29" s="477"/>
      <c r="K29" s="477"/>
      <c r="L29" s="477"/>
      <c r="M29" s="477"/>
      <c r="N29" s="477"/>
      <c r="O29" s="478"/>
      <c r="DI29" s="219" t="s">
        <v>561</v>
      </c>
    </row>
    <row r="30" spans="1:118" customFormat="1" ht="15" x14ac:dyDescent="0.25">
      <c r="A30" s="476" t="s">
        <v>562</v>
      </c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8"/>
      <c r="DI30" s="219"/>
      <c r="DJ30" s="219" t="s">
        <v>562</v>
      </c>
    </row>
    <row r="31" spans="1:118" customFormat="1" ht="34.5" x14ac:dyDescent="0.25">
      <c r="A31" s="308" t="s">
        <v>41</v>
      </c>
      <c r="B31" s="309" t="s">
        <v>41</v>
      </c>
      <c r="C31" s="373" t="s">
        <v>525</v>
      </c>
      <c r="D31" s="479" t="s">
        <v>526</v>
      </c>
      <c r="E31" s="479"/>
      <c r="F31" s="479"/>
      <c r="G31" s="309" t="s">
        <v>246</v>
      </c>
      <c r="H31" s="309">
        <v>0.18431</v>
      </c>
      <c r="I31" s="309" t="s">
        <v>41</v>
      </c>
      <c r="J31" s="309" t="s">
        <v>800</v>
      </c>
      <c r="K31" s="310"/>
      <c r="L31" s="309"/>
      <c r="M31" s="310"/>
      <c r="N31" s="309"/>
      <c r="O31" s="311"/>
      <c r="DI31" s="219"/>
      <c r="DJ31" s="219"/>
      <c r="DK31" s="219" t="s">
        <v>526</v>
      </c>
      <c r="DL31" s="219" t="s">
        <v>5</v>
      </c>
      <c r="DM31" s="219" t="s">
        <v>5</v>
      </c>
    </row>
    <row r="32" spans="1:118" customFormat="1" ht="33.75" x14ac:dyDescent="0.25">
      <c r="A32" s="314"/>
      <c r="B32" s="315"/>
      <c r="C32" s="316" t="s">
        <v>527</v>
      </c>
      <c r="D32" s="480" t="s">
        <v>528</v>
      </c>
      <c r="E32" s="480"/>
      <c r="F32" s="480"/>
      <c r="G32" s="480"/>
      <c r="H32" s="480"/>
      <c r="I32" s="480"/>
      <c r="J32" s="480"/>
      <c r="K32" s="480"/>
      <c r="L32" s="480"/>
      <c r="M32" s="480"/>
      <c r="N32" s="480"/>
      <c r="O32" s="481"/>
      <c r="DI32" s="219"/>
      <c r="DJ32" s="219"/>
      <c r="DK32" s="219"/>
      <c r="DL32" s="219"/>
      <c r="DM32" s="219"/>
      <c r="DN32" s="218" t="s">
        <v>528</v>
      </c>
    </row>
    <row r="33" spans="1:122" customFormat="1" ht="33.75" x14ac:dyDescent="0.25">
      <c r="A33" s="314"/>
      <c r="B33" s="315"/>
      <c r="C33" s="316" t="s">
        <v>529</v>
      </c>
      <c r="D33" s="480" t="s">
        <v>530</v>
      </c>
      <c r="E33" s="480"/>
      <c r="F33" s="480"/>
      <c r="G33" s="480"/>
      <c r="H33" s="480"/>
      <c r="I33" s="480"/>
      <c r="J33" s="480"/>
      <c r="K33" s="480"/>
      <c r="L33" s="480"/>
      <c r="M33" s="480"/>
      <c r="N33" s="480"/>
      <c r="O33" s="481"/>
      <c r="DI33" s="219"/>
      <c r="DJ33" s="219"/>
      <c r="DK33" s="219"/>
      <c r="DL33" s="219"/>
      <c r="DM33" s="219"/>
      <c r="DN33" s="218" t="s">
        <v>530</v>
      </c>
    </row>
    <row r="34" spans="1:122" customFormat="1" ht="57" x14ac:dyDescent="0.25">
      <c r="A34" s="314"/>
      <c r="B34" s="315"/>
      <c r="C34" s="316" t="s">
        <v>45</v>
      </c>
      <c r="D34" s="480" t="s">
        <v>46</v>
      </c>
      <c r="E34" s="480"/>
      <c r="F34" s="480"/>
      <c r="G34" s="480"/>
      <c r="H34" s="480"/>
      <c r="I34" s="480"/>
      <c r="J34" s="480"/>
      <c r="K34" s="480"/>
      <c r="L34" s="480"/>
      <c r="M34" s="480"/>
      <c r="N34" s="480"/>
      <c r="O34" s="481"/>
      <c r="DI34" s="219"/>
      <c r="DJ34" s="219"/>
      <c r="DK34" s="219"/>
      <c r="DL34" s="219"/>
      <c r="DM34" s="219"/>
      <c r="DN34" s="218" t="s">
        <v>46</v>
      </c>
    </row>
    <row r="35" spans="1:122" customFormat="1" ht="15" x14ac:dyDescent="0.25">
      <c r="A35" s="314"/>
      <c r="B35" s="317"/>
      <c r="C35" s="316" t="s">
        <v>41</v>
      </c>
      <c r="D35" s="484" t="s">
        <v>47</v>
      </c>
      <c r="E35" s="484"/>
      <c r="F35" s="484"/>
      <c r="G35" s="318"/>
      <c r="H35" s="319"/>
      <c r="I35" s="319"/>
      <c r="J35" s="319"/>
      <c r="K35" s="337">
        <v>11490.2</v>
      </c>
      <c r="L35" s="339">
        <v>1.4490000000000001</v>
      </c>
      <c r="M35" s="337">
        <v>3068.63</v>
      </c>
      <c r="N35" s="321">
        <v>46.99</v>
      </c>
      <c r="O35" s="322">
        <v>144194.92000000001</v>
      </c>
      <c r="DI35" s="219"/>
      <c r="DJ35" s="219"/>
      <c r="DK35" s="219"/>
      <c r="DL35" s="219"/>
      <c r="DM35" s="219"/>
      <c r="DO35" s="218" t="s">
        <v>47</v>
      </c>
    </row>
    <row r="36" spans="1:122" customFormat="1" ht="15" x14ac:dyDescent="0.25">
      <c r="A36" s="314"/>
      <c r="B36" s="317"/>
      <c r="C36" s="316" t="s">
        <v>25</v>
      </c>
      <c r="D36" s="484" t="s">
        <v>48</v>
      </c>
      <c r="E36" s="484"/>
      <c r="F36" s="484"/>
      <c r="G36" s="318"/>
      <c r="H36" s="319"/>
      <c r="I36" s="319"/>
      <c r="J36" s="319"/>
      <c r="K36" s="337">
        <v>4269.6400000000003</v>
      </c>
      <c r="L36" s="339">
        <v>1.4490000000000001</v>
      </c>
      <c r="M36" s="337">
        <v>1140.27</v>
      </c>
      <c r="N36" s="321">
        <v>14.01</v>
      </c>
      <c r="O36" s="322">
        <v>15975.18</v>
      </c>
      <c r="DI36" s="219"/>
      <c r="DJ36" s="219"/>
      <c r="DK36" s="219"/>
      <c r="DL36" s="219"/>
      <c r="DM36" s="219"/>
      <c r="DO36" s="218" t="s">
        <v>48</v>
      </c>
    </row>
    <row r="37" spans="1:122" customFormat="1" ht="15" x14ac:dyDescent="0.25">
      <c r="A37" s="314"/>
      <c r="B37" s="317"/>
      <c r="C37" s="316" t="s">
        <v>49</v>
      </c>
      <c r="D37" s="484" t="s">
        <v>50</v>
      </c>
      <c r="E37" s="484"/>
      <c r="F37" s="484"/>
      <c r="G37" s="318"/>
      <c r="H37" s="319"/>
      <c r="I37" s="319"/>
      <c r="J37" s="319"/>
      <c r="K37" s="320">
        <v>512.04</v>
      </c>
      <c r="L37" s="339">
        <v>1.4490000000000001</v>
      </c>
      <c r="M37" s="320">
        <v>136.75</v>
      </c>
      <c r="N37" s="321">
        <v>46.99</v>
      </c>
      <c r="O37" s="322">
        <v>6425.88</v>
      </c>
      <c r="DI37" s="219"/>
      <c r="DJ37" s="219"/>
      <c r="DK37" s="219"/>
      <c r="DL37" s="219"/>
      <c r="DM37" s="219"/>
      <c r="DO37" s="218" t="s">
        <v>50</v>
      </c>
    </row>
    <row r="38" spans="1:122" customFormat="1" ht="15" x14ac:dyDescent="0.25">
      <c r="A38" s="323"/>
      <c r="B38" s="317"/>
      <c r="C38" s="316"/>
      <c r="D38" s="484" t="s">
        <v>53</v>
      </c>
      <c r="E38" s="484"/>
      <c r="F38" s="484"/>
      <c r="G38" s="318" t="s">
        <v>54</v>
      </c>
      <c r="H38" s="324">
        <v>1460</v>
      </c>
      <c r="I38" s="339">
        <v>1.4490000000000001</v>
      </c>
      <c r="J38" s="342">
        <v>389.9151774</v>
      </c>
      <c r="K38" s="326"/>
      <c r="L38" s="319"/>
      <c r="M38" s="326"/>
      <c r="N38" s="319"/>
      <c r="O38" s="327"/>
      <c r="DI38" s="219"/>
      <c r="DJ38" s="219"/>
      <c r="DK38" s="219"/>
      <c r="DL38" s="219"/>
      <c r="DM38" s="219"/>
      <c r="DP38" s="218" t="s">
        <v>53</v>
      </c>
    </row>
    <row r="39" spans="1:122" customFormat="1" ht="15" x14ac:dyDescent="0.25">
      <c r="A39" s="323"/>
      <c r="B39" s="317"/>
      <c r="C39" s="316"/>
      <c r="D39" s="484" t="s">
        <v>55</v>
      </c>
      <c r="E39" s="484"/>
      <c r="F39" s="484"/>
      <c r="G39" s="318" t="s">
        <v>54</v>
      </c>
      <c r="H39" s="341">
        <v>40.799999999999997</v>
      </c>
      <c r="I39" s="339">
        <v>1.4490000000000001</v>
      </c>
      <c r="J39" s="342">
        <v>10.896259799999999</v>
      </c>
      <c r="K39" s="326"/>
      <c r="L39" s="319"/>
      <c r="M39" s="326"/>
      <c r="N39" s="319"/>
      <c r="O39" s="327"/>
      <c r="DI39" s="219"/>
      <c r="DJ39" s="219"/>
      <c r="DK39" s="219"/>
      <c r="DL39" s="219"/>
      <c r="DM39" s="219"/>
      <c r="DP39" s="218" t="s">
        <v>55</v>
      </c>
    </row>
    <row r="40" spans="1:122" customFormat="1" ht="15" x14ac:dyDescent="0.25">
      <c r="A40" s="328"/>
      <c r="B40" s="318"/>
      <c r="C40" s="316"/>
      <c r="D40" s="483" t="s">
        <v>56</v>
      </c>
      <c r="E40" s="483"/>
      <c r="F40" s="483"/>
      <c r="G40" s="329"/>
      <c r="H40" s="330"/>
      <c r="I40" s="330"/>
      <c r="J40" s="330"/>
      <c r="K40" s="340">
        <v>15759.84</v>
      </c>
      <c r="L40" s="330"/>
      <c r="M40" s="340">
        <v>4208.8999999999996</v>
      </c>
      <c r="N40" s="330"/>
      <c r="O40" s="332">
        <v>160170.1</v>
      </c>
      <c r="DI40" s="219"/>
      <c r="DJ40" s="219"/>
      <c r="DK40" s="219"/>
      <c r="DL40" s="219"/>
      <c r="DM40" s="219"/>
      <c r="DQ40" s="218" t="s">
        <v>56</v>
      </c>
    </row>
    <row r="41" spans="1:122" customFormat="1" ht="15" x14ac:dyDescent="0.25">
      <c r="A41" s="323"/>
      <c r="B41" s="317"/>
      <c r="C41" s="316"/>
      <c r="D41" s="484" t="s">
        <v>57</v>
      </c>
      <c r="E41" s="484"/>
      <c r="F41" s="484"/>
      <c r="G41" s="318"/>
      <c r="H41" s="319"/>
      <c r="I41" s="319"/>
      <c r="J41" s="319"/>
      <c r="K41" s="326"/>
      <c r="L41" s="319"/>
      <c r="M41" s="337">
        <v>3205.38</v>
      </c>
      <c r="N41" s="319"/>
      <c r="O41" s="322">
        <v>150620.79999999999</v>
      </c>
      <c r="DI41" s="219"/>
      <c r="DJ41" s="219"/>
      <c r="DK41" s="219"/>
      <c r="DL41" s="219"/>
      <c r="DM41" s="219"/>
      <c r="DP41" s="218" t="s">
        <v>57</v>
      </c>
    </row>
    <row r="42" spans="1:122" customFormat="1" ht="45" x14ac:dyDescent="0.25">
      <c r="A42" s="323"/>
      <c r="B42" s="317"/>
      <c r="C42" s="316" t="s">
        <v>238</v>
      </c>
      <c r="D42" s="484" t="s">
        <v>239</v>
      </c>
      <c r="E42" s="484"/>
      <c r="F42" s="484"/>
      <c r="G42" s="318" t="s">
        <v>58</v>
      </c>
      <c r="H42" s="324">
        <v>109</v>
      </c>
      <c r="I42" s="319"/>
      <c r="J42" s="324">
        <v>109</v>
      </c>
      <c r="K42" s="326"/>
      <c r="L42" s="319"/>
      <c r="M42" s="337">
        <v>3493.86</v>
      </c>
      <c r="N42" s="319"/>
      <c r="O42" s="322">
        <v>164176.67000000001</v>
      </c>
      <c r="DI42" s="219"/>
      <c r="DJ42" s="219"/>
      <c r="DK42" s="219"/>
      <c r="DL42" s="219"/>
      <c r="DM42" s="219"/>
      <c r="DP42" s="218" t="s">
        <v>239</v>
      </c>
    </row>
    <row r="43" spans="1:122" customFormat="1" ht="90" x14ac:dyDescent="0.25">
      <c r="A43" s="323"/>
      <c r="B43" s="317"/>
      <c r="C43" s="316" t="s">
        <v>240</v>
      </c>
      <c r="D43" s="484" t="s">
        <v>241</v>
      </c>
      <c r="E43" s="484"/>
      <c r="F43" s="484"/>
      <c r="G43" s="318" t="s">
        <v>58</v>
      </c>
      <c r="H43" s="324">
        <v>65</v>
      </c>
      <c r="I43" s="321">
        <v>0.85</v>
      </c>
      <c r="J43" s="321">
        <v>55.25</v>
      </c>
      <c r="K43" s="326"/>
      <c r="L43" s="319"/>
      <c r="M43" s="337">
        <v>1770.97</v>
      </c>
      <c r="N43" s="319"/>
      <c r="O43" s="322">
        <v>83217.990000000005</v>
      </c>
      <c r="DI43" s="219"/>
      <c r="DJ43" s="219"/>
      <c r="DK43" s="219"/>
      <c r="DL43" s="219"/>
      <c r="DM43" s="219"/>
      <c r="DP43" s="218" t="s">
        <v>241</v>
      </c>
    </row>
    <row r="44" spans="1:122" customFormat="1" ht="15" x14ac:dyDescent="0.25">
      <c r="A44" s="314"/>
      <c r="B44" s="313"/>
      <c r="C44" s="372"/>
      <c r="D44" s="485" t="s">
        <v>59</v>
      </c>
      <c r="E44" s="485"/>
      <c r="F44" s="485"/>
      <c r="G44" s="309"/>
      <c r="H44" s="333"/>
      <c r="I44" s="333"/>
      <c r="J44" s="333"/>
      <c r="K44" s="334"/>
      <c r="L44" s="333"/>
      <c r="M44" s="335">
        <v>9473.73</v>
      </c>
      <c r="N44" s="330"/>
      <c r="O44" s="336">
        <v>407564.76</v>
      </c>
      <c r="DI44" s="219"/>
      <c r="DJ44" s="219"/>
      <c r="DK44" s="219"/>
      <c r="DL44" s="219"/>
      <c r="DM44" s="219"/>
      <c r="DR44" s="219" t="s">
        <v>59</v>
      </c>
    </row>
    <row r="45" spans="1:122" customFormat="1" ht="15" x14ac:dyDescent="0.25">
      <c r="A45" s="476" t="s">
        <v>564</v>
      </c>
      <c r="B45" s="477"/>
      <c r="C45" s="477"/>
      <c r="D45" s="477"/>
      <c r="E45" s="477"/>
      <c r="F45" s="477"/>
      <c r="G45" s="477"/>
      <c r="H45" s="477"/>
      <c r="I45" s="477"/>
      <c r="J45" s="477"/>
      <c r="K45" s="477"/>
      <c r="L45" s="477"/>
      <c r="M45" s="477"/>
      <c r="N45" s="477"/>
      <c r="O45" s="478"/>
      <c r="DI45" s="219"/>
      <c r="DJ45" s="219" t="s">
        <v>564</v>
      </c>
      <c r="DK45" s="219"/>
      <c r="DL45" s="219"/>
      <c r="DM45" s="219"/>
      <c r="DR45" s="219"/>
    </row>
    <row r="46" spans="1:122" customFormat="1" ht="34.5" x14ac:dyDescent="0.25">
      <c r="A46" s="308" t="s">
        <v>25</v>
      </c>
      <c r="B46" s="309" t="s">
        <v>25</v>
      </c>
      <c r="C46" s="373" t="s">
        <v>447</v>
      </c>
      <c r="D46" s="479" t="s">
        <v>448</v>
      </c>
      <c r="E46" s="479"/>
      <c r="F46" s="479"/>
      <c r="G46" s="309" t="s">
        <v>60</v>
      </c>
      <c r="H46" s="309">
        <v>0.58960000000000001</v>
      </c>
      <c r="I46" s="309" t="s">
        <v>41</v>
      </c>
      <c r="J46" s="309" t="s">
        <v>801</v>
      </c>
      <c r="K46" s="310"/>
      <c r="L46" s="309"/>
      <c r="M46" s="310"/>
      <c r="N46" s="309"/>
      <c r="O46" s="311"/>
      <c r="DI46" s="219"/>
      <c r="DJ46" s="219"/>
      <c r="DK46" s="219" t="s">
        <v>448</v>
      </c>
      <c r="DL46" s="219" t="s">
        <v>5</v>
      </c>
      <c r="DM46" s="219" t="s">
        <v>5</v>
      </c>
      <c r="DR46" s="219"/>
    </row>
    <row r="47" spans="1:122" customFormat="1" ht="57" x14ac:dyDescent="0.25">
      <c r="A47" s="314"/>
      <c r="B47" s="315"/>
      <c r="C47" s="316" t="s">
        <v>45</v>
      </c>
      <c r="D47" s="480" t="s">
        <v>46</v>
      </c>
      <c r="E47" s="480"/>
      <c r="F47" s="480"/>
      <c r="G47" s="480"/>
      <c r="H47" s="480"/>
      <c r="I47" s="480"/>
      <c r="J47" s="480"/>
      <c r="K47" s="480"/>
      <c r="L47" s="480"/>
      <c r="M47" s="480"/>
      <c r="N47" s="480"/>
      <c r="O47" s="481"/>
      <c r="DI47" s="219"/>
      <c r="DJ47" s="219"/>
      <c r="DK47" s="219"/>
      <c r="DL47" s="219"/>
      <c r="DM47" s="219"/>
      <c r="DN47" s="218" t="s">
        <v>46</v>
      </c>
      <c r="DR47" s="219"/>
    </row>
    <row r="48" spans="1:122" customFormat="1" ht="15" x14ac:dyDescent="0.25">
      <c r="A48" s="314"/>
      <c r="B48" s="317"/>
      <c r="C48" s="316" t="s">
        <v>41</v>
      </c>
      <c r="D48" s="484" t="s">
        <v>47</v>
      </c>
      <c r="E48" s="484"/>
      <c r="F48" s="484"/>
      <c r="G48" s="318"/>
      <c r="H48" s="319"/>
      <c r="I48" s="319"/>
      <c r="J48" s="319"/>
      <c r="K48" s="320">
        <v>173.23</v>
      </c>
      <c r="L48" s="321">
        <v>1.1499999999999999</v>
      </c>
      <c r="M48" s="320">
        <v>117.46</v>
      </c>
      <c r="N48" s="321">
        <v>46.99</v>
      </c>
      <c r="O48" s="322">
        <v>5519.45</v>
      </c>
      <c r="DI48" s="219"/>
      <c r="DJ48" s="219"/>
      <c r="DK48" s="219"/>
      <c r="DL48" s="219"/>
      <c r="DM48" s="219"/>
      <c r="DO48" s="218" t="s">
        <v>47</v>
      </c>
      <c r="DR48" s="219"/>
    </row>
    <row r="49" spans="1:123" customFormat="1" ht="15" x14ac:dyDescent="0.25">
      <c r="A49" s="314"/>
      <c r="B49" s="317"/>
      <c r="C49" s="316" t="s">
        <v>25</v>
      </c>
      <c r="D49" s="484" t="s">
        <v>48</v>
      </c>
      <c r="E49" s="484"/>
      <c r="F49" s="484"/>
      <c r="G49" s="318"/>
      <c r="H49" s="319"/>
      <c r="I49" s="319"/>
      <c r="J49" s="319"/>
      <c r="K49" s="337">
        <v>5268.76</v>
      </c>
      <c r="L49" s="321">
        <v>1.1499999999999999</v>
      </c>
      <c r="M49" s="337">
        <v>3572.43</v>
      </c>
      <c r="N49" s="321">
        <v>14.01</v>
      </c>
      <c r="O49" s="322">
        <v>50049.74</v>
      </c>
      <c r="DI49" s="219"/>
      <c r="DJ49" s="219"/>
      <c r="DK49" s="219"/>
      <c r="DL49" s="219"/>
      <c r="DM49" s="219"/>
      <c r="DO49" s="218" t="s">
        <v>48</v>
      </c>
      <c r="DR49" s="219"/>
    </row>
    <row r="50" spans="1:123" customFormat="1" ht="15" x14ac:dyDescent="0.25">
      <c r="A50" s="314"/>
      <c r="B50" s="317"/>
      <c r="C50" s="316" t="s">
        <v>49</v>
      </c>
      <c r="D50" s="484" t="s">
        <v>50</v>
      </c>
      <c r="E50" s="484"/>
      <c r="F50" s="484"/>
      <c r="G50" s="318"/>
      <c r="H50" s="319"/>
      <c r="I50" s="319"/>
      <c r="J50" s="319"/>
      <c r="K50" s="320">
        <v>267.67</v>
      </c>
      <c r="L50" s="321">
        <v>1.1499999999999999</v>
      </c>
      <c r="M50" s="320">
        <v>181.49</v>
      </c>
      <c r="N50" s="321">
        <v>46.99</v>
      </c>
      <c r="O50" s="322">
        <v>8528.2199999999993</v>
      </c>
      <c r="DI50" s="219"/>
      <c r="DJ50" s="219"/>
      <c r="DK50" s="219"/>
      <c r="DL50" s="219"/>
      <c r="DM50" s="219"/>
      <c r="DO50" s="218" t="s">
        <v>50</v>
      </c>
      <c r="DR50" s="219"/>
    </row>
    <row r="51" spans="1:123" customFormat="1" ht="15" x14ac:dyDescent="0.25">
      <c r="A51" s="314"/>
      <c r="B51" s="317"/>
      <c r="C51" s="316" t="s">
        <v>51</v>
      </c>
      <c r="D51" s="484" t="s">
        <v>52</v>
      </c>
      <c r="E51" s="484"/>
      <c r="F51" s="484"/>
      <c r="G51" s="318"/>
      <c r="H51" s="319"/>
      <c r="I51" s="319"/>
      <c r="J51" s="319"/>
      <c r="K51" s="320">
        <v>17.079999999999998</v>
      </c>
      <c r="L51" s="319"/>
      <c r="M51" s="320">
        <v>10.07</v>
      </c>
      <c r="N51" s="321">
        <v>8.75</v>
      </c>
      <c r="O51" s="338">
        <v>88.11</v>
      </c>
      <c r="DI51" s="219"/>
      <c r="DJ51" s="219"/>
      <c r="DK51" s="219"/>
      <c r="DL51" s="219"/>
      <c r="DM51" s="219"/>
      <c r="DO51" s="218" t="s">
        <v>52</v>
      </c>
      <c r="DR51" s="219"/>
    </row>
    <row r="52" spans="1:123" customFormat="1" ht="15" x14ac:dyDescent="0.25">
      <c r="A52" s="323"/>
      <c r="B52" s="317"/>
      <c r="C52" s="316"/>
      <c r="D52" s="484" t="s">
        <v>53</v>
      </c>
      <c r="E52" s="484"/>
      <c r="F52" s="484"/>
      <c r="G52" s="318" t="s">
        <v>54</v>
      </c>
      <c r="H52" s="341">
        <v>21.6</v>
      </c>
      <c r="I52" s="321">
        <v>1.1499999999999999</v>
      </c>
      <c r="J52" s="344">
        <v>14.645664</v>
      </c>
      <c r="K52" s="326"/>
      <c r="L52" s="319"/>
      <c r="M52" s="326"/>
      <c r="N52" s="319"/>
      <c r="O52" s="327"/>
      <c r="DI52" s="219"/>
      <c r="DJ52" s="219"/>
      <c r="DK52" s="219"/>
      <c r="DL52" s="219"/>
      <c r="DM52" s="219"/>
      <c r="DP52" s="218" t="s">
        <v>53</v>
      </c>
      <c r="DR52" s="219"/>
    </row>
    <row r="53" spans="1:123" customFormat="1" ht="15" x14ac:dyDescent="0.25">
      <c r="A53" s="323"/>
      <c r="B53" s="317"/>
      <c r="C53" s="316"/>
      <c r="D53" s="484" t="s">
        <v>55</v>
      </c>
      <c r="E53" s="484"/>
      <c r="F53" s="484"/>
      <c r="G53" s="318" t="s">
        <v>54</v>
      </c>
      <c r="H53" s="341">
        <v>20.6</v>
      </c>
      <c r="I53" s="321">
        <v>1.1499999999999999</v>
      </c>
      <c r="J53" s="344">
        <v>13.967624000000001</v>
      </c>
      <c r="K53" s="326"/>
      <c r="L53" s="319"/>
      <c r="M53" s="326"/>
      <c r="N53" s="319"/>
      <c r="O53" s="327"/>
      <c r="DI53" s="219"/>
      <c r="DJ53" s="219"/>
      <c r="DK53" s="219"/>
      <c r="DL53" s="219"/>
      <c r="DM53" s="219"/>
      <c r="DP53" s="218" t="s">
        <v>55</v>
      </c>
      <c r="DR53" s="219"/>
    </row>
    <row r="54" spans="1:123" customFormat="1" ht="15" x14ac:dyDescent="0.25">
      <c r="A54" s="328"/>
      <c r="B54" s="318"/>
      <c r="C54" s="316"/>
      <c r="D54" s="483" t="s">
        <v>56</v>
      </c>
      <c r="E54" s="483"/>
      <c r="F54" s="483"/>
      <c r="G54" s="329"/>
      <c r="H54" s="330"/>
      <c r="I54" s="330"/>
      <c r="J54" s="330"/>
      <c r="K54" s="340">
        <v>5459.07</v>
      </c>
      <c r="L54" s="330"/>
      <c r="M54" s="340">
        <v>3699.96</v>
      </c>
      <c r="N54" s="330"/>
      <c r="O54" s="332">
        <v>55657.3</v>
      </c>
      <c r="DI54" s="219"/>
      <c r="DJ54" s="219"/>
      <c r="DK54" s="219"/>
      <c r="DL54" s="219"/>
      <c r="DM54" s="219"/>
      <c r="DQ54" s="218" t="s">
        <v>56</v>
      </c>
      <c r="DR54" s="219"/>
    </row>
    <row r="55" spans="1:123" customFormat="1" ht="15" x14ac:dyDescent="0.25">
      <c r="A55" s="323"/>
      <c r="B55" s="317"/>
      <c r="C55" s="316"/>
      <c r="D55" s="484" t="s">
        <v>57</v>
      </c>
      <c r="E55" s="484"/>
      <c r="F55" s="484"/>
      <c r="G55" s="318"/>
      <c r="H55" s="319"/>
      <c r="I55" s="319"/>
      <c r="J55" s="319"/>
      <c r="K55" s="326"/>
      <c r="L55" s="319"/>
      <c r="M55" s="320">
        <v>298.95</v>
      </c>
      <c r="N55" s="319"/>
      <c r="O55" s="322">
        <v>14047.67</v>
      </c>
      <c r="DI55" s="219"/>
      <c r="DJ55" s="219"/>
      <c r="DK55" s="219"/>
      <c r="DL55" s="219"/>
      <c r="DM55" s="219"/>
      <c r="DP55" s="218" t="s">
        <v>57</v>
      </c>
      <c r="DR55" s="219"/>
    </row>
    <row r="56" spans="1:123" customFormat="1" ht="78.75" x14ac:dyDescent="0.25">
      <c r="A56" s="323"/>
      <c r="B56" s="317"/>
      <c r="C56" s="316" t="s">
        <v>220</v>
      </c>
      <c r="D56" s="484" t="s">
        <v>221</v>
      </c>
      <c r="E56" s="484"/>
      <c r="F56" s="484"/>
      <c r="G56" s="318" t="s">
        <v>58</v>
      </c>
      <c r="H56" s="324">
        <v>147</v>
      </c>
      <c r="I56" s="319"/>
      <c r="J56" s="324">
        <v>147</v>
      </c>
      <c r="K56" s="326"/>
      <c r="L56" s="319"/>
      <c r="M56" s="320">
        <v>439.46</v>
      </c>
      <c r="N56" s="319"/>
      <c r="O56" s="322">
        <v>20650.07</v>
      </c>
      <c r="DI56" s="219"/>
      <c r="DJ56" s="219"/>
      <c r="DK56" s="219"/>
      <c r="DL56" s="219"/>
      <c r="DM56" s="219"/>
      <c r="DP56" s="218" t="s">
        <v>221</v>
      </c>
      <c r="DR56" s="219"/>
    </row>
    <row r="57" spans="1:123" customFormat="1" ht="123.75" x14ac:dyDescent="0.25">
      <c r="A57" s="323"/>
      <c r="B57" s="317"/>
      <c r="C57" s="316" t="s">
        <v>222</v>
      </c>
      <c r="D57" s="484" t="s">
        <v>223</v>
      </c>
      <c r="E57" s="484"/>
      <c r="F57" s="484"/>
      <c r="G57" s="318" t="s">
        <v>58</v>
      </c>
      <c r="H57" s="324">
        <v>134</v>
      </c>
      <c r="I57" s="321">
        <v>0.85</v>
      </c>
      <c r="J57" s="341">
        <v>113.9</v>
      </c>
      <c r="K57" s="326"/>
      <c r="L57" s="319"/>
      <c r="M57" s="320">
        <v>340.5</v>
      </c>
      <c r="N57" s="319"/>
      <c r="O57" s="322">
        <v>16000.3</v>
      </c>
      <c r="DI57" s="219"/>
      <c r="DJ57" s="219"/>
      <c r="DK57" s="219"/>
      <c r="DL57" s="219"/>
      <c r="DM57" s="219"/>
      <c r="DP57" s="218" t="s">
        <v>223</v>
      </c>
      <c r="DR57" s="219"/>
    </row>
    <row r="58" spans="1:123" customFormat="1" ht="15" x14ac:dyDescent="0.25">
      <c r="A58" s="314"/>
      <c r="B58" s="313"/>
      <c r="C58" s="372"/>
      <c r="D58" s="485" t="s">
        <v>59</v>
      </c>
      <c r="E58" s="485"/>
      <c r="F58" s="485"/>
      <c r="G58" s="309"/>
      <c r="H58" s="333"/>
      <c r="I58" s="333"/>
      <c r="J58" s="333"/>
      <c r="K58" s="334"/>
      <c r="L58" s="333"/>
      <c r="M58" s="335">
        <v>4479.92</v>
      </c>
      <c r="N58" s="330"/>
      <c r="O58" s="336">
        <v>92307.67</v>
      </c>
      <c r="DI58" s="219"/>
      <c r="DJ58" s="219"/>
      <c r="DK58" s="219"/>
      <c r="DL58" s="219"/>
      <c r="DM58" s="219"/>
      <c r="DR58" s="219" t="s">
        <v>59</v>
      </c>
    </row>
    <row r="59" spans="1:123" customFormat="1" ht="45" x14ac:dyDescent="0.25">
      <c r="A59" s="308" t="s">
        <v>49</v>
      </c>
      <c r="B59" s="309" t="s">
        <v>49</v>
      </c>
      <c r="C59" s="373" t="s">
        <v>531</v>
      </c>
      <c r="D59" s="479" t="s">
        <v>332</v>
      </c>
      <c r="E59" s="479"/>
      <c r="F59" s="479"/>
      <c r="G59" s="309" t="s">
        <v>67</v>
      </c>
      <c r="H59" s="309">
        <v>74.319999999999993</v>
      </c>
      <c r="I59" s="309" t="s">
        <v>41</v>
      </c>
      <c r="J59" s="309" t="s">
        <v>802</v>
      </c>
      <c r="K59" s="310" t="s">
        <v>532</v>
      </c>
      <c r="L59" s="309" t="s">
        <v>217</v>
      </c>
      <c r="M59" s="310" t="s">
        <v>803</v>
      </c>
      <c r="N59" s="309" t="s">
        <v>318</v>
      </c>
      <c r="O59" s="311" t="s">
        <v>804</v>
      </c>
      <c r="DI59" s="219"/>
      <c r="DJ59" s="219"/>
      <c r="DK59" s="219" t="s">
        <v>332</v>
      </c>
      <c r="DL59" s="219" t="s">
        <v>5</v>
      </c>
      <c r="DM59" s="219" t="s">
        <v>5</v>
      </c>
      <c r="DR59" s="219"/>
    </row>
    <row r="60" spans="1:123" customFormat="1" ht="15" x14ac:dyDescent="0.25">
      <c r="A60" s="312"/>
      <c r="B60" s="313"/>
      <c r="C60" s="372"/>
      <c r="D60" s="484" t="s">
        <v>533</v>
      </c>
      <c r="E60" s="484"/>
      <c r="F60" s="484"/>
      <c r="G60" s="484"/>
      <c r="H60" s="484"/>
      <c r="I60" s="484"/>
      <c r="J60" s="484"/>
      <c r="K60" s="484"/>
      <c r="L60" s="484"/>
      <c r="M60" s="484"/>
      <c r="N60" s="484"/>
      <c r="O60" s="486"/>
      <c r="DI60" s="219"/>
      <c r="DJ60" s="219"/>
      <c r="DK60" s="219"/>
      <c r="DL60" s="219"/>
      <c r="DM60" s="219"/>
      <c r="DR60" s="219"/>
      <c r="DS60" s="218" t="s">
        <v>533</v>
      </c>
    </row>
    <row r="61" spans="1:123" customFormat="1" ht="15" x14ac:dyDescent="0.25">
      <c r="A61" s="314"/>
      <c r="B61" s="315"/>
      <c r="C61" s="316"/>
      <c r="D61" s="480" t="s">
        <v>335</v>
      </c>
      <c r="E61" s="480"/>
      <c r="F61" s="480"/>
      <c r="G61" s="480"/>
      <c r="H61" s="480"/>
      <c r="I61" s="480"/>
      <c r="J61" s="480"/>
      <c r="K61" s="480"/>
      <c r="L61" s="480"/>
      <c r="M61" s="480"/>
      <c r="N61" s="480"/>
      <c r="O61" s="481"/>
      <c r="DI61" s="219"/>
      <c r="DJ61" s="219"/>
      <c r="DK61" s="219"/>
      <c r="DL61" s="219"/>
      <c r="DM61" s="219"/>
      <c r="DN61" s="218" t="s">
        <v>335</v>
      </c>
      <c r="DR61" s="219"/>
    </row>
    <row r="62" spans="1:123" customFormat="1" ht="15" x14ac:dyDescent="0.25">
      <c r="A62" s="314"/>
      <c r="B62" s="315"/>
      <c r="C62" s="316"/>
      <c r="D62" s="480" t="s">
        <v>133</v>
      </c>
      <c r="E62" s="480"/>
      <c r="F62" s="480"/>
      <c r="G62" s="480"/>
      <c r="H62" s="480"/>
      <c r="I62" s="480"/>
      <c r="J62" s="480"/>
      <c r="K62" s="480"/>
      <c r="L62" s="480"/>
      <c r="M62" s="480"/>
      <c r="N62" s="480"/>
      <c r="O62" s="481"/>
      <c r="DI62" s="219"/>
      <c r="DJ62" s="219"/>
      <c r="DK62" s="219"/>
      <c r="DL62" s="219"/>
      <c r="DM62" s="219"/>
      <c r="DN62" s="218" t="s">
        <v>133</v>
      </c>
      <c r="DR62" s="219"/>
    </row>
    <row r="63" spans="1:123" customFormat="1" ht="15" x14ac:dyDescent="0.25">
      <c r="A63" s="314"/>
      <c r="B63" s="313"/>
      <c r="C63" s="372"/>
      <c r="D63" s="485" t="s">
        <v>59</v>
      </c>
      <c r="E63" s="485"/>
      <c r="F63" s="485"/>
      <c r="G63" s="309"/>
      <c r="H63" s="333"/>
      <c r="I63" s="333"/>
      <c r="J63" s="333"/>
      <c r="K63" s="334"/>
      <c r="L63" s="333"/>
      <c r="M63" s="335">
        <v>40578.620000000003</v>
      </c>
      <c r="N63" s="330"/>
      <c r="O63" s="336">
        <v>355062.93</v>
      </c>
      <c r="DI63" s="219"/>
      <c r="DJ63" s="219"/>
      <c r="DK63" s="219"/>
      <c r="DL63" s="219"/>
      <c r="DM63" s="219"/>
      <c r="DR63" s="219" t="s">
        <v>59</v>
      </c>
    </row>
    <row r="64" spans="1:123" customFormat="1" ht="15" x14ac:dyDescent="0.25">
      <c r="A64" s="476" t="s">
        <v>569</v>
      </c>
      <c r="B64" s="477"/>
      <c r="C64" s="477"/>
      <c r="D64" s="477"/>
      <c r="E64" s="477"/>
      <c r="F64" s="477"/>
      <c r="G64" s="477"/>
      <c r="H64" s="477"/>
      <c r="I64" s="477"/>
      <c r="J64" s="477"/>
      <c r="K64" s="477"/>
      <c r="L64" s="477"/>
      <c r="M64" s="477"/>
      <c r="N64" s="477"/>
      <c r="O64" s="478"/>
      <c r="DI64" s="219"/>
      <c r="DJ64" s="219" t="s">
        <v>569</v>
      </c>
      <c r="DK64" s="219"/>
      <c r="DL64" s="219"/>
      <c r="DM64" s="219"/>
      <c r="DR64" s="219"/>
    </row>
    <row r="65" spans="1:122" customFormat="1" ht="57" x14ac:dyDescent="0.25">
      <c r="A65" s="308" t="s">
        <v>51</v>
      </c>
      <c r="B65" s="309" t="s">
        <v>51</v>
      </c>
      <c r="C65" s="373" t="s">
        <v>266</v>
      </c>
      <c r="D65" s="479" t="s">
        <v>317</v>
      </c>
      <c r="E65" s="479"/>
      <c r="F65" s="479"/>
      <c r="G65" s="309" t="s">
        <v>246</v>
      </c>
      <c r="H65" s="309">
        <v>0.18431</v>
      </c>
      <c r="I65" s="309" t="s">
        <v>41</v>
      </c>
      <c r="J65" s="309" t="s">
        <v>800</v>
      </c>
      <c r="K65" s="310"/>
      <c r="L65" s="309"/>
      <c r="M65" s="310"/>
      <c r="N65" s="309"/>
      <c r="O65" s="311"/>
      <c r="DI65" s="219"/>
      <c r="DJ65" s="219"/>
      <c r="DK65" s="219" t="s">
        <v>317</v>
      </c>
      <c r="DL65" s="219" t="s">
        <v>5</v>
      </c>
      <c r="DM65" s="219" t="s">
        <v>5</v>
      </c>
      <c r="DR65" s="219"/>
    </row>
    <row r="66" spans="1:122" customFormat="1" ht="33.75" x14ac:dyDescent="0.25">
      <c r="A66" s="314"/>
      <c r="B66" s="315"/>
      <c r="C66" s="316" t="s">
        <v>527</v>
      </c>
      <c r="D66" s="480" t="s">
        <v>528</v>
      </c>
      <c r="E66" s="480"/>
      <c r="F66" s="480"/>
      <c r="G66" s="480"/>
      <c r="H66" s="480"/>
      <c r="I66" s="480"/>
      <c r="J66" s="480"/>
      <c r="K66" s="480"/>
      <c r="L66" s="480"/>
      <c r="M66" s="480"/>
      <c r="N66" s="480"/>
      <c r="O66" s="481"/>
      <c r="DI66" s="219"/>
      <c r="DJ66" s="219"/>
      <c r="DK66" s="219"/>
      <c r="DL66" s="219"/>
      <c r="DM66" s="219"/>
      <c r="DN66" s="218" t="s">
        <v>528</v>
      </c>
      <c r="DR66" s="219"/>
    </row>
    <row r="67" spans="1:122" customFormat="1" ht="33.75" x14ac:dyDescent="0.25">
      <c r="A67" s="314"/>
      <c r="B67" s="315"/>
      <c r="C67" s="316" t="s">
        <v>529</v>
      </c>
      <c r="D67" s="480" t="s">
        <v>530</v>
      </c>
      <c r="E67" s="480"/>
      <c r="F67" s="480"/>
      <c r="G67" s="480"/>
      <c r="H67" s="480"/>
      <c r="I67" s="480"/>
      <c r="J67" s="480"/>
      <c r="K67" s="480"/>
      <c r="L67" s="480"/>
      <c r="M67" s="480"/>
      <c r="N67" s="480"/>
      <c r="O67" s="481"/>
      <c r="DI67" s="219"/>
      <c r="DJ67" s="219"/>
      <c r="DK67" s="219"/>
      <c r="DL67" s="219"/>
      <c r="DM67" s="219"/>
      <c r="DN67" s="218" t="s">
        <v>530</v>
      </c>
      <c r="DR67" s="219"/>
    </row>
    <row r="68" spans="1:122" customFormat="1" ht="33.75" x14ac:dyDescent="0.25">
      <c r="A68" s="314"/>
      <c r="B68" s="315"/>
      <c r="C68" s="316" t="s">
        <v>43</v>
      </c>
      <c r="D68" s="480" t="s">
        <v>44</v>
      </c>
      <c r="E68" s="480"/>
      <c r="F68" s="480"/>
      <c r="G68" s="480"/>
      <c r="H68" s="480"/>
      <c r="I68" s="480"/>
      <c r="J68" s="480"/>
      <c r="K68" s="480"/>
      <c r="L68" s="480"/>
      <c r="M68" s="480"/>
      <c r="N68" s="480"/>
      <c r="O68" s="481"/>
      <c r="DI68" s="219"/>
      <c r="DJ68" s="219"/>
      <c r="DK68" s="219"/>
      <c r="DL68" s="219"/>
      <c r="DM68" s="219"/>
      <c r="DN68" s="218" t="s">
        <v>44</v>
      </c>
      <c r="DR68" s="219"/>
    </row>
    <row r="69" spans="1:122" customFormat="1" ht="57" x14ac:dyDescent="0.25">
      <c r="A69" s="314"/>
      <c r="B69" s="315"/>
      <c r="C69" s="316" t="s">
        <v>45</v>
      </c>
      <c r="D69" s="480" t="s">
        <v>46</v>
      </c>
      <c r="E69" s="480"/>
      <c r="F69" s="480"/>
      <c r="G69" s="480"/>
      <c r="H69" s="480"/>
      <c r="I69" s="480"/>
      <c r="J69" s="480"/>
      <c r="K69" s="480"/>
      <c r="L69" s="480"/>
      <c r="M69" s="480"/>
      <c r="N69" s="480"/>
      <c r="O69" s="481"/>
      <c r="DI69" s="219"/>
      <c r="DJ69" s="219"/>
      <c r="DK69" s="219"/>
      <c r="DL69" s="219"/>
      <c r="DM69" s="219"/>
      <c r="DN69" s="218" t="s">
        <v>46</v>
      </c>
      <c r="DR69" s="219"/>
    </row>
    <row r="70" spans="1:122" customFormat="1" ht="15" x14ac:dyDescent="0.25">
      <c r="A70" s="314"/>
      <c r="B70" s="317"/>
      <c r="C70" s="316" t="s">
        <v>41</v>
      </c>
      <c r="D70" s="484" t="s">
        <v>47</v>
      </c>
      <c r="E70" s="484"/>
      <c r="F70" s="484"/>
      <c r="G70" s="318"/>
      <c r="H70" s="319"/>
      <c r="I70" s="319"/>
      <c r="J70" s="319"/>
      <c r="K70" s="337">
        <v>9218</v>
      </c>
      <c r="L70" s="325">
        <v>1.66635</v>
      </c>
      <c r="M70" s="337">
        <v>2831.08</v>
      </c>
      <c r="N70" s="321">
        <v>46.99</v>
      </c>
      <c r="O70" s="322">
        <v>133032.45000000001</v>
      </c>
      <c r="DI70" s="219"/>
      <c r="DJ70" s="219"/>
      <c r="DK70" s="219"/>
      <c r="DL70" s="219"/>
      <c r="DM70" s="219"/>
      <c r="DO70" s="218" t="s">
        <v>47</v>
      </c>
      <c r="DR70" s="219"/>
    </row>
    <row r="71" spans="1:122" customFormat="1" ht="15" x14ac:dyDescent="0.25">
      <c r="A71" s="314"/>
      <c r="B71" s="317"/>
      <c r="C71" s="316" t="s">
        <v>25</v>
      </c>
      <c r="D71" s="484" t="s">
        <v>48</v>
      </c>
      <c r="E71" s="484"/>
      <c r="F71" s="484"/>
      <c r="G71" s="318"/>
      <c r="H71" s="319"/>
      <c r="I71" s="319"/>
      <c r="J71" s="319"/>
      <c r="K71" s="337">
        <v>40105.1</v>
      </c>
      <c r="L71" s="325">
        <v>1.81125</v>
      </c>
      <c r="M71" s="337">
        <v>13388.35</v>
      </c>
      <c r="N71" s="321">
        <v>14.01</v>
      </c>
      <c r="O71" s="322">
        <v>187570.78</v>
      </c>
      <c r="DI71" s="219"/>
      <c r="DJ71" s="219"/>
      <c r="DK71" s="219"/>
      <c r="DL71" s="219"/>
      <c r="DM71" s="219"/>
      <c r="DO71" s="218" t="s">
        <v>48</v>
      </c>
      <c r="DR71" s="219"/>
    </row>
    <row r="72" spans="1:122" customFormat="1" ht="15" x14ac:dyDescent="0.25">
      <c r="A72" s="314"/>
      <c r="B72" s="317"/>
      <c r="C72" s="316" t="s">
        <v>49</v>
      </c>
      <c r="D72" s="484" t="s">
        <v>50</v>
      </c>
      <c r="E72" s="484"/>
      <c r="F72" s="484"/>
      <c r="G72" s="318"/>
      <c r="H72" s="319"/>
      <c r="I72" s="319"/>
      <c r="J72" s="319"/>
      <c r="K72" s="337">
        <v>2629.93</v>
      </c>
      <c r="L72" s="325">
        <v>1.81125</v>
      </c>
      <c r="M72" s="320">
        <v>877.95</v>
      </c>
      <c r="N72" s="321">
        <v>46.99</v>
      </c>
      <c r="O72" s="322">
        <v>41254.870000000003</v>
      </c>
      <c r="DI72" s="219"/>
      <c r="DJ72" s="219"/>
      <c r="DK72" s="219"/>
      <c r="DL72" s="219"/>
      <c r="DM72" s="219"/>
      <c r="DO72" s="218" t="s">
        <v>50</v>
      </c>
      <c r="DR72" s="219"/>
    </row>
    <row r="73" spans="1:122" customFormat="1" ht="15" x14ac:dyDescent="0.25">
      <c r="A73" s="314"/>
      <c r="B73" s="317"/>
      <c r="C73" s="316" t="s">
        <v>51</v>
      </c>
      <c r="D73" s="484" t="s">
        <v>52</v>
      </c>
      <c r="E73" s="484"/>
      <c r="F73" s="484"/>
      <c r="G73" s="318"/>
      <c r="H73" s="319"/>
      <c r="I73" s="319"/>
      <c r="J73" s="319"/>
      <c r="K73" s="337">
        <v>1477980.73</v>
      </c>
      <c r="L73" s="319"/>
      <c r="M73" s="337">
        <v>272406.63</v>
      </c>
      <c r="N73" s="321">
        <v>8.75</v>
      </c>
      <c r="O73" s="322">
        <v>2383558.0099999998</v>
      </c>
      <c r="DI73" s="219"/>
      <c r="DJ73" s="219"/>
      <c r="DK73" s="219"/>
      <c r="DL73" s="219"/>
      <c r="DM73" s="219"/>
      <c r="DO73" s="218" t="s">
        <v>52</v>
      </c>
      <c r="DR73" s="219"/>
    </row>
    <row r="74" spans="1:122" customFormat="1" ht="15" x14ac:dyDescent="0.25">
      <c r="A74" s="323"/>
      <c r="B74" s="317"/>
      <c r="C74" s="316"/>
      <c r="D74" s="484" t="s">
        <v>53</v>
      </c>
      <c r="E74" s="484"/>
      <c r="F74" s="484"/>
      <c r="G74" s="318" t="s">
        <v>54</v>
      </c>
      <c r="H74" s="324">
        <v>1100</v>
      </c>
      <c r="I74" s="325">
        <v>1.66635</v>
      </c>
      <c r="J74" s="342">
        <v>337.83746539999999</v>
      </c>
      <c r="K74" s="326"/>
      <c r="L74" s="319"/>
      <c r="M74" s="326"/>
      <c r="N74" s="319"/>
      <c r="O74" s="327"/>
      <c r="DI74" s="219"/>
      <c r="DJ74" s="219"/>
      <c r="DK74" s="219"/>
      <c r="DL74" s="219"/>
      <c r="DM74" s="219"/>
      <c r="DP74" s="218" t="s">
        <v>53</v>
      </c>
      <c r="DR74" s="219"/>
    </row>
    <row r="75" spans="1:122" customFormat="1" ht="15" x14ac:dyDescent="0.25">
      <c r="A75" s="323"/>
      <c r="B75" s="317"/>
      <c r="C75" s="316"/>
      <c r="D75" s="484" t="s">
        <v>55</v>
      </c>
      <c r="E75" s="484"/>
      <c r="F75" s="484"/>
      <c r="G75" s="318" t="s">
        <v>54</v>
      </c>
      <c r="H75" s="321">
        <v>213.68</v>
      </c>
      <c r="I75" s="325">
        <v>1.81125</v>
      </c>
      <c r="J75" s="342">
        <v>71.333112200000002</v>
      </c>
      <c r="K75" s="326"/>
      <c r="L75" s="319"/>
      <c r="M75" s="326"/>
      <c r="N75" s="319"/>
      <c r="O75" s="327"/>
      <c r="DI75" s="219"/>
      <c r="DJ75" s="219"/>
      <c r="DK75" s="219"/>
      <c r="DL75" s="219"/>
      <c r="DM75" s="219"/>
      <c r="DP75" s="218" t="s">
        <v>55</v>
      </c>
      <c r="DR75" s="219"/>
    </row>
    <row r="76" spans="1:122" customFormat="1" ht="15" x14ac:dyDescent="0.25">
      <c r="A76" s="328"/>
      <c r="B76" s="318"/>
      <c r="C76" s="316"/>
      <c r="D76" s="483" t="s">
        <v>56</v>
      </c>
      <c r="E76" s="483"/>
      <c r="F76" s="483"/>
      <c r="G76" s="329"/>
      <c r="H76" s="330"/>
      <c r="I76" s="330"/>
      <c r="J76" s="330"/>
      <c r="K76" s="340">
        <v>1527303.83</v>
      </c>
      <c r="L76" s="330"/>
      <c r="M76" s="340">
        <v>288626.06</v>
      </c>
      <c r="N76" s="330"/>
      <c r="O76" s="332">
        <v>2704161.24</v>
      </c>
      <c r="DI76" s="219"/>
      <c r="DJ76" s="219"/>
      <c r="DK76" s="219"/>
      <c r="DL76" s="219"/>
      <c r="DM76" s="219"/>
      <c r="DQ76" s="218" t="s">
        <v>56</v>
      </c>
      <c r="DR76" s="219"/>
    </row>
    <row r="77" spans="1:122" customFormat="1" ht="15" x14ac:dyDescent="0.25">
      <c r="A77" s="323"/>
      <c r="B77" s="317"/>
      <c r="C77" s="316"/>
      <c r="D77" s="484" t="s">
        <v>57</v>
      </c>
      <c r="E77" s="484"/>
      <c r="F77" s="484"/>
      <c r="G77" s="318"/>
      <c r="H77" s="319"/>
      <c r="I77" s="319"/>
      <c r="J77" s="319"/>
      <c r="K77" s="326"/>
      <c r="L77" s="319"/>
      <c r="M77" s="337">
        <v>3709.03</v>
      </c>
      <c r="N77" s="319"/>
      <c r="O77" s="322">
        <v>174287.32</v>
      </c>
      <c r="DI77" s="219"/>
      <c r="DJ77" s="219"/>
      <c r="DK77" s="219"/>
      <c r="DL77" s="219"/>
      <c r="DM77" s="219"/>
      <c r="DP77" s="218" t="s">
        <v>57</v>
      </c>
      <c r="DR77" s="219"/>
    </row>
    <row r="78" spans="1:122" customFormat="1" ht="45" x14ac:dyDescent="0.25">
      <c r="A78" s="323"/>
      <c r="B78" s="317"/>
      <c r="C78" s="316" t="s">
        <v>238</v>
      </c>
      <c r="D78" s="484" t="s">
        <v>239</v>
      </c>
      <c r="E78" s="484"/>
      <c r="F78" s="484"/>
      <c r="G78" s="318" t="s">
        <v>58</v>
      </c>
      <c r="H78" s="324">
        <v>109</v>
      </c>
      <c r="I78" s="319"/>
      <c r="J78" s="324">
        <v>109</v>
      </c>
      <c r="K78" s="326"/>
      <c r="L78" s="319"/>
      <c r="M78" s="337">
        <v>4042.84</v>
      </c>
      <c r="N78" s="319"/>
      <c r="O78" s="322">
        <v>189973.18</v>
      </c>
      <c r="DI78" s="219"/>
      <c r="DJ78" s="219"/>
      <c r="DK78" s="219"/>
      <c r="DL78" s="219"/>
      <c r="DM78" s="219"/>
      <c r="DP78" s="218" t="s">
        <v>239</v>
      </c>
      <c r="DR78" s="219"/>
    </row>
    <row r="79" spans="1:122" customFormat="1" ht="90" x14ac:dyDescent="0.25">
      <c r="A79" s="323"/>
      <c r="B79" s="317"/>
      <c r="C79" s="316" t="s">
        <v>240</v>
      </c>
      <c r="D79" s="484" t="s">
        <v>241</v>
      </c>
      <c r="E79" s="484"/>
      <c r="F79" s="484"/>
      <c r="G79" s="318" t="s">
        <v>58</v>
      </c>
      <c r="H79" s="324">
        <v>65</v>
      </c>
      <c r="I79" s="321">
        <v>0.85</v>
      </c>
      <c r="J79" s="321">
        <v>55.25</v>
      </c>
      <c r="K79" s="326"/>
      <c r="L79" s="319"/>
      <c r="M79" s="337">
        <v>2049.2399999999998</v>
      </c>
      <c r="N79" s="319"/>
      <c r="O79" s="322">
        <v>96293.74</v>
      </c>
      <c r="DI79" s="219"/>
      <c r="DJ79" s="219"/>
      <c r="DK79" s="219"/>
      <c r="DL79" s="219"/>
      <c r="DM79" s="219"/>
      <c r="DP79" s="218" t="s">
        <v>241</v>
      </c>
      <c r="DR79" s="219"/>
    </row>
    <row r="80" spans="1:122" customFormat="1" ht="15" x14ac:dyDescent="0.25">
      <c r="A80" s="314"/>
      <c r="B80" s="313"/>
      <c r="C80" s="372"/>
      <c r="D80" s="485" t="s">
        <v>59</v>
      </c>
      <c r="E80" s="485"/>
      <c r="F80" s="485"/>
      <c r="G80" s="309"/>
      <c r="H80" s="333"/>
      <c r="I80" s="333"/>
      <c r="J80" s="333"/>
      <c r="K80" s="334"/>
      <c r="L80" s="333"/>
      <c r="M80" s="335">
        <v>294718.14</v>
      </c>
      <c r="N80" s="330"/>
      <c r="O80" s="336">
        <v>2990428.1600000001</v>
      </c>
      <c r="DI80" s="219"/>
      <c r="DJ80" s="219"/>
      <c r="DK80" s="219"/>
      <c r="DL80" s="219"/>
      <c r="DM80" s="219"/>
      <c r="DR80" s="219" t="s">
        <v>59</v>
      </c>
    </row>
    <row r="81" spans="1:123" customFormat="1" ht="33.75" x14ac:dyDescent="0.25">
      <c r="A81" s="308" t="s">
        <v>66</v>
      </c>
      <c r="B81" s="309" t="s">
        <v>66</v>
      </c>
      <c r="C81" s="373" t="s">
        <v>269</v>
      </c>
      <c r="D81" s="479" t="s">
        <v>270</v>
      </c>
      <c r="E81" s="479"/>
      <c r="F81" s="479"/>
      <c r="G81" s="309" t="s">
        <v>88</v>
      </c>
      <c r="H81" s="309">
        <v>-335</v>
      </c>
      <c r="I81" s="309" t="s">
        <v>41</v>
      </c>
      <c r="J81" s="309" t="s">
        <v>805</v>
      </c>
      <c r="K81" s="310" t="s">
        <v>271</v>
      </c>
      <c r="L81" s="309"/>
      <c r="M81" s="310" t="s">
        <v>806</v>
      </c>
      <c r="N81" s="309" t="s">
        <v>318</v>
      </c>
      <c r="O81" s="311" t="s">
        <v>807</v>
      </c>
      <c r="DI81" s="219"/>
      <c r="DJ81" s="219"/>
      <c r="DK81" s="219" t="s">
        <v>270</v>
      </c>
      <c r="DL81" s="219" t="s">
        <v>5</v>
      </c>
      <c r="DM81" s="219" t="s">
        <v>5</v>
      </c>
      <c r="DR81" s="219"/>
    </row>
    <row r="82" spans="1:123" customFormat="1" ht="15" x14ac:dyDescent="0.25">
      <c r="A82" s="314"/>
      <c r="B82" s="313"/>
      <c r="C82" s="372"/>
      <c r="D82" s="485" t="s">
        <v>59</v>
      </c>
      <c r="E82" s="485"/>
      <c r="F82" s="485"/>
      <c r="G82" s="309"/>
      <c r="H82" s="333"/>
      <c r="I82" s="333"/>
      <c r="J82" s="333"/>
      <c r="K82" s="334"/>
      <c r="L82" s="333"/>
      <c r="M82" s="335">
        <v>-63013.5</v>
      </c>
      <c r="N82" s="330"/>
      <c r="O82" s="336">
        <v>-551368.13</v>
      </c>
      <c r="DI82" s="219"/>
      <c r="DJ82" s="219"/>
      <c r="DK82" s="219"/>
      <c r="DL82" s="219"/>
      <c r="DM82" s="219"/>
      <c r="DR82" s="219" t="s">
        <v>59</v>
      </c>
    </row>
    <row r="83" spans="1:123" customFormat="1" ht="45" x14ac:dyDescent="0.25">
      <c r="A83" s="308" t="s">
        <v>68</v>
      </c>
      <c r="B83" s="309" t="s">
        <v>68</v>
      </c>
      <c r="C83" s="373" t="s">
        <v>570</v>
      </c>
      <c r="D83" s="479" t="s">
        <v>322</v>
      </c>
      <c r="E83" s="479"/>
      <c r="F83" s="479"/>
      <c r="G83" s="309" t="s">
        <v>88</v>
      </c>
      <c r="H83" s="309">
        <v>335</v>
      </c>
      <c r="I83" s="309" t="s">
        <v>41</v>
      </c>
      <c r="J83" s="309" t="s">
        <v>808</v>
      </c>
      <c r="K83" s="310" t="s">
        <v>534</v>
      </c>
      <c r="L83" s="309" t="s">
        <v>217</v>
      </c>
      <c r="M83" s="310" t="s">
        <v>809</v>
      </c>
      <c r="N83" s="309" t="s">
        <v>318</v>
      </c>
      <c r="O83" s="311" t="s">
        <v>810</v>
      </c>
      <c r="DI83" s="219"/>
      <c r="DJ83" s="219"/>
      <c r="DK83" s="219" t="s">
        <v>322</v>
      </c>
      <c r="DL83" s="219" t="s">
        <v>5</v>
      </c>
      <c r="DM83" s="219" t="s">
        <v>5</v>
      </c>
      <c r="DR83" s="219"/>
    </row>
    <row r="84" spans="1:123" customFormat="1" ht="15" x14ac:dyDescent="0.25">
      <c r="A84" s="312"/>
      <c r="B84" s="313"/>
      <c r="C84" s="372"/>
      <c r="D84" s="484" t="s">
        <v>535</v>
      </c>
      <c r="E84" s="484"/>
      <c r="F84" s="484"/>
      <c r="G84" s="484"/>
      <c r="H84" s="484"/>
      <c r="I84" s="484"/>
      <c r="J84" s="484"/>
      <c r="K84" s="484"/>
      <c r="L84" s="484"/>
      <c r="M84" s="484"/>
      <c r="N84" s="484"/>
      <c r="O84" s="486"/>
      <c r="DI84" s="219"/>
      <c r="DJ84" s="219"/>
      <c r="DK84" s="219"/>
      <c r="DL84" s="219"/>
      <c r="DM84" s="219"/>
      <c r="DR84" s="219"/>
      <c r="DS84" s="218" t="s">
        <v>535</v>
      </c>
    </row>
    <row r="85" spans="1:123" customFormat="1" ht="15" x14ac:dyDescent="0.25">
      <c r="A85" s="314"/>
      <c r="B85" s="315"/>
      <c r="C85" s="316"/>
      <c r="D85" s="480" t="s">
        <v>335</v>
      </c>
      <c r="E85" s="480"/>
      <c r="F85" s="480"/>
      <c r="G85" s="480"/>
      <c r="H85" s="480"/>
      <c r="I85" s="480"/>
      <c r="J85" s="480"/>
      <c r="K85" s="480"/>
      <c r="L85" s="480"/>
      <c r="M85" s="480"/>
      <c r="N85" s="480"/>
      <c r="O85" s="481"/>
      <c r="DI85" s="219"/>
      <c r="DJ85" s="219"/>
      <c r="DK85" s="219"/>
      <c r="DL85" s="219"/>
      <c r="DM85" s="219"/>
      <c r="DN85" s="218" t="s">
        <v>335</v>
      </c>
      <c r="DR85" s="219"/>
    </row>
    <row r="86" spans="1:123" customFormat="1" ht="15" x14ac:dyDescent="0.25">
      <c r="A86" s="314"/>
      <c r="B86" s="315"/>
      <c r="C86" s="316"/>
      <c r="D86" s="480" t="s">
        <v>133</v>
      </c>
      <c r="E86" s="480"/>
      <c r="F86" s="480"/>
      <c r="G86" s="480"/>
      <c r="H86" s="480"/>
      <c r="I86" s="480"/>
      <c r="J86" s="480"/>
      <c r="K86" s="480"/>
      <c r="L86" s="480"/>
      <c r="M86" s="480"/>
      <c r="N86" s="480"/>
      <c r="O86" s="481"/>
      <c r="DI86" s="219"/>
      <c r="DJ86" s="219"/>
      <c r="DK86" s="219"/>
      <c r="DL86" s="219"/>
      <c r="DM86" s="219"/>
      <c r="DN86" s="218" t="s">
        <v>133</v>
      </c>
      <c r="DR86" s="219"/>
    </row>
    <row r="87" spans="1:123" customFormat="1" ht="15" x14ac:dyDescent="0.25">
      <c r="A87" s="314"/>
      <c r="B87" s="313"/>
      <c r="C87" s="372"/>
      <c r="D87" s="485" t="s">
        <v>59</v>
      </c>
      <c r="E87" s="485"/>
      <c r="F87" s="485"/>
      <c r="G87" s="309"/>
      <c r="H87" s="333"/>
      <c r="I87" s="333"/>
      <c r="J87" s="333"/>
      <c r="K87" s="334"/>
      <c r="L87" s="333"/>
      <c r="M87" s="335">
        <v>272103.28000000003</v>
      </c>
      <c r="N87" s="330"/>
      <c r="O87" s="336">
        <v>2380903.7000000002</v>
      </c>
      <c r="DI87" s="219"/>
      <c r="DJ87" s="219"/>
      <c r="DK87" s="219"/>
      <c r="DL87" s="219"/>
      <c r="DM87" s="219"/>
      <c r="DR87" s="219" t="s">
        <v>59</v>
      </c>
    </row>
    <row r="88" spans="1:123" customFormat="1" ht="34.5" x14ac:dyDescent="0.25">
      <c r="A88" s="308" t="s">
        <v>69</v>
      </c>
      <c r="B88" s="309" t="s">
        <v>69</v>
      </c>
      <c r="C88" s="373" t="s">
        <v>274</v>
      </c>
      <c r="D88" s="479" t="s">
        <v>275</v>
      </c>
      <c r="E88" s="479"/>
      <c r="F88" s="479"/>
      <c r="G88" s="309" t="s">
        <v>94</v>
      </c>
      <c r="H88" s="309">
        <v>-1.0249999999999999</v>
      </c>
      <c r="I88" s="309" t="s">
        <v>41</v>
      </c>
      <c r="J88" s="309" t="s">
        <v>811</v>
      </c>
      <c r="K88" s="310" t="s">
        <v>276</v>
      </c>
      <c r="L88" s="309"/>
      <c r="M88" s="310" t="s">
        <v>812</v>
      </c>
      <c r="N88" s="309" t="s">
        <v>318</v>
      </c>
      <c r="O88" s="311" t="s">
        <v>813</v>
      </c>
      <c r="DI88" s="219"/>
      <c r="DJ88" s="219"/>
      <c r="DK88" s="219" t="s">
        <v>275</v>
      </c>
      <c r="DL88" s="219" t="s">
        <v>5</v>
      </c>
      <c r="DM88" s="219" t="s">
        <v>5</v>
      </c>
      <c r="DR88" s="219"/>
    </row>
    <row r="89" spans="1:123" customFormat="1" ht="15" x14ac:dyDescent="0.25">
      <c r="A89" s="314"/>
      <c r="B89" s="313"/>
      <c r="C89" s="372"/>
      <c r="D89" s="485" t="s">
        <v>59</v>
      </c>
      <c r="E89" s="485"/>
      <c r="F89" s="485"/>
      <c r="G89" s="309"/>
      <c r="H89" s="333"/>
      <c r="I89" s="333"/>
      <c r="J89" s="333"/>
      <c r="K89" s="334"/>
      <c r="L89" s="333"/>
      <c r="M89" s="335">
        <v>-11221.7</v>
      </c>
      <c r="N89" s="330"/>
      <c r="O89" s="336">
        <v>-98189.88</v>
      </c>
      <c r="DI89" s="219"/>
      <c r="DJ89" s="219"/>
      <c r="DK89" s="219"/>
      <c r="DL89" s="219"/>
      <c r="DM89" s="219"/>
      <c r="DR89" s="219" t="s">
        <v>59</v>
      </c>
    </row>
    <row r="90" spans="1:123" customFormat="1" ht="45" x14ac:dyDescent="0.25">
      <c r="A90" s="308" t="s">
        <v>70</v>
      </c>
      <c r="B90" s="309" t="s">
        <v>70</v>
      </c>
      <c r="C90" s="373" t="s">
        <v>575</v>
      </c>
      <c r="D90" s="479" t="s">
        <v>576</v>
      </c>
      <c r="E90" s="479"/>
      <c r="F90" s="479"/>
      <c r="G90" s="309" t="s">
        <v>536</v>
      </c>
      <c r="H90" s="309">
        <v>1.371</v>
      </c>
      <c r="I90" s="309" t="s">
        <v>41</v>
      </c>
      <c r="J90" s="309" t="s">
        <v>814</v>
      </c>
      <c r="K90" s="310" t="s">
        <v>537</v>
      </c>
      <c r="L90" s="309" t="s">
        <v>217</v>
      </c>
      <c r="M90" s="310" t="s">
        <v>815</v>
      </c>
      <c r="N90" s="309" t="s">
        <v>318</v>
      </c>
      <c r="O90" s="311" t="s">
        <v>816</v>
      </c>
      <c r="DI90" s="219"/>
      <c r="DJ90" s="219"/>
      <c r="DK90" s="219" t="s">
        <v>576</v>
      </c>
      <c r="DL90" s="219" t="s">
        <v>5</v>
      </c>
      <c r="DM90" s="219" t="s">
        <v>5</v>
      </c>
      <c r="DR90" s="219"/>
    </row>
    <row r="91" spans="1:123" customFormat="1" ht="15" x14ac:dyDescent="0.25">
      <c r="A91" s="312"/>
      <c r="B91" s="313"/>
      <c r="C91" s="372"/>
      <c r="D91" s="484" t="s">
        <v>538</v>
      </c>
      <c r="E91" s="484"/>
      <c r="F91" s="484"/>
      <c r="G91" s="484"/>
      <c r="H91" s="484"/>
      <c r="I91" s="484"/>
      <c r="J91" s="484"/>
      <c r="K91" s="484"/>
      <c r="L91" s="484"/>
      <c r="M91" s="484"/>
      <c r="N91" s="484"/>
      <c r="O91" s="486"/>
      <c r="DI91" s="219"/>
      <c r="DJ91" s="219"/>
      <c r="DK91" s="219"/>
      <c r="DL91" s="219"/>
      <c r="DM91" s="219"/>
      <c r="DR91" s="219"/>
      <c r="DS91" s="218" t="s">
        <v>538</v>
      </c>
    </row>
    <row r="92" spans="1:123" customFormat="1" ht="15" x14ac:dyDescent="0.25">
      <c r="A92" s="314"/>
      <c r="B92" s="315"/>
      <c r="C92" s="316"/>
      <c r="D92" s="480" t="s">
        <v>335</v>
      </c>
      <c r="E92" s="480"/>
      <c r="F92" s="480"/>
      <c r="G92" s="480"/>
      <c r="H92" s="480"/>
      <c r="I92" s="480"/>
      <c r="J92" s="480"/>
      <c r="K92" s="480"/>
      <c r="L92" s="480"/>
      <c r="M92" s="480"/>
      <c r="N92" s="480"/>
      <c r="O92" s="481"/>
      <c r="DI92" s="219"/>
      <c r="DJ92" s="219"/>
      <c r="DK92" s="219"/>
      <c r="DL92" s="219"/>
      <c r="DM92" s="219"/>
      <c r="DN92" s="218" t="s">
        <v>335</v>
      </c>
      <c r="DR92" s="219"/>
    </row>
    <row r="93" spans="1:123" customFormat="1" ht="15" x14ac:dyDescent="0.25">
      <c r="A93" s="314"/>
      <c r="B93" s="315"/>
      <c r="C93" s="316"/>
      <c r="D93" s="480" t="s">
        <v>133</v>
      </c>
      <c r="E93" s="480"/>
      <c r="F93" s="480"/>
      <c r="G93" s="480"/>
      <c r="H93" s="480"/>
      <c r="I93" s="480"/>
      <c r="J93" s="480"/>
      <c r="K93" s="480"/>
      <c r="L93" s="480"/>
      <c r="M93" s="480"/>
      <c r="N93" s="480"/>
      <c r="O93" s="481"/>
      <c r="DI93" s="219"/>
      <c r="DJ93" s="219"/>
      <c r="DK93" s="219"/>
      <c r="DL93" s="219"/>
      <c r="DM93" s="219"/>
      <c r="DN93" s="218" t="s">
        <v>133</v>
      </c>
      <c r="DR93" s="219"/>
    </row>
    <row r="94" spans="1:123" customFormat="1" ht="15" x14ac:dyDescent="0.25">
      <c r="A94" s="314"/>
      <c r="B94" s="313"/>
      <c r="C94" s="372"/>
      <c r="D94" s="485" t="s">
        <v>59</v>
      </c>
      <c r="E94" s="485"/>
      <c r="F94" s="485"/>
      <c r="G94" s="309"/>
      <c r="H94" s="333"/>
      <c r="I94" s="333"/>
      <c r="J94" s="333"/>
      <c r="K94" s="334"/>
      <c r="L94" s="333"/>
      <c r="M94" s="335">
        <v>37155.96</v>
      </c>
      <c r="N94" s="330"/>
      <c r="O94" s="336">
        <v>325114.65000000002</v>
      </c>
      <c r="DI94" s="219"/>
      <c r="DJ94" s="219"/>
      <c r="DK94" s="219"/>
      <c r="DL94" s="219"/>
      <c r="DM94" s="219"/>
      <c r="DR94" s="219" t="s">
        <v>59</v>
      </c>
    </row>
    <row r="95" spans="1:123" customFormat="1" ht="34.5" x14ac:dyDescent="0.25">
      <c r="A95" s="308" t="s">
        <v>71</v>
      </c>
      <c r="B95" s="309" t="s">
        <v>71</v>
      </c>
      <c r="C95" s="373" t="s">
        <v>261</v>
      </c>
      <c r="D95" s="479" t="s">
        <v>262</v>
      </c>
      <c r="E95" s="479"/>
      <c r="F95" s="479"/>
      <c r="G95" s="309" t="s">
        <v>94</v>
      </c>
      <c r="H95" s="309">
        <v>-0.71099999999999997</v>
      </c>
      <c r="I95" s="309" t="s">
        <v>41</v>
      </c>
      <c r="J95" s="309" t="s">
        <v>817</v>
      </c>
      <c r="K95" s="310" t="s">
        <v>263</v>
      </c>
      <c r="L95" s="309"/>
      <c r="M95" s="310" t="s">
        <v>818</v>
      </c>
      <c r="N95" s="309" t="s">
        <v>318</v>
      </c>
      <c r="O95" s="311" t="s">
        <v>819</v>
      </c>
      <c r="DI95" s="219"/>
      <c r="DJ95" s="219"/>
      <c r="DK95" s="219" t="s">
        <v>262</v>
      </c>
      <c r="DL95" s="219" t="s">
        <v>5</v>
      </c>
      <c r="DM95" s="219" t="s">
        <v>5</v>
      </c>
      <c r="DR95" s="219"/>
    </row>
    <row r="96" spans="1:123" customFormat="1" ht="15" x14ac:dyDescent="0.25">
      <c r="A96" s="314"/>
      <c r="B96" s="313"/>
      <c r="C96" s="372"/>
      <c r="D96" s="485" t="s">
        <v>59</v>
      </c>
      <c r="E96" s="485"/>
      <c r="F96" s="485"/>
      <c r="G96" s="309"/>
      <c r="H96" s="333"/>
      <c r="I96" s="333"/>
      <c r="J96" s="333"/>
      <c r="K96" s="334"/>
      <c r="L96" s="333"/>
      <c r="M96" s="335">
        <v>-8431.75</v>
      </c>
      <c r="N96" s="330"/>
      <c r="O96" s="336">
        <v>-73777.81</v>
      </c>
      <c r="DI96" s="219"/>
      <c r="DJ96" s="219"/>
      <c r="DK96" s="219"/>
      <c r="DL96" s="219"/>
      <c r="DM96" s="219"/>
      <c r="DR96" s="219" t="s">
        <v>59</v>
      </c>
    </row>
    <row r="97" spans="1:123" customFormat="1" ht="45" x14ac:dyDescent="0.25">
      <c r="A97" s="308" t="s">
        <v>72</v>
      </c>
      <c r="B97" s="309" t="s">
        <v>72</v>
      </c>
      <c r="C97" s="373" t="s">
        <v>583</v>
      </c>
      <c r="D97" s="479" t="s">
        <v>584</v>
      </c>
      <c r="E97" s="479"/>
      <c r="F97" s="479"/>
      <c r="G97" s="309" t="s">
        <v>536</v>
      </c>
      <c r="H97" s="309">
        <v>1.9119999999999999</v>
      </c>
      <c r="I97" s="309" t="s">
        <v>41</v>
      </c>
      <c r="J97" s="309" t="s">
        <v>820</v>
      </c>
      <c r="K97" s="310" t="s">
        <v>539</v>
      </c>
      <c r="L97" s="309" t="s">
        <v>217</v>
      </c>
      <c r="M97" s="310" t="s">
        <v>821</v>
      </c>
      <c r="N97" s="309" t="s">
        <v>318</v>
      </c>
      <c r="O97" s="311" t="s">
        <v>822</v>
      </c>
      <c r="DI97" s="219"/>
      <c r="DJ97" s="219"/>
      <c r="DK97" s="219" t="s">
        <v>584</v>
      </c>
      <c r="DL97" s="219" t="s">
        <v>5</v>
      </c>
      <c r="DM97" s="219" t="s">
        <v>5</v>
      </c>
      <c r="DR97" s="219"/>
    </row>
    <row r="98" spans="1:123" customFormat="1" ht="15" x14ac:dyDescent="0.25">
      <c r="A98" s="312"/>
      <c r="B98" s="313"/>
      <c r="C98" s="372"/>
      <c r="D98" s="484" t="s">
        <v>540</v>
      </c>
      <c r="E98" s="484"/>
      <c r="F98" s="484"/>
      <c r="G98" s="484"/>
      <c r="H98" s="484"/>
      <c r="I98" s="484"/>
      <c r="J98" s="484"/>
      <c r="K98" s="484"/>
      <c r="L98" s="484"/>
      <c r="M98" s="484"/>
      <c r="N98" s="484"/>
      <c r="O98" s="486"/>
      <c r="DI98" s="219"/>
      <c r="DJ98" s="219"/>
      <c r="DK98" s="219"/>
      <c r="DL98" s="219"/>
      <c r="DM98" s="219"/>
      <c r="DR98" s="219"/>
      <c r="DS98" s="218" t="s">
        <v>540</v>
      </c>
    </row>
    <row r="99" spans="1:123" customFormat="1" ht="15" x14ac:dyDescent="0.25">
      <c r="A99" s="314"/>
      <c r="B99" s="315"/>
      <c r="C99" s="316"/>
      <c r="D99" s="480" t="s">
        <v>335</v>
      </c>
      <c r="E99" s="480"/>
      <c r="F99" s="480"/>
      <c r="G99" s="480"/>
      <c r="H99" s="480"/>
      <c r="I99" s="480"/>
      <c r="J99" s="480"/>
      <c r="K99" s="480"/>
      <c r="L99" s="480"/>
      <c r="M99" s="480"/>
      <c r="N99" s="480"/>
      <c r="O99" s="481"/>
      <c r="DI99" s="219"/>
      <c r="DJ99" s="219"/>
      <c r="DK99" s="219"/>
      <c r="DL99" s="219"/>
      <c r="DM99" s="219"/>
      <c r="DN99" s="218" t="s">
        <v>335</v>
      </c>
      <c r="DR99" s="219"/>
    </row>
    <row r="100" spans="1:123" customFormat="1" ht="15" x14ac:dyDescent="0.25">
      <c r="A100" s="314"/>
      <c r="B100" s="315"/>
      <c r="C100" s="316"/>
      <c r="D100" s="480" t="s">
        <v>133</v>
      </c>
      <c r="E100" s="480"/>
      <c r="F100" s="480"/>
      <c r="G100" s="480"/>
      <c r="H100" s="480"/>
      <c r="I100" s="480"/>
      <c r="J100" s="480"/>
      <c r="K100" s="480"/>
      <c r="L100" s="480"/>
      <c r="M100" s="480"/>
      <c r="N100" s="480"/>
      <c r="O100" s="481"/>
      <c r="DI100" s="219"/>
      <c r="DJ100" s="219"/>
      <c r="DK100" s="219"/>
      <c r="DL100" s="219"/>
      <c r="DM100" s="219"/>
      <c r="DN100" s="218" t="s">
        <v>133</v>
      </c>
      <c r="DR100" s="219"/>
    </row>
    <row r="101" spans="1:123" customFormat="1" ht="15" x14ac:dyDescent="0.25">
      <c r="A101" s="314"/>
      <c r="B101" s="313"/>
      <c r="C101" s="372"/>
      <c r="D101" s="485" t="s">
        <v>59</v>
      </c>
      <c r="E101" s="485"/>
      <c r="F101" s="485"/>
      <c r="G101" s="309"/>
      <c r="H101" s="333"/>
      <c r="I101" s="333"/>
      <c r="J101" s="333"/>
      <c r="K101" s="334"/>
      <c r="L101" s="333"/>
      <c r="M101" s="335">
        <v>66499.520000000004</v>
      </c>
      <c r="N101" s="330"/>
      <c r="O101" s="336">
        <v>581870.80000000005</v>
      </c>
      <c r="DI101" s="219"/>
      <c r="DJ101" s="219"/>
      <c r="DK101" s="219"/>
      <c r="DL101" s="219"/>
      <c r="DM101" s="219"/>
      <c r="DR101" s="219" t="s">
        <v>59</v>
      </c>
    </row>
    <row r="102" spans="1:123" customFormat="1" ht="34.5" x14ac:dyDescent="0.25">
      <c r="A102" s="308" t="s">
        <v>74</v>
      </c>
      <c r="B102" s="309" t="s">
        <v>74</v>
      </c>
      <c r="C102" s="373" t="s">
        <v>541</v>
      </c>
      <c r="D102" s="479" t="s">
        <v>542</v>
      </c>
      <c r="E102" s="479"/>
      <c r="F102" s="479"/>
      <c r="G102" s="309" t="s">
        <v>94</v>
      </c>
      <c r="H102" s="309">
        <v>-0.126</v>
      </c>
      <c r="I102" s="309" t="s">
        <v>41</v>
      </c>
      <c r="J102" s="309" t="s">
        <v>823</v>
      </c>
      <c r="K102" s="310" t="s">
        <v>543</v>
      </c>
      <c r="L102" s="309"/>
      <c r="M102" s="310" t="s">
        <v>824</v>
      </c>
      <c r="N102" s="309" t="s">
        <v>318</v>
      </c>
      <c r="O102" s="311" t="s">
        <v>825</v>
      </c>
      <c r="DI102" s="219"/>
      <c r="DJ102" s="219"/>
      <c r="DK102" s="219" t="s">
        <v>542</v>
      </c>
      <c r="DL102" s="219" t="s">
        <v>5</v>
      </c>
      <c r="DM102" s="219" t="s">
        <v>5</v>
      </c>
      <c r="DR102" s="219"/>
    </row>
    <row r="103" spans="1:123" customFormat="1" ht="15" x14ac:dyDescent="0.25">
      <c r="A103" s="314"/>
      <c r="B103" s="313"/>
      <c r="C103" s="372"/>
      <c r="D103" s="485" t="s">
        <v>59</v>
      </c>
      <c r="E103" s="485"/>
      <c r="F103" s="485"/>
      <c r="G103" s="309"/>
      <c r="H103" s="333"/>
      <c r="I103" s="333"/>
      <c r="J103" s="333"/>
      <c r="K103" s="334"/>
      <c r="L103" s="333"/>
      <c r="M103" s="335">
        <v>-1313.42</v>
      </c>
      <c r="N103" s="330"/>
      <c r="O103" s="336">
        <v>-11492.43</v>
      </c>
      <c r="DI103" s="219"/>
      <c r="DJ103" s="219"/>
      <c r="DK103" s="219"/>
      <c r="DL103" s="219"/>
      <c r="DM103" s="219"/>
      <c r="DR103" s="219" t="s">
        <v>59</v>
      </c>
    </row>
    <row r="104" spans="1:123" customFormat="1" ht="45" x14ac:dyDescent="0.25">
      <c r="A104" s="308" t="s">
        <v>73</v>
      </c>
      <c r="B104" s="309" t="s">
        <v>73</v>
      </c>
      <c r="C104" s="373" t="s">
        <v>591</v>
      </c>
      <c r="D104" s="479" t="s">
        <v>592</v>
      </c>
      <c r="E104" s="479"/>
      <c r="F104" s="479"/>
      <c r="G104" s="309" t="s">
        <v>536</v>
      </c>
      <c r="H104" s="309">
        <v>0.215</v>
      </c>
      <c r="I104" s="309" t="s">
        <v>41</v>
      </c>
      <c r="J104" s="309" t="s">
        <v>826</v>
      </c>
      <c r="K104" s="310" t="s">
        <v>544</v>
      </c>
      <c r="L104" s="309" t="s">
        <v>217</v>
      </c>
      <c r="M104" s="310" t="s">
        <v>827</v>
      </c>
      <c r="N104" s="309" t="s">
        <v>318</v>
      </c>
      <c r="O104" s="311" t="s">
        <v>828</v>
      </c>
      <c r="DI104" s="219"/>
      <c r="DJ104" s="219"/>
      <c r="DK104" s="219" t="s">
        <v>592</v>
      </c>
      <c r="DL104" s="219" t="s">
        <v>5</v>
      </c>
      <c r="DM104" s="219" t="s">
        <v>5</v>
      </c>
      <c r="DR104" s="219"/>
    </row>
    <row r="105" spans="1:123" customFormat="1" ht="15" x14ac:dyDescent="0.25">
      <c r="A105" s="312"/>
      <c r="B105" s="313"/>
      <c r="C105" s="372"/>
      <c r="D105" s="484" t="s">
        <v>545</v>
      </c>
      <c r="E105" s="484"/>
      <c r="F105" s="484"/>
      <c r="G105" s="484"/>
      <c r="H105" s="484"/>
      <c r="I105" s="484"/>
      <c r="J105" s="484"/>
      <c r="K105" s="484"/>
      <c r="L105" s="484"/>
      <c r="M105" s="484"/>
      <c r="N105" s="484"/>
      <c r="O105" s="486"/>
      <c r="DI105" s="219"/>
      <c r="DJ105" s="219"/>
      <c r="DK105" s="219"/>
      <c r="DL105" s="219"/>
      <c r="DM105" s="219"/>
      <c r="DR105" s="219"/>
      <c r="DS105" s="218" t="s">
        <v>545</v>
      </c>
    </row>
    <row r="106" spans="1:123" customFormat="1" ht="15" x14ac:dyDescent="0.25">
      <c r="A106" s="314"/>
      <c r="B106" s="315"/>
      <c r="C106" s="316"/>
      <c r="D106" s="480" t="s">
        <v>335</v>
      </c>
      <c r="E106" s="480"/>
      <c r="F106" s="480"/>
      <c r="G106" s="480"/>
      <c r="H106" s="480"/>
      <c r="I106" s="480"/>
      <c r="J106" s="480"/>
      <c r="K106" s="480"/>
      <c r="L106" s="480"/>
      <c r="M106" s="480"/>
      <c r="N106" s="480"/>
      <c r="O106" s="481"/>
      <c r="DI106" s="219"/>
      <c r="DJ106" s="219"/>
      <c r="DK106" s="219"/>
      <c r="DL106" s="219"/>
      <c r="DM106" s="219"/>
      <c r="DN106" s="218" t="s">
        <v>335</v>
      </c>
      <c r="DR106" s="219"/>
    </row>
    <row r="107" spans="1:123" customFormat="1" ht="15" x14ac:dyDescent="0.25">
      <c r="A107" s="314"/>
      <c r="B107" s="315"/>
      <c r="C107" s="316"/>
      <c r="D107" s="480" t="s">
        <v>133</v>
      </c>
      <c r="E107" s="480"/>
      <c r="F107" s="480"/>
      <c r="G107" s="480"/>
      <c r="H107" s="480"/>
      <c r="I107" s="480"/>
      <c r="J107" s="480"/>
      <c r="K107" s="480"/>
      <c r="L107" s="480"/>
      <c r="M107" s="480"/>
      <c r="N107" s="480"/>
      <c r="O107" s="481"/>
      <c r="DI107" s="219"/>
      <c r="DJ107" s="219"/>
      <c r="DK107" s="219"/>
      <c r="DL107" s="219"/>
      <c r="DM107" s="219"/>
      <c r="DN107" s="218" t="s">
        <v>133</v>
      </c>
      <c r="DR107" s="219"/>
    </row>
    <row r="108" spans="1:123" customFormat="1" ht="15" x14ac:dyDescent="0.25">
      <c r="A108" s="314"/>
      <c r="B108" s="313"/>
      <c r="C108" s="372"/>
      <c r="D108" s="485" t="s">
        <v>59</v>
      </c>
      <c r="E108" s="485"/>
      <c r="F108" s="485"/>
      <c r="G108" s="309"/>
      <c r="H108" s="333"/>
      <c r="I108" s="333"/>
      <c r="J108" s="333"/>
      <c r="K108" s="334"/>
      <c r="L108" s="333"/>
      <c r="M108" s="335">
        <v>6573.82</v>
      </c>
      <c r="N108" s="330"/>
      <c r="O108" s="336">
        <v>57520.93</v>
      </c>
      <c r="DI108" s="219"/>
      <c r="DJ108" s="219"/>
      <c r="DK108" s="219"/>
      <c r="DL108" s="219"/>
      <c r="DM108" s="219"/>
      <c r="DR108" s="219" t="s">
        <v>59</v>
      </c>
    </row>
    <row r="109" spans="1:123" customFormat="1" ht="33.75" x14ac:dyDescent="0.25">
      <c r="A109" s="308" t="s">
        <v>75</v>
      </c>
      <c r="B109" s="309" t="s">
        <v>75</v>
      </c>
      <c r="C109" s="373" t="s">
        <v>546</v>
      </c>
      <c r="D109" s="479" t="s">
        <v>547</v>
      </c>
      <c r="E109" s="479"/>
      <c r="F109" s="479"/>
      <c r="G109" s="309" t="s">
        <v>88</v>
      </c>
      <c r="H109" s="309">
        <v>-58</v>
      </c>
      <c r="I109" s="309" t="s">
        <v>41</v>
      </c>
      <c r="J109" s="309" t="s">
        <v>829</v>
      </c>
      <c r="K109" s="310" t="s">
        <v>548</v>
      </c>
      <c r="L109" s="309"/>
      <c r="M109" s="310" t="s">
        <v>830</v>
      </c>
      <c r="N109" s="309" t="s">
        <v>318</v>
      </c>
      <c r="O109" s="311" t="s">
        <v>831</v>
      </c>
      <c r="DI109" s="219"/>
      <c r="DJ109" s="219"/>
      <c r="DK109" s="219" t="s">
        <v>547</v>
      </c>
      <c r="DL109" s="219" t="s">
        <v>5</v>
      </c>
      <c r="DM109" s="219" t="s">
        <v>5</v>
      </c>
      <c r="DR109" s="219"/>
    </row>
    <row r="110" spans="1:123" customFormat="1" ht="15" x14ac:dyDescent="0.25">
      <c r="A110" s="314"/>
      <c r="B110" s="313"/>
      <c r="C110" s="372"/>
      <c r="D110" s="485" t="s">
        <v>59</v>
      </c>
      <c r="E110" s="485"/>
      <c r="F110" s="485"/>
      <c r="G110" s="309"/>
      <c r="H110" s="333"/>
      <c r="I110" s="333"/>
      <c r="J110" s="333"/>
      <c r="K110" s="334"/>
      <c r="L110" s="333"/>
      <c r="M110" s="335">
        <v>-8427.4</v>
      </c>
      <c r="N110" s="330"/>
      <c r="O110" s="336">
        <v>-73739.75</v>
      </c>
      <c r="DI110" s="219"/>
      <c r="DJ110" s="219"/>
      <c r="DK110" s="219"/>
      <c r="DL110" s="219"/>
      <c r="DM110" s="219"/>
      <c r="DR110" s="219" t="s">
        <v>59</v>
      </c>
    </row>
    <row r="111" spans="1:123" customFormat="1" ht="45" x14ac:dyDescent="0.25">
      <c r="A111" s="308" t="s">
        <v>87</v>
      </c>
      <c r="B111" s="309" t="s">
        <v>87</v>
      </c>
      <c r="C111" s="373" t="s">
        <v>599</v>
      </c>
      <c r="D111" s="479" t="s">
        <v>600</v>
      </c>
      <c r="E111" s="479"/>
      <c r="F111" s="479"/>
      <c r="G111" s="309" t="s">
        <v>536</v>
      </c>
      <c r="H111" s="309">
        <v>1.77</v>
      </c>
      <c r="I111" s="309" t="s">
        <v>41</v>
      </c>
      <c r="J111" s="309" t="s">
        <v>832</v>
      </c>
      <c r="K111" s="310" t="s">
        <v>549</v>
      </c>
      <c r="L111" s="309" t="s">
        <v>217</v>
      </c>
      <c r="M111" s="310" t="s">
        <v>833</v>
      </c>
      <c r="N111" s="309" t="s">
        <v>318</v>
      </c>
      <c r="O111" s="311" t="s">
        <v>834</v>
      </c>
      <c r="DI111" s="219"/>
      <c r="DJ111" s="219"/>
      <c r="DK111" s="219" t="s">
        <v>600</v>
      </c>
      <c r="DL111" s="219" t="s">
        <v>5</v>
      </c>
      <c r="DM111" s="219" t="s">
        <v>5</v>
      </c>
      <c r="DR111" s="219"/>
    </row>
    <row r="112" spans="1:123" customFormat="1" ht="15" x14ac:dyDescent="0.25">
      <c r="A112" s="312"/>
      <c r="B112" s="313"/>
      <c r="C112" s="372"/>
      <c r="D112" s="484" t="s">
        <v>550</v>
      </c>
      <c r="E112" s="484"/>
      <c r="F112" s="484"/>
      <c r="G112" s="484"/>
      <c r="H112" s="484"/>
      <c r="I112" s="484"/>
      <c r="J112" s="484"/>
      <c r="K112" s="484"/>
      <c r="L112" s="484"/>
      <c r="M112" s="484"/>
      <c r="N112" s="484"/>
      <c r="O112" s="486"/>
      <c r="DI112" s="219"/>
      <c r="DJ112" s="219"/>
      <c r="DK112" s="219"/>
      <c r="DL112" s="219"/>
      <c r="DM112" s="219"/>
      <c r="DR112" s="219"/>
      <c r="DS112" s="218" t="s">
        <v>550</v>
      </c>
    </row>
    <row r="113" spans="1:123" customFormat="1" ht="15" x14ac:dyDescent="0.25">
      <c r="A113" s="314"/>
      <c r="B113" s="315"/>
      <c r="C113" s="316"/>
      <c r="D113" s="480" t="s">
        <v>335</v>
      </c>
      <c r="E113" s="480"/>
      <c r="F113" s="480"/>
      <c r="G113" s="480"/>
      <c r="H113" s="480"/>
      <c r="I113" s="480"/>
      <c r="J113" s="480"/>
      <c r="K113" s="480"/>
      <c r="L113" s="480"/>
      <c r="M113" s="480"/>
      <c r="N113" s="480"/>
      <c r="O113" s="481"/>
      <c r="DI113" s="219"/>
      <c r="DJ113" s="219"/>
      <c r="DK113" s="219"/>
      <c r="DL113" s="219"/>
      <c r="DM113" s="219"/>
      <c r="DN113" s="218" t="s">
        <v>335</v>
      </c>
      <c r="DR113" s="219"/>
    </row>
    <row r="114" spans="1:123" customFormat="1" ht="15" x14ac:dyDescent="0.25">
      <c r="A114" s="314"/>
      <c r="B114" s="315"/>
      <c r="C114" s="316"/>
      <c r="D114" s="480" t="s">
        <v>133</v>
      </c>
      <c r="E114" s="480"/>
      <c r="F114" s="480"/>
      <c r="G114" s="480"/>
      <c r="H114" s="480"/>
      <c r="I114" s="480"/>
      <c r="J114" s="480"/>
      <c r="K114" s="480"/>
      <c r="L114" s="480"/>
      <c r="M114" s="480"/>
      <c r="N114" s="480"/>
      <c r="O114" s="481"/>
      <c r="DI114" s="219"/>
      <c r="DJ114" s="219"/>
      <c r="DK114" s="219"/>
      <c r="DL114" s="219"/>
      <c r="DM114" s="219"/>
      <c r="DN114" s="218" t="s">
        <v>133</v>
      </c>
      <c r="DR114" s="219"/>
    </row>
    <row r="115" spans="1:123" customFormat="1" ht="15" x14ac:dyDescent="0.25">
      <c r="A115" s="314"/>
      <c r="B115" s="313"/>
      <c r="C115" s="372"/>
      <c r="D115" s="485" t="s">
        <v>59</v>
      </c>
      <c r="E115" s="485"/>
      <c r="F115" s="485"/>
      <c r="G115" s="309"/>
      <c r="H115" s="333"/>
      <c r="I115" s="333"/>
      <c r="J115" s="333"/>
      <c r="K115" s="334"/>
      <c r="L115" s="333"/>
      <c r="M115" s="335">
        <v>81354.710000000006</v>
      </c>
      <c r="N115" s="330"/>
      <c r="O115" s="336">
        <v>711853.71</v>
      </c>
      <c r="DI115" s="219"/>
      <c r="DJ115" s="219"/>
      <c r="DK115" s="219"/>
      <c r="DL115" s="219"/>
      <c r="DM115" s="219"/>
      <c r="DR115" s="219" t="s">
        <v>59</v>
      </c>
    </row>
    <row r="116" spans="1:123" customFormat="1" ht="33.75" x14ac:dyDescent="0.25">
      <c r="A116" s="308" t="s">
        <v>92</v>
      </c>
      <c r="B116" s="309" t="s">
        <v>92</v>
      </c>
      <c r="C116" s="373" t="s">
        <v>277</v>
      </c>
      <c r="D116" s="479" t="s">
        <v>278</v>
      </c>
      <c r="E116" s="479"/>
      <c r="F116" s="479"/>
      <c r="G116" s="309" t="s">
        <v>88</v>
      </c>
      <c r="H116" s="309">
        <v>-668</v>
      </c>
      <c r="I116" s="309" t="s">
        <v>41</v>
      </c>
      <c r="J116" s="309" t="s">
        <v>835</v>
      </c>
      <c r="K116" s="310" t="s">
        <v>279</v>
      </c>
      <c r="L116" s="309"/>
      <c r="M116" s="310" t="s">
        <v>836</v>
      </c>
      <c r="N116" s="309" t="s">
        <v>318</v>
      </c>
      <c r="O116" s="311" t="s">
        <v>837</v>
      </c>
      <c r="DI116" s="219"/>
      <c r="DJ116" s="219"/>
      <c r="DK116" s="219" t="s">
        <v>278</v>
      </c>
      <c r="DL116" s="219" t="s">
        <v>5</v>
      </c>
      <c r="DM116" s="219" t="s">
        <v>5</v>
      </c>
      <c r="DR116" s="219"/>
    </row>
    <row r="117" spans="1:123" customFormat="1" ht="15" x14ac:dyDescent="0.25">
      <c r="A117" s="314"/>
      <c r="B117" s="313"/>
      <c r="C117" s="372"/>
      <c r="D117" s="485" t="s">
        <v>59</v>
      </c>
      <c r="E117" s="485"/>
      <c r="F117" s="485"/>
      <c r="G117" s="309"/>
      <c r="H117" s="333"/>
      <c r="I117" s="333"/>
      <c r="J117" s="333"/>
      <c r="K117" s="334"/>
      <c r="L117" s="333"/>
      <c r="M117" s="335">
        <v>-29131.48</v>
      </c>
      <c r="N117" s="330"/>
      <c r="O117" s="336">
        <v>-254900.45</v>
      </c>
      <c r="DI117" s="219"/>
      <c r="DJ117" s="219"/>
      <c r="DK117" s="219"/>
      <c r="DL117" s="219"/>
      <c r="DM117" s="219"/>
      <c r="DR117" s="219" t="s">
        <v>59</v>
      </c>
    </row>
    <row r="118" spans="1:123" customFormat="1" ht="45" x14ac:dyDescent="0.25">
      <c r="A118" s="308" t="s">
        <v>96</v>
      </c>
      <c r="B118" s="309" t="s">
        <v>96</v>
      </c>
      <c r="C118" s="373" t="s">
        <v>607</v>
      </c>
      <c r="D118" s="479" t="s">
        <v>608</v>
      </c>
      <c r="E118" s="479"/>
      <c r="F118" s="479"/>
      <c r="G118" s="309" t="s">
        <v>94</v>
      </c>
      <c r="H118" s="309">
        <v>4.6760000000000002</v>
      </c>
      <c r="I118" s="309" t="s">
        <v>41</v>
      </c>
      <c r="J118" s="309" t="s">
        <v>838</v>
      </c>
      <c r="K118" s="310" t="s">
        <v>551</v>
      </c>
      <c r="L118" s="309" t="s">
        <v>217</v>
      </c>
      <c r="M118" s="310" t="s">
        <v>839</v>
      </c>
      <c r="N118" s="309" t="s">
        <v>318</v>
      </c>
      <c r="O118" s="311" t="s">
        <v>840</v>
      </c>
      <c r="DI118" s="219"/>
      <c r="DJ118" s="219"/>
      <c r="DK118" s="219" t="s">
        <v>608</v>
      </c>
      <c r="DL118" s="219" t="s">
        <v>5</v>
      </c>
      <c r="DM118" s="219" t="s">
        <v>5</v>
      </c>
      <c r="DR118" s="219"/>
    </row>
    <row r="119" spans="1:123" customFormat="1" ht="15" x14ac:dyDescent="0.25">
      <c r="A119" s="312"/>
      <c r="B119" s="313"/>
      <c r="C119" s="372"/>
      <c r="D119" s="484" t="s">
        <v>552</v>
      </c>
      <c r="E119" s="484"/>
      <c r="F119" s="484"/>
      <c r="G119" s="484"/>
      <c r="H119" s="484"/>
      <c r="I119" s="484"/>
      <c r="J119" s="484"/>
      <c r="K119" s="484"/>
      <c r="L119" s="484"/>
      <c r="M119" s="484"/>
      <c r="N119" s="484"/>
      <c r="O119" s="486"/>
      <c r="DI119" s="219"/>
      <c r="DJ119" s="219"/>
      <c r="DK119" s="219"/>
      <c r="DL119" s="219"/>
      <c r="DM119" s="219"/>
      <c r="DR119" s="219"/>
      <c r="DS119" s="218" t="s">
        <v>552</v>
      </c>
    </row>
    <row r="120" spans="1:123" customFormat="1" ht="15" x14ac:dyDescent="0.25">
      <c r="A120" s="314"/>
      <c r="B120" s="315"/>
      <c r="C120" s="316"/>
      <c r="D120" s="480" t="s">
        <v>335</v>
      </c>
      <c r="E120" s="480"/>
      <c r="F120" s="480"/>
      <c r="G120" s="480"/>
      <c r="H120" s="480"/>
      <c r="I120" s="480"/>
      <c r="J120" s="480"/>
      <c r="K120" s="480"/>
      <c r="L120" s="480"/>
      <c r="M120" s="480"/>
      <c r="N120" s="480"/>
      <c r="O120" s="481"/>
      <c r="DI120" s="219"/>
      <c r="DJ120" s="219"/>
      <c r="DK120" s="219"/>
      <c r="DL120" s="219"/>
      <c r="DM120" s="219"/>
      <c r="DN120" s="218" t="s">
        <v>335</v>
      </c>
      <c r="DR120" s="219"/>
    </row>
    <row r="121" spans="1:123" customFormat="1" ht="15" x14ac:dyDescent="0.25">
      <c r="A121" s="314"/>
      <c r="B121" s="315"/>
      <c r="C121" s="316"/>
      <c r="D121" s="480" t="s">
        <v>133</v>
      </c>
      <c r="E121" s="480"/>
      <c r="F121" s="480"/>
      <c r="G121" s="480"/>
      <c r="H121" s="480"/>
      <c r="I121" s="480"/>
      <c r="J121" s="480"/>
      <c r="K121" s="480"/>
      <c r="L121" s="480"/>
      <c r="M121" s="480"/>
      <c r="N121" s="480"/>
      <c r="O121" s="481"/>
      <c r="DI121" s="219"/>
      <c r="DJ121" s="219"/>
      <c r="DK121" s="219"/>
      <c r="DL121" s="219"/>
      <c r="DM121" s="219"/>
      <c r="DN121" s="218" t="s">
        <v>133</v>
      </c>
      <c r="DR121" s="219"/>
    </row>
    <row r="122" spans="1:123" customFormat="1" ht="15" x14ac:dyDescent="0.25">
      <c r="A122" s="314"/>
      <c r="B122" s="313"/>
      <c r="C122" s="372"/>
      <c r="D122" s="485" t="s">
        <v>59</v>
      </c>
      <c r="E122" s="485"/>
      <c r="F122" s="485"/>
      <c r="G122" s="309"/>
      <c r="H122" s="333"/>
      <c r="I122" s="333"/>
      <c r="J122" s="333"/>
      <c r="K122" s="334"/>
      <c r="L122" s="333"/>
      <c r="M122" s="335">
        <v>197864.26</v>
      </c>
      <c r="N122" s="330"/>
      <c r="O122" s="336">
        <v>1731312.28</v>
      </c>
      <c r="DI122" s="219"/>
      <c r="DJ122" s="219"/>
      <c r="DK122" s="219"/>
      <c r="DL122" s="219"/>
      <c r="DM122" s="219"/>
      <c r="DR122" s="219" t="s">
        <v>59</v>
      </c>
    </row>
    <row r="123" spans="1:123" customFormat="1" ht="33.75" x14ac:dyDescent="0.25">
      <c r="A123" s="308" t="s">
        <v>98</v>
      </c>
      <c r="B123" s="309" t="s">
        <v>98</v>
      </c>
      <c r="C123" s="373" t="s">
        <v>247</v>
      </c>
      <c r="D123" s="479" t="s">
        <v>248</v>
      </c>
      <c r="E123" s="479"/>
      <c r="F123" s="479"/>
      <c r="G123" s="309" t="s">
        <v>91</v>
      </c>
      <c r="H123" s="309">
        <v>-426.72</v>
      </c>
      <c r="I123" s="309" t="s">
        <v>41</v>
      </c>
      <c r="J123" s="309" t="s">
        <v>841</v>
      </c>
      <c r="K123" s="310" t="s">
        <v>249</v>
      </c>
      <c r="L123" s="309"/>
      <c r="M123" s="310" t="s">
        <v>842</v>
      </c>
      <c r="N123" s="309" t="s">
        <v>318</v>
      </c>
      <c r="O123" s="311" t="s">
        <v>843</v>
      </c>
      <c r="DI123" s="219"/>
      <c r="DJ123" s="219"/>
      <c r="DK123" s="219" t="s">
        <v>248</v>
      </c>
      <c r="DL123" s="219" t="s">
        <v>5</v>
      </c>
      <c r="DM123" s="219" t="s">
        <v>5</v>
      </c>
      <c r="DR123" s="219"/>
    </row>
    <row r="124" spans="1:123" customFormat="1" ht="15" x14ac:dyDescent="0.25">
      <c r="A124" s="314"/>
      <c r="B124" s="313"/>
      <c r="C124" s="372"/>
      <c r="D124" s="485" t="s">
        <v>59</v>
      </c>
      <c r="E124" s="485"/>
      <c r="F124" s="485"/>
      <c r="G124" s="309"/>
      <c r="H124" s="333"/>
      <c r="I124" s="333"/>
      <c r="J124" s="333"/>
      <c r="K124" s="334"/>
      <c r="L124" s="333"/>
      <c r="M124" s="335">
        <v>-149864.06</v>
      </c>
      <c r="N124" s="330"/>
      <c r="O124" s="336">
        <v>-1311310.53</v>
      </c>
      <c r="DI124" s="219"/>
      <c r="DJ124" s="219"/>
      <c r="DK124" s="219"/>
      <c r="DL124" s="219"/>
      <c r="DM124" s="219"/>
      <c r="DR124" s="219" t="s">
        <v>59</v>
      </c>
    </row>
    <row r="125" spans="1:123" customFormat="1" ht="45" x14ac:dyDescent="0.25">
      <c r="A125" s="308" t="s">
        <v>100</v>
      </c>
      <c r="B125" s="309" t="s">
        <v>100</v>
      </c>
      <c r="C125" s="373" t="s">
        <v>615</v>
      </c>
      <c r="D125" s="479" t="s">
        <v>616</v>
      </c>
      <c r="E125" s="479"/>
      <c r="F125" s="479"/>
      <c r="G125" s="309" t="s">
        <v>536</v>
      </c>
      <c r="H125" s="309">
        <v>27.995999999999999</v>
      </c>
      <c r="I125" s="309" t="s">
        <v>41</v>
      </c>
      <c r="J125" s="309" t="s">
        <v>844</v>
      </c>
      <c r="K125" s="310" t="s">
        <v>553</v>
      </c>
      <c r="L125" s="309" t="s">
        <v>217</v>
      </c>
      <c r="M125" s="310" t="s">
        <v>845</v>
      </c>
      <c r="N125" s="309" t="s">
        <v>318</v>
      </c>
      <c r="O125" s="311" t="s">
        <v>846</v>
      </c>
      <c r="DI125" s="219"/>
      <c r="DJ125" s="219"/>
      <c r="DK125" s="219" t="s">
        <v>616</v>
      </c>
      <c r="DL125" s="219" t="s">
        <v>5</v>
      </c>
      <c r="DM125" s="219" t="s">
        <v>5</v>
      </c>
      <c r="DR125" s="219"/>
    </row>
    <row r="126" spans="1:123" customFormat="1" ht="15" x14ac:dyDescent="0.25">
      <c r="A126" s="312"/>
      <c r="B126" s="313"/>
      <c r="C126" s="372"/>
      <c r="D126" s="484" t="s">
        <v>554</v>
      </c>
      <c r="E126" s="484"/>
      <c r="F126" s="484"/>
      <c r="G126" s="484"/>
      <c r="H126" s="484"/>
      <c r="I126" s="484"/>
      <c r="J126" s="484"/>
      <c r="K126" s="484"/>
      <c r="L126" s="484"/>
      <c r="M126" s="484"/>
      <c r="N126" s="484"/>
      <c r="O126" s="486"/>
      <c r="DI126" s="219"/>
      <c r="DJ126" s="219"/>
      <c r="DK126" s="219"/>
      <c r="DL126" s="219"/>
      <c r="DM126" s="219"/>
      <c r="DR126" s="219"/>
      <c r="DS126" s="218" t="s">
        <v>554</v>
      </c>
    </row>
    <row r="127" spans="1:123" customFormat="1" ht="15" x14ac:dyDescent="0.25">
      <c r="A127" s="314"/>
      <c r="B127" s="315"/>
      <c r="C127" s="316"/>
      <c r="D127" s="480" t="s">
        <v>335</v>
      </c>
      <c r="E127" s="480"/>
      <c r="F127" s="480"/>
      <c r="G127" s="480"/>
      <c r="H127" s="480"/>
      <c r="I127" s="480"/>
      <c r="J127" s="480"/>
      <c r="K127" s="480"/>
      <c r="L127" s="480"/>
      <c r="M127" s="480"/>
      <c r="N127" s="480"/>
      <c r="O127" s="481"/>
      <c r="DI127" s="219"/>
      <c r="DJ127" s="219"/>
      <c r="DK127" s="219"/>
      <c r="DL127" s="219"/>
      <c r="DM127" s="219"/>
      <c r="DN127" s="218" t="s">
        <v>335</v>
      </c>
      <c r="DR127" s="219"/>
    </row>
    <row r="128" spans="1:123" customFormat="1" ht="15" x14ac:dyDescent="0.25">
      <c r="A128" s="314"/>
      <c r="B128" s="315"/>
      <c r="C128" s="316"/>
      <c r="D128" s="480" t="s">
        <v>133</v>
      </c>
      <c r="E128" s="480"/>
      <c r="F128" s="480"/>
      <c r="G128" s="480"/>
      <c r="H128" s="480"/>
      <c r="I128" s="480"/>
      <c r="J128" s="480"/>
      <c r="K128" s="480"/>
      <c r="L128" s="480"/>
      <c r="M128" s="480"/>
      <c r="N128" s="480"/>
      <c r="O128" s="481"/>
      <c r="DI128" s="219"/>
      <c r="DJ128" s="219"/>
      <c r="DK128" s="219"/>
      <c r="DL128" s="219"/>
      <c r="DM128" s="219"/>
      <c r="DN128" s="218" t="s">
        <v>133</v>
      </c>
      <c r="DR128" s="219"/>
    </row>
    <row r="129" spans="1:123" customFormat="1" ht="15" x14ac:dyDescent="0.25">
      <c r="A129" s="314"/>
      <c r="B129" s="313"/>
      <c r="C129" s="372"/>
      <c r="D129" s="485" t="s">
        <v>59</v>
      </c>
      <c r="E129" s="485"/>
      <c r="F129" s="485"/>
      <c r="G129" s="309"/>
      <c r="H129" s="333"/>
      <c r="I129" s="333"/>
      <c r="J129" s="333"/>
      <c r="K129" s="334"/>
      <c r="L129" s="333"/>
      <c r="M129" s="335">
        <v>555845.93999999994</v>
      </c>
      <c r="N129" s="330"/>
      <c r="O129" s="336">
        <v>4863651.9800000004</v>
      </c>
      <c r="DI129" s="219"/>
      <c r="DJ129" s="219"/>
      <c r="DK129" s="219"/>
      <c r="DL129" s="219"/>
      <c r="DM129" s="219"/>
      <c r="DR129" s="219" t="s">
        <v>59</v>
      </c>
    </row>
    <row r="130" spans="1:123" customFormat="1" ht="34.5" x14ac:dyDescent="0.25">
      <c r="A130" s="308" t="s">
        <v>101</v>
      </c>
      <c r="B130" s="309" t="s">
        <v>101</v>
      </c>
      <c r="C130" s="373" t="s">
        <v>280</v>
      </c>
      <c r="D130" s="479" t="s">
        <v>281</v>
      </c>
      <c r="E130" s="479"/>
      <c r="F130" s="479"/>
      <c r="G130" s="309" t="s">
        <v>88</v>
      </c>
      <c r="H130" s="309">
        <v>-668</v>
      </c>
      <c r="I130" s="309" t="s">
        <v>41</v>
      </c>
      <c r="J130" s="309" t="s">
        <v>835</v>
      </c>
      <c r="K130" s="310" t="s">
        <v>282</v>
      </c>
      <c r="L130" s="309"/>
      <c r="M130" s="310" t="s">
        <v>847</v>
      </c>
      <c r="N130" s="309" t="s">
        <v>318</v>
      </c>
      <c r="O130" s="311" t="s">
        <v>848</v>
      </c>
      <c r="DI130" s="219"/>
      <c r="DJ130" s="219"/>
      <c r="DK130" s="219" t="s">
        <v>281</v>
      </c>
      <c r="DL130" s="219" t="s">
        <v>5</v>
      </c>
      <c r="DM130" s="219" t="s">
        <v>5</v>
      </c>
      <c r="DR130" s="219"/>
    </row>
    <row r="131" spans="1:123" customFormat="1" ht="15" x14ac:dyDescent="0.25">
      <c r="A131" s="314"/>
      <c r="B131" s="313"/>
      <c r="C131" s="372"/>
      <c r="D131" s="485" t="s">
        <v>59</v>
      </c>
      <c r="E131" s="485"/>
      <c r="F131" s="485"/>
      <c r="G131" s="309"/>
      <c r="H131" s="333"/>
      <c r="I131" s="333"/>
      <c r="J131" s="333"/>
      <c r="K131" s="334"/>
      <c r="L131" s="333"/>
      <c r="M131" s="335">
        <v>-3740.8</v>
      </c>
      <c r="N131" s="330"/>
      <c r="O131" s="336">
        <v>-32732</v>
      </c>
      <c r="DI131" s="219"/>
      <c r="DJ131" s="219"/>
      <c r="DK131" s="219"/>
      <c r="DL131" s="219"/>
      <c r="DM131" s="219"/>
      <c r="DR131" s="219" t="s">
        <v>59</v>
      </c>
    </row>
    <row r="132" spans="1:123" customFormat="1" ht="45" x14ac:dyDescent="0.25">
      <c r="A132" s="308" t="s">
        <v>102</v>
      </c>
      <c r="B132" s="309" t="s">
        <v>102</v>
      </c>
      <c r="C132" s="373" t="s">
        <v>622</v>
      </c>
      <c r="D132" s="479" t="s">
        <v>319</v>
      </c>
      <c r="E132" s="479"/>
      <c r="F132" s="479"/>
      <c r="G132" s="309" t="s">
        <v>88</v>
      </c>
      <c r="H132" s="309">
        <v>668</v>
      </c>
      <c r="I132" s="309" t="s">
        <v>41</v>
      </c>
      <c r="J132" s="309" t="s">
        <v>849</v>
      </c>
      <c r="K132" s="310" t="s">
        <v>555</v>
      </c>
      <c r="L132" s="309" t="s">
        <v>217</v>
      </c>
      <c r="M132" s="310" t="s">
        <v>850</v>
      </c>
      <c r="N132" s="309" t="s">
        <v>318</v>
      </c>
      <c r="O132" s="311" t="s">
        <v>851</v>
      </c>
      <c r="DI132" s="219"/>
      <c r="DJ132" s="219"/>
      <c r="DK132" s="219" t="s">
        <v>319</v>
      </c>
      <c r="DL132" s="219" t="s">
        <v>5</v>
      </c>
      <c r="DM132" s="219" t="s">
        <v>5</v>
      </c>
      <c r="DR132" s="219"/>
    </row>
    <row r="133" spans="1:123" customFormat="1" ht="15" x14ac:dyDescent="0.25">
      <c r="A133" s="312"/>
      <c r="B133" s="313"/>
      <c r="C133" s="372"/>
      <c r="D133" s="484" t="s">
        <v>556</v>
      </c>
      <c r="E133" s="484"/>
      <c r="F133" s="484"/>
      <c r="G133" s="484"/>
      <c r="H133" s="484"/>
      <c r="I133" s="484"/>
      <c r="J133" s="484"/>
      <c r="K133" s="484"/>
      <c r="L133" s="484"/>
      <c r="M133" s="484"/>
      <c r="N133" s="484"/>
      <c r="O133" s="486"/>
      <c r="DI133" s="219"/>
      <c r="DJ133" s="219"/>
      <c r="DK133" s="219"/>
      <c r="DL133" s="219"/>
      <c r="DM133" s="219"/>
      <c r="DR133" s="219"/>
      <c r="DS133" s="218" t="s">
        <v>556</v>
      </c>
    </row>
    <row r="134" spans="1:123" customFormat="1" ht="15" x14ac:dyDescent="0.25">
      <c r="A134" s="314"/>
      <c r="B134" s="315"/>
      <c r="C134" s="316"/>
      <c r="D134" s="480" t="s">
        <v>335</v>
      </c>
      <c r="E134" s="480"/>
      <c r="F134" s="480"/>
      <c r="G134" s="480"/>
      <c r="H134" s="480"/>
      <c r="I134" s="480"/>
      <c r="J134" s="480"/>
      <c r="K134" s="480"/>
      <c r="L134" s="480"/>
      <c r="M134" s="480"/>
      <c r="N134" s="480"/>
      <c r="O134" s="481"/>
      <c r="DI134" s="219"/>
      <c r="DJ134" s="219"/>
      <c r="DK134" s="219"/>
      <c r="DL134" s="219"/>
      <c r="DM134" s="219"/>
      <c r="DN134" s="218" t="s">
        <v>335</v>
      </c>
      <c r="DR134" s="219"/>
    </row>
    <row r="135" spans="1:123" customFormat="1" ht="15" x14ac:dyDescent="0.25">
      <c r="A135" s="314"/>
      <c r="B135" s="315"/>
      <c r="C135" s="316"/>
      <c r="D135" s="480" t="s">
        <v>133</v>
      </c>
      <c r="E135" s="480"/>
      <c r="F135" s="480"/>
      <c r="G135" s="480"/>
      <c r="H135" s="480"/>
      <c r="I135" s="480"/>
      <c r="J135" s="480"/>
      <c r="K135" s="480"/>
      <c r="L135" s="480"/>
      <c r="M135" s="480"/>
      <c r="N135" s="480"/>
      <c r="O135" s="481"/>
      <c r="DI135" s="219"/>
      <c r="DJ135" s="219"/>
      <c r="DK135" s="219"/>
      <c r="DL135" s="219"/>
      <c r="DM135" s="219"/>
      <c r="DN135" s="218" t="s">
        <v>133</v>
      </c>
      <c r="DR135" s="219"/>
    </row>
    <row r="136" spans="1:123" customFormat="1" ht="15" x14ac:dyDescent="0.25">
      <c r="A136" s="314"/>
      <c r="B136" s="313"/>
      <c r="C136" s="372"/>
      <c r="D136" s="485" t="s">
        <v>59</v>
      </c>
      <c r="E136" s="485"/>
      <c r="F136" s="485"/>
      <c r="G136" s="309"/>
      <c r="H136" s="333"/>
      <c r="I136" s="333"/>
      <c r="J136" s="333"/>
      <c r="K136" s="334"/>
      <c r="L136" s="333"/>
      <c r="M136" s="335">
        <v>8752.4500000000007</v>
      </c>
      <c r="N136" s="330"/>
      <c r="O136" s="336">
        <v>76583.94</v>
      </c>
      <c r="DI136" s="219"/>
      <c r="DJ136" s="219"/>
      <c r="DK136" s="219"/>
      <c r="DL136" s="219"/>
      <c r="DM136" s="219"/>
      <c r="DR136" s="219" t="s">
        <v>59</v>
      </c>
    </row>
    <row r="137" spans="1:123" customFormat="1" ht="33.75" x14ac:dyDescent="0.25">
      <c r="A137" s="308" t="s">
        <v>103</v>
      </c>
      <c r="B137" s="309" t="s">
        <v>103</v>
      </c>
      <c r="C137" s="373" t="s">
        <v>283</v>
      </c>
      <c r="D137" s="479" t="s">
        <v>284</v>
      </c>
      <c r="E137" s="479"/>
      <c r="F137" s="479"/>
      <c r="G137" s="309" t="s">
        <v>88</v>
      </c>
      <c r="H137" s="309">
        <v>-668</v>
      </c>
      <c r="I137" s="309" t="s">
        <v>41</v>
      </c>
      <c r="J137" s="309" t="s">
        <v>835</v>
      </c>
      <c r="K137" s="310" t="s">
        <v>285</v>
      </c>
      <c r="L137" s="309"/>
      <c r="M137" s="310" t="s">
        <v>852</v>
      </c>
      <c r="N137" s="309" t="s">
        <v>318</v>
      </c>
      <c r="O137" s="311" t="s">
        <v>853</v>
      </c>
      <c r="DI137" s="219"/>
      <c r="DJ137" s="219"/>
      <c r="DK137" s="219" t="s">
        <v>284</v>
      </c>
      <c r="DL137" s="219" t="s">
        <v>5</v>
      </c>
      <c r="DM137" s="219" t="s">
        <v>5</v>
      </c>
      <c r="DR137" s="219"/>
    </row>
    <row r="138" spans="1:123" customFormat="1" ht="15" x14ac:dyDescent="0.25">
      <c r="A138" s="314"/>
      <c r="B138" s="313"/>
      <c r="C138" s="372"/>
      <c r="D138" s="485" t="s">
        <v>59</v>
      </c>
      <c r="E138" s="485"/>
      <c r="F138" s="485"/>
      <c r="G138" s="309"/>
      <c r="H138" s="333"/>
      <c r="I138" s="333"/>
      <c r="J138" s="333"/>
      <c r="K138" s="334"/>
      <c r="L138" s="333"/>
      <c r="M138" s="335">
        <v>-1670</v>
      </c>
      <c r="N138" s="330"/>
      <c r="O138" s="336">
        <v>-14612.5</v>
      </c>
      <c r="DI138" s="219"/>
      <c r="DJ138" s="219"/>
      <c r="DK138" s="219"/>
      <c r="DL138" s="219"/>
      <c r="DM138" s="219"/>
      <c r="DR138" s="219" t="s">
        <v>59</v>
      </c>
    </row>
    <row r="139" spans="1:123" customFormat="1" ht="45" x14ac:dyDescent="0.25">
      <c r="A139" s="308" t="s">
        <v>104</v>
      </c>
      <c r="B139" s="309" t="s">
        <v>104</v>
      </c>
      <c r="C139" s="373" t="s">
        <v>628</v>
      </c>
      <c r="D139" s="479" t="s">
        <v>320</v>
      </c>
      <c r="E139" s="479"/>
      <c r="F139" s="479"/>
      <c r="G139" s="309" t="s">
        <v>88</v>
      </c>
      <c r="H139" s="309">
        <v>668</v>
      </c>
      <c r="I139" s="309" t="s">
        <v>41</v>
      </c>
      <c r="J139" s="309" t="s">
        <v>849</v>
      </c>
      <c r="K139" s="310" t="s">
        <v>557</v>
      </c>
      <c r="L139" s="309" t="s">
        <v>217</v>
      </c>
      <c r="M139" s="310" t="s">
        <v>854</v>
      </c>
      <c r="N139" s="309" t="s">
        <v>318</v>
      </c>
      <c r="O139" s="311" t="s">
        <v>855</v>
      </c>
      <c r="DI139" s="219"/>
      <c r="DJ139" s="219"/>
      <c r="DK139" s="219" t="s">
        <v>320</v>
      </c>
      <c r="DL139" s="219" t="s">
        <v>5</v>
      </c>
      <c r="DM139" s="219" t="s">
        <v>5</v>
      </c>
      <c r="DR139" s="219"/>
    </row>
    <row r="140" spans="1:123" customFormat="1" ht="15" x14ac:dyDescent="0.25">
      <c r="A140" s="312"/>
      <c r="B140" s="313"/>
      <c r="C140" s="372"/>
      <c r="D140" s="484" t="s">
        <v>558</v>
      </c>
      <c r="E140" s="484"/>
      <c r="F140" s="484"/>
      <c r="G140" s="484"/>
      <c r="H140" s="484"/>
      <c r="I140" s="484"/>
      <c r="J140" s="484"/>
      <c r="K140" s="484"/>
      <c r="L140" s="484"/>
      <c r="M140" s="484"/>
      <c r="N140" s="484"/>
      <c r="O140" s="486"/>
      <c r="DI140" s="219"/>
      <c r="DJ140" s="219"/>
      <c r="DK140" s="219"/>
      <c r="DL140" s="219"/>
      <c r="DM140" s="219"/>
      <c r="DR140" s="219"/>
      <c r="DS140" s="218" t="s">
        <v>558</v>
      </c>
    </row>
    <row r="141" spans="1:123" customFormat="1" ht="15" x14ac:dyDescent="0.25">
      <c r="A141" s="314"/>
      <c r="B141" s="315"/>
      <c r="C141" s="316"/>
      <c r="D141" s="480" t="s">
        <v>335</v>
      </c>
      <c r="E141" s="480"/>
      <c r="F141" s="480"/>
      <c r="G141" s="480"/>
      <c r="H141" s="480"/>
      <c r="I141" s="480"/>
      <c r="J141" s="480"/>
      <c r="K141" s="480"/>
      <c r="L141" s="480"/>
      <c r="M141" s="480"/>
      <c r="N141" s="480"/>
      <c r="O141" s="481"/>
      <c r="DI141" s="219"/>
      <c r="DJ141" s="219"/>
      <c r="DK141" s="219"/>
      <c r="DL141" s="219"/>
      <c r="DM141" s="219"/>
      <c r="DN141" s="218" t="s">
        <v>335</v>
      </c>
      <c r="DR141" s="219"/>
    </row>
    <row r="142" spans="1:123" customFormat="1" ht="15" x14ac:dyDescent="0.25">
      <c r="A142" s="314"/>
      <c r="B142" s="315"/>
      <c r="C142" s="316"/>
      <c r="D142" s="480" t="s">
        <v>133</v>
      </c>
      <c r="E142" s="480"/>
      <c r="F142" s="480"/>
      <c r="G142" s="480"/>
      <c r="H142" s="480"/>
      <c r="I142" s="480"/>
      <c r="J142" s="480"/>
      <c r="K142" s="480"/>
      <c r="L142" s="480"/>
      <c r="M142" s="480"/>
      <c r="N142" s="480"/>
      <c r="O142" s="481"/>
      <c r="DI142" s="219"/>
      <c r="DJ142" s="219"/>
      <c r="DK142" s="219"/>
      <c r="DL142" s="219"/>
      <c r="DM142" s="219"/>
      <c r="DN142" s="218" t="s">
        <v>133</v>
      </c>
      <c r="DR142" s="219"/>
    </row>
    <row r="143" spans="1:123" customFormat="1" ht="15" x14ac:dyDescent="0.25">
      <c r="A143" s="314"/>
      <c r="B143" s="313"/>
      <c r="C143" s="372"/>
      <c r="D143" s="485" t="s">
        <v>59</v>
      </c>
      <c r="E143" s="485"/>
      <c r="F143" s="485"/>
      <c r="G143" s="309"/>
      <c r="H143" s="333"/>
      <c r="I143" s="333"/>
      <c r="J143" s="333"/>
      <c r="K143" s="334"/>
      <c r="L143" s="333"/>
      <c r="M143" s="335">
        <v>7826.37</v>
      </c>
      <c r="N143" s="330"/>
      <c r="O143" s="336">
        <v>68480.740000000005</v>
      </c>
      <c r="DI143" s="219"/>
      <c r="DJ143" s="219"/>
      <c r="DK143" s="219"/>
      <c r="DL143" s="219"/>
      <c r="DM143" s="219"/>
      <c r="DR143" s="219" t="s">
        <v>59</v>
      </c>
    </row>
    <row r="144" spans="1:123" customFormat="1" ht="34.5" x14ac:dyDescent="0.25">
      <c r="A144" s="308" t="s">
        <v>105</v>
      </c>
      <c r="B144" s="309" t="s">
        <v>105</v>
      </c>
      <c r="C144" s="373" t="s">
        <v>329</v>
      </c>
      <c r="D144" s="479" t="s">
        <v>330</v>
      </c>
      <c r="E144" s="479"/>
      <c r="F144" s="479"/>
      <c r="G144" s="309" t="s">
        <v>42</v>
      </c>
      <c r="H144" s="309">
        <v>0.106603</v>
      </c>
      <c r="I144" s="309" t="s">
        <v>41</v>
      </c>
      <c r="J144" s="309" t="s">
        <v>856</v>
      </c>
      <c r="K144" s="310"/>
      <c r="L144" s="309"/>
      <c r="M144" s="310"/>
      <c r="N144" s="309"/>
      <c r="O144" s="311"/>
      <c r="DI144" s="219"/>
      <c r="DJ144" s="219"/>
      <c r="DK144" s="219" t="s">
        <v>330</v>
      </c>
      <c r="DL144" s="219" t="s">
        <v>5</v>
      </c>
      <c r="DM144" s="219" t="s">
        <v>5</v>
      </c>
      <c r="DR144" s="219"/>
    </row>
    <row r="145" spans="1:122" customFormat="1" ht="33.75" x14ac:dyDescent="0.25">
      <c r="A145" s="314"/>
      <c r="B145" s="315"/>
      <c r="C145" s="316" t="s">
        <v>527</v>
      </c>
      <c r="D145" s="480" t="s">
        <v>528</v>
      </c>
      <c r="E145" s="480"/>
      <c r="F145" s="480"/>
      <c r="G145" s="480"/>
      <c r="H145" s="480"/>
      <c r="I145" s="480"/>
      <c r="J145" s="480"/>
      <c r="K145" s="480"/>
      <c r="L145" s="480"/>
      <c r="M145" s="480"/>
      <c r="N145" s="480"/>
      <c r="O145" s="481"/>
      <c r="DI145" s="219"/>
      <c r="DJ145" s="219"/>
      <c r="DK145" s="219"/>
      <c r="DL145" s="219"/>
      <c r="DM145" s="219"/>
      <c r="DN145" s="218" t="s">
        <v>528</v>
      </c>
      <c r="DR145" s="219"/>
    </row>
    <row r="146" spans="1:122" customFormat="1" ht="33.75" x14ac:dyDescent="0.25">
      <c r="A146" s="314"/>
      <c r="B146" s="315"/>
      <c r="C146" s="316" t="s">
        <v>529</v>
      </c>
      <c r="D146" s="480" t="s">
        <v>530</v>
      </c>
      <c r="E146" s="480"/>
      <c r="F146" s="480"/>
      <c r="G146" s="480"/>
      <c r="H146" s="480"/>
      <c r="I146" s="480"/>
      <c r="J146" s="480"/>
      <c r="K146" s="480"/>
      <c r="L146" s="480"/>
      <c r="M146" s="480"/>
      <c r="N146" s="480"/>
      <c r="O146" s="481"/>
      <c r="DI146" s="219"/>
      <c r="DJ146" s="219"/>
      <c r="DK146" s="219"/>
      <c r="DL146" s="219"/>
      <c r="DM146" s="219"/>
      <c r="DN146" s="218" t="s">
        <v>530</v>
      </c>
      <c r="DR146" s="219"/>
    </row>
    <row r="147" spans="1:122" customFormat="1" ht="33.75" x14ac:dyDescent="0.25">
      <c r="A147" s="314"/>
      <c r="B147" s="315"/>
      <c r="C147" s="316" t="s">
        <v>43</v>
      </c>
      <c r="D147" s="480" t="s">
        <v>44</v>
      </c>
      <c r="E147" s="480"/>
      <c r="F147" s="480"/>
      <c r="G147" s="480"/>
      <c r="H147" s="480"/>
      <c r="I147" s="480"/>
      <c r="J147" s="480"/>
      <c r="K147" s="480"/>
      <c r="L147" s="480"/>
      <c r="M147" s="480"/>
      <c r="N147" s="480"/>
      <c r="O147" s="481"/>
      <c r="DI147" s="219"/>
      <c r="DJ147" s="219"/>
      <c r="DK147" s="219"/>
      <c r="DL147" s="219"/>
      <c r="DM147" s="219"/>
      <c r="DN147" s="218" t="s">
        <v>44</v>
      </c>
      <c r="DR147" s="219"/>
    </row>
    <row r="148" spans="1:122" customFormat="1" ht="57" x14ac:dyDescent="0.25">
      <c r="A148" s="314"/>
      <c r="B148" s="315"/>
      <c r="C148" s="316" t="s">
        <v>45</v>
      </c>
      <c r="D148" s="480" t="s">
        <v>46</v>
      </c>
      <c r="E148" s="480"/>
      <c r="F148" s="480"/>
      <c r="G148" s="480"/>
      <c r="H148" s="480"/>
      <c r="I148" s="480"/>
      <c r="J148" s="480"/>
      <c r="K148" s="480"/>
      <c r="L148" s="480"/>
      <c r="M148" s="480"/>
      <c r="N148" s="480"/>
      <c r="O148" s="481"/>
      <c r="DI148" s="219"/>
      <c r="DJ148" s="219"/>
      <c r="DK148" s="219"/>
      <c r="DL148" s="219"/>
      <c r="DM148" s="219"/>
      <c r="DN148" s="218" t="s">
        <v>46</v>
      </c>
      <c r="DR148" s="219"/>
    </row>
    <row r="149" spans="1:122" customFormat="1" ht="15" x14ac:dyDescent="0.25">
      <c r="A149" s="314"/>
      <c r="B149" s="317"/>
      <c r="C149" s="316" t="s">
        <v>41</v>
      </c>
      <c r="D149" s="484" t="s">
        <v>47</v>
      </c>
      <c r="E149" s="484"/>
      <c r="F149" s="484"/>
      <c r="G149" s="318"/>
      <c r="H149" s="319"/>
      <c r="I149" s="319"/>
      <c r="J149" s="319"/>
      <c r="K149" s="337">
        <v>1107.95</v>
      </c>
      <c r="L149" s="325">
        <v>1.66635</v>
      </c>
      <c r="M149" s="320">
        <v>196.81</v>
      </c>
      <c r="N149" s="321">
        <v>46.99</v>
      </c>
      <c r="O149" s="322">
        <v>9248.1</v>
      </c>
      <c r="DI149" s="219"/>
      <c r="DJ149" s="219"/>
      <c r="DK149" s="219"/>
      <c r="DL149" s="219"/>
      <c r="DM149" s="219"/>
      <c r="DO149" s="218" t="s">
        <v>47</v>
      </c>
      <c r="DR149" s="219"/>
    </row>
    <row r="150" spans="1:122" customFormat="1" ht="15" x14ac:dyDescent="0.25">
      <c r="A150" s="314"/>
      <c r="B150" s="317"/>
      <c r="C150" s="316" t="s">
        <v>25</v>
      </c>
      <c r="D150" s="484" t="s">
        <v>48</v>
      </c>
      <c r="E150" s="484"/>
      <c r="F150" s="484"/>
      <c r="G150" s="318"/>
      <c r="H150" s="319"/>
      <c r="I150" s="319"/>
      <c r="J150" s="319"/>
      <c r="K150" s="337">
        <v>12533.99</v>
      </c>
      <c r="L150" s="325">
        <v>1.81125</v>
      </c>
      <c r="M150" s="337">
        <v>2420.12</v>
      </c>
      <c r="N150" s="321">
        <v>14.01</v>
      </c>
      <c r="O150" s="322">
        <v>33905.879999999997</v>
      </c>
      <c r="DI150" s="219"/>
      <c r="DJ150" s="219"/>
      <c r="DK150" s="219"/>
      <c r="DL150" s="219"/>
      <c r="DM150" s="219"/>
      <c r="DO150" s="218" t="s">
        <v>48</v>
      </c>
      <c r="DR150" s="219"/>
    </row>
    <row r="151" spans="1:122" customFormat="1" ht="15" x14ac:dyDescent="0.25">
      <c r="A151" s="314"/>
      <c r="B151" s="317"/>
      <c r="C151" s="316" t="s">
        <v>49</v>
      </c>
      <c r="D151" s="484" t="s">
        <v>50</v>
      </c>
      <c r="E151" s="484"/>
      <c r="F151" s="484"/>
      <c r="G151" s="318"/>
      <c r="H151" s="319"/>
      <c r="I151" s="319"/>
      <c r="J151" s="319"/>
      <c r="K151" s="320">
        <v>820.22</v>
      </c>
      <c r="L151" s="325">
        <v>1.81125</v>
      </c>
      <c r="M151" s="320">
        <v>158.37</v>
      </c>
      <c r="N151" s="321">
        <v>46.99</v>
      </c>
      <c r="O151" s="322">
        <v>7441.81</v>
      </c>
      <c r="DI151" s="219"/>
      <c r="DJ151" s="219"/>
      <c r="DK151" s="219"/>
      <c r="DL151" s="219"/>
      <c r="DM151" s="219"/>
      <c r="DO151" s="218" t="s">
        <v>50</v>
      </c>
      <c r="DR151" s="219"/>
    </row>
    <row r="152" spans="1:122" customFormat="1" ht="15" x14ac:dyDescent="0.25">
      <c r="A152" s="314"/>
      <c r="B152" s="317"/>
      <c r="C152" s="316" t="s">
        <v>51</v>
      </c>
      <c r="D152" s="484" t="s">
        <v>52</v>
      </c>
      <c r="E152" s="484"/>
      <c r="F152" s="484"/>
      <c r="G152" s="318"/>
      <c r="H152" s="319"/>
      <c r="I152" s="319"/>
      <c r="J152" s="319"/>
      <c r="K152" s="337">
        <v>230267.7</v>
      </c>
      <c r="L152" s="319"/>
      <c r="M152" s="337">
        <v>24547.23</v>
      </c>
      <c r="N152" s="321">
        <v>8.75</v>
      </c>
      <c r="O152" s="322">
        <v>214788.26</v>
      </c>
      <c r="DI152" s="219"/>
      <c r="DJ152" s="219"/>
      <c r="DK152" s="219"/>
      <c r="DL152" s="219"/>
      <c r="DM152" s="219"/>
      <c r="DO152" s="218" t="s">
        <v>52</v>
      </c>
      <c r="DR152" s="219"/>
    </row>
    <row r="153" spans="1:122" customFormat="1" ht="15" x14ac:dyDescent="0.25">
      <c r="A153" s="323"/>
      <c r="B153" s="317"/>
      <c r="C153" s="316"/>
      <c r="D153" s="484" t="s">
        <v>53</v>
      </c>
      <c r="E153" s="484"/>
      <c r="F153" s="484"/>
      <c r="G153" s="318" t="s">
        <v>54</v>
      </c>
      <c r="H153" s="321">
        <v>134.46</v>
      </c>
      <c r="I153" s="325">
        <v>1.66635</v>
      </c>
      <c r="J153" s="342">
        <v>23.885193300000001</v>
      </c>
      <c r="K153" s="326"/>
      <c r="L153" s="319"/>
      <c r="M153" s="326"/>
      <c r="N153" s="319"/>
      <c r="O153" s="327"/>
      <c r="DI153" s="219"/>
      <c r="DJ153" s="219"/>
      <c r="DK153" s="219"/>
      <c r="DL153" s="219"/>
      <c r="DM153" s="219"/>
      <c r="DP153" s="218" t="s">
        <v>53</v>
      </c>
      <c r="DR153" s="219"/>
    </row>
    <row r="154" spans="1:122" customFormat="1" ht="15" x14ac:dyDescent="0.25">
      <c r="A154" s="323"/>
      <c r="B154" s="317"/>
      <c r="C154" s="316"/>
      <c r="D154" s="484" t="s">
        <v>55</v>
      </c>
      <c r="E154" s="484"/>
      <c r="F154" s="484"/>
      <c r="G154" s="318" t="s">
        <v>54</v>
      </c>
      <c r="H154" s="321">
        <v>54.89</v>
      </c>
      <c r="I154" s="325">
        <v>1.81125</v>
      </c>
      <c r="J154" s="342">
        <v>10.598418300000001</v>
      </c>
      <c r="K154" s="326"/>
      <c r="L154" s="319"/>
      <c r="M154" s="326"/>
      <c r="N154" s="319"/>
      <c r="O154" s="327"/>
      <c r="DI154" s="219"/>
      <c r="DJ154" s="219"/>
      <c r="DK154" s="219"/>
      <c r="DL154" s="219"/>
      <c r="DM154" s="219"/>
      <c r="DP154" s="218" t="s">
        <v>55</v>
      </c>
      <c r="DR154" s="219"/>
    </row>
    <row r="155" spans="1:122" customFormat="1" ht="15" x14ac:dyDescent="0.25">
      <c r="A155" s="328"/>
      <c r="B155" s="318"/>
      <c r="C155" s="316"/>
      <c r="D155" s="483" t="s">
        <v>56</v>
      </c>
      <c r="E155" s="483"/>
      <c r="F155" s="483"/>
      <c r="G155" s="329"/>
      <c r="H155" s="330"/>
      <c r="I155" s="330"/>
      <c r="J155" s="330"/>
      <c r="K155" s="340">
        <v>243909.64</v>
      </c>
      <c r="L155" s="330"/>
      <c r="M155" s="340">
        <v>27164.16</v>
      </c>
      <c r="N155" s="330"/>
      <c r="O155" s="332">
        <v>257942.24</v>
      </c>
      <c r="DI155" s="219"/>
      <c r="DJ155" s="219"/>
      <c r="DK155" s="219"/>
      <c r="DL155" s="219"/>
      <c r="DM155" s="219"/>
      <c r="DQ155" s="218" t="s">
        <v>56</v>
      </c>
      <c r="DR155" s="219"/>
    </row>
    <row r="156" spans="1:122" customFormat="1" ht="15" x14ac:dyDescent="0.25">
      <c r="A156" s="323"/>
      <c r="B156" s="317"/>
      <c r="C156" s="316"/>
      <c r="D156" s="484" t="s">
        <v>57</v>
      </c>
      <c r="E156" s="484"/>
      <c r="F156" s="484"/>
      <c r="G156" s="318"/>
      <c r="H156" s="319"/>
      <c r="I156" s="319"/>
      <c r="J156" s="319"/>
      <c r="K156" s="326"/>
      <c r="L156" s="319"/>
      <c r="M156" s="320">
        <v>355.18</v>
      </c>
      <c r="N156" s="319"/>
      <c r="O156" s="322">
        <v>16689.91</v>
      </c>
      <c r="DI156" s="219"/>
      <c r="DJ156" s="219"/>
      <c r="DK156" s="219"/>
      <c r="DL156" s="219"/>
      <c r="DM156" s="219"/>
      <c r="DP156" s="218" t="s">
        <v>57</v>
      </c>
      <c r="DR156" s="219"/>
    </row>
    <row r="157" spans="1:122" customFormat="1" ht="45" x14ac:dyDescent="0.25">
      <c r="A157" s="323"/>
      <c r="B157" s="317"/>
      <c r="C157" s="316" t="s">
        <v>238</v>
      </c>
      <c r="D157" s="484" t="s">
        <v>239</v>
      </c>
      <c r="E157" s="484"/>
      <c r="F157" s="484"/>
      <c r="G157" s="318" t="s">
        <v>58</v>
      </c>
      <c r="H157" s="324">
        <v>109</v>
      </c>
      <c r="I157" s="319"/>
      <c r="J157" s="324">
        <v>109</v>
      </c>
      <c r="K157" s="326"/>
      <c r="L157" s="319"/>
      <c r="M157" s="320">
        <v>387.15</v>
      </c>
      <c r="N157" s="319"/>
      <c r="O157" s="322">
        <v>18192</v>
      </c>
      <c r="DI157" s="219"/>
      <c r="DJ157" s="219"/>
      <c r="DK157" s="219"/>
      <c r="DL157" s="219"/>
      <c r="DM157" s="219"/>
      <c r="DP157" s="218" t="s">
        <v>239</v>
      </c>
      <c r="DR157" s="219"/>
    </row>
    <row r="158" spans="1:122" customFormat="1" ht="90" x14ac:dyDescent="0.25">
      <c r="A158" s="323"/>
      <c r="B158" s="317"/>
      <c r="C158" s="316" t="s">
        <v>240</v>
      </c>
      <c r="D158" s="484" t="s">
        <v>241</v>
      </c>
      <c r="E158" s="484"/>
      <c r="F158" s="484"/>
      <c r="G158" s="318" t="s">
        <v>58</v>
      </c>
      <c r="H158" s="324">
        <v>65</v>
      </c>
      <c r="I158" s="321">
        <v>0.85</v>
      </c>
      <c r="J158" s="321">
        <v>55.25</v>
      </c>
      <c r="K158" s="326"/>
      <c r="L158" s="319"/>
      <c r="M158" s="320">
        <v>196.24</v>
      </c>
      <c r="N158" s="319"/>
      <c r="O158" s="322">
        <v>9221.18</v>
      </c>
      <c r="DI158" s="219"/>
      <c r="DJ158" s="219"/>
      <c r="DK158" s="219"/>
      <c r="DL158" s="219"/>
      <c r="DM158" s="219"/>
      <c r="DP158" s="218" t="s">
        <v>241</v>
      </c>
      <c r="DR158" s="219"/>
    </row>
    <row r="159" spans="1:122" customFormat="1" ht="15" x14ac:dyDescent="0.25">
      <c r="A159" s="314"/>
      <c r="B159" s="313"/>
      <c r="C159" s="372"/>
      <c r="D159" s="485" t="s">
        <v>59</v>
      </c>
      <c r="E159" s="485"/>
      <c r="F159" s="485"/>
      <c r="G159" s="309"/>
      <c r="H159" s="333"/>
      <c r="I159" s="333"/>
      <c r="J159" s="333"/>
      <c r="K159" s="334"/>
      <c r="L159" s="333"/>
      <c r="M159" s="335">
        <v>27747.55</v>
      </c>
      <c r="N159" s="330"/>
      <c r="O159" s="336">
        <v>285355.42</v>
      </c>
      <c r="DI159" s="219"/>
      <c r="DJ159" s="219"/>
      <c r="DK159" s="219"/>
      <c r="DL159" s="219"/>
      <c r="DM159" s="219"/>
      <c r="DR159" s="219" t="s">
        <v>59</v>
      </c>
    </row>
    <row r="160" spans="1:122" customFormat="1" ht="45.75" x14ac:dyDescent="0.25">
      <c r="A160" s="308" t="s">
        <v>106</v>
      </c>
      <c r="B160" s="309" t="s">
        <v>106</v>
      </c>
      <c r="C160" s="373" t="s">
        <v>286</v>
      </c>
      <c r="D160" s="479" t="s">
        <v>287</v>
      </c>
      <c r="E160" s="479"/>
      <c r="F160" s="479"/>
      <c r="G160" s="309" t="s">
        <v>67</v>
      </c>
      <c r="H160" s="309">
        <v>-124.28</v>
      </c>
      <c r="I160" s="309" t="s">
        <v>41</v>
      </c>
      <c r="J160" s="309" t="s">
        <v>857</v>
      </c>
      <c r="K160" s="310" t="s">
        <v>288</v>
      </c>
      <c r="L160" s="309"/>
      <c r="M160" s="310" t="s">
        <v>858</v>
      </c>
      <c r="N160" s="309" t="s">
        <v>318</v>
      </c>
      <c r="O160" s="311" t="s">
        <v>859</v>
      </c>
      <c r="DI160" s="219"/>
      <c r="DJ160" s="219"/>
      <c r="DK160" s="219" t="s">
        <v>287</v>
      </c>
      <c r="DL160" s="219" t="s">
        <v>5</v>
      </c>
      <c r="DM160" s="219" t="s">
        <v>5</v>
      </c>
      <c r="DR160" s="219"/>
    </row>
    <row r="161" spans="1:123" customFormat="1" ht="15" x14ac:dyDescent="0.25">
      <c r="A161" s="314"/>
      <c r="B161" s="313"/>
      <c r="C161" s="372"/>
      <c r="D161" s="485" t="s">
        <v>59</v>
      </c>
      <c r="E161" s="485"/>
      <c r="F161" s="485"/>
      <c r="G161" s="309"/>
      <c r="H161" s="333"/>
      <c r="I161" s="333"/>
      <c r="J161" s="333"/>
      <c r="K161" s="334"/>
      <c r="L161" s="333"/>
      <c r="M161" s="335">
        <v>-24459.55</v>
      </c>
      <c r="N161" s="330"/>
      <c r="O161" s="336">
        <v>-214021.06</v>
      </c>
      <c r="DI161" s="219"/>
      <c r="DJ161" s="219"/>
      <c r="DK161" s="219"/>
      <c r="DL161" s="219"/>
      <c r="DM161" s="219"/>
      <c r="DR161" s="219" t="s">
        <v>59</v>
      </c>
    </row>
    <row r="162" spans="1:123" customFormat="1" ht="45" x14ac:dyDescent="0.25">
      <c r="A162" s="308" t="s">
        <v>107</v>
      </c>
      <c r="B162" s="309" t="s">
        <v>107</v>
      </c>
      <c r="C162" s="373" t="s">
        <v>531</v>
      </c>
      <c r="D162" s="479" t="s">
        <v>332</v>
      </c>
      <c r="E162" s="479"/>
      <c r="F162" s="479"/>
      <c r="G162" s="309" t="s">
        <v>67</v>
      </c>
      <c r="H162" s="309">
        <v>124.28</v>
      </c>
      <c r="I162" s="309" t="s">
        <v>41</v>
      </c>
      <c r="J162" s="309" t="s">
        <v>860</v>
      </c>
      <c r="K162" s="310" t="s">
        <v>532</v>
      </c>
      <c r="L162" s="309" t="s">
        <v>217</v>
      </c>
      <c r="M162" s="310" t="s">
        <v>861</v>
      </c>
      <c r="N162" s="309" t="s">
        <v>318</v>
      </c>
      <c r="O162" s="311" t="s">
        <v>862</v>
      </c>
      <c r="DI162" s="219"/>
      <c r="DJ162" s="219"/>
      <c r="DK162" s="219" t="s">
        <v>332</v>
      </c>
      <c r="DL162" s="219" t="s">
        <v>5</v>
      </c>
      <c r="DM162" s="219" t="s">
        <v>5</v>
      </c>
      <c r="DR162" s="219"/>
    </row>
    <row r="163" spans="1:123" customFormat="1" ht="15" x14ac:dyDescent="0.25">
      <c r="A163" s="312"/>
      <c r="B163" s="313"/>
      <c r="C163" s="372"/>
      <c r="D163" s="484" t="s">
        <v>533</v>
      </c>
      <c r="E163" s="484"/>
      <c r="F163" s="484"/>
      <c r="G163" s="484"/>
      <c r="H163" s="484"/>
      <c r="I163" s="484"/>
      <c r="J163" s="484"/>
      <c r="K163" s="484"/>
      <c r="L163" s="484"/>
      <c r="M163" s="484"/>
      <c r="N163" s="484"/>
      <c r="O163" s="486"/>
      <c r="DI163" s="219"/>
      <c r="DJ163" s="219"/>
      <c r="DK163" s="219"/>
      <c r="DL163" s="219"/>
      <c r="DM163" s="219"/>
      <c r="DR163" s="219"/>
      <c r="DS163" s="218" t="s">
        <v>533</v>
      </c>
    </row>
    <row r="164" spans="1:123" customFormat="1" ht="15" x14ac:dyDescent="0.25">
      <c r="A164" s="314"/>
      <c r="B164" s="315"/>
      <c r="C164" s="316"/>
      <c r="D164" s="480" t="s">
        <v>335</v>
      </c>
      <c r="E164" s="480"/>
      <c r="F164" s="480"/>
      <c r="G164" s="480"/>
      <c r="H164" s="480"/>
      <c r="I164" s="480"/>
      <c r="J164" s="480"/>
      <c r="K164" s="480"/>
      <c r="L164" s="480"/>
      <c r="M164" s="480"/>
      <c r="N164" s="480"/>
      <c r="O164" s="481"/>
      <c r="DI164" s="219"/>
      <c r="DJ164" s="219"/>
      <c r="DK164" s="219"/>
      <c r="DL164" s="219"/>
      <c r="DM164" s="219"/>
      <c r="DN164" s="218" t="s">
        <v>335</v>
      </c>
      <c r="DR164" s="219"/>
    </row>
    <row r="165" spans="1:123" customFormat="1" ht="15" x14ac:dyDescent="0.25">
      <c r="A165" s="314"/>
      <c r="B165" s="315"/>
      <c r="C165" s="316"/>
      <c r="D165" s="480" t="s">
        <v>133</v>
      </c>
      <c r="E165" s="480"/>
      <c r="F165" s="480"/>
      <c r="G165" s="480"/>
      <c r="H165" s="480"/>
      <c r="I165" s="480"/>
      <c r="J165" s="480"/>
      <c r="K165" s="480"/>
      <c r="L165" s="480"/>
      <c r="M165" s="480"/>
      <c r="N165" s="480"/>
      <c r="O165" s="481"/>
      <c r="DI165" s="219"/>
      <c r="DJ165" s="219"/>
      <c r="DK165" s="219"/>
      <c r="DL165" s="219"/>
      <c r="DM165" s="219"/>
      <c r="DN165" s="218" t="s">
        <v>133</v>
      </c>
      <c r="DR165" s="219"/>
    </row>
    <row r="166" spans="1:123" customFormat="1" ht="15" x14ac:dyDescent="0.25">
      <c r="A166" s="314"/>
      <c r="B166" s="313"/>
      <c r="C166" s="372"/>
      <c r="D166" s="485" t="s">
        <v>59</v>
      </c>
      <c r="E166" s="485"/>
      <c r="F166" s="485"/>
      <c r="G166" s="309"/>
      <c r="H166" s="333"/>
      <c r="I166" s="333"/>
      <c r="J166" s="333"/>
      <c r="K166" s="334"/>
      <c r="L166" s="333"/>
      <c r="M166" s="335">
        <v>67856.7</v>
      </c>
      <c r="N166" s="330"/>
      <c r="O166" s="336">
        <v>593746.13</v>
      </c>
      <c r="DI166" s="219"/>
      <c r="DJ166" s="219"/>
      <c r="DK166" s="219"/>
      <c r="DL166" s="219"/>
      <c r="DM166" s="219"/>
      <c r="DR166" s="219" t="s">
        <v>59</v>
      </c>
    </row>
    <row r="167" spans="1:123" customFormat="1" ht="15" x14ac:dyDescent="0.25">
      <c r="A167" s="476" t="s">
        <v>313</v>
      </c>
      <c r="B167" s="477"/>
      <c r="C167" s="477"/>
      <c r="D167" s="477"/>
      <c r="E167" s="477"/>
      <c r="F167" s="477"/>
      <c r="G167" s="477"/>
      <c r="H167" s="477"/>
      <c r="I167" s="477"/>
      <c r="J167" s="477"/>
      <c r="K167" s="477"/>
      <c r="L167" s="477"/>
      <c r="M167" s="477"/>
      <c r="N167" s="477"/>
      <c r="O167" s="478"/>
      <c r="DI167" s="219"/>
      <c r="DJ167" s="219" t="s">
        <v>313</v>
      </c>
      <c r="DK167" s="219"/>
      <c r="DL167" s="219"/>
      <c r="DM167" s="219"/>
      <c r="DR167" s="219"/>
    </row>
    <row r="168" spans="1:123" customFormat="1" ht="34.5" x14ac:dyDescent="0.25">
      <c r="A168" s="308" t="s">
        <v>108</v>
      </c>
      <c r="B168" s="309" t="s">
        <v>108</v>
      </c>
      <c r="C168" s="373" t="s">
        <v>441</v>
      </c>
      <c r="D168" s="479" t="s">
        <v>442</v>
      </c>
      <c r="E168" s="479"/>
      <c r="F168" s="479"/>
      <c r="G168" s="309" t="s">
        <v>65</v>
      </c>
      <c r="H168" s="309">
        <v>49</v>
      </c>
      <c r="I168" s="309" t="s">
        <v>41</v>
      </c>
      <c r="J168" s="309" t="s">
        <v>265</v>
      </c>
      <c r="K168" s="310" t="s">
        <v>444</v>
      </c>
      <c r="L168" s="309"/>
      <c r="M168" s="310" t="s">
        <v>863</v>
      </c>
      <c r="N168" s="309" t="s">
        <v>314</v>
      </c>
      <c r="O168" s="311" t="s">
        <v>864</v>
      </c>
      <c r="DI168" s="219"/>
      <c r="DJ168" s="219"/>
      <c r="DK168" s="219" t="s">
        <v>442</v>
      </c>
      <c r="DL168" s="219" t="s">
        <v>5</v>
      </c>
      <c r="DM168" s="219" t="s">
        <v>5</v>
      </c>
      <c r="DR168" s="219"/>
    </row>
    <row r="169" spans="1:123" customFormat="1" ht="15" x14ac:dyDescent="0.25">
      <c r="A169" s="314"/>
      <c r="B169" s="313"/>
      <c r="C169" s="372"/>
      <c r="D169" s="485" t="s">
        <v>59</v>
      </c>
      <c r="E169" s="485"/>
      <c r="F169" s="485"/>
      <c r="G169" s="309"/>
      <c r="H169" s="333"/>
      <c r="I169" s="333"/>
      <c r="J169" s="333"/>
      <c r="K169" s="334"/>
      <c r="L169" s="333"/>
      <c r="M169" s="345">
        <v>411.11</v>
      </c>
      <c r="N169" s="330"/>
      <c r="O169" s="336">
        <v>5759.65</v>
      </c>
      <c r="DI169" s="219"/>
      <c r="DJ169" s="219"/>
      <c r="DK169" s="219"/>
      <c r="DL169" s="219"/>
      <c r="DM169" s="219"/>
      <c r="DR169" s="219" t="s">
        <v>59</v>
      </c>
    </row>
    <row r="170" spans="1:123" customFormat="1" ht="34.5" x14ac:dyDescent="0.25">
      <c r="A170" s="308" t="s">
        <v>109</v>
      </c>
      <c r="B170" s="309" t="s">
        <v>109</v>
      </c>
      <c r="C170" s="373" t="s">
        <v>111</v>
      </c>
      <c r="D170" s="479" t="s">
        <v>112</v>
      </c>
      <c r="E170" s="479"/>
      <c r="F170" s="479"/>
      <c r="G170" s="309" t="s">
        <v>65</v>
      </c>
      <c r="H170" s="309">
        <v>1.07</v>
      </c>
      <c r="I170" s="309" t="s">
        <v>41</v>
      </c>
      <c r="J170" s="309" t="s">
        <v>865</v>
      </c>
      <c r="K170" s="310" t="s">
        <v>113</v>
      </c>
      <c r="L170" s="309"/>
      <c r="M170" s="310" t="s">
        <v>866</v>
      </c>
      <c r="N170" s="309" t="s">
        <v>314</v>
      </c>
      <c r="O170" s="311" t="s">
        <v>867</v>
      </c>
      <c r="DI170" s="219"/>
      <c r="DJ170" s="219"/>
      <c r="DK170" s="219" t="s">
        <v>112</v>
      </c>
      <c r="DL170" s="219" t="s">
        <v>5</v>
      </c>
      <c r="DM170" s="219" t="s">
        <v>5</v>
      </c>
      <c r="DR170" s="219"/>
    </row>
    <row r="171" spans="1:123" customFormat="1" ht="15" x14ac:dyDescent="0.25">
      <c r="A171" s="314"/>
      <c r="B171" s="313"/>
      <c r="C171" s="372"/>
      <c r="D171" s="485" t="s">
        <v>59</v>
      </c>
      <c r="E171" s="485"/>
      <c r="F171" s="485"/>
      <c r="G171" s="309"/>
      <c r="H171" s="333"/>
      <c r="I171" s="333"/>
      <c r="J171" s="333"/>
      <c r="K171" s="334"/>
      <c r="L171" s="333"/>
      <c r="M171" s="345">
        <v>45.99</v>
      </c>
      <c r="N171" s="330"/>
      <c r="O171" s="346">
        <v>644.32000000000005</v>
      </c>
      <c r="DI171" s="219"/>
      <c r="DJ171" s="219"/>
      <c r="DK171" s="219"/>
      <c r="DL171" s="219"/>
      <c r="DM171" s="219"/>
      <c r="DR171" s="219" t="s">
        <v>59</v>
      </c>
    </row>
    <row r="172" spans="1:123" customFormat="1" ht="45.75" x14ac:dyDescent="0.25">
      <c r="A172" s="308" t="s">
        <v>89</v>
      </c>
      <c r="B172" s="309" t="s">
        <v>89</v>
      </c>
      <c r="C172" s="373" t="s">
        <v>226</v>
      </c>
      <c r="D172" s="479" t="s">
        <v>315</v>
      </c>
      <c r="E172" s="479"/>
      <c r="F172" s="479"/>
      <c r="G172" s="309" t="s">
        <v>65</v>
      </c>
      <c r="H172" s="309">
        <v>9.65</v>
      </c>
      <c r="I172" s="309" t="s">
        <v>41</v>
      </c>
      <c r="J172" s="309" t="s">
        <v>868</v>
      </c>
      <c r="K172" s="310" t="s">
        <v>227</v>
      </c>
      <c r="L172" s="309"/>
      <c r="M172" s="310" t="s">
        <v>869</v>
      </c>
      <c r="N172" s="309" t="s">
        <v>314</v>
      </c>
      <c r="O172" s="311" t="s">
        <v>870</v>
      </c>
      <c r="DI172" s="219"/>
      <c r="DJ172" s="219"/>
      <c r="DK172" s="219" t="s">
        <v>315</v>
      </c>
      <c r="DL172" s="219" t="s">
        <v>5</v>
      </c>
      <c r="DM172" s="219" t="s">
        <v>5</v>
      </c>
      <c r="DR172" s="219"/>
    </row>
    <row r="173" spans="1:123" customFormat="1" ht="15" x14ac:dyDescent="0.25">
      <c r="A173" s="314"/>
      <c r="B173" s="313"/>
      <c r="C173" s="372"/>
      <c r="D173" s="485" t="s">
        <v>59</v>
      </c>
      <c r="E173" s="485"/>
      <c r="F173" s="485"/>
      <c r="G173" s="309"/>
      <c r="H173" s="333"/>
      <c r="I173" s="333"/>
      <c r="J173" s="333"/>
      <c r="K173" s="334"/>
      <c r="L173" s="333"/>
      <c r="M173" s="345">
        <v>31.65</v>
      </c>
      <c r="N173" s="330"/>
      <c r="O173" s="346">
        <v>443.42</v>
      </c>
      <c r="DI173" s="219"/>
      <c r="DJ173" s="219"/>
      <c r="DK173" s="219"/>
      <c r="DL173" s="219"/>
      <c r="DM173" s="219"/>
      <c r="DR173" s="219" t="s">
        <v>59</v>
      </c>
    </row>
    <row r="174" spans="1:123" customFormat="1" ht="45.75" x14ac:dyDescent="0.25">
      <c r="A174" s="308" t="s">
        <v>90</v>
      </c>
      <c r="B174" s="309" t="s">
        <v>90</v>
      </c>
      <c r="C174" s="373" t="s">
        <v>871</v>
      </c>
      <c r="D174" s="479" t="s">
        <v>872</v>
      </c>
      <c r="E174" s="479"/>
      <c r="F174" s="479"/>
      <c r="G174" s="309" t="s">
        <v>65</v>
      </c>
      <c r="H174" s="309">
        <v>156.91</v>
      </c>
      <c r="I174" s="309" t="s">
        <v>41</v>
      </c>
      <c r="J174" s="309" t="s">
        <v>873</v>
      </c>
      <c r="K174" s="310" t="s">
        <v>874</v>
      </c>
      <c r="L174" s="309"/>
      <c r="M174" s="310" t="s">
        <v>875</v>
      </c>
      <c r="N174" s="309" t="s">
        <v>876</v>
      </c>
      <c r="O174" s="311" t="s">
        <v>877</v>
      </c>
      <c r="DI174" s="219"/>
      <c r="DJ174" s="219"/>
      <c r="DK174" s="219" t="s">
        <v>872</v>
      </c>
      <c r="DL174" s="219" t="s">
        <v>5</v>
      </c>
      <c r="DM174" s="219" t="s">
        <v>5</v>
      </c>
      <c r="DR174" s="219"/>
    </row>
    <row r="175" spans="1:123" customFormat="1" ht="15" x14ac:dyDescent="0.25">
      <c r="A175" s="314"/>
      <c r="B175" s="313"/>
      <c r="C175" s="372"/>
      <c r="D175" s="485" t="s">
        <v>59</v>
      </c>
      <c r="E175" s="485"/>
      <c r="F175" s="485"/>
      <c r="G175" s="309"/>
      <c r="H175" s="333"/>
      <c r="I175" s="333"/>
      <c r="J175" s="333"/>
      <c r="K175" s="334"/>
      <c r="L175" s="333"/>
      <c r="M175" s="345">
        <v>605.66999999999996</v>
      </c>
      <c r="N175" s="330"/>
      <c r="O175" s="336">
        <v>8709.5300000000007</v>
      </c>
      <c r="DI175" s="219"/>
      <c r="DJ175" s="219"/>
      <c r="DK175" s="219"/>
      <c r="DL175" s="219"/>
      <c r="DM175" s="219"/>
      <c r="DR175" s="219" t="s">
        <v>59</v>
      </c>
    </row>
    <row r="176" spans="1:123" customFormat="1" ht="34.5" x14ac:dyDescent="0.25">
      <c r="A176" s="308" t="s">
        <v>93</v>
      </c>
      <c r="B176" s="309" t="s">
        <v>93</v>
      </c>
      <c r="C176" s="373" t="s">
        <v>878</v>
      </c>
      <c r="D176" s="479" t="s">
        <v>879</v>
      </c>
      <c r="E176" s="479"/>
      <c r="F176" s="479"/>
      <c r="G176" s="309" t="s">
        <v>246</v>
      </c>
      <c r="H176" s="309">
        <v>0.21631</v>
      </c>
      <c r="I176" s="309" t="s">
        <v>41</v>
      </c>
      <c r="J176" s="309" t="s">
        <v>880</v>
      </c>
      <c r="K176" s="310"/>
      <c r="L176" s="309"/>
      <c r="M176" s="310"/>
      <c r="N176" s="309"/>
      <c r="O176" s="311"/>
      <c r="DI176" s="219"/>
      <c r="DJ176" s="219"/>
      <c r="DK176" s="219" t="s">
        <v>879</v>
      </c>
      <c r="DL176" s="219" t="s">
        <v>5</v>
      </c>
      <c r="DM176" s="219" t="s">
        <v>5</v>
      </c>
      <c r="DR176" s="219"/>
    </row>
    <row r="177" spans="1:124" customFormat="1" ht="33.75" x14ac:dyDescent="0.25">
      <c r="A177" s="314"/>
      <c r="B177" s="315"/>
      <c r="C177" s="316" t="s">
        <v>43</v>
      </c>
      <c r="D177" s="480" t="s">
        <v>44</v>
      </c>
      <c r="E177" s="480"/>
      <c r="F177" s="480"/>
      <c r="G177" s="480"/>
      <c r="H177" s="480"/>
      <c r="I177" s="480"/>
      <c r="J177" s="480"/>
      <c r="K177" s="480"/>
      <c r="L177" s="480"/>
      <c r="M177" s="480"/>
      <c r="N177" s="480"/>
      <c r="O177" s="481"/>
      <c r="DI177" s="219"/>
      <c r="DJ177" s="219"/>
      <c r="DK177" s="219"/>
      <c r="DL177" s="219"/>
      <c r="DM177" s="219"/>
      <c r="DN177" s="218" t="s">
        <v>44</v>
      </c>
      <c r="DR177" s="219"/>
    </row>
    <row r="178" spans="1:124" customFormat="1" ht="57" x14ac:dyDescent="0.25">
      <c r="A178" s="314"/>
      <c r="B178" s="315"/>
      <c r="C178" s="316" t="s">
        <v>45</v>
      </c>
      <c r="D178" s="480" t="s">
        <v>46</v>
      </c>
      <c r="E178" s="480"/>
      <c r="F178" s="480"/>
      <c r="G178" s="480"/>
      <c r="H178" s="480"/>
      <c r="I178" s="480"/>
      <c r="J178" s="480"/>
      <c r="K178" s="480"/>
      <c r="L178" s="480"/>
      <c r="M178" s="480"/>
      <c r="N178" s="480"/>
      <c r="O178" s="481"/>
      <c r="DI178" s="219"/>
      <c r="DJ178" s="219"/>
      <c r="DK178" s="219"/>
      <c r="DL178" s="219"/>
      <c r="DM178" s="219"/>
      <c r="DN178" s="218" t="s">
        <v>46</v>
      </c>
      <c r="DR178" s="219"/>
    </row>
    <row r="179" spans="1:124" customFormat="1" ht="15" x14ac:dyDescent="0.25">
      <c r="A179" s="314"/>
      <c r="B179" s="317"/>
      <c r="C179" s="316" t="s">
        <v>41</v>
      </c>
      <c r="D179" s="484" t="s">
        <v>47</v>
      </c>
      <c r="E179" s="484"/>
      <c r="F179" s="484"/>
      <c r="G179" s="318"/>
      <c r="H179" s="319"/>
      <c r="I179" s="319"/>
      <c r="J179" s="319"/>
      <c r="K179" s="337">
        <v>9729</v>
      </c>
      <c r="L179" s="343">
        <v>1.3225</v>
      </c>
      <c r="M179" s="337">
        <v>2783.17</v>
      </c>
      <c r="N179" s="321">
        <v>46.99</v>
      </c>
      <c r="O179" s="322">
        <v>130781.16</v>
      </c>
      <c r="DI179" s="219"/>
      <c r="DJ179" s="219"/>
      <c r="DK179" s="219"/>
      <c r="DL179" s="219"/>
      <c r="DM179" s="219"/>
      <c r="DO179" s="218" t="s">
        <v>47</v>
      </c>
      <c r="DR179" s="219"/>
    </row>
    <row r="180" spans="1:124" customFormat="1" ht="15" x14ac:dyDescent="0.25">
      <c r="A180" s="314"/>
      <c r="B180" s="317"/>
      <c r="C180" s="316" t="s">
        <v>25</v>
      </c>
      <c r="D180" s="484" t="s">
        <v>48</v>
      </c>
      <c r="E180" s="484"/>
      <c r="F180" s="484"/>
      <c r="G180" s="318"/>
      <c r="H180" s="319"/>
      <c r="I180" s="319"/>
      <c r="J180" s="319"/>
      <c r="K180" s="320">
        <v>636.53</v>
      </c>
      <c r="L180" s="343">
        <v>1.4375</v>
      </c>
      <c r="M180" s="320">
        <v>197.93</v>
      </c>
      <c r="N180" s="321">
        <v>14.01</v>
      </c>
      <c r="O180" s="322">
        <v>2773</v>
      </c>
      <c r="DI180" s="219"/>
      <c r="DJ180" s="219"/>
      <c r="DK180" s="219"/>
      <c r="DL180" s="219"/>
      <c r="DM180" s="219"/>
      <c r="DO180" s="218" t="s">
        <v>48</v>
      </c>
      <c r="DR180" s="219"/>
    </row>
    <row r="181" spans="1:124" customFormat="1" ht="15" x14ac:dyDescent="0.25">
      <c r="A181" s="314"/>
      <c r="B181" s="317"/>
      <c r="C181" s="316" t="s">
        <v>49</v>
      </c>
      <c r="D181" s="484" t="s">
        <v>50</v>
      </c>
      <c r="E181" s="484"/>
      <c r="F181" s="484"/>
      <c r="G181" s="318"/>
      <c r="H181" s="319"/>
      <c r="I181" s="319"/>
      <c r="J181" s="319"/>
      <c r="K181" s="320">
        <v>70.02</v>
      </c>
      <c r="L181" s="343">
        <v>1.4375</v>
      </c>
      <c r="M181" s="320">
        <v>21.77</v>
      </c>
      <c r="N181" s="321">
        <v>46.99</v>
      </c>
      <c r="O181" s="322">
        <v>1022.97</v>
      </c>
      <c r="DI181" s="219"/>
      <c r="DJ181" s="219"/>
      <c r="DK181" s="219"/>
      <c r="DL181" s="219"/>
      <c r="DM181" s="219"/>
      <c r="DO181" s="218" t="s">
        <v>50</v>
      </c>
      <c r="DR181" s="219"/>
    </row>
    <row r="182" spans="1:124" customFormat="1" ht="15" x14ac:dyDescent="0.25">
      <c r="A182" s="323"/>
      <c r="B182" s="317"/>
      <c r="C182" s="316"/>
      <c r="D182" s="484" t="s">
        <v>53</v>
      </c>
      <c r="E182" s="484"/>
      <c r="F182" s="484"/>
      <c r="G182" s="318" t="s">
        <v>54</v>
      </c>
      <c r="H182" s="324">
        <v>1150</v>
      </c>
      <c r="I182" s="343">
        <v>1.3225</v>
      </c>
      <c r="J182" s="342">
        <v>328.98047129999998</v>
      </c>
      <c r="K182" s="326"/>
      <c r="L182" s="319"/>
      <c r="M182" s="326"/>
      <c r="N182" s="319"/>
      <c r="O182" s="327"/>
      <c r="DI182" s="219"/>
      <c r="DJ182" s="219"/>
      <c r="DK182" s="219"/>
      <c r="DL182" s="219"/>
      <c r="DM182" s="219"/>
      <c r="DP182" s="218" t="s">
        <v>53</v>
      </c>
      <c r="DR182" s="219"/>
    </row>
    <row r="183" spans="1:124" customFormat="1" ht="15" x14ac:dyDescent="0.25">
      <c r="A183" s="323"/>
      <c r="B183" s="317"/>
      <c r="C183" s="316"/>
      <c r="D183" s="484" t="s">
        <v>55</v>
      </c>
      <c r="E183" s="484"/>
      <c r="F183" s="484"/>
      <c r="G183" s="318" t="s">
        <v>54</v>
      </c>
      <c r="H183" s="321">
        <v>6.96</v>
      </c>
      <c r="I183" s="343">
        <v>1.4375</v>
      </c>
      <c r="J183" s="342">
        <v>2.1641816</v>
      </c>
      <c r="K183" s="326"/>
      <c r="L183" s="319"/>
      <c r="M183" s="326"/>
      <c r="N183" s="319"/>
      <c r="O183" s="327"/>
      <c r="DI183" s="219"/>
      <c r="DJ183" s="219"/>
      <c r="DK183" s="219"/>
      <c r="DL183" s="219"/>
      <c r="DM183" s="219"/>
      <c r="DP183" s="218" t="s">
        <v>55</v>
      </c>
      <c r="DR183" s="219"/>
    </row>
    <row r="184" spans="1:124" customFormat="1" ht="15" x14ac:dyDescent="0.25">
      <c r="A184" s="328"/>
      <c r="B184" s="318"/>
      <c r="C184" s="316"/>
      <c r="D184" s="483" t="s">
        <v>56</v>
      </c>
      <c r="E184" s="483"/>
      <c r="F184" s="483"/>
      <c r="G184" s="329"/>
      <c r="H184" s="330"/>
      <c r="I184" s="330"/>
      <c r="J184" s="330"/>
      <c r="K184" s="340">
        <v>10365.530000000001</v>
      </c>
      <c r="L184" s="330"/>
      <c r="M184" s="340">
        <v>2981.1</v>
      </c>
      <c r="N184" s="330"/>
      <c r="O184" s="332">
        <v>133554.16</v>
      </c>
      <c r="DI184" s="219"/>
      <c r="DJ184" s="219"/>
      <c r="DK184" s="219"/>
      <c r="DL184" s="219"/>
      <c r="DM184" s="219"/>
      <c r="DQ184" s="218" t="s">
        <v>56</v>
      </c>
      <c r="DR184" s="219"/>
    </row>
    <row r="185" spans="1:124" customFormat="1" ht="15" x14ac:dyDescent="0.25">
      <c r="A185" s="323"/>
      <c r="B185" s="317"/>
      <c r="C185" s="316"/>
      <c r="D185" s="484" t="s">
        <v>57</v>
      </c>
      <c r="E185" s="484"/>
      <c r="F185" s="484"/>
      <c r="G185" s="318"/>
      <c r="H185" s="319"/>
      <c r="I185" s="319"/>
      <c r="J185" s="319"/>
      <c r="K185" s="326"/>
      <c r="L185" s="319"/>
      <c r="M185" s="337">
        <v>2804.94</v>
      </c>
      <c r="N185" s="319"/>
      <c r="O185" s="322">
        <v>131804.13</v>
      </c>
      <c r="DI185" s="219"/>
      <c r="DJ185" s="219"/>
      <c r="DK185" s="219"/>
      <c r="DL185" s="219"/>
      <c r="DM185" s="219"/>
      <c r="DP185" s="218" t="s">
        <v>57</v>
      </c>
      <c r="DR185" s="219"/>
    </row>
    <row r="186" spans="1:124" customFormat="1" ht="22.5" x14ac:dyDescent="0.25">
      <c r="A186" s="323"/>
      <c r="B186" s="317"/>
      <c r="C186" s="316" t="s">
        <v>881</v>
      </c>
      <c r="D186" s="484" t="s">
        <v>882</v>
      </c>
      <c r="E186" s="484"/>
      <c r="F186" s="484"/>
      <c r="G186" s="318" t="s">
        <v>58</v>
      </c>
      <c r="H186" s="324">
        <v>106</v>
      </c>
      <c r="I186" s="319"/>
      <c r="J186" s="324">
        <v>106</v>
      </c>
      <c r="K186" s="326"/>
      <c r="L186" s="319"/>
      <c r="M186" s="337">
        <v>2973.24</v>
      </c>
      <c r="N186" s="319"/>
      <c r="O186" s="322">
        <v>139712.38</v>
      </c>
      <c r="DI186" s="219"/>
      <c r="DJ186" s="219"/>
      <c r="DK186" s="219"/>
      <c r="DL186" s="219"/>
      <c r="DM186" s="219"/>
      <c r="DP186" s="218" t="s">
        <v>882</v>
      </c>
      <c r="DR186" s="219"/>
    </row>
    <row r="187" spans="1:124" customFormat="1" ht="56.25" x14ac:dyDescent="0.25">
      <c r="A187" s="323"/>
      <c r="B187" s="317"/>
      <c r="C187" s="316" t="s">
        <v>883</v>
      </c>
      <c r="D187" s="484" t="s">
        <v>884</v>
      </c>
      <c r="E187" s="484"/>
      <c r="F187" s="484"/>
      <c r="G187" s="318" t="s">
        <v>58</v>
      </c>
      <c r="H187" s="324">
        <v>56</v>
      </c>
      <c r="I187" s="321">
        <v>0.85</v>
      </c>
      <c r="J187" s="341">
        <v>47.6</v>
      </c>
      <c r="K187" s="326"/>
      <c r="L187" s="319"/>
      <c r="M187" s="337">
        <v>1335.15</v>
      </c>
      <c r="N187" s="319"/>
      <c r="O187" s="322">
        <v>62738.77</v>
      </c>
      <c r="DI187" s="219"/>
      <c r="DJ187" s="219"/>
      <c r="DK187" s="219"/>
      <c r="DL187" s="219"/>
      <c r="DM187" s="219"/>
      <c r="DP187" s="218" t="s">
        <v>884</v>
      </c>
      <c r="DR187" s="219"/>
    </row>
    <row r="188" spans="1:124" customFormat="1" ht="15" x14ac:dyDescent="0.25">
      <c r="A188" s="314"/>
      <c r="B188" s="313"/>
      <c r="C188" s="372"/>
      <c r="D188" s="485" t="s">
        <v>59</v>
      </c>
      <c r="E188" s="485"/>
      <c r="F188" s="485"/>
      <c r="G188" s="309"/>
      <c r="H188" s="333"/>
      <c r="I188" s="333"/>
      <c r="J188" s="333"/>
      <c r="K188" s="334"/>
      <c r="L188" s="333"/>
      <c r="M188" s="335">
        <v>7289.49</v>
      </c>
      <c r="N188" s="330"/>
      <c r="O188" s="336">
        <v>336005.31</v>
      </c>
      <c r="DI188" s="219"/>
      <c r="DJ188" s="219"/>
      <c r="DK188" s="219"/>
      <c r="DL188" s="219"/>
      <c r="DM188" s="219"/>
      <c r="DR188" s="219" t="s">
        <v>59</v>
      </c>
    </row>
    <row r="189" spans="1:124" customFormat="1" ht="15" x14ac:dyDescent="0.25">
      <c r="A189" s="347"/>
      <c r="B189" s="305"/>
      <c r="C189" s="310"/>
      <c r="D189" s="485" t="s">
        <v>645</v>
      </c>
      <c r="E189" s="485"/>
      <c r="F189" s="485"/>
      <c r="G189" s="485"/>
      <c r="H189" s="485"/>
      <c r="I189" s="485"/>
      <c r="J189" s="485"/>
      <c r="K189" s="485"/>
      <c r="L189" s="485"/>
      <c r="M189" s="348">
        <v>1385941.22</v>
      </c>
      <c r="N189" s="349"/>
      <c r="O189" s="350"/>
      <c r="DI189" s="219"/>
      <c r="DJ189" s="219"/>
      <c r="DK189" s="219"/>
      <c r="DL189" s="219"/>
      <c r="DM189" s="219"/>
      <c r="DR189" s="219"/>
      <c r="DT189" s="219" t="s">
        <v>645</v>
      </c>
    </row>
    <row r="190" spans="1:124" customFormat="1" ht="15" x14ac:dyDescent="0.25">
      <c r="A190" s="476" t="s">
        <v>646</v>
      </c>
      <c r="B190" s="477"/>
      <c r="C190" s="477"/>
      <c r="D190" s="477"/>
      <c r="E190" s="477"/>
      <c r="F190" s="477"/>
      <c r="G190" s="477"/>
      <c r="H190" s="477"/>
      <c r="I190" s="477"/>
      <c r="J190" s="477"/>
      <c r="K190" s="477"/>
      <c r="L190" s="477"/>
      <c r="M190" s="477"/>
      <c r="N190" s="477"/>
      <c r="O190" s="478"/>
      <c r="DI190" s="219" t="s">
        <v>646</v>
      </c>
      <c r="DJ190" s="219"/>
      <c r="DK190" s="219"/>
      <c r="DL190" s="219"/>
      <c r="DM190" s="219"/>
      <c r="DR190" s="219"/>
      <c r="DT190" s="219"/>
    </row>
    <row r="191" spans="1:124" customFormat="1" ht="15" x14ac:dyDescent="0.25">
      <c r="A191" s="476" t="s">
        <v>313</v>
      </c>
      <c r="B191" s="477"/>
      <c r="C191" s="477"/>
      <c r="D191" s="477"/>
      <c r="E191" s="477"/>
      <c r="F191" s="477"/>
      <c r="G191" s="477"/>
      <c r="H191" s="477"/>
      <c r="I191" s="477"/>
      <c r="J191" s="477"/>
      <c r="K191" s="477"/>
      <c r="L191" s="477"/>
      <c r="M191" s="477"/>
      <c r="N191" s="477"/>
      <c r="O191" s="478"/>
      <c r="DI191" s="219"/>
      <c r="DJ191" s="219" t="s">
        <v>313</v>
      </c>
      <c r="DK191" s="219"/>
      <c r="DL191" s="219"/>
      <c r="DM191" s="219"/>
      <c r="DR191" s="219"/>
      <c r="DT191" s="219"/>
    </row>
    <row r="192" spans="1:124" customFormat="1" ht="45.75" x14ac:dyDescent="0.25">
      <c r="A192" s="308" t="s">
        <v>97</v>
      </c>
      <c r="B192" s="309" t="s">
        <v>236</v>
      </c>
      <c r="C192" s="373" t="s">
        <v>871</v>
      </c>
      <c r="D192" s="479" t="s">
        <v>872</v>
      </c>
      <c r="E192" s="479"/>
      <c r="F192" s="479"/>
      <c r="G192" s="309" t="s">
        <v>65</v>
      </c>
      <c r="H192" s="309">
        <v>30.495999999999999</v>
      </c>
      <c r="I192" s="309" t="s">
        <v>41</v>
      </c>
      <c r="J192" s="309" t="s">
        <v>885</v>
      </c>
      <c r="K192" s="310" t="s">
        <v>874</v>
      </c>
      <c r="L192" s="309"/>
      <c r="M192" s="310" t="s">
        <v>886</v>
      </c>
      <c r="N192" s="309" t="s">
        <v>876</v>
      </c>
      <c r="O192" s="311" t="s">
        <v>887</v>
      </c>
      <c r="DI192" s="219"/>
      <c r="DJ192" s="219"/>
      <c r="DK192" s="219" t="s">
        <v>872</v>
      </c>
      <c r="DL192" s="219" t="s">
        <v>5</v>
      </c>
      <c r="DM192" s="219" t="s">
        <v>5</v>
      </c>
      <c r="DR192" s="219"/>
      <c r="DT192" s="219"/>
    </row>
    <row r="193" spans="1:126" customFormat="1" ht="15" x14ac:dyDescent="0.25">
      <c r="A193" s="314"/>
      <c r="B193" s="313"/>
      <c r="C193" s="372"/>
      <c r="D193" s="485" t="s">
        <v>59</v>
      </c>
      <c r="E193" s="485"/>
      <c r="F193" s="485"/>
      <c r="G193" s="309"/>
      <c r="H193" s="333"/>
      <c r="I193" s="333"/>
      <c r="J193" s="333"/>
      <c r="K193" s="334"/>
      <c r="L193" s="333"/>
      <c r="M193" s="345">
        <v>117.71</v>
      </c>
      <c r="N193" s="330"/>
      <c r="O193" s="336">
        <v>1692.67</v>
      </c>
      <c r="DI193" s="219"/>
      <c r="DJ193" s="219"/>
      <c r="DK193" s="219"/>
      <c r="DL193" s="219"/>
      <c r="DM193" s="219"/>
      <c r="DR193" s="219" t="s">
        <v>59</v>
      </c>
      <c r="DT193" s="219"/>
    </row>
    <row r="194" spans="1:126" customFormat="1" ht="15" x14ac:dyDescent="0.25">
      <c r="A194" s="347"/>
      <c r="B194" s="305"/>
      <c r="C194" s="310"/>
      <c r="D194" s="485" t="s">
        <v>736</v>
      </c>
      <c r="E194" s="485"/>
      <c r="F194" s="485"/>
      <c r="G194" s="485"/>
      <c r="H194" s="485"/>
      <c r="I194" s="485"/>
      <c r="J194" s="485"/>
      <c r="K194" s="485"/>
      <c r="L194" s="485"/>
      <c r="M194" s="376">
        <v>117.71</v>
      </c>
      <c r="N194" s="349"/>
      <c r="O194" s="350"/>
      <c r="DI194" s="219"/>
      <c r="DJ194" s="219"/>
      <c r="DK194" s="219"/>
      <c r="DL194" s="219"/>
      <c r="DM194" s="219"/>
      <c r="DR194" s="219"/>
      <c r="DT194" s="219" t="s">
        <v>736</v>
      </c>
    </row>
    <row r="195" spans="1:126" customFormat="1" ht="15" x14ac:dyDescent="0.25">
      <c r="A195" s="476" t="s">
        <v>737</v>
      </c>
      <c r="B195" s="477"/>
      <c r="C195" s="477"/>
      <c r="D195" s="477"/>
      <c r="E195" s="477"/>
      <c r="F195" s="477"/>
      <c r="G195" s="477"/>
      <c r="H195" s="477"/>
      <c r="I195" s="477"/>
      <c r="J195" s="477"/>
      <c r="K195" s="477"/>
      <c r="L195" s="477"/>
      <c r="M195" s="477"/>
      <c r="N195" s="477"/>
      <c r="O195" s="478"/>
      <c r="DI195" s="219" t="s">
        <v>737</v>
      </c>
      <c r="DJ195" s="219"/>
      <c r="DK195" s="219"/>
      <c r="DL195" s="219"/>
      <c r="DM195" s="219"/>
      <c r="DR195" s="219"/>
      <c r="DT195" s="219"/>
    </row>
    <row r="196" spans="1:126" customFormat="1" ht="15" x14ac:dyDescent="0.25">
      <c r="A196" s="476" t="s">
        <v>313</v>
      </c>
      <c r="B196" s="477"/>
      <c r="C196" s="477"/>
      <c r="D196" s="477"/>
      <c r="E196" s="477"/>
      <c r="F196" s="477"/>
      <c r="G196" s="477"/>
      <c r="H196" s="477"/>
      <c r="I196" s="477"/>
      <c r="J196" s="477"/>
      <c r="K196" s="477"/>
      <c r="L196" s="477"/>
      <c r="M196" s="477"/>
      <c r="N196" s="477"/>
      <c r="O196" s="478"/>
      <c r="DI196" s="219"/>
      <c r="DJ196" s="219" t="s">
        <v>313</v>
      </c>
      <c r="DK196" s="219"/>
      <c r="DL196" s="219"/>
      <c r="DM196" s="219"/>
      <c r="DR196" s="219"/>
      <c r="DT196" s="219"/>
    </row>
    <row r="197" spans="1:126" customFormat="1" ht="45.75" x14ac:dyDescent="0.25">
      <c r="A197" s="308" t="s">
        <v>99</v>
      </c>
      <c r="B197" s="309" t="s">
        <v>888</v>
      </c>
      <c r="C197" s="373" t="s">
        <v>871</v>
      </c>
      <c r="D197" s="479" t="s">
        <v>872</v>
      </c>
      <c r="E197" s="479"/>
      <c r="F197" s="479"/>
      <c r="G197" s="309" t="s">
        <v>65</v>
      </c>
      <c r="H197" s="309">
        <v>32.880000000000003</v>
      </c>
      <c r="I197" s="309" t="s">
        <v>41</v>
      </c>
      <c r="J197" s="309" t="s">
        <v>889</v>
      </c>
      <c r="K197" s="310" t="s">
        <v>874</v>
      </c>
      <c r="L197" s="309"/>
      <c r="M197" s="310" t="s">
        <v>890</v>
      </c>
      <c r="N197" s="309" t="s">
        <v>876</v>
      </c>
      <c r="O197" s="311" t="s">
        <v>891</v>
      </c>
      <c r="DI197" s="219"/>
      <c r="DJ197" s="219"/>
      <c r="DK197" s="219" t="s">
        <v>872</v>
      </c>
      <c r="DL197" s="219" t="s">
        <v>5</v>
      </c>
      <c r="DM197" s="219" t="s">
        <v>5</v>
      </c>
      <c r="DR197" s="219"/>
      <c r="DT197" s="219"/>
    </row>
    <row r="198" spans="1:126" customFormat="1" ht="15" x14ac:dyDescent="0.25">
      <c r="A198" s="314"/>
      <c r="B198" s="313"/>
      <c r="C198" s="372"/>
      <c r="D198" s="485" t="s">
        <v>59</v>
      </c>
      <c r="E198" s="485"/>
      <c r="F198" s="485"/>
      <c r="G198" s="309"/>
      <c r="H198" s="333"/>
      <c r="I198" s="333"/>
      <c r="J198" s="333"/>
      <c r="K198" s="334"/>
      <c r="L198" s="333"/>
      <c r="M198" s="345">
        <v>126.92</v>
      </c>
      <c r="N198" s="330"/>
      <c r="O198" s="336">
        <v>1825.11</v>
      </c>
      <c r="DI198" s="219"/>
      <c r="DJ198" s="219"/>
      <c r="DK198" s="219"/>
      <c r="DL198" s="219"/>
      <c r="DM198" s="219"/>
      <c r="DR198" s="219" t="s">
        <v>59</v>
      </c>
      <c r="DT198" s="219"/>
    </row>
    <row r="199" spans="1:126" customFormat="1" ht="15" x14ac:dyDescent="0.25">
      <c r="A199" s="347"/>
      <c r="B199" s="305"/>
      <c r="C199" s="310"/>
      <c r="D199" s="485" t="s">
        <v>788</v>
      </c>
      <c r="E199" s="485"/>
      <c r="F199" s="485"/>
      <c r="G199" s="485"/>
      <c r="H199" s="485"/>
      <c r="I199" s="485"/>
      <c r="J199" s="485"/>
      <c r="K199" s="485"/>
      <c r="L199" s="485"/>
      <c r="M199" s="376">
        <v>126.92</v>
      </c>
      <c r="N199" s="349"/>
      <c r="O199" s="350"/>
      <c r="DI199" s="219"/>
      <c r="DJ199" s="219"/>
      <c r="DK199" s="219"/>
      <c r="DL199" s="219"/>
      <c r="DM199" s="219"/>
      <c r="DR199" s="219"/>
      <c r="DT199" s="219" t="s">
        <v>788</v>
      </c>
    </row>
    <row r="200" spans="1:126" customFormat="1" ht="15" x14ac:dyDescent="0.25">
      <c r="A200" s="347"/>
      <c r="B200" s="305"/>
      <c r="C200" s="310"/>
      <c r="D200" s="485" t="s">
        <v>114</v>
      </c>
      <c r="E200" s="485"/>
      <c r="F200" s="485"/>
      <c r="G200" s="485"/>
      <c r="H200" s="485"/>
      <c r="I200" s="485"/>
      <c r="J200" s="485"/>
      <c r="K200" s="485"/>
      <c r="L200" s="485"/>
      <c r="M200" s="351"/>
      <c r="N200" s="349"/>
      <c r="O200" s="350"/>
      <c r="DU200" s="219" t="s">
        <v>114</v>
      </c>
    </row>
    <row r="201" spans="1:126" customFormat="1" ht="15" x14ac:dyDescent="0.25">
      <c r="A201" s="314"/>
      <c r="B201" s="304"/>
      <c r="C201" s="316"/>
      <c r="D201" s="484" t="s">
        <v>77</v>
      </c>
      <c r="E201" s="484"/>
      <c r="F201" s="484"/>
      <c r="G201" s="484"/>
      <c r="H201" s="484"/>
      <c r="I201" s="484"/>
      <c r="J201" s="484"/>
      <c r="K201" s="484"/>
      <c r="L201" s="484"/>
      <c r="M201" s="352">
        <v>1369157.2</v>
      </c>
      <c r="N201" s="353"/>
      <c r="O201" s="354">
        <v>12440516.99</v>
      </c>
      <c r="DU201" s="219"/>
      <c r="DV201" s="218" t="s">
        <v>77</v>
      </c>
    </row>
    <row r="202" spans="1:126" customFormat="1" ht="15" x14ac:dyDescent="0.25">
      <c r="A202" s="314"/>
      <c r="B202" s="304"/>
      <c r="C202" s="316"/>
      <c r="D202" s="484" t="s">
        <v>78</v>
      </c>
      <c r="E202" s="484"/>
      <c r="F202" s="484"/>
      <c r="G202" s="484"/>
      <c r="H202" s="484"/>
      <c r="I202" s="484"/>
      <c r="J202" s="484"/>
      <c r="K202" s="484"/>
      <c r="L202" s="484"/>
      <c r="M202" s="355"/>
      <c r="N202" s="353"/>
      <c r="O202" s="356"/>
      <c r="DU202" s="219"/>
      <c r="DV202" s="218" t="s">
        <v>78</v>
      </c>
    </row>
    <row r="203" spans="1:126" customFormat="1" ht="15" x14ac:dyDescent="0.25">
      <c r="A203" s="314"/>
      <c r="B203" s="304"/>
      <c r="C203" s="316"/>
      <c r="D203" s="484" t="s">
        <v>79</v>
      </c>
      <c r="E203" s="484"/>
      <c r="F203" s="484"/>
      <c r="G203" s="484"/>
      <c r="H203" s="484"/>
      <c r="I203" s="484"/>
      <c r="J203" s="484"/>
      <c r="K203" s="484"/>
      <c r="L203" s="484"/>
      <c r="M203" s="352">
        <v>8997.15</v>
      </c>
      <c r="N203" s="353"/>
      <c r="O203" s="354">
        <v>422776.08</v>
      </c>
      <c r="DU203" s="219"/>
      <c r="DV203" s="218" t="s">
        <v>79</v>
      </c>
    </row>
    <row r="204" spans="1:126" customFormat="1" ht="15" x14ac:dyDescent="0.25">
      <c r="A204" s="314"/>
      <c r="B204" s="304"/>
      <c r="C204" s="316"/>
      <c r="D204" s="484" t="s">
        <v>80</v>
      </c>
      <c r="E204" s="484"/>
      <c r="F204" s="484"/>
      <c r="G204" s="484"/>
      <c r="H204" s="484"/>
      <c r="I204" s="484"/>
      <c r="J204" s="484"/>
      <c r="K204" s="484"/>
      <c r="L204" s="484"/>
      <c r="M204" s="352">
        <v>20719.099999999999</v>
      </c>
      <c r="N204" s="353"/>
      <c r="O204" s="354">
        <v>290274.58</v>
      </c>
      <c r="DU204" s="219"/>
      <c r="DV204" s="218" t="s">
        <v>80</v>
      </c>
    </row>
    <row r="205" spans="1:126" customFormat="1" ht="15" x14ac:dyDescent="0.25">
      <c r="A205" s="314"/>
      <c r="B205" s="304"/>
      <c r="C205" s="316"/>
      <c r="D205" s="484" t="s">
        <v>81</v>
      </c>
      <c r="E205" s="484"/>
      <c r="F205" s="484"/>
      <c r="G205" s="484"/>
      <c r="H205" s="484"/>
      <c r="I205" s="484"/>
      <c r="J205" s="484"/>
      <c r="K205" s="484"/>
      <c r="L205" s="484"/>
      <c r="M205" s="352">
        <v>1376.33</v>
      </c>
      <c r="N205" s="353"/>
      <c r="O205" s="354">
        <v>64673.75</v>
      </c>
      <c r="DU205" s="219"/>
      <c r="DV205" s="218" t="s">
        <v>81</v>
      </c>
    </row>
    <row r="206" spans="1:126" customFormat="1" ht="15" x14ac:dyDescent="0.25">
      <c r="A206" s="314"/>
      <c r="B206" s="304"/>
      <c r="C206" s="316"/>
      <c r="D206" s="484" t="s">
        <v>82</v>
      </c>
      <c r="E206" s="484"/>
      <c r="F206" s="484"/>
      <c r="G206" s="484"/>
      <c r="H206" s="484"/>
      <c r="I206" s="484"/>
      <c r="J206" s="484"/>
      <c r="K206" s="484"/>
      <c r="L206" s="484"/>
      <c r="M206" s="352">
        <v>1338513.01</v>
      </c>
      <c r="N206" s="353"/>
      <c r="O206" s="354">
        <v>11714151.279999999</v>
      </c>
      <c r="DU206" s="219"/>
      <c r="DV206" s="218" t="s">
        <v>82</v>
      </c>
    </row>
    <row r="207" spans="1:126" customFormat="1" ht="15" x14ac:dyDescent="0.25">
      <c r="A207" s="314"/>
      <c r="B207" s="304"/>
      <c r="C207" s="316"/>
      <c r="D207" s="484" t="s">
        <v>395</v>
      </c>
      <c r="E207" s="484"/>
      <c r="F207" s="484"/>
      <c r="G207" s="484"/>
      <c r="H207" s="484"/>
      <c r="I207" s="484"/>
      <c r="J207" s="484"/>
      <c r="K207" s="484"/>
      <c r="L207" s="484"/>
      <c r="M207" s="367">
        <v>927.94</v>
      </c>
      <c r="N207" s="353"/>
      <c r="O207" s="354">
        <v>13315.05</v>
      </c>
      <c r="DU207" s="219"/>
      <c r="DV207" s="218" t="s">
        <v>395</v>
      </c>
    </row>
    <row r="208" spans="1:126" customFormat="1" ht="15" x14ac:dyDescent="0.25">
      <c r="A208" s="314"/>
      <c r="B208" s="304"/>
      <c r="C208" s="316"/>
      <c r="D208" s="484" t="s">
        <v>83</v>
      </c>
      <c r="E208" s="484"/>
      <c r="F208" s="484"/>
      <c r="G208" s="484"/>
      <c r="H208" s="484"/>
      <c r="I208" s="484"/>
      <c r="J208" s="484"/>
      <c r="K208" s="484"/>
      <c r="L208" s="484"/>
      <c r="M208" s="352">
        <v>1386185.85</v>
      </c>
      <c r="N208" s="353"/>
      <c r="O208" s="354">
        <v>13240693.27</v>
      </c>
      <c r="DU208" s="219"/>
      <c r="DV208" s="218" t="s">
        <v>83</v>
      </c>
    </row>
    <row r="209" spans="1:127" customFormat="1" ht="15" x14ac:dyDescent="0.25">
      <c r="A209" s="314"/>
      <c r="B209" s="304"/>
      <c r="C209" s="316"/>
      <c r="D209" s="484" t="s">
        <v>228</v>
      </c>
      <c r="E209" s="484"/>
      <c r="F209" s="484"/>
      <c r="G209" s="484"/>
      <c r="H209" s="484"/>
      <c r="I209" s="484"/>
      <c r="J209" s="484"/>
      <c r="K209" s="484"/>
      <c r="L209" s="484"/>
      <c r="M209" s="352">
        <v>1385257.91</v>
      </c>
      <c r="N209" s="353"/>
      <c r="O209" s="354">
        <v>13227378.220000001</v>
      </c>
      <c r="DU209" s="219"/>
      <c r="DV209" s="218" t="s">
        <v>228</v>
      </c>
    </row>
    <row r="210" spans="1:127" customFormat="1" ht="15" x14ac:dyDescent="0.25">
      <c r="A210" s="314"/>
      <c r="B210" s="304"/>
      <c r="C210" s="316"/>
      <c r="D210" s="484" t="s">
        <v>229</v>
      </c>
      <c r="E210" s="484"/>
      <c r="F210" s="484"/>
      <c r="G210" s="484"/>
      <c r="H210" s="484"/>
      <c r="I210" s="484"/>
      <c r="J210" s="484"/>
      <c r="K210" s="484"/>
      <c r="L210" s="484"/>
      <c r="M210" s="355"/>
      <c r="N210" s="353"/>
      <c r="O210" s="356"/>
      <c r="DU210" s="219"/>
      <c r="DV210" s="218" t="s">
        <v>229</v>
      </c>
    </row>
    <row r="211" spans="1:127" customFormat="1" ht="15" x14ac:dyDescent="0.25">
      <c r="A211" s="314"/>
      <c r="B211" s="304"/>
      <c r="C211" s="316"/>
      <c r="D211" s="484" t="s">
        <v>230</v>
      </c>
      <c r="E211" s="484"/>
      <c r="F211" s="484"/>
      <c r="G211" s="484"/>
      <c r="H211" s="484"/>
      <c r="I211" s="484"/>
      <c r="J211" s="484"/>
      <c r="K211" s="484"/>
      <c r="L211" s="484"/>
      <c r="M211" s="352">
        <v>8997.15</v>
      </c>
      <c r="N211" s="353"/>
      <c r="O211" s="354">
        <v>422776.08</v>
      </c>
      <c r="DU211" s="219"/>
      <c r="DV211" s="218" t="s">
        <v>230</v>
      </c>
    </row>
    <row r="212" spans="1:127" customFormat="1" ht="15" x14ac:dyDescent="0.25">
      <c r="A212" s="314"/>
      <c r="B212" s="304"/>
      <c r="C212" s="316"/>
      <c r="D212" s="484" t="s">
        <v>231</v>
      </c>
      <c r="E212" s="484"/>
      <c r="F212" s="484"/>
      <c r="G212" s="484"/>
      <c r="H212" s="484"/>
      <c r="I212" s="484"/>
      <c r="J212" s="484"/>
      <c r="K212" s="484"/>
      <c r="L212" s="484"/>
      <c r="M212" s="352">
        <v>20719.099999999999</v>
      </c>
      <c r="N212" s="353"/>
      <c r="O212" s="354">
        <v>290274.58</v>
      </c>
      <c r="DU212" s="219"/>
      <c r="DV212" s="218" t="s">
        <v>231</v>
      </c>
    </row>
    <row r="213" spans="1:127" customFormat="1" ht="15" x14ac:dyDescent="0.25">
      <c r="A213" s="314"/>
      <c r="B213" s="304"/>
      <c r="C213" s="316"/>
      <c r="D213" s="484" t="s">
        <v>232</v>
      </c>
      <c r="E213" s="484"/>
      <c r="F213" s="484"/>
      <c r="G213" s="484"/>
      <c r="H213" s="484"/>
      <c r="I213" s="484"/>
      <c r="J213" s="484"/>
      <c r="K213" s="484"/>
      <c r="L213" s="484"/>
      <c r="M213" s="352">
        <v>1376.33</v>
      </c>
      <c r="N213" s="353"/>
      <c r="O213" s="354">
        <v>64673.75</v>
      </c>
      <c r="DU213" s="219"/>
      <c r="DV213" s="218" t="s">
        <v>232</v>
      </c>
    </row>
    <row r="214" spans="1:127" customFormat="1" ht="15" x14ac:dyDescent="0.25">
      <c r="A214" s="314"/>
      <c r="B214" s="304"/>
      <c r="C214" s="316"/>
      <c r="D214" s="484" t="s">
        <v>233</v>
      </c>
      <c r="E214" s="484"/>
      <c r="F214" s="484"/>
      <c r="G214" s="484"/>
      <c r="H214" s="484"/>
      <c r="I214" s="484"/>
      <c r="J214" s="484"/>
      <c r="K214" s="484"/>
      <c r="L214" s="484"/>
      <c r="M214" s="352">
        <v>1338513.01</v>
      </c>
      <c r="N214" s="353"/>
      <c r="O214" s="354">
        <v>11714151.279999999</v>
      </c>
      <c r="DU214" s="219"/>
      <c r="DV214" s="218" t="s">
        <v>233</v>
      </c>
    </row>
    <row r="215" spans="1:127" customFormat="1" ht="15" x14ac:dyDescent="0.25">
      <c r="A215" s="314"/>
      <c r="B215" s="304"/>
      <c r="C215" s="316"/>
      <c r="D215" s="484" t="s">
        <v>234</v>
      </c>
      <c r="E215" s="484"/>
      <c r="F215" s="484"/>
      <c r="G215" s="484"/>
      <c r="H215" s="484"/>
      <c r="I215" s="484"/>
      <c r="J215" s="484"/>
      <c r="K215" s="484"/>
      <c r="L215" s="484"/>
      <c r="M215" s="352">
        <v>11336.55</v>
      </c>
      <c r="N215" s="353"/>
      <c r="O215" s="354">
        <v>532704.30000000005</v>
      </c>
      <c r="DU215" s="219"/>
      <c r="DV215" s="218" t="s">
        <v>234</v>
      </c>
    </row>
    <row r="216" spans="1:127" customFormat="1" ht="15" x14ac:dyDescent="0.25">
      <c r="A216" s="314"/>
      <c r="B216" s="304"/>
      <c r="C216" s="316"/>
      <c r="D216" s="484" t="s">
        <v>235</v>
      </c>
      <c r="E216" s="484"/>
      <c r="F216" s="484"/>
      <c r="G216" s="484"/>
      <c r="H216" s="484"/>
      <c r="I216" s="484"/>
      <c r="J216" s="484"/>
      <c r="K216" s="484"/>
      <c r="L216" s="484"/>
      <c r="M216" s="352">
        <v>5692.1</v>
      </c>
      <c r="N216" s="353"/>
      <c r="O216" s="354">
        <v>267471.98</v>
      </c>
      <c r="DU216" s="219"/>
      <c r="DV216" s="218" t="s">
        <v>235</v>
      </c>
    </row>
    <row r="217" spans="1:127" customFormat="1" ht="15" x14ac:dyDescent="0.25">
      <c r="A217" s="314"/>
      <c r="B217" s="304"/>
      <c r="C217" s="316"/>
      <c r="D217" s="484" t="s">
        <v>396</v>
      </c>
      <c r="E217" s="484"/>
      <c r="F217" s="484"/>
      <c r="G217" s="484"/>
      <c r="H217" s="484"/>
      <c r="I217" s="484"/>
      <c r="J217" s="484"/>
      <c r="K217" s="484"/>
      <c r="L217" s="484"/>
      <c r="M217" s="367">
        <v>927.94</v>
      </c>
      <c r="N217" s="353"/>
      <c r="O217" s="354">
        <v>13315.05</v>
      </c>
      <c r="DU217" s="219"/>
      <c r="DV217" s="218" t="s">
        <v>396</v>
      </c>
    </row>
    <row r="218" spans="1:127" customFormat="1" ht="15" x14ac:dyDescent="0.25">
      <c r="A218" s="314"/>
      <c r="B218" s="304"/>
      <c r="C218" s="316"/>
      <c r="D218" s="484" t="s">
        <v>84</v>
      </c>
      <c r="E218" s="484"/>
      <c r="F218" s="484"/>
      <c r="G218" s="484"/>
      <c r="H218" s="484"/>
      <c r="I218" s="484"/>
      <c r="J218" s="484"/>
      <c r="K218" s="484"/>
      <c r="L218" s="484"/>
      <c r="M218" s="352">
        <v>10373.48</v>
      </c>
      <c r="N218" s="353"/>
      <c r="O218" s="354">
        <v>487449.83</v>
      </c>
      <c r="DU218" s="219"/>
      <c r="DV218" s="218" t="s">
        <v>84</v>
      </c>
    </row>
    <row r="219" spans="1:127" customFormat="1" ht="15" x14ac:dyDescent="0.25">
      <c r="A219" s="314"/>
      <c r="B219" s="304"/>
      <c r="C219" s="316"/>
      <c r="D219" s="484" t="s">
        <v>85</v>
      </c>
      <c r="E219" s="484"/>
      <c r="F219" s="484"/>
      <c r="G219" s="484"/>
      <c r="H219" s="484"/>
      <c r="I219" s="484"/>
      <c r="J219" s="484"/>
      <c r="K219" s="484"/>
      <c r="L219" s="484"/>
      <c r="M219" s="352">
        <v>11336.55</v>
      </c>
      <c r="N219" s="353"/>
      <c r="O219" s="354">
        <v>532704.30000000005</v>
      </c>
      <c r="DU219" s="219"/>
      <c r="DV219" s="218" t="s">
        <v>85</v>
      </c>
    </row>
    <row r="220" spans="1:127" customFormat="1" ht="15" x14ac:dyDescent="0.25">
      <c r="A220" s="314"/>
      <c r="B220" s="304"/>
      <c r="C220" s="316"/>
      <c r="D220" s="484" t="s">
        <v>86</v>
      </c>
      <c r="E220" s="484"/>
      <c r="F220" s="484"/>
      <c r="G220" s="484"/>
      <c r="H220" s="484"/>
      <c r="I220" s="484"/>
      <c r="J220" s="484"/>
      <c r="K220" s="484"/>
      <c r="L220" s="484"/>
      <c r="M220" s="352">
        <v>5692.1</v>
      </c>
      <c r="N220" s="353"/>
      <c r="O220" s="354">
        <v>267471.98</v>
      </c>
      <c r="DU220" s="219"/>
      <c r="DV220" s="218" t="s">
        <v>86</v>
      </c>
    </row>
    <row r="221" spans="1:127" customFormat="1" ht="15" x14ac:dyDescent="0.25">
      <c r="A221" s="314"/>
      <c r="B221" s="304"/>
      <c r="C221" s="316"/>
      <c r="D221" s="484" t="s">
        <v>402</v>
      </c>
      <c r="E221" s="484"/>
      <c r="F221" s="484"/>
      <c r="G221" s="484"/>
      <c r="H221" s="484"/>
      <c r="I221" s="484"/>
      <c r="J221" s="484"/>
      <c r="K221" s="484"/>
      <c r="L221" s="484"/>
      <c r="M221" s="352">
        <v>41585.58</v>
      </c>
      <c r="N221" s="353"/>
      <c r="O221" s="354">
        <v>397220.8</v>
      </c>
      <c r="DU221" s="219"/>
      <c r="DV221" s="218" t="s">
        <v>402</v>
      </c>
    </row>
    <row r="222" spans="1:127" customFormat="1" ht="15" x14ac:dyDescent="0.25">
      <c r="A222" s="314"/>
      <c r="B222" s="304"/>
      <c r="C222" s="357"/>
      <c r="D222" s="491" t="s">
        <v>398</v>
      </c>
      <c r="E222" s="491"/>
      <c r="F222" s="491"/>
      <c r="G222" s="491"/>
      <c r="H222" s="491"/>
      <c r="I222" s="491"/>
      <c r="J222" s="491"/>
      <c r="K222" s="491"/>
      <c r="L222" s="491"/>
      <c r="M222" s="358">
        <v>1427771.43</v>
      </c>
      <c r="N222" s="359"/>
      <c r="O222" s="360">
        <v>13637914.07</v>
      </c>
      <c r="DU222" s="219"/>
      <c r="DW222" s="219" t="s">
        <v>398</v>
      </c>
    </row>
    <row r="223" spans="1:127" customFormat="1" ht="15" x14ac:dyDescent="0.25">
      <c r="A223" s="314"/>
      <c r="B223" s="304"/>
      <c r="C223" s="316"/>
      <c r="D223" s="484" t="s">
        <v>902</v>
      </c>
      <c r="E223" s="484"/>
      <c r="F223" s="484"/>
      <c r="G223" s="484"/>
      <c r="H223" s="484"/>
      <c r="I223" s="484"/>
      <c r="J223" s="484"/>
      <c r="K223" s="484"/>
      <c r="L223" s="484"/>
      <c r="M223" s="352"/>
      <c r="N223" s="353">
        <f>1.2*0.99</f>
        <v>1.1879999999999999</v>
      </c>
      <c r="O223" s="354"/>
      <c r="DU223" s="219"/>
      <c r="DV223" s="218" t="s">
        <v>789</v>
      </c>
      <c r="DW223" s="219"/>
    </row>
    <row r="224" spans="1:127" customFormat="1" ht="15" x14ac:dyDescent="0.25">
      <c r="A224" s="314"/>
      <c r="B224" s="304"/>
      <c r="C224" s="357"/>
      <c r="D224" s="491" t="s">
        <v>115</v>
      </c>
      <c r="E224" s="491"/>
      <c r="F224" s="491"/>
      <c r="G224" s="491"/>
      <c r="H224" s="491"/>
      <c r="I224" s="491"/>
      <c r="J224" s="491"/>
      <c r="K224" s="491"/>
      <c r="L224" s="491"/>
      <c r="M224" s="358">
        <f>M222*N223</f>
        <v>1696192.4588399997</v>
      </c>
      <c r="N224" s="359"/>
      <c r="O224" s="360">
        <f>O222*N223+1.8</f>
        <v>16201843.715160001</v>
      </c>
      <c r="P224" s="377"/>
      <c r="DU224" s="219"/>
      <c r="DW224" s="219" t="s">
        <v>559</v>
      </c>
    </row>
    <row r="225" spans="1:129" customFormat="1" ht="15" hidden="1" x14ac:dyDescent="0.25">
      <c r="A225" s="314"/>
      <c r="B225" s="304"/>
      <c r="C225" s="316"/>
      <c r="D225" s="484" t="s">
        <v>399</v>
      </c>
      <c r="E225" s="484"/>
      <c r="F225" s="484"/>
      <c r="G225" s="484"/>
      <c r="H225" s="484"/>
      <c r="I225" s="484"/>
      <c r="J225" s="484"/>
      <c r="K225" s="484"/>
      <c r="L225" s="484"/>
      <c r="M225" s="352">
        <v>110373.19</v>
      </c>
      <c r="N225" s="353"/>
      <c r="O225" s="354">
        <v>1159394.75</v>
      </c>
      <c r="DU225" s="219"/>
      <c r="DW225" s="219"/>
      <c r="DX225" s="218" t="s">
        <v>399</v>
      </c>
    </row>
    <row r="226" spans="1:129" customFormat="1" ht="15" hidden="1" x14ac:dyDescent="0.25">
      <c r="A226" s="314"/>
      <c r="B226" s="304"/>
      <c r="C226" s="357"/>
      <c r="D226" s="491" t="s">
        <v>115</v>
      </c>
      <c r="E226" s="491"/>
      <c r="F226" s="491"/>
      <c r="G226" s="491"/>
      <c r="H226" s="491"/>
      <c r="I226" s="491"/>
      <c r="J226" s="491"/>
      <c r="K226" s="491"/>
      <c r="L226" s="491"/>
      <c r="M226" s="358">
        <v>662239.14</v>
      </c>
      <c r="N226" s="359"/>
      <c r="O226" s="360">
        <v>6956368.4800000004</v>
      </c>
      <c r="DU226" s="219"/>
      <c r="DW226" s="219"/>
      <c r="DY226" s="219" t="s">
        <v>115</v>
      </c>
    </row>
    <row r="227" spans="1:129" customFormat="1" ht="29.25" customHeight="1" x14ac:dyDescent="0.25">
      <c r="A227" s="305"/>
      <c r="B227" s="305"/>
      <c r="C227" s="305"/>
      <c r="D227" s="305"/>
      <c r="E227" s="305"/>
      <c r="F227" s="305"/>
      <c r="G227" s="305"/>
      <c r="H227" s="305"/>
      <c r="I227" s="305"/>
      <c r="J227" s="305"/>
      <c r="K227" s="305"/>
      <c r="L227" s="305"/>
      <c r="M227" s="305"/>
      <c r="N227" s="305"/>
      <c r="O227" s="305"/>
    </row>
    <row r="228" spans="1:129" customFormat="1" ht="29.25" customHeight="1" x14ac:dyDescent="0.25">
      <c r="A228" s="304"/>
      <c r="B228" s="304"/>
      <c r="C228" s="304"/>
      <c r="D228" s="304"/>
      <c r="E228" s="304"/>
      <c r="F228" s="304"/>
      <c r="G228" s="304"/>
      <c r="H228" s="304"/>
      <c r="I228" s="304"/>
      <c r="J228" s="304"/>
      <c r="K228" s="304"/>
      <c r="L228" s="304"/>
      <c r="M228" s="304"/>
      <c r="N228" s="304"/>
      <c r="O228" s="304"/>
    </row>
    <row r="229" spans="1:129" s="409" customFormat="1" ht="22.5" customHeight="1" x14ac:dyDescent="0.25">
      <c r="A229" s="406"/>
      <c r="B229" s="407" t="s">
        <v>117</v>
      </c>
      <c r="C229" s="489" t="s">
        <v>903</v>
      </c>
      <c r="D229" s="489"/>
      <c r="E229" s="489"/>
      <c r="F229" s="489"/>
      <c r="G229" s="489"/>
      <c r="H229" s="489"/>
      <c r="I229" s="490" t="s">
        <v>904</v>
      </c>
      <c r="J229" s="490"/>
      <c r="K229" s="490"/>
      <c r="L229" s="490"/>
      <c r="M229" s="490"/>
      <c r="N229" s="490"/>
      <c r="O229" s="406"/>
      <c r="P229" s="397"/>
      <c r="Q229" s="397"/>
      <c r="R229" s="397"/>
      <c r="S229" s="397"/>
      <c r="T229" s="408"/>
      <c r="U229" s="408"/>
      <c r="V229" s="408"/>
      <c r="W229" s="408"/>
      <c r="X229" s="408"/>
      <c r="Y229" s="408"/>
      <c r="Z229" s="408"/>
      <c r="AA229" s="408"/>
      <c r="AB229" s="408"/>
      <c r="AC229" s="408"/>
      <c r="AD229" s="408"/>
      <c r="AE229" s="408"/>
      <c r="AF229" s="408"/>
      <c r="AG229" s="408"/>
      <c r="AH229" s="408"/>
      <c r="AI229" s="408"/>
      <c r="AJ229" s="408"/>
      <c r="AK229" s="408"/>
      <c r="AL229" s="408"/>
      <c r="AM229" s="408"/>
      <c r="AN229" s="408"/>
      <c r="AO229" s="408"/>
      <c r="AP229" s="408"/>
      <c r="AQ229" s="408"/>
      <c r="AR229" s="408"/>
      <c r="AS229" s="408"/>
      <c r="AT229" s="408"/>
      <c r="AU229" s="408"/>
      <c r="AV229" s="408"/>
      <c r="AW229" s="408" t="s">
        <v>5</v>
      </c>
      <c r="AX229" s="408"/>
      <c r="AY229" s="408"/>
      <c r="AZ229" s="408"/>
    </row>
    <row r="230" spans="1:129" s="409" customFormat="1" ht="49.5" customHeight="1" x14ac:dyDescent="0.25">
      <c r="B230" s="407"/>
      <c r="C230" s="487" t="s">
        <v>118</v>
      </c>
      <c r="D230" s="487"/>
      <c r="E230" s="487"/>
      <c r="F230" s="487"/>
      <c r="G230" s="487"/>
      <c r="H230" s="487"/>
      <c r="I230" s="487"/>
      <c r="J230" s="487"/>
      <c r="K230" s="487"/>
      <c r="L230" s="487"/>
      <c r="M230" s="487"/>
      <c r="N230" s="487"/>
      <c r="T230" s="408"/>
      <c r="U230" s="408"/>
      <c r="V230" s="408"/>
      <c r="W230" s="408"/>
      <c r="X230" s="408"/>
      <c r="Y230" s="408"/>
      <c r="Z230" s="408"/>
      <c r="AA230" s="408"/>
      <c r="AB230" s="408"/>
      <c r="AC230" s="408"/>
      <c r="AD230" s="408"/>
      <c r="AE230" s="408"/>
      <c r="AF230" s="408"/>
      <c r="AG230" s="408"/>
      <c r="AH230" s="408"/>
      <c r="AI230" s="408"/>
      <c r="AJ230" s="408"/>
      <c r="AK230" s="408"/>
      <c r="AL230" s="408"/>
      <c r="AM230" s="408"/>
      <c r="AN230" s="408"/>
      <c r="AO230" s="408"/>
      <c r="AP230" s="408"/>
      <c r="AQ230" s="408"/>
      <c r="AR230" s="408"/>
      <c r="AS230" s="408"/>
      <c r="AT230" s="408"/>
      <c r="AU230" s="408"/>
      <c r="AV230" s="408"/>
      <c r="AW230" s="408"/>
      <c r="AX230" s="408"/>
      <c r="AY230" s="408"/>
      <c r="AZ230" s="408"/>
    </row>
    <row r="231" spans="1:129" s="409" customFormat="1" ht="23.45" customHeight="1" x14ac:dyDescent="0.25">
      <c r="A231" s="406"/>
      <c r="B231" s="407" t="s">
        <v>119</v>
      </c>
      <c r="C231" s="489" t="s">
        <v>121</v>
      </c>
      <c r="D231" s="489"/>
      <c r="E231" s="489"/>
      <c r="F231" s="489"/>
      <c r="G231" s="489"/>
      <c r="H231" s="489"/>
      <c r="I231" s="490" t="s">
        <v>122</v>
      </c>
      <c r="J231" s="490"/>
      <c r="K231" s="490"/>
      <c r="L231" s="490"/>
      <c r="M231" s="490"/>
      <c r="N231" s="490"/>
      <c r="O231" s="406"/>
      <c r="P231" s="397"/>
      <c r="Q231" s="397"/>
      <c r="R231" s="397"/>
      <c r="S231" s="397"/>
      <c r="T231" s="408"/>
      <c r="U231" s="408"/>
      <c r="V231" s="408"/>
      <c r="W231" s="408"/>
      <c r="X231" s="408"/>
      <c r="Y231" s="408"/>
      <c r="Z231" s="408"/>
      <c r="AA231" s="408"/>
      <c r="AB231" s="408"/>
      <c r="AC231" s="408"/>
      <c r="AD231" s="408"/>
      <c r="AE231" s="408"/>
      <c r="AF231" s="408"/>
      <c r="AG231" s="408"/>
      <c r="AH231" s="408"/>
      <c r="AI231" s="408"/>
      <c r="AJ231" s="408"/>
      <c r="AK231" s="408"/>
      <c r="AL231" s="408"/>
      <c r="AM231" s="408"/>
      <c r="AN231" s="408"/>
      <c r="AO231" s="408"/>
      <c r="AP231" s="408"/>
      <c r="AQ231" s="408"/>
      <c r="AR231" s="408"/>
      <c r="AS231" s="408"/>
      <c r="AT231" s="408"/>
      <c r="AU231" s="408"/>
      <c r="AV231" s="408"/>
      <c r="AW231" s="408"/>
      <c r="AX231" s="408"/>
      <c r="AY231" s="408"/>
      <c r="AZ231" s="408"/>
    </row>
    <row r="232" spans="1:129" s="302" customFormat="1" ht="18.75" customHeight="1" x14ac:dyDescent="0.25">
      <c r="B232" s="225"/>
      <c r="C232" s="487" t="s">
        <v>118</v>
      </c>
      <c r="D232" s="487"/>
      <c r="E232" s="487"/>
      <c r="F232" s="487"/>
      <c r="G232" s="487"/>
      <c r="H232" s="487"/>
      <c r="I232" s="487"/>
      <c r="J232" s="487"/>
      <c r="K232" s="487"/>
      <c r="L232" s="487"/>
      <c r="M232" s="487"/>
      <c r="N232" s="487"/>
      <c r="O232" s="225"/>
      <c r="T232" s="410"/>
      <c r="U232" s="410"/>
      <c r="V232" s="410"/>
      <c r="W232" s="410"/>
      <c r="X232" s="410"/>
      <c r="Y232" s="410"/>
      <c r="Z232" s="410"/>
      <c r="AA232" s="410"/>
      <c r="AB232" s="410"/>
      <c r="AC232" s="410"/>
      <c r="AD232" s="410"/>
      <c r="AE232" s="410"/>
      <c r="AF232" s="410"/>
      <c r="AG232" s="410"/>
      <c r="AH232" s="410"/>
      <c r="AI232" s="410"/>
      <c r="AJ232" s="410"/>
      <c r="AK232" s="410"/>
      <c r="AL232" s="410"/>
      <c r="AM232" s="410"/>
      <c r="AN232" s="410"/>
      <c r="AO232" s="410"/>
      <c r="AP232" s="410"/>
      <c r="AQ232" s="410"/>
      <c r="AR232" s="410"/>
      <c r="AS232" s="410"/>
      <c r="AT232" s="410"/>
      <c r="AU232" s="410"/>
      <c r="AV232" s="410"/>
      <c r="AW232" s="410"/>
      <c r="AX232" s="410"/>
      <c r="AY232" s="410"/>
      <c r="AZ232" s="410"/>
    </row>
    <row r="233" spans="1:129" customFormat="1" ht="15" x14ac:dyDescent="0.25">
      <c r="A233" s="304"/>
      <c r="B233" s="304"/>
      <c r="C233" s="304"/>
      <c r="D233" s="304"/>
      <c r="E233" s="304"/>
      <c r="F233" s="304"/>
      <c r="G233" s="304"/>
      <c r="H233" s="304"/>
      <c r="I233" s="304"/>
      <c r="J233" s="304"/>
      <c r="K233" s="304"/>
      <c r="L233" s="304"/>
      <c r="M233" s="304"/>
      <c r="N233" s="304"/>
      <c r="O233" s="304"/>
    </row>
    <row r="234" spans="1:129" customFormat="1" ht="15" x14ac:dyDescent="0.25">
      <c r="A234" s="304"/>
      <c r="B234" s="304"/>
      <c r="C234" s="304"/>
      <c r="D234" s="304"/>
      <c r="E234" s="304"/>
      <c r="F234" s="304"/>
      <c r="G234" s="304"/>
      <c r="H234" s="304"/>
      <c r="I234" s="304"/>
      <c r="J234" s="304"/>
      <c r="K234" s="304"/>
      <c r="L234" s="304"/>
      <c r="M234" s="304"/>
      <c r="N234" s="304"/>
      <c r="O234" s="304"/>
    </row>
    <row r="235" spans="1:129" customFormat="1" ht="15" x14ac:dyDescent="0.25">
      <c r="A235" s="304"/>
      <c r="B235" s="304"/>
    </row>
  </sheetData>
  <mergeCells count="237">
    <mergeCell ref="C232:N232"/>
    <mergeCell ref="C7:K7"/>
    <mergeCell ref="C9:K9"/>
    <mergeCell ref="C229:H229"/>
    <mergeCell ref="I229:N229"/>
    <mergeCell ref="C230:N230"/>
    <mergeCell ref="C231:H231"/>
    <mergeCell ref="I231:N231"/>
    <mergeCell ref="D226:L226"/>
    <mergeCell ref="D220:L220"/>
    <mergeCell ref="D221:L221"/>
    <mergeCell ref="D222:L222"/>
    <mergeCell ref="D223:L223"/>
    <mergeCell ref="D224:L224"/>
    <mergeCell ref="D225:L225"/>
    <mergeCell ref="D214:L214"/>
    <mergeCell ref="D215:L215"/>
    <mergeCell ref="D216:L216"/>
    <mergeCell ref="D217:L217"/>
    <mergeCell ref="D218:L218"/>
    <mergeCell ref="D219:L219"/>
    <mergeCell ref="D208:L208"/>
    <mergeCell ref="D209:L209"/>
    <mergeCell ref="D210:L210"/>
    <mergeCell ref="D211:L211"/>
    <mergeCell ref="D212:L212"/>
    <mergeCell ref="D213:L213"/>
    <mergeCell ref="D202:L202"/>
    <mergeCell ref="D203:L203"/>
    <mergeCell ref="D204:L204"/>
    <mergeCell ref="D205:L205"/>
    <mergeCell ref="D206:L206"/>
    <mergeCell ref="D207:L207"/>
    <mergeCell ref="A196:O196"/>
    <mergeCell ref="D197:F197"/>
    <mergeCell ref="D198:F198"/>
    <mergeCell ref="D199:L199"/>
    <mergeCell ref="D200:L200"/>
    <mergeCell ref="D201:L201"/>
    <mergeCell ref="A190:O190"/>
    <mergeCell ref="A191:O191"/>
    <mergeCell ref="D192:F192"/>
    <mergeCell ref="D193:F193"/>
    <mergeCell ref="D194:L194"/>
    <mergeCell ref="A195:O195"/>
    <mergeCell ref="D184:F184"/>
    <mergeCell ref="D185:F185"/>
    <mergeCell ref="D186:F186"/>
    <mergeCell ref="D187:F187"/>
    <mergeCell ref="D188:F188"/>
    <mergeCell ref="D189:L189"/>
    <mergeCell ref="D178:O178"/>
    <mergeCell ref="D179:F179"/>
    <mergeCell ref="D180:F180"/>
    <mergeCell ref="D181:F181"/>
    <mergeCell ref="D182:F182"/>
    <mergeCell ref="D183:F183"/>
    <mergeCell ref="D172:F172"/>
    <mergeCell ref="D173:F173"/>
    <mergeCell ref="D174:F174"/>
    <mergeCell ref="D175:F175"/>
    <mergeCell ref="D176:F176"/>
    <mergeCell ref="D177:O177"/>
    <mergeCell ref="D166:F166"/>
    <mergeCell ref="A167:O167"/>
    <mergeCell ref="D168:F168"/>
    <mergeCell ref="D169:F169"/>
    <mergeCell ref="D170:F170"/>
    <mergeCell ref="D171:F171"/>
    <mergeCell ref="D160:F160"/>
    <mergeCell ref="D161:F161"/>
    <mergeCell ref="D162:F162"/>
    <mergeCell ref="D163:O163"/>
    <mergeCell ref="D164:O164"/>
    <mergeCell ref="D165:O165"/>
    <mergeCell ref="D154:F154"/>
    <mergeCell ref="D155:F155"/>
    <mergeCell ref="D156:F156"/>
    <mergeCell ref="D157:F157"/>
    <mergeCell ref="D158:F158"/>
    <mergeCell ref="D159:F159"/>
    <mergeCell ref="D148:O148"/>
    <mergeCell ref="D149:F149"/>
    <mergeCell ref="D150:F150"/>
    <mergeCell ref="D151:F151"/>
    <mergeCell ref="D152:F152"/>
    <mergeCell ref="D153:F153"/>
    <mergeCell ref="D142:O142"/>
    <mergeCell ref="D143:F143"/>
    <mergeCell ref="D144:F144"/>
    <mergeCell ref="D145:O145"/>
    <mergeCell ref="D146:O146"/>
    <mergeCell ref="D147:O147"/>
    <mergeCell ref="D136:F136"/>
    <mergeCell ref="D137:F137"/>
    <mergeCell ref="D138:F138"/>
    <mergeCell ref="D139:F139"/>
    <mergeCell ref="D140:O140"/>
    <mergeCell ref="D141:O141"/>
    <mergeCell ref="D130:F130"/>
    <mergeCell ref="D131:F131"/>
    <mergeCell ref="D132:F132"/>
    <mergeCell ref="D133:O133"/>
    <mergeCell ref="D134:O134"/>
    <mergeCell ref="D135:O135"/>
    <mergeCell ref="D124:F124"/>
    <mergeCell ref="D125:F125"/>
    <mergeCell ref="D126:O126"/>
    <mergeCell ref="D127:O127"/>
    <mergeCell ref="D128:O128"/>
    <mergeCell ref="D129:F129"/>
    <mergeCell ref="D118:F118"/>
    <mergeCell ref="D119:O119"/>
    <mergeCell ref="D120:O120"/>
    <mergeCell ref="D121:O121"/>
    <mergeCell ref="D122:F122"/>
    <mergeCell ref="D123:F123"/>
    <mergeCell ref="D112:O112"/>
    <mergeCell ref="D113:O113"/>
    <mergeCell ref="D114:O114"/>
    <mergeCell ref="D115:F115"/>
    <mergeCell ref="D116:F116"/>
    <mergeCell ref="D117:F117"/>
    <mergeCell ref="D106:O106"/>
    <mergeCell ref="D107:O107"/>
    <mergeCell ref="D108:F108"/>
    <mergeCell ref="D109:F109"/>
    <mergeCell ref="D110:F110"/>
    <mergeCell ref="D111:F111"/>
    <mergeCell ref="D100:O100"/>
    <mergeCell ref="D101:F101"/>
    <mergeCell ref="D102:F102"/>
    <mergeCell ref="D103:F103"/>
    <mergeCell ref="D104:F104"/>
    <mergeCell ref="D105:O105"/>
    <mergeCell ref="D94:F94"/>
    <mergeCell ref="D95:F95"/>
    <mergeCell ref="D96:F96"/>
    <mergeCell ref="D97:F97"/>
    <mergeCell ref="D98:O98"/>
    <mergeCell ref="D99:O99"/>
    <mergeCell ref="D88:F88"/>
    <mergeCell ref="D89:F89"/>
    <mergeCell ref="D90:F90"/>
    <mergeCell ref="D91:O91"/>
    <mergeCell ref="D92:O92"/>
    <mergeCell ref="D93:O93"/>
    <mergeCell ref="D82:F82"/>
    <mergeCell ref="D83:F83"/>
    <mergeCell ref="D84:O84"/>
    <mergeCell ref="D85:O85"/>
    <mergeCell ref="D86:O86"/>
    <mergeCell ref="D87:F87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F73"/>
    <mergeCell ref="D74:F74"/>
    <mergeCell ref="D75:F75"/>
    <mergeCell ref="A64:O64"/>
    <mergeCell ref="D65:F65"/>
    <mergeCell ref="D66:O66"/>
    <mergeCell ref="D67:O67"/>
    <mergeCell ref="D68:O68"/>
    <mergeCell ref="D69:O69"/>
    <mergeCell ref="D58:F58"/>
    <mergeCell ref="D59:F59"/>
    <mergeCell ref="D60:O60"/>
    <mergeCell ref="D61:O61"/>
    <mergeCell ref="D62:O62"/>
    <mergeCell ref="D63:F63"/>
    <mergeCell ref="D52:F52"/>
    <mergeCell ref="D53:F53"/>
    <mergeCell ref="D54:F54"/>
    <mergeCell ref="D55:F55"/>
    <mergeCell ref="D56:F56"/>
    <mergeCell ref="D57:F57"/>
    <mergeCell ref="D46:F46"/>
    <mergeCell ref="D47:O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A45:O45"/>
    <mergeCell ref="D34:O34"/>
    <mergeCell ref="D35:F35"/>
    <mergeCell ref="D36:F36"/>
    <mergeCell ref="D37:F37"/>
    <mergeCell ref="D38:F38"/>
    <mergeCell ref="D39:F39"/>
    <mergeCell ref="D28:F28"/>
    <mergeCell ref="A29:O29"/>
    <mergeCell ref="A30:O30"/>
    <mergeCell ref="D31:F31"/>
    <mergeCell ref="D32:O32"/>
    <mergeCell ref="D33:O33"/>
    <mergeCell ref="A25:B26"/>
    <mergeCell ref="C25:C27"/>
    <mergeCell ref="D25:F27"/>
    <mergeCell ref="G25:G27"/>
    <mergeCell ref="H25:J26"/>
    <mergeCell ref="K25:M26"/>
    <mergeCell ref="N25:N27"/>
    <mergeCell ref="O25:O27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B643-9901-4940-9D29-97656E8400B2}">
  <sheetPr>
    <pageSetUpPr fitToPage="1"/>
  </sheetPr>
  <dimension ref="A1:EW416"/>
  <sheetViews>
    <sheetView view="pageBreakPreview" zoomScaleNormal="100" zoomScaleSheetLayoutView="100" workbookViewId="0">
      <selection sqref="A1:XFD23"/>
    </sheetView>
  </sheetViews>
  <sheetFormatPr defaultColWidth="9.140625" defaultRowHeight="11.25" customHeight="1" x14ac:dyDescent="0.2"/>
  <cols>
    <col min="1" max="2" width="6.7109375" style="220" customWidth="1"/>
    <col min="3" max="3" width="14.5703125" style="220" customWidth="1"/>
    <col min="4" max="4" width="10.42578125" style="220" customWidth="1"/>
    <col min="5" max="5" width="13.28515625" style="220" customWidth="1"/>
    <col min="6" max="6" width="12.7109375" style="220" customWidth="1"/>
    <col min="7" max="7" width="9.28515625" style="220" customWidth="1"/>
    <col min="8" max="8" width="12.7109375" style="220" customWidth="1"/>
    <col min="9" max="10" width="12.85546875" style="220" customWidth="1"/>
    <col min="11" max="11" width="11" style="220" customWidth="1"/>
    <col min="12" max="13" width="12.85546875" style="220" customWidth="1"/>
    <col min="14" max="14" width="11" style="220" customWidth="1"/>
    <col min="15" max="15" width="16.7109375" style="220" customWidth="1"/>
    <col min="16" max="16" width="12.5703125" style="220" bestFit="1" customWidth="1"/>
    <col min="17" max="18" width="9.140625" style="220"/>
    <col min="19" max="27" width="102.5703125" style="218" hidden="1" customWidth="1"/>
    <col min="28" max="30" width="40.5703125" style="218" hidden="1" customWidth="1"/>
    <col min="31" max="38" width="91" style="218" hidden="1" customWidth="1"/>
    <col min="39" max="41" width="40.5703125" style="218" hidden="1" customWidth="1"/>
    <col min="42" max="49" width="91" style="218" hidden="1" customWidth="1"/>
    <col min="50" max="52" width="40.5703125" style="218" hidden="1" customWidth="1"/>
    <col min="53" max="61" width="102.5703125" style="218" hidden="1" customWidth="1"/>
    <col min="62" max="64" width="40.5703125" style="218" hidden="1" customWidth="1"/>
    <col min="65" max="73" width="102.5703125" style="218" hidden="1" customWidth="1"/>
    <col min="74" max="82" width="40.5703125" style="218" hidden="1" customWidth="1"/>
    <col min="83" max="114" width="169.42578125" style="218" hidden="1" customWidth="1"/>
    <col min="115" max="117" width="32.28515625" style="218" hidden="1" customWidth="1"/>
    <col min="118" max="118" width="144.42578125" style="218" hidden="1" customWidth="1"/>
    <col min="119" max="122" width="32.28515625" style="218" hidden="1" customWidth="1"/>
    <col min="123" max="123" width="144.42578125" style="218" hidden="1" customWidth="1"/>
    <col min="124" max="129" width="103.85546875" style="218" hidden="1" customWidth="1"/>
    <col min="130" max="135" width="65.85546875" style="218" hidden="1" customWidth="1"/>
    <col min="136" max="141" width="73.42578125" style="218" hidden="1" customWidth="1"/>
    <col min="142" max="147" width="65.85546875" style="218" hidden="1" customWidth="1"/>
    <col min="148" max="153" width="73.42578125" style="218" hidden="1" customWidth="1"/>
    <col min="154" max="16384" width="9.140625" style="220"/>
  </cols>
  <sheetData>
    <row r="1" spans="1:29" s="2" customFormat="1" ht="15" x14ac:dyDescent="0.25">
      <c r="A1" s="1"/>
      <c r="B1" s="1"/>
      <c r="C1" s="1"/>
      <c r="D1" s="1"/>
      <c r="E1" s="1"/>
      <c r="F1" s="1"/>
      <c r="G1" s="1"/>
      <c r="H1" s="15"/>
      <c r="I1" s="1"/>
      <c r="J1" s="1"/>
      <c r="K1" s="1"/>
      <c r="L1" s="1"/>
      <c r="M1" s="1"/>
      <c r="N1" s="1"/>
      <c r="O1" s="1"/>
    </row>
    <row r="2" spans="1:29" s="2" customFormat="1" ht="15" x14ac:dyDescent="0.25">
      <c r="A2" s="1"/>
      <c r="B2" s="1"/>
      <c r="C2" s="1"/>
      <c r="D2" s="1"/>
      <c r="E2" s="1"/>
      <c r="F2" s="1"/>
      <c r="G2" s="1"/>
      <c r="H2" s="15"/>
      <c r="I2" s="1"/>
      <c r="J2" s="1"/>
      <c r="K2" s="1"/>
      <c r="L2" s="1"/>
      <c r="M2" s="497" t="s">
        <v>0</v>
      </c>
      <c r="N2" s="498"/>
      <c r="O2" s="499"/>
    </row>
    <row r="3" spans="1:29" s="2" customFormat="1" ht="15" x14ac:dyDescent="0.25">
      <c r="A3" s="1"/>
      <c r="B3" s="1"/>
      <c r="C3" s="1"/>
      <c r="D3" s="1"/>
      <c r="E3" s="1"/>
      <c r="F3" s="1"/>
      <c r="G3" s="1"/>
      <c r="H3" s="15"/>
      <c r="I3" s="1"/>
      <c r="J3" s="1"/>
      <c r="K3" s="1"/>
      <c r="L3" s="3" t="s">
        <v>1</v>
      </c>
      <c r="M3" s="497" t="s">
        <v>2</v>
      </c>
      <c r="N3" s="498"/>
      <c r="O3" s="499"/>
    </row>
    <row r="4" spans="1:29" s="2" customFormat="1" ht="15" x14ac:dyDescent="0.25">
      <c r="A4" s="1"/>
      <c r="B4" s="1"/>
      <c r="C4" s="1"/>
      <c r="D4" s="1"/>
      <c r="E4" s="1"/>
      <c r="F4" s="1"/>
      <c r="G4" s="1"/>
      <c r="H4" s="15"/>
      <c r="I4" s="1"/>
      <c r="J4" s="1"/>
      <c r="K4" s="1"/>
      <c r="L4" s="3"/>
      <c r="M4" s="494"/>
      <c r="N4" s="495"/>
      <c r="O4" s="496"/>
    </row>
    <row r="5" spans="1:29" s="2" customFormat="1" ht="12.6" customHeight="1" x14ac:dyDescent="0.25">
      <c r="A5" s="4" t="s">
        <v>3</v>
      </c>
      <c r="B5" s="1"/>
      <c r="C5" s="500"/>
      <c r="D5" s="500"/>
      <c r="E5" s="500"/>
      <c r="F5" s="500"/>
      <c r="G5" s="500"/>
      <c r="H5" s="500"/>
      <c r="I5" s="500"/>
      <c r="J5" s="500"/>
      <c r="K5" s="500"/>
      <c r="L5" s="3" t="s">
        <v>4</v>
      </c>
      <c r="M5" s="501"/>
      <c r="N5" s="492"/>
      <c r="O5" s="493"/>
      <c r="T5" s="5" t="s">
        <v>5</v>
      </c>
      <c r="U5" s="5" t="s">
        <v>5</v>
      </c>
    </row>
    <row r="6" spans="1:29" s="2" customFormat="1" ht="15" x14ac:dyDescent="0.25">
      <c r="A6" s="1"/>
      <c r="B6" s="1"/>
      <c r="C6" s="6"/>
      <c r="D6" s="6"/>
      <c r="E6" s="6"/>
      <c r="F6" s="7" t="s">
        <v>6</v>
      </c>
      <c r="G6" s="6"/>
      <c r="H6" s="16"/>
      <c r="I6" s="6"/>
      <c r="J6" s="6"/>
      <c r="K6" s="6"/>
      <c r="L6" s="3"/>
      <c r="M6" s="494"/>
      <c r="N6" s="495"/>
      <c r="O6" s="496"/>
    </row>
    <row r="7" spans="1:29" s="2" customFormat="1" ht="16.5" customHeight="1" x14ac:dyDescent="0.25">
      <c r="A7" s="211" t="s">
        <v>139</v>
      </c>
      <c r="B7" s="1"/>
      <c r="C7" s="488" t="s">
        <v>292</v>
      </c>
      <c r="D7" s="488"/>
      <c r="E7" s="488"/>
      <c r="F7" s="488"/>
      <c r="G7" s="488"/>
      <c r="H7" s="488"/>
      <c r="I7" s="488"/>
      <c r="J7" s="488"/>
      <c r="K7" s="488"/>
      <c r="L7" s="3" t="s">
        <v>4</v>
      </c>
      <c r="M7" s="465" t="s">
        <v>293</v>
      </c>
      <c r="N7" s="492"/>
      <c r="O7" s="493"/>
      <c r="V7" s="5" t="s">
        <v>7</v>
      </c>
      <c r="W7" s="5" t="s">
        <v>5</v>
      </c>
    </row>
    <row r="8" spans="1:29" s="2" customFormat="1" ht="15" x14ac:dyDescent="0.25">
      <c r="A8" s="204"/>
      <c r="B8" s="1"/>
      <c r="C8" s="204"/>
      <c r="D8" s="205"/>
      <c r="E8" s="205"/>
      <c r="F8" s="206" t="s">
        <v>6</v>
      </c>
      <c r="G8" s="205"/>
      <c r="H8" s="207"/>
      <c r="I8" s="205"/>
      <c r="J8" s="205"/>
      <c r="K8" s="205"/>
      <c r="L8" s="3"/>
      <c r="M8" s="494"/>
      <c r="N8" s="495"/>
      <c r="O8" s="496"/>
    </row>
    <row r="9" spans="1:29" s="2" customFormat="1" ht="20.25" customHeight="1" x14ac:dyDescent="0.25">
      <c r="A9" s="211" t="s">
        <v>295</v>
      </c>
      <c r="B9" s="1"/>
      <c r="C9" s="509" t="s">
        <v>116</v>
      </c>
      <c r="D9" s="509"/>
      <c r="E9" s="509"/>
      <c r="F9" s="509"/>
      <c r="G9" s="509"/>
      <c r="H9" s="509"/>
      <c r="I9" s="509"/>
      <c r="J9" s="509"/>
      <c r="K9" s="509"/>
      <c r="L9" s="3" t="s">
        <v>4</v>
      </c>
      <c r="M9" s="465" t="s">
        <v>120</v>
      </c>
      <c r="N9" s="492"/>
      <c r="O9" s="493"/>
      <c r="X9" s="5" t="s">
        <v>5</v>
      </c>
      <c r="Y9" s="5" t="s">
        <v>5</v>
      </c>
    </row>
    <row r="10" spans="1:29" s="2" customFormat="1" ht="13.5" customHeight="1" x14ac:dyDescent="0.25">
      <c r="A10" s="204"/>
      <c r="B10" s="1"/>
      <c r="C10" s="204"/>
      <c r="D10" s="205"/>
      <c r="E10" s="205"/>
      <c r="F10" s="206" t="s">
        <v>6</v>
      </c>
      <c r="G10" s="205"/>
      <c r="H10" s="207"/>
      <c r="I10" s="205"/>
      <c r="J10" s="205"/>
      <c r="K10" s="205"/>
      <c r="L10" s="1"/>
      <c r="M10" s="494"/>
      <c r="N10" s="495"/>
      <c r="O10" s="496"/>
    </row>
    <row r="11" spans="1:29" s="2" customFormat="1" ht="29.25" customHeight="1" x14ac:dyDescent="0.25">
      <c r="A11" s="204" t="s">
        <v>8</v>
      </c>
      <c r="B11" s="1"/>
      <c r="C11" s="474" t="s">
        <v>791</v>
      </c>
      <c r="D11" s="506"/>
      <c r="E11" s="506"/>
      <c r="F11" s="506"/>
      <c r="G11" s="506"/>
      <c r="H11" s="506"/>
      <c r="I11" s="506"/>
      <c r="J11" s="506"/>
      <c r="K11" s="506"/>
      <c r="L11" s="1"/>
      <c r="M11" s="501"/>
      <c r="N11" s="492"/>
      <c r="O11" s="493"/>
      <c r="Z11" s="5" t="s">
        <v>9</v>
      </c>
    </row>
    <row r="12" spans="1:29" s="2" customFormat="1" ht="15" x14ac:dyDescent="0.25">
      <c r="A12" s="204"/>
      <c r="B12" s="1"/>
      <c r="C12" s="208"/>
      <c r="D12" s="208"/>
      <c r="E12" s="208"/>
      <c r="F12" s="209" t="s">
        <v>10</v>
      </c>
      <c r="G12" s="208"/>
      <c r="H12" s="210"/>
      <c r="I12" s="208"/>
      <c r="J12" s="208"/>
      <c r="K12" s="208"/>
      <c r="L12" s="1"/>
      <c r="M12" s="494"/>
      <c r="N12" s="495"/>
      <c r="O12" s="496"/>
    </row>
    <row r="13" spans="1:29" s="2" customFormat="1" ht="31.5" customHeight="1" x14ac:dyDescent="0.25">
      <c r="A13" s="204" t="s">
        <v>11</v>
      </c>
      <c r="B13" s="1"/>
      <c r="C13" s="507" t="s">
        <v>792</v>
      </c>
      <c r="D13" s="508"/>
      <c r="E13" s="508"/>
      <c r="F13" s="508"/>
      <c r="G13" s="508"/>
      <c r="H13" s="508"/>
      <c r="I13" s="508"/>
      <c r="J13" s="508"/>
      <c r="K13" s="508"/>
      <c r="L13" s="1"/>
      <c r="M13" s="501"/>
      <c r="N13" s="492"/>
      <c r="O13" s="493"/>
      <c r="AA13" s="5" t="s">
        <v>12</v>
      </c>
    </row>
    <row r="14" spans="1:29" s="2" customFormat="1" ht="15" x14ac:dyDescent="0.25">
      <c r="A14" s="1"/>
      <c r="B14" s="1"/>
      <c r="C14" s="6"/>
      <c r="D14" s="6"/>
      <c r="E14" s="6"/>
      <c r="F14" s="7" t="s">
        <v>13</v>
      </c>
      <c r="G14" s="6"/>
      <c r="H14" s="16"/>
      <c r="I14" s="6"/>
      <c r="J14" s="6"/>
      <c r="K14" s="6"/>
      <c r="L14" s="3" t="s">
        <v>14</v>
      </c>
      <c r="M14" s="497"/>
      <c r="N14" s="498"/>
      <c r="O14" s="499"/>
    </row>
    <row r="15" spans="1:29" s="2" customFormat="1" ht="15" customHeight="1" x14ac:dyDescent="0.25">
      <c r="A15" s="1"/>
      <c r="B15" s="1"/>
      <c r="C15" s="1"/>
      <c r="D15" s="1"/>
      <c r="E15" s="1"/>
      <c r="F15" s="1"/>
      <c r="G15" s="1"/>
      <c r="H15" s="15"/>
      <c r="I15" s="1"/>
      <c r="J15" s="1"/>
      <c r="K15" s="3" t="s">
        <v>15</v>
      </c>
      <c r="L15" s="8" t="s">
        <v>16</v>
      </c>
      <c r="M15" s="468" t="s">
        <v>25</v>
      </c>
      <c r="N15" s="502"/>
      <c r="O15" s="503"/>
      <c r="AB15" s="5" t="s">
        <v>5</v>
      </c>
    </row>
    <row r="16" spans="1:29" s="2" customFormat="1" ht="15" x14ac:dyDescent="0.25">
      <c r="A16" s="9"/>
      <c r="B16" s="9"/>
      <c r="C16" s="9"/>
      <c r="D16" s="9"/>
      <c r="E16" s="9"/>
      <c r="F16" s="9"/>
      <c r="G16" s="9"/>
      <c r="H16" s="17"/>
      <c r="I16" s="9"/>
      <c r="J16" s="9"/>
      <c r="K16" s="9"/>
      <c r="L16" s="8" t="s">
        <v>17</v>
      </c>
      <c r="M16" s="468" t="s">
        <v>790</v>
      </c>
      <c r="N16" s="502"/>
      <c r="O16" s="503"/>
      <c r="AC16" s="5" t="s">
        <v>5</v>
      </c>
    </row>
    <row r="17" spans="1:118" s="2" customFormat="1" ht="15" x14ac:dyDescent="0.25">
      <c r="A17" s="9"/>
      <c r="B17" s="9"/>
      <c r="C17" s="9"/>
      <c r="D17" s="9"/>
      <c r="E17" s="9"/>
      <c r="F17" s="9"/>
      <c r="G17" s="9"/>
      <c r="H17" s="17"/>
      <c r="I17" s="9"/>
      <c r="J17" s="9"/>
      <c r="K17" s="9"/>
      <c r="L17" s="10" t="s">
        <v>18</v>
      </c>
      <c r="M17" s="497"/>
      <c r="N17" s="498"/>
      <c r="O17" s="499"/>
    </row>
    <row r="18" spans="1:118" s="2" customFormat="1" ht="15" x14ac:dyDescent="0.25">
      <c r="A18" s="9"/>
      <c r="B18" s="9"/>
      <c r="C18" s="9"/>
      <c r="D18" s="9"/>
      <c r="E18" s="9"/>
      <c r="F18" s="9"/>
      <c r="G18" s="9"/>
      <c r="H18" s="17"/>
      <c r="I18" s="9"/>
      <c r="J18" s="9"/>
      <c r="K18" s="10"/>
      <c r="L18" s="361"/>
      <c r="M18" s="361"/>
      <c r="N18" s="361"/>
      <c r="O18" s="1"/>
    </row>
    <row r="19" spans="1:118" s="2" customFormat="1" ht="16.5" customHeight="1" x14ac:dyDescent="0.25">
      <c r="A19" s="9"/>
      <c r="B19" s="9"/>
      <c r="C19" s="9"/>
      <c r="D19" s="9"/>
      <c r="E19" s="9"/>
      <c r="F19" s="9"/>
      <c r="G19" s="9"/>
      <c r="H19" s="17"/>
      <c r="I19" s="9"/>
      <c r="J19" s="9"/>
      <c r="K19" s="10"/>
      <c r="L19" s="504" t="s">
        <v>19</v>
      </c>
      <c r="M19" s="504" t="s">
        <v>20</v>
      </c>
      <c r="N19" s="505" t="s">
        <v>21</v>
      </c>
      <c r="O19" s="505"/>
    </row>
    <row r="20" spans="1:118" s="2" customFormat="1" ht="15" x14ac:dyDescent="0.25">
      <c r="A20" s="9"/>
      <c r="B20" s="9"/>
      <c r="C20" s="9"/>
      <c r="D20" s="9"/>
      <c r="E20" s="9"/>
      <c r="F20" s="9"/>
      <c r="G20" s="9"/>
      <c r="H20" s="17"/>
      <c r="I20" s="9"/>
      <c r="J20" s="9"/>
      <c r="K20" s="10"/>
      <c r="L20" s="504"/>
      <c r="M20" s="504"/>
      <c r="N20" s="364" t="s">
        <v>22</v>
      </c>
      <c r="O20" s="364" t="s">
        <v>23</v>
      </c>
    </row>
    <row r="21" spans="1:118" s="2" customFormat="1" ht="15" x14ac:dyDescent="0.25">
      <c r="A21" s="9"/>
      <c r="B21" s="9"/>
      <c r="C21" s="9"/>
      <c r="D21" s="9"/>
      <c r="E21" s="9"/>
      <c r="F21" s="9"/>
      <c r="G21" s="9"/>
      <c r="H21" s="18" t="s">
        <v>24</v>
      </c>
      <c r="I21" s="9"/>
      <c r="J21" s="9"/>
      <c r="K21" s="10"/>
      <c r="L21" s="19" t="s">
        <v>41</v>
      </c>
      <c r="M21" s="193">
        <f>O21</f>
        <v>45630</v>
      </c>
      <c r="N21" s="192">
        <v>45483</v>
      </c>
      <c r="O21" s="192">
        <v>45630</v>
      </c>
    </row>
    <row r="22" spans="1:118" s="2" customFormat="1" ht="15" x14ac:dyDescent="0.25">
      <c r="A22" s="9"/>
      <c r="B22" s="9"/>
      <c r="C22" s="9"/>
      <c r="D22" s="9"/>
      <c r="E22" s="9"/>
      <c r="F22" s="9"/>
      <c r="G22" s="9"/>
      <c r="H22" s="18" t="s">
        <v>26</v>
      </c>
      <c r="I22" s="9"/>
      <c r="J22" s="9"/>
      <c r="K22" s="10"/>
      <c r="L22" s="361"/>
      <c r="M22" s="361"/>
      <c r="N22" s="361"/>
      <c r="O22" s="1"/>
    </row>
    <row r="23" spans="1:118" s="2" customFormat="1" ht="15" x14ac:dyDescent="0.25">
      <c r="A23" s="9"/>
      <c r="B23" s="9"/>
      <c r="C23" s="9"/>
      <c r="D23" s="9"/>
      <c r="E23" s="9"/>
      <c r="F23" s="9"/>
      <c r="G23" s="9"/>
      <c r="H23" s="203" t="s">
        <v>799</v>
      </c>
      <c r="I23" s="9"/>
      <c r="J23" s="9"/>
      <c r="K23" s="10"/>
      <c r="L23" s="361"/>
      <c r="M23" s="361"/>
      <c r="N23" s="361"/>
      <c r="O23" s="1"/>
    </row>
    <row r="24" spans="1:118" customFormat="1" ht="15" x14ac:dyDescent="0.25">
      <c r="A24" s="306"/>
      <c r="B24" s="304"/>
    </row>
    <row r="25" spans="1:118" customFormat="1" ht="36" customHeight="1" x14ac:dyDescent="0.25">
      <c r="A25" s="475" t="s">
        <v>27</v>
      </c>
      <c r="B25" s="475"/>
      <c r="C25" s="482" t="s">
        <v>28</v>
      </c>
      <c r="D25" s="482" t="s">
        <v>29</v>
      </c>
      <c r="E25" s="482"/>
      <c r="F25" s="482"/>
      <c r="G25" s="482" t="s">
        <v>30</v>
      </c>
      <c r="H25" s="482" t="s">
        <v>31</v>
      </c>
      <c r="I25" s="482"/>
      <c r="J25" s="482"/>
      <c r="K25" s="482" t="s">
        <v>32</v>
      </c>
      <c r="L25" s="482"/>
      <c r="M25" s="482"/>
      <c r="N25" s="482" t="s">
        <v>33</v>
      </c>
      <c r="O25" s="482" t="s">
        <v>34</v>
      </c>
    </row>
    <row r="26" spans="1:118" customFormat="1" ht="20.25" customHeight="1" x14ac:dyDescent="0.25">
      <c r="A26" s="475"/>
      <c r="B26" s="475"/>
      <c r="C26" s="482"/>
      <c r="D26" s="482"/>
      <c r="E26" s="482"/>
      <c r="F26" s="482"/>
      <c r="G26" s="482"/>
      <c r="H26" s="482"/>
      <c r="I26" s="482"/>
      <c r="J26" s="482"/>
      <c r="K26" s="482"/>
      <c r="L26" s="482"/>
      <c r="M26" s="482"/>
      <c r="N26" s="482"/>
      <c r="O26" s="482"/>
    </row>
    <row r="27" spans="1:118" customFormat="1" ht="49.5" customHeight="1" x14ac:dyDescent="0.25">
      <c r="A27" s="307" t="s">
        <v>35</v>
      </c>
      <c r="B27" s="307" t="s">
        <v>36</v>
      </c>
      <c r="C27" s="482"/>
      <c r="D27" s="482"/>
      <c r="E27" s="482"/>
      <c r="F27" s="482"/>
      <c r="G27" s="482"/>
      <c r="H27" s="363" t="s">
        <v>37</v>
      </c>
      <c r="I27" s="363" t="s">
        <v>38</v>
      </c>
      <c r="J27" s="363" t="s">
        <v>39</v>
      </c>
      <c r="K27" s="363" t="s">
        <v>37</v>
      </c>
      <c r="L27" s="363" t="s">
        <v>38</v>
      </c>
      <c r="M27" s="363" t="s">
        <v>40</v>
      </c>
      <c r="N27" s="482"/>
      <c r="O27" s="482"/>
    </row>
    <row r="28" spans="1:118" customFormat="1" ht="15" x14ac:dyDescent="0.25">
      <c r="A28" s="362">
        <v>1</v>
      </c>
      <c r="B28" s="362">
        <v>2</v>
      </c>
      <c r="C28" s="362">
        <v>3</v>
      </c>
      <c r="D28" s="475">
        <v>4</v>
      </c>
      <c r="E28" s="475"/>
      <c r="F28" s="475"/>
      <c r="G28" s="362">
        <v>5</v>
      </c>
      <c r="H28" s="362">
        <v>6</v>
      </c>
      <c r="I28" s="362">
        <v>7</v>
      </c>
      <c r="J28" s="362">
        <v>8</v>
      </c>
      <c r="K28" s="362">
        <v>9</v>
      </c>
      <c r="L28" s="362">
        <v>10</v>
      </c>
      <c r="M28" s="362">
        <v>11</v>
      </c>
      <c r="N28" s="362">
        <v>12</v>
      </c>
      <c r="O28" s="362">
        <v>13</v>
      </c>
    </row>
    <row r="29" spans="1:118" customFormat="1" ht="15" x14ac:dyDescent="0.25">
      <c r="A29" s="476" t="s">
        <v>561</v>
      </c>
      <c r="B29" s="477"/>
      <c r="C29" s="477"/>
      <c r="D29" s="477"/>
      <c r="E29" s="477"/>
      <c r="F29" s="477"/>
      <c r="G29" s="477"/>
      <c r="H29" s="477"/>
      <c r="I29" s="477"/>
      <c r="J29" s="477"/>
      <c r="K29" s="477"/>
      <c r="L29" s="477"/>
      <c r="M29" s="477"/>
      <c r="N29" s="477"/>
      <c r="O29" s="478"/>
      <c r="DI29" s="219" t="s">
        <v>561</v>
      </c>
    </row>
    <row r="30" spans="1:118" customFormat="1" ht="15" x14ac:dyDescent="0.25">
      <c r="A30" s="476" t="s">
        <v>562</v>
      </c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8"/>
      <c r="DI30" s="219"/>
      <c r="DJ30" s="219" t="s">
        <v>562</v>
      </c>
    </row>
    <row r="31" spans="1:118" customFormat="1" ht="34.5" x14ac:dyDescent="0.25">
      <c r="A31" s="308" t="s">
        <v>41</v>
      </c>
      <c r="B31" s="309" t="s">
        <v>41</v>
      </c>
      <c r="C31" s="365" t="s">
        <v>525</v>
      </c>
      <c r="D31" s="479" t="s">
        <v>526</v>
      </c>
      <c r="E31" s="479"/>
      <c r="F31" s="479"/>
      <c r="G31" s="309" t="s">
        <v>246</v>
      </c>
      <c r="H31" s="309">
        <v>3.2000000000000001E-2</v>
      </c>
      <c r="I31" s="309" t="s">
        <v>41</v>
      </c>
      <c r="J31" s="309" t="s">
        <v>563</v>
      </c>
      <c r="K31" s="310"/>
      <c r="L31" s="309"/>
      <c r="M31" s="310"/>
      <c r="N31" s="309"/>
      <c r="O31" s="311"/>
      <c r="DI31" s="219"/>
      <c r="DJ31" s="219"/>
      <c r="DK31" s="219" t="s">
        <v>526</v>
      </c>
      <c r="DL31" s="219" t="s">
        <v>5</v>
      </c>
      <c r="DM31" s="219" t="s">
        <v>5</v>
      </c>
    </row>
    <row r="32" spans="1:118" customFormat="1" ht="23.25" x14ac:dyDescent="0.25">
      <c r="A32" s="314"/>
      <c r="B32" s="315"/>
      <c r="C32" s="316" t="s">
        <v>527</v>
      </c>
      <c r="D32" s="480" t="s">
        <v>528</v>
      </c>
      <c r="E32" s="480"/>
      <c r="F32" s="480"/>
      <c r="G32" s="480"/>
      <c r="H32" s="480"/>
      <c r="I32" s="480"/>
      <c r="J32" s="480"/>
      <c r="K32" s="480"/>
      <c r="L32" s="480"/>
      <c r="M32" s="480"/>
      <c r="N32" s="480"/>
      <c r="O32" s="481"/>
      <c r="DI32" s="219"/>
      <c r="DJ32" s="219"/>
      <c r="DK32" s="219"/>
      <c r="DL32" s="219"/>
      <c r="DM32" s="219"/>
      <c r="DN32" s="218" t="s">
        <v>528</v>
      </c>
    </row>
    <row r="33" spans="1:122" customFormat="1" ht="23.25" x14ac:dyDescent="0.25">
      <c r="A33" s="314"/>
      <c r="B33" s="315"/>
      <c r="C33" s="316" t="s">
        <v>529</v>
      </c>
      <c r="D33" s="480" t="s">
        <v>530</v>
      </c>
      <c r="E33" s="480"/>
      <c r="F33" s="480"/>
      <c r="G33" s="480"/>
      <c r="H33" s="480"/>
      <c r="I33" s="480"/>
      <c r="J33" s="480"/>
      <c r="K33" s="480"/>
      <c r="L33" s="480"/>
      <c r="M33" s="480"/>
      <c r="N33" s="480"/>
      <c r="O33" s="481"/>
      <c r="DI33" s="219"/>
      <c r="DJ33" s="219"/>
      <c r="DK33" s="219"/>
      <c r="DL33" s="219"/>
      <c r="DM33" s="219"/>
      <c r="DN33" s="218" t="s">
        <v>530</v>
      </c>
    </row>
    <row r="34" spans="1:122" customFormat="1" ht="57" x14ac:dyDescent="0.25">
      <c r="A34" s="314"/>
      <c r="B34" s="315"/>
      <c r="C34" s="316" t="s">
        <v>45</v>
      </c>
      <c r="D34" s="480" t="s">
        <v>46</v>
      </c>
      <c r="E34" s="480"/>
      <c r="F34" s="480"/>
      <c r="G34" s="480"/>
      <c r="H34" s="480"/>
      <c r="I34" s="480"/>
      <c r="J34" s="480"/>
      <c r="K34" s="480"/>
      <c r="L34" s="480"/>
      <c r="M34" s="480"/>
      <c r="N34" s="480"/>
      <c r="O34" s="481"/>
      <c r="DI34" s="219"/>
      <c r="DJ34" s="219"/>
      <c r="DK34" s="219"/>
      <c r="DL34" s="219"/>
      <c r="DM34" s="219"/>
      <c r="DN34" s="218" t="s">
        <v>46</v>
      </c>
    </row>
    <row r="35" spans="1:122" customFormat="1" ht="15" x14ac:dyDescent="0.25">
      <c r="A35" s="314"/>
      <c r="B35" s="317"/>
      <c r="C35" s="316" t="s">
        <v>41</v>
      </c>
      <c r="D35" s="484" t="s">
        <v>47</v>
      </c>
      <c r="E35" s="484"/>
      <c r="F35" s="484"/>
      <c r="G35" s="318"/>
      <c r="H35" s="319"/>
      <c r="I35" s="319"/>
      <c r="J35" s="319"/>
      <c r="K35" s="337">
        <v>11490.2</v>
      </c>
      <c r="L35" s="339">
        <v>1.4490000000000001</v>
      </c>
      <c r="M35" s="320">
        <v>532.78</v>
      </c>
      <c r="N35" s="321">
        <v>46.99</v>
      </c>
      <c r="O35" s="322">
        <v>25035.33</v>
      </c>
      <c r="DI35" s="219"/>
      <c r="DJ35" s="219"/>
      <c r="DK35" s="219"/>
      <c r="DL35" s="219"/>
      <c r="DM35" s="219"/>
      <c r="DO35" s="218" t="s">
        <v>47</v>
      </c>
    </row>
    <row r="36" spans="1:122" customFormat="1" ht="15" x14ac:dyDescent="0.25">
      <c r="A36" s="314"/>
      <c r="B36" s="317"/>
      <c r="C36" s="316" t="s">
        <v>25</v>
      </c>
      <c r="D36" s="484" t="s">
        <v>48</v>
      </c>
      <c r="E36" s="484"/>
      <c r="F36" s="484"/>
      <c r="G36" s="318"/>
      <c r="H36" s="319"/>
      <c r="I36" s="319"/>
      <c r="J36" s="319"/>
      <c r="K36" s="337">
        <v>4269.6400000000003</v>
      </c>
      <c r="L36" s="339">
        <v>1.4490000000000001</v>
      </c>
      <c r="M36" s="320">
        <v>197.97</v>
      </c>
      <c r="N36" s="321">
        <v>14.01</v>
      </c>
      <c r="O36" s="322">
        <v>2773.56</v>
      </c>
      <c r="DI36" s="219"/>
      <c r="DJ36" s="219"/>
      <c r="DK36" s="219"/>
      <c r="DL36" s="219"/>
      <c r="DM36" s="219"/>
      <c r="DO36" s="218" t="s">
        <v>48</v>
      </c>
    </row>
    <row r="37" spans="1:122" customFormat="1" ht="15" x14ac:dyDescent="0.25">
      <c r="A37" s="314"/>
      <c r="B37" s="317"/>
      <c r="C37" s="316" t="s">
        <v>49</v>
      </c>
      <c r="D37" s="484" t="s">
        <v>50</v>
      </c>
      <c r="E37" s="484"/>
      <c r="F37" s="484"/>
      <c r="G37" s="318"/>
      <c r="H37" s="319"/>
      <c r="I37" s="319"/>
      <c r="J37" s="319"/>
      <c r="K37" s="320">
        <v>512.04</v>
      </c>
      <c r="L37" s="339">
        <v>1.4490000000000001</v>
      </c>
      <c r="M37" s="320">
        <v>23.74</v>
      </c>
      <c r="N37" s="321">
        <v>46.99</v>
      </c>
      <c r="O37" s="322">
        <v>1115.54</v>
      </c>
      <c r="DI37" s="219"/>
      <c r="DJ37" s="219"/>
      <c r="DK37" s="219"/>
      <c r="DL37" s="219"/>
      <c r="DM37" s="219"/>
      <c r="DO37" s="218" t="s">
        <v>50</v>
      </c>
    </row>
    <row r="38" spans="1:122" customFormat="1" ht="15" x14ac:dyDescent="0.25">
      <c r="A38" s="323"/>
      <c r="B38" s="317"/>
      <c r="C38" s="316"/>
      <c r="D38" s="484" t="s">
        <v>53</v>
      </c>
      <c r="E38" s="484"/>
      <c r="F38" s="484"/>
      <c r="G38" s="318" t="s">
        <v>54</v>
      </c>
      <c r="H38" s="324">
        <v>1460</v>
      </c>
      <c r="I38" s="339">
        <v>1.4490000000000001</v>
      </c>
      <c r="J38" s="325">
        <v>67.697280000000006</v>
      </c>
      <c r="K38" s="326"/>
      <c r="L38" s="319"/>
      <c r="M38" s="326"/>
      <c r="N38" s="319"/>
      <c r="O38" s="327"/>
      <c r="DI38" s="219"/>
      <c r="DJ38" s="219"/>
      <c r="DK38" s="219"/>
      <c r="DL38" s="219"/>
      <c r="DM38" s="219"/>
      <c r="DP38" s="218" t="s">
        <v>53</v>
      </c>
    </row>
    <row r="39" spans="1:122" customFormat="1" ht="15" x14ac:dyDescent="0.25">
      <c r="A39" s="323"/>
      <c r="B39" s="317"/>
      <c r="C39" s="316"/>
      <c r="D39" s="484" t="s">
        <v>55</v>
      </c>
      <c r="E39" s="484"/>
      <c r="F39" s="484"/>
      <c r="G39" s="318" t="s">
        <v>54</v>
      </c>
      <c r="H39" s="341">
        <v>40.799999999999997</v>
      </c>
      <c r="I39" s="339">
        <v>1.4490000000000001</v>
      </c>
      <c r="J39" s="342">
        <v>1.8918143999999999</v>
      </c>
      <c r="K39" s="326"/>
      <c r="L39" s="319"/>
      <c r="M39" s="326"/>
      <c r="N39" s="319"/>
      <c r="O39" s="327"/>
      <c r="DI39" s="219"/>
      <c r="DJ39" s="219"/>
      <c r="DK39" s="219"/>
      <c r="DL39" s="219"/>
      <c r="DM39" s="219"/>
      <c r="DP39" s="218" t="s">
        <v>55</v>
      </c>
    </row>
    <row r="40" spans="1:122" customFormat="1" ht="15" x14ac:dyDescent="0.25">
      <c r="A40" s="328"/>
      <c r="B40" s="318"/>
      <c r="C40" s="316"/>
      <c r="D40" s="483" t="s">
        <v>56</v>
      </c>
      <c r="E40" s="483"/>
      <c r="F40" s="483"/>
      <c r="G40" s="329"/>
      <c r="H40" s="330"/>
      <c r="I40" s="330"/>
      <c r="J40" s="330"/>
      <c r="K40" s="340">
        <v>15759.84</v>
      </c>
      <c r="L40" s="330"/>
      <c r="M40" s="331">
        <v>730.75</v>
      </c>
      <c r="N40" s="330"/>
      <c r="O40" s="332">
        <v>27808.89</v>
      </c>
      <c r="DI40" s="219"/>
      <c r="DJ40" s="219"/>
      <c r="DK40" s="219"/>
      <c r="DL40" s="219"/>
      <c r="DM40" s="219"/>
      <c r="DQ40" s="218" t="s">
        <v>56</v>
      </c>
    </row>
    <row r="41" spans="1:122" customFormat="1" ht="15" x14ac:dyDescent="0.25">
      <c r="A41" s="323"/>
      <c r="B41" s="317"/>
      <c r="C41" s="316"/>
      <c r="D41" s="484" t="s">
        <v>57</v>
      </c>
      <c r="E41" s="484"/>
      <c r="F41" s="484"/>
      <c r="G41" s="318"/>
      <c r="H41" s="319"/>
      <c r="I41" s="319"/>
      <c r="J41" s="319"/>
      <c r="K41" s="326"/>
      <c r="L41" s="319"/>
      <c r="M41" s="320">
        <v>556.52</v>
      </c>
      <c r="N41" s="319"/>
      <c r="O41" s="322">
        <v>26150.87</v>
      </c>
      <c r="DI41" s="219"/>
      <c r="DJ41" s="219"/>
      <c r="DK41" s="219"/>
      <c r="DL41" s="219"/>
      <c r="DM41" s="219"/>
      <c r="DP41" s="218" t="s">
        <v>57</v>
      </c>
    </row>
    <row r="42" spans="1:122" customFormat="1" ht="33.75" x14ac:dyDescent="0.25">
      <c r="A42" s="323"/>
      <c r="B42" s="317"/>
      <c r="C42" s="316" t="s">
        <v>238</v>
      </c>
      <c r="D42" s="484" t="s">
        <v>239</v>
      </c>
      <c r="E42" s="484"/>
      <c r="F42" s="484"/>
      <c r="G42" s="318" t="s">
        <v>58</v>
      </c>
      <c r="H42" s="324">
        <v>109</v>
      </c>
      <c r="I42" s="319"/>
      <c r="J42" s="324">
        <v>109</v>
      </c>
      <c r="K42" s="326"/>
      <c r="L42" s="319"/>
      <c r="M42" s="320">
        <v>606.61</v>
      </c>
      <c r="N42" s="319"/>
      <c r="O42" s="322">
        <v>28504.45</v>
      </c>
      <c r="DI42" s="219"/>
      <c r="DJ42" s="219"/>
      <c r="DK42" s="219"/>
      <c r="DL42" s="219"/>
      <c r="DM42" s="219"/>
      <c r="DP42" s="218" t="s">
        <v>239</v>
      </c>
    </row>
    <row r="43" spans="1:122" customFormat="1" ht="56.25" x14ac:dyDescent="0.25">
      <c r="A43" s="323"/>
      <c r="B43" s="317"/>
      <c r="C43" s="316" t="s">
        <v>240</v>
      </c>
      <c r="D43" s="484" t="s">
        <v>241</v>
      </c>
      <c r="E43" s="484"/>
      <c r="F43" s="484"/>
      <c r="G43" s="318" t="s">
        <v>58</v>
      </c>
      <c r="H43" s="324">
        <v>65</v>
      </c>
      <c r="I43" s="321">
        <v>0.85</v>
      </c>
      <c r="J43" s="321">
        <v>55.25</v>
      </c>
      <c r="K43" s="326"/>
      <c r="L43" s="319"/>
      <c r="M43" s="320">
        <v>307.48</v>
      </c>
      <c r="N43" s="319"/>
      <c r="O43" s="322">
        <v>14448.36</v>
      </c>
      <c r="DI43" s="219"/>
      <c r="DJ43" s="219"/>
      <c r="DK43" s="219"/>
      <c r="DL43" s="219"/>
      <c r="DM43" s="219"/>
      <c r="DP43" s="218" t="s">
        <v>241</v>
      </c>
    </row>
    <row r="44" spans="1:122" customFormat="1" ht="15" x14ac:dyDescent="0.25">
      <c r="A44" s="314"/>
      <c r="B44" s="313"/>
      <c r="C44" s="366"/>
      <c r="D44" s="485" t="s">
        <v>59</v>
      </c>
      <c r="E44" s="485"/>
      <c r="F44" s="485"/>
      <c r="G44" s="309"/>
      <c r="H44" s="333"/>
      <c r="I44" s="333"/>
      <c r="J44" s="333"/>
      <c r="K44" s="334"/>
      <c r="L44" s="333"/>
      <c r="M44" s="335">
        <v>1644.84</v>
      </c>
      <c r="N44" s="330"/>
      <c r="O44" s="336">
        <v>70761.7</v>
      </c>
      <c r="DI44" s="219"/>
      <c r="DJ44" s="219"/>
      <c r="DK44" s="219"/>
      <c r="DL44" s="219"/>
      <c r="DM44" s="219"/>
      <c r="DR44" s="219" t="s">
        <v>59</v>
      </c>
    </row>
    <row r="45" spans="1:122" customFormat="1" ht="15" x14ac:dyDescent="0.25">
      <c r="A45" s="476" t="s">
        <v>564</v>
      </c>
      <c r="B45" s="477"/>
      <c r="C45" s="477"/>
      <c r="D45" s="477"/>
      <c r="E45" s="477"/>
      <c r="F45" s="477"/>
      <c r="G45" s="477"/>
      <c r="H45" s="477"/>
      <c r="I45" s="477"/>
      <c r="J45" s="477"/>
      <c r="K45" s="477"/>
      <c r="L45" s="477"/>
      <c r="M45" s="477"/>
      <c r="N45" s="477"/>
      <c r="O45" s="478"/>
      <c r="DI45" s="219"/>
      <c r="DJ45" s="219" t="s">
        <v>564</v>
      </c>
      <c r="DK45" s="219"/>
      <c r="DL45" s="219"/>
      <c r="DM45" s="219"/>
      <c r="DR45" s="219"/>
    </row>
    <row r="46" spans="1:122" customFormat="1" ht="34.5" x14ac:dyDescent="0.25">
      <c r="A46" s="308" t="s">
        <v>25</v>
      </c>
      <c r="B46" s="309" t="s">
        <v>25</v>
      </c>
      <c r="C46" s="365" t="s">
        <v>447</v>
      </c>
      <c r="D46" s="479" t="s">
        <v>448</v>
      </c>
      <c r="E46" s="479"/>
      <c r="F46" s="479"/>
      <c r="G46" s="309" t="s">
        <v>60</v>
      </c>
      <c r="H46" s="309">
        <v>0.1024</v>
      </c>
      <c r="I46" s="309" t="s">
        <v>41</v>
      </c>
      <c r="J46" s="309" t="s">
        <v>565</v>
      </c>
      <c r="K46" s="310"/>
      <c r="L46" s="309"/>
      <c r="M46" s="310"/>
      <c r="N46" s="309"/>
      <c r="O46" s="311"/>
      <c r="DI46" s="219"/>
      <c r="DJ46" s="219"/>
      <c r="DK46" s="219" t="s">
        <v>448</v>
      </c>
      <c r="DL46" s="219" t="s">
        <v>5</v>
      </c>
      <c r="DM46" s="219" t="s">
        <v>5</v>
      </c>
      <c r="DR46" s="219"/>
    </row>
    <row r="47" spans="1:122" customFormat="1" ht="57" x14ac:dyDescent="0.25">
      <c r="A47" s="314"/>
      <c r="B47" s="315"/>
      <c r="C47" s="316" t="s">
        <v>45</v>
      </c>
      <c r="D47" s="480" t="s">
        <v>46</v>
      </c>
      <c r="E47" s="480"/>
      <c r="F47" s="480"/>
      <c r="G47" s="480"/>
      <c r="H47" s="480"/>
      <c r="I47" s="480"/>
      <c r="J47" s="480"/>
      <c r="K47" s="480"/>
      <c r="L47" s="480"/>
      <c r="M47" s="480"/>
      <c r="N47" s="480"/>
      <c r="O47" s="481"/>
      <c r="DI47" s="219"/>
      <c r="DJ47" s="219"/>
      <c r="DK47" s="219"/>
      <c r="DL47" s="219"/>
      <c r="DM47" s="219"/>
      <c r="DN47" s="218" t="s">
        <v>46</v>
      </c>
      <c r="DR47" s="219"/>
    </row>
    <row r="48" spans="1:122" customFormat="1" ht="15" x14ac:dyDescent="0.25">
      <c r="A48" s="314"/>
      <c r="B48" s="317"/>
      <c r="C48" s="316" t="s">
        <v>41</v>
      </c>
      <c r="D48" s="484" t="s">
        <v>47</v>
      </c>
      <c r="E48" s="484"/>
      <c r="F48" s="484"/>
      <c r="G48" s="318"/>
      <c r="H48" s="319"/>
      <c r="I48" s="319"/>
      <c r="J48" s="319"/>
      <c r="K48" s="320">
        <v>173.23</v>
      </c>
      <c r="L48" s="321">
        <v>1.1499999999999999</v>
      </c>
      <c r="M48" s="320">
        <v>20.399999999999999</v>
      </c>
      <c r="N48" s="321">
        <v>46.99</v>
      </c>
      <c r="O48" s="338">
        <v>958.6</v>
      </c>
      <c r="DI48" s="219"/>
      <c r="DJ48" s="219"/>
      <c r="DK48" s="219"/>
      <c r="DL48" s="219"/>
      <c r="DM48" s="219"/>
      <c r="DO48" s="218" t="s">
        <v>47</v>
      </c>
      <c r="DR48" s="219"/>
    </row>
    <row r="49" spans="1:123" customFormat="1" ht="15" x14ac:dyDescent="0.25">
      <c r="A49" s="314"/>
      <c r="B49" s="317"/>
      <c r="C49" s="316" t="s">
        <v>25</v>
      </c>
      <c r="D49" s="484" t="s">
        <v>48</v>
      </c>
      <c r="E49" s="484"/>
      <c r="F49" s="484"/>
      <c r="G49" s="318"/>
      <c r="H49" s="319"/>
      <c r="I49" s="319"/>
      <c r="J49" s="319"/>
      <c r="K49" s="337">
        <v>5268.76</v>
      </c>
      <c r="L49" s="321">
        <v>1.1499999999999999</v>
      </c>
      <c r="M49" s="320">
        <v>620.45000000000005</v>
      </c>
      <c r="N49" s="321">
        <v>14.01</v>
      </c>
      <c r="O49" s="322">
        <v>8692.5</v>
      </c>
      <c r="DI49" s="219"/>
      <c r="DJ49" s="219"/>
      <c r="DK49" s="219"/>
      <c r="DL49" s="219"/>
      <c r="DM49" s="219"/>
      <c r="DO49" s="218" t="s">
        <v>48</v>
      </c>
      <c r="DR49" s="219"/>
    </row>
    <row r="50" spans="1:123" customFormat="1" ht="15" x14ac:dyDescent="0.25">
      <c r="A50" s="314"/>
      <c r="B50" s="317"/>
      <c r="C50" s="316" t="s">
        <v>49</v>
      </c>
      <c r="D50" s="484" t="s">
        <v>50</v>
      </c>
      <c r="E50" s="484"/>
      <c r="F50" s="484"/>
      <c r="G50" s="318"/>
      <c r="H50" s="319"/>
      <c r="I50" s="319"/>
      <c r="J50" s="319"/>
      <c r="K50" s="320">
        <v>267.67</v>
      </c>
      <c r="L50" s="321">
        <v>1.1499999999999999</v>
      </c>
      <c r="M50" s="320">
        <v>31.52</v>
      </c>
      <c r="N50" s="321">
        <v>46.99</v>
      </c>
      <c r="O50" s="322">
        <v>1481.12</v>
      </c>
      <c r="DI50" s="219"/>
      <c r="DJ50" s="219"/>
      <c r="DK50" s="219"/>
      <c r="DL50" s="219"/>
      <c r="DM50" s="219"/>
      <c r="DO50" s="218" t="s">
        <v>50</v>
      </c>
      <c r="DR50" s="219"/>
    </row>
    <row r="51" spans="1:123" customFormat="1" ht="15" x14ac:dyDescent="0.25">
      <c r="A51" s="314"/>
      <c r="B51" s="317"/>
      <c r="C51" s="316" t="s">
        <v>51</v>
      </c>
      <c r="D51" s="484" t="s">
        <v>52</v>
      </c>
      <c r="E51" s="484"/>
      <c r="F51" s="484"/>
      <c r="G51" s="318"/>
      <c r="H51" s="319"/>
      <c r="I51" s="319"/>
      <c r="J51" s="319"/>
      <c r="K51" s="320">
        <v>17.079999999999998</v>
      </c>
      <c r="L51" s="319"/>
      <c r="M51" s="320">
        <v>1.75</v>
      </c>
      <c r="N51" s="321">
        <v>8.75</v>
      </c>
      <c r="O51" s="338">
        <v>15.31</v>
      </c>
      <c r="DI51" s="219"/>
      <c r="DJ51" s="219"/>
      <c r="DK51" s="219"/>
      <c r="DL51" s="219"/>
      <c r="DM51" s="219"/>
      <c r="DO51" s="218" t="s">
        <v>52</v>
      </c>
      <c r="DR51" s="219"/>
    </row>
    <row r="52" spans="1:123" customFormat="1" ht="15" x14ac:dyDescent="0.25">
      <c r="A52" s="323"/>
      <c r="B52" s="317"/>
      <c r="C52" s="316"/>
      <c r="D52" s="484" t="s">
        <v>53</v>
      </c>
      <c r="E52" s="484"/>
      <c r="F52" s="484"/>
      <c r="G52" s="318" t="s">
        <v>54</v>
      </c>
      <c r="H52" s="341">
        <v>21.6</v>
      </c>
      <c r="I52" s="321">
        <v>1.1499999999999999</v>
      </c>
      <c r="J52" s="344">
        <v>2.5436160000000001</v>
      </c>
      <c r="K52" s="326"/>
      <c r="L52" s="319"/>
      <c r="M52" s="326"/>
      <c r="N52" s="319"/>
      <c r="O52" s="327"/>
      <c r="DI52" s="219"/>
      <c r="DJ52" s="219"/>
      <c r="DK52" s="219"/>
      <c r="DL52" s="219"/>
      <c r="DM52" s="219"/>
      <c r="DP52" s="218" t="s">
        <v>53</v>
      </c>
      <c r="DR52" s="219"/>
    </row>
    <row r="53" spans="1:123" customFormat="1" ht="15" x14ac:dyDescent="0.25">
      <c r="A53" s="323"/>
      <c r="B53" s="317"/>
      <c r="C53" s="316"/>
      <c r="D53" s="484" t="s">
        <v>55</v>
      </c>
      <c r="E53" s="484"/>
      <c r="F53" s="484"/>
      <c r="G53" s="318" t="s">
        <v>54</v>
      </c>
      <c r="H53" s="341">
        <v>20.6</v>
      </c>
      <c r="I53" s="321">
        <v>1.1499999999999999</v>
      </c>
      <c r="J53" s="344">
        <v>2.425856</v>
      </c>
      <c r="K53" s="326"/>
      <c r="L53" s="319"/>
      <c r="M53" s="326"/>
      <c r="N53" s="319"/>
      <c r="O53" s="327"/>
      <c r="DI53" s="219"/>
      <c r="DJ53" s="219"/>
      <c r="DK53" s="219"/>
      <c r="DL53" s="219"/>
      <c r="DM53" s="219"/>
      <c r="DP53" s="218" t="s">
        <v>55</v>
      </c>
      <c r="DR53" s="219"/>
    </row>
    <row r="54" spans="1:123" customFormat="1" ht="15" x14ac:dyDescent="0.25">
      <c r="A54" s="328"/>
      <c r="B54" s="318"/>
      <c r="C54" s="316"/>
      <c r="D54" s="483" t="s">
        <v>56</v>
      </c>
      <c r="E54" s="483"/>
      <c r="F54" s="483"/>
      <c r="G54" s="329"/>
      <c r="H54" s="330"/>
      <c r="I54" s="330"/>
      <c r="J54" s="330"/>
      <c r="K54" s="340">
        <v>5459.07</v>
      </c>
      <c r="L54" s="330"/>
      <c r="M54" s="331">
        <v>642.6</v>
      </c>
      <c r="N54" s="330"/>
      <c r="O54" s="332">
        <v>9666.41</v>
      </c>
      <c r="DI54" s="219"/>
      <c r="DJ54" s="219"/>
      <c r="DK54" s="219"/>
      <c r="DL54" s="219"/>
      <c r="DM54" s="219"/>
      <c r="DQ54" s="218" t="s">
        <v>56</v>
      </c>
      <c r="DR54" s="219"/>
    </row>
    <row r="55" spans="1:123" customFormat="1" ht="15" x14ac:dyDescent="0.25">
      <c r="A55" s="323"/>
      <c r="B55" s="317"/>
      <c r="C55" s="316"/>
      <c r="D55" s="484" t="s">
        <v>57</v>
      </c>
      <c r="E55" s="484"/>
      <c r="F55" s="484"/>
      <c r="G55" s="318"/>
      <c r="H55" s="319"/>
      <c r="I55" s="319"/>
      <c r="J55" s="319"/>
      <c r="K55" s="326"/>
      <c r="L55" s="319"/>
      <c r="M55" s="320">
        <v>51.92</v>
      </c>
      <c r="N55" s="319"/>
      <c r="O55" s="322">
        <v>2439.7199999999998</v>
      </c>
      <c r="DI55" s="219"/>
      <c r="DJ55" s="219"/>
      <c r="DK55" s="219"/>
      <c r="DL55" s="219"/>
      <c r="DM55" s="219"/>
      <c r="DP55" s="218" t="s">
        <v>57</v>
      </c>
      <c r="DR55" s="219"/>
    </row>
    <row r="56" spans="1:123" customFormat="1" ht="56.25" x14ac:dyDescent="0.25">
      <c r="A56" s="323"/>
      <c r="B56" s="317"/>
      <c r="C56" s="316" t="s">
        <v>220</v>
      </c>
      <c r="D56" s="484" t="s">
        <v>221</v>
      </c>
      <c r="E56" s="484"/>
      <c r="F56" s="484"/>
      <c r="G56" s="318" t="s">
        <v>58</v>
      </c>
      <c r="H56" s="324">
        <v>147</v>
      </c>
      <c r="I56" s="319"/>
      <c r="J56" s="324">
        <v>147</v>
      </c>
      <c r="K56" s="326"/>
      <c r="L56" s="319"/>
      <c r="M56" s="320">
        <v>76.319999999999993</v>
      </c>
      <c r="N56" s="319"/>
      <c r="O56" s="322">
        <v>3586.39</v>
      </c>
      <c r="DI56" s="219"/>
      <c r="DJ56" s="219"/>
      <c r="DK56" s="219"/>
      <c r="DL56" s="219"/>
      <c r="DM56" s="219"/>
      <c r="DP56" s="218" t="s">
        <v>221</v>
      </c>
      <c r="DR56" s="219"/>
    </row>
    <row r="57" spans="1:123" customFormat="1" ht="78.75" x14ac:dyDescent="0.25">
      <c r="A57" s="323"/>
      <c r="B57" s="317"/>
      <c r="C57" s="316" t="s">
        <v>222</v>
      </c>
      <c r="D57" s="484" t="s">
        <v>223</v>
      </c>
      <c r="E57" s="484"/>
      <c r="F57" s="484"/>
      <c r="G57" s="318" t="s">
        <v>58</v>
      </c>
      <c r="H57" s="324">
        <v>134</v>
      </c>
      <c r="I57" s="321">
        <v>0.85</v>
      </c>
      <c r="J57" s="341">
        <v>113.9</v>
      </c>
      <c r="K57" s="326"/>
      <c r="L57" s="319"/>
      <c r="M57" s="320">
        <v>59.14</v>
      </c>
      <c r="N57" s="319"/>
      <c r="O57" s="322">
        <v>2778.84</v>
      </c>
      <c r="DI57" s="219"/>
      <c r="DJ57" s="219"/>
      <c r="DK57" s="219"/>
      <c r="DL57" s="219"/>
      <c r="DM57" s="219"/>
      <c r="DP57" s="218" t="s">
        <v>223</v>
      </c>
      <c r="DR57" s="219"/>
    </row>
    <row r="58" spans="1:123" customFormat="1" ht="15" x14ac:dyDescent="0.25">
      <c r="A58" s="314"/>
      <c r="B58" s="313"/>
      <c r="C58" s="366"/>
      <c r="D58" s="485" t="s">
        <v>59</v>
      </c>
      <c r="E58" s="485"/>
      <c r="F58" s="485"/>
      <c r="G58" s="309"/>
      <c r="H58" s="333"/>
      <c r="I58" s="333"/>
      <c r="J58" s="333"/>
      <c r="K58" s="334"/>
      <c r="L58" s="333"/>
      <c r="M58" s="345">
        <v>778.06</v>
      </c>
      <c r="N58" s="330"/>
      <c r="O58" s="336">
        <v>16031.64</v>
      </c>
      <c r="DI58" s="219"/>
      <c r="DJ58" s="219"/>
      <c r="DK58" s="219"/>
      <c r="DL58" s="219"/>
      <c r="DM58" s="219"/>
      <c r="DR58" s="219" t="s">
        <v>59</v>
      </c>
    </row>
    <row r="59" spans="1:123" customFormat="1" ht="33.75" x14ac:dyDescent="0.25">
      <c r="A59" s="308" t="s">
        <v>49</v>
      </c>
      <c r="B59" s="309" t="s">
        <v>49</v>
      </c>
      <c r="C59" s="365" t="s">
        <v>531</v>
      </c>
      <c r="D59" s="479" t="s">
        <v>332</v>
      </c>
      <c r="E59" s="479"/>
      <c r="F59" s="479"/>
      <c r="G59" s="309" t="s">
        <v>67</v>
      </c>
      <c r="H59" s="309">
        <v>12.9</v>
      </c>
      <c r="I59" s="309" t="s">
        <v>41</v>
      </c>
      <c r="J59" s="309" t="s">
        <v>566</v>
      </c>
      <c r="K59" s="310" t="s">
        <v>532</v>
      </c>
      <c r="L59" s="309" t="s">
        <v>217</v>
      </c>
      <c r="M59" s="310" t="s">
        <v>567</v>
      </c>
      <c r="N59" s="309" t="s">
        <v>318</v>
      </c>
      <c r="O59" s="311" t="s">
        <v>568</v>
      </c>
      <c r="DI59" s="219"/>
      <c r="DJ59" s="219"/>
      <c r="DK59" s="219" t="s">
        <v>332</v>
      </c>
      <c r="DL59" s="219" t="s">
        <v>5</v>
      </c>
      <c r="DM59" s="219" t="s">
        <v>5</v>
      </c>
      <c r="DR59" s="219"/>
    </row>
    <row r="60" spans="1:123" customFormat="1" ht="15" x14ac:dyDescent="0.25">
      <c r="A60" s="312"/>
      <c r="B60" s="313"/>
      <c r="C60" s="366"/>
      <c r="D60" s="484" t="s">
        <v>533</v>
      </c>
      <c r="E60" s="484"/>
      <c r="F60" s="484"/>
      <c r="G60" s="484"/>
      <c r="H60" s="484"/>
      <c r="I60" s="484"/>
      <c r="J60" s="484"/>
      <c r="K60" s="484"/>
      <c r="L60" s="484"/>
      <c r="M60" s="484"/>
      <c r="N60" s="484"/>
      <c r="O60" s="486"/>
      <c r="DI60" s="219"/>
      <c r="DJ60" s="219"/>
      <c r="DK60" s="219"/>
      <c r="DL60" s="219"/>
      <c r="DM60" s="219"/>
      <c r="DR60" s="219"/>
      <c r="DS60" s="218" t="s">
        <v>533</v>
      </c>
    </row>
    <row r="61" spans="1:123" customFormat="1" ht="15" x14ac:dyDescent="0.25">
      <c r="A61" s="314"/>
      <c r="B61" s="315"/>
      <c r="C61" s="316"/>
      <c r="D61" s="480" t="s">
        <v>335</v>
      </c>
      <c r="E61" s="480"/>
      <c r="F61" s="480"/>
      <c r="G61" s="480"/>
      <c r="H61" s="480"/>
      <c r="I61" s="480"/>
      <c r="J61" s="480"/>
      <c r="K61" s="480"/>
      <c r="L61" s="480"/>
      <c r="M61" s="480"/>
      <c r="N61" s="480"/>
      <c r="O61" s="481"/>
      <c r="DI61" s="219"/>
      <c r="DJ61" s="219"/>
      <c r="DK61" s="219"/>
      <c r="DL61" s="219"/>
      <c r="DM61" s="219"/>
      <c r="DN61" s="218" t="s">
        <v>335</v>
      </c>
      <c r="DR61" s="219"/>
    </row>
    <row r="62" spans="1:123" customFormat="1" ht="15" x14ac:dyDescent="0.25">
      <c r="A62" s="314"/>
      <c r="B62" s="315"/>
      <c r="C62" s="316"/>
      <c r="D62" s="480" t="s">
        <v>133</v>
      </c>
      <c r="E62" s="480"/>
      <c r="F62" s="480"/>
      <c r="G62" s="480"/>
      <c r="H62" s="480"/>
      <c r="I62" s="480"/>
      <c r="J62" s="480"/>
      <c r="K62" s="480"/>
      <c r="L62" s="480"/>
      <c r="M62" s="480"/>
      <c r="N62" s="480"/>
      <c r="O62" s="481"/>
      <c r="DI62" s="219"/>
      <c r="DJ62" s="219"/>
      <c r="DK62" s="219"/>
      <c r="DL62" s="219"/>
      <c r="DM62" s="219"/>
      <c r="DN62" s="218" t="s">
        <v>133</v>
      </c>
      <c r="DR62" s="219"/>
    </row>
    <row r="63" spans="1:123" customFormat="1" ht="15" x14ac:dyDescent="0.25">
      <c r="A63" s="314"/>
      <c r="B63" s="313"/>
      <c r="C63" s="366"/>
      <c r="D63" s="485" t="s">
        <v>59</v>
      </c>
      <c r="E63" s="485"/>
      <c r="F63" s="485"/>
      <c r="G63" s="309"/>
      <c r="H63" s="333"/>
      <c r="I63" s="333"/>
      <c r="J63" s="333"/>
      <c r="K63" s="334"/>
      <c r="L63" s="333"/>
      <c r="M63" s="335">
        <v>7043.38</v>
      </c>
      <c r="N63" s="330"/>
      <c r="O63" s="336">
        <v>61629.58</v>
      </c>
      <c r="DI63" s="219"/>
      <c r="DJ63" s="219"/>
      <c r="DK63" s="219"/>
      <c r="DL63" s="219"/>
      <c r="DM63" s="219"/>
      <c r="DR63" s="219" t="s">
        <v>59</v>
      </c>
    </row>
    <row r="64" spans="1:123" customFormat="1" ht="15" x14ac:dyDescent="0.25">
      <c r="A64" s="476" t="s">
        <v>569</v>
      </c>
      <c r="B64" s="477"/>
      <c r="C64" s="477"/>
      <c r="D64" s="477"/>
      <c r="E64" s="477"/>
      <c r="F64" s="477"/>
      <c r="G64" s="477"/>
      <c r="H64" s="477"/>
      <c r="I64" s="477"/>
      <c r="J64" s="477"/>
      <c r="K64" s="477"/>
      <c r="L64" s="477"/>
      <c r="M64" s="477"/>
      <c r="N64" s="477"/>
      <c r="O64" s="478"/>
      <c r="DI64" s="219"/>
      <c r="DJ64" s="219" t="s">
        <v>569</v>
      </c>
      <c r="DK64" s="219"/>
      <c r="DL64" s="219"/>
      <c r="DM64" s="219"/>
      <c r="DR64" s="219"/>
    </row>
    <row r="65" spans="1:122" customFormat="1" ht="57" x14ac:dyDescent="0.25">
      <c r="A65" s="308" t="s">
        <v>51</v>
      </c>
      <c r="B65" s="309" t="s">
        <v>51</v>
      </c>
      <c r="C65" s="365" t="s">
        <v>266</v>
      </c>
      <c r="D65" s="479" t="s">
        <v>317</v>
      </c>
      <c r="E65" s="479"/>
      <c r="F65" s="479"/>
      <c r="G65" s="309" t="s">
        <v>246</v>
      </c>
      <c r="H65" s="309">
        <v>3.2000000000000001E-2</v>
      </c>
      <c r="I65" s="309" t="s">
        <v>41</v>
      </c>
      <c r="J65" s="309" t="s">
        <v>563</v>
      </c>
      <c r="K65" s="310"/>
      <c r="L65" s="309"/>
      <c r="M65" s="310"/>
      <c r="N65" s="309"/>
      <c r="O65" s="311"/>
      <c r="DI65" s="219"/>
      <c r="DJ65" s="219"/>
      <c r="DK65" s="219" t="s">
        <v>317</v>
      </c>
      <c r="DL65" s="219" t="s">
        <v>5</v>
      </c>
      <c r="DM65" s="219" t="s">
        <v>5</v>
      </c>
      <c r="DR65" s="219"/>
    </row>
    <row r="66" spans="1:122" customFormat="1" ht="23.25" x14ac:dyDescent="0.25">
      <c r="A66" s="314"/>
      <c r="B66" s="315"/>
      <c r="C66" s="316" t="s">
        <v>527</v>
      </c>
      <c r="D66" s="480" t="s">
        <v>528</v>
      </c>
      <c r="E66" s="480"/>
      <c r="F66" s="480"/>
      <c r="G66" s="480"/>
      <c r="H66" s="480"/>
      <c r="I66" s="480"/>
      <c r="J66" s="480"/>
      <c r="K66" s="480"/>
      <c r="L66" s="480"/>
      <c r="M66" s="480"/>
      <c r="N66" s="480"/>
      <c r="O66" s="481"/>
      <c r="DI66" s="219"/>
      <c r="DJ66" s="219"/>
      <c r="DK66" s="219"/>
      <c r="DL66" s="219"/>
      <c r="DM66" s="219"/>
      <c r="DN66" s="218" t="s">
        <v>528</v>
      </c>
      <c r="DR66" s="219"/>
    </row>
    <row r="67" spans="1:122" customFormat="1" ht="23.25" x14ac:dyDescent="0.25">
      <c r="A67" s="314"/>
      <c r="B67" s="315"/>
      <c r="C67" s="316" t="s">
        <v>529</v>
      </c>
      <c r="D67" s="480" t="s">
        <v>530</v>
      </c>
      <c r="E67" s="480"/>
      <c r="F67" s="480"/>
      <c r="G67" s="480"/>
      <c r="H67" s="480"/>
      <c r="I67" s="480"/>
      <c r="J67" s="480"/>
      <c r="K67" s="480"/>
      <c r="L67" s="480"/>
      <c r="M67" s="480"/>
      <c r="N67" s="480"/>
      <c r="O67" s="481"/>
      <c r="DI67" s="219"/>
      <c r="DJ67" s="219"/>
      <c r="DK67" s="219"/>
      <c r="DL67" s="219"/>
      <c r="DM67" s="219"/>
      <c r="DN67" s="218" t="s">
        <v>530</v>
      </c>
      <c r="DR67" s="219"/>
    </row>
    <row r="68" spans="1:122" customFormat="1" ht="33.75" x14ac:dyDescent="0.25">
      <c r="A68" s="314"/>
      <c r="B68" s="315"/>
      <c r="C68" s="316" t="s">
        <v>43</v>
      </c>
      <c r="D68" s="480" t="s">
        <v>44</v>
      </c>
      <c r="E68" s="480"/>
      <c r="F68" s="480"/>
      <c r="G68" s="480"/>
      <c r="H68" s="480"/>
      <c r="I68" s="480"/>
      <c r="J68" s="480"/>
      <c r="K68" s="480"/>
      <c r="L68" s="480"/>
      <c r="M68" s="480"/>
      <c r="N68" s="480"/>
      <c r="O68" s="481"/>
      <c r="DI68" s="219"/>
      <c r="DJ68" s="219"/>
      <c r="DK68" s="219"/>
      <c r="DL68" s="219"/>
      <c r="DM68" s="219"/>
      <c r="DN68" s="218" t="s">
        <v>44</v>
      </c>
      <c r="DR68" s="219"/>
    </row>
    <row r="69" spans="1:122" customFormat="1" ht="57" x14ac:dyDescent="0.25">
      <c r="A69" s="314"/>
      <c r="B69" s="315"/>
      <c r="C69" s="316" t="s">
        <v>45</v>
      </c>
      <c r="D69" s="480" t="s">
        <v>46</v>
      </c>
      <c r="E69" s="480"/>
      <c r="F69" s="480"/>
      <c r="G69" s="480"/>
      <c r="H69" s="480"/>
      <c r="I69" s="480"/>
      <c r="J69" s="480"/>
      <c r="K69" s="480"/>
      <c r="L69" s="480"/>
      <c r="M69" s="480"/>
      <c r="N69" s="480"/>
      <c r="O69" s="481"/>
      <c r="DI69" s="219"/>
      <c r="DJ69" s="219"/>
      <c r="DK69" s="219"/>
      <c r="DL69" s="219"/>
      <c r="DM69" s="219"/>
      <c r="DN69" s="218" t="s">
        <v>46</v>
      </c>
      <c r="DR69" s="219"/>
    </row>
    <row r="70" spans="1:122" customFormat="1" ht="15" x14ac:dyDescent="0.25">
      <c r="A70" s="314"/>
      <c r="B70" s="317"/>
      <c r="C70" s="316" t="s">
        <v>41</v>
      </c>
      <c r="D70" s="484" t="s">
        <v>47</v>
      </c>
      <c r="E70" s="484"/>
      <c r="F70" s="484"/>
      <c r="G70" s="318"/>
      <c r="H70" s="319"/>
      <c r="I70" s="319"/>
      <c r="J70" s="319"/>
      <c r="K70" s="337">
        <v>9218</v>
      </c>
      <c r="L70" s="325">
        <v>1.66635</v>
      </c>
      <c r="M70" s="320">
        <v>491.53</v>
      </c>
      <c r="N70" s="321">
        <v>46.99</v>
      </c>
      <c r="O70" s="322">
        <v>23096.99</v>
      </c>
      <c r="DI70" s="219"/>
      <c r="DJ70" s="219"/>
      <c r="DK70" s="219"/>
      <c r="DL70" s="219"/>
      <c r="DM70" s="219"/>
      <c r="DO70" s="218" t="s">
        <v>47</v>
      </c>
      <c r="DR70" s="219"/>
    </row>
    <row r="71" spans="1:122" customFormat="1" ht="15" x14ac:dyDescent="0.25">
      <c r="A71" s="314"/>
      <c r="B71" s="317"/>
      <c r="C71" s="316" t="s">
        <v>25</v>
      </c>
      <c r="D71" s="484" t="s">
        <v>48</v>
      </c>
      <c r="E71" s="484"/>
      <c r="F71" s="484"/>
      <c r="G71" s="318"/>
      <c r="H71" s="319"/>
      <c r="I71" s="319"/>
      <c r="J71" s="319"/>
      <c r="K71" s="337">
        <v>40105.1</v>
      </c>
      <c r="L71" s="325">
        <v>1.81125</v>
      </c>
      <c r="M71" s="337">
        <v>2324.4899999999998</v>
      </c>
      <c r="N71" s="321">
        <v>14.01</v>
      </c>
      <c r="O71" s="322">
        <v>32566.1</v>
      </c>
      <c r="DI71" s="219"/>
      <c r="DJ71" s="219"/>
      <c r="DK71" s="219"/>
      <c r="DL71" s="219"/>
      <c r="DM71" s="219"/>
      <c r="DO71" s="218" t="s">
        <v>48</v>
      </c>
      <c r="DR71" s="219"/>
    </row>
    <row r="72" spans="1:122" customFormat="1" ht="15" x14ac:dyDescent="0.25">
      <c r="A72" s="314"/>
      <c r="B72" s="317"/>
      <c r="C72" s="316" t="s">
        <v>49</v>
      </c>
      <c r="D72" s="484" t="s">
        <v>50</v>
      </c>
      <c r="E72" s="484"/>
      <c r="F72" s="484"/>
      <c r="G72" s="318"/>
      <c r="H72" s="319"/>
      <c r="I72" s="319"/>
      <c r="J72" s="319"/>
      <c r="K72" s="337">
        <v>2629.93</v>
      </c>
      <c r="L72" s="325">
        <v>1.81125</v>
      </c>
      <c r="M72" s="320">
        <v>152.43</v>
      </c>
      <c r="N72" s="321">
        <v>46.99</v>
      </c>
      <c r="O72" s="322">
        <v>7162.69</v>
      </c>
      <c r="DI72" s="219"/>
      <c r="DJ72" s="219"/>
      <c r="DK72" s="219"/>
      <c r="DL72" s="219"/>
      <c r="DM72" s="219"/>
      <c r="DO72" s="218" t="s">
        <v>50</v>
      </c>
      <c r="DR72" s="219"/>
    </row>
    <row r="73" spans="1:122" customFormat="1" ht="15" x14ac:dyDescent="0.25">
      <c r="A73" s="314"/>
      <c r="B73" s="317"/>
      <c r="C73" s="316" t="s">
        <v>51</v>
      </c>
      <c r="D73" s="484" t="s">
        <v>52</v>
      </c>
      <c r="E73" s="484"/>
      <c r="F73" s="484"/>
      <c r="G73" s="318"/>
      <c r="H73" s="319"/>
      <c r="I73" s="319"/>
      <c r="J73" s="319"/>
      <c r="K73" s="337">
        <v>1477980.73</v>
      </c>
      <c r="L73" s="319"/>
      <c r="M73" s="337">
        <v>47295.38</v>
      </c>
      <c r="N73" s="321">
        <v>8.75</v>
      </c>
      <c r="O73" s="322">
        <v>413834.58</v>
      </c>
      <c r="DI73" s="219"/>
      <c r="DJ73" s="219"/>
      <c r="DK73" s="219"/>
      <c r="DL73" s="219"/>
      <c r="DM73" s="219"/>
      <c r="DO73" s="218" t="s">
        <v>52</v>
      </c>
      <c r="DR73" s="219"/>
    </row>
    <row r="74" spans="1:122" customFormat="1" ht="15" x14ac:dyDescent="0.25">
      <c r="A74" s="323"/>
      <c r="B74" s="317"/>
      <c r="C74" s="316"/>
      <c r="D74" s="484" t="s">
        <v>53</v>
      </c>
      <c r="E74" s="484"/>
      <c r="F74" s="484"/>
      <c r="G74" s="318" t="s">
        <v>54</v>
      </c>
      <c r="H74" s="324">
        <v>1100</v>
      </c>
      <c r="I74" s="325">
        <v>1.66635</v>
      </c>
      <c r="J74" s="325">
        <v>58.655520000000003</v>
      </c>
      <c r="K74" s="326"/>
      <c r="L74" s="319"/>
      <c r="M74" s="326"/>
      <c r="N74" s="319"/>
      <c r="O74" s="327"/>
      <c r="DI74" s="219"/>
      <c r="DJ74" s="219"/>
      <c r="DK74" s="219"/>
      <c r="DL74" s="219"/>
      <c r="DM74" s="219"/>
      <c r="DP74" s="218" t="s">
        <v>53</v>
      </c>
      <c r="DR74" s="219"/>
    </row>
    <row r="75" spans="1:122" customFormat="1" ht="15" x14ac:dyDescent="0.25">
      <c r="A75" s="323"/>
      <c r="B75" s="317"/>
      <c r="C75" s="316"/>
      <c r="D75" s="484" t="s">
        <v>55</v>
      </c>
      <c r="E75" s="484"/>
      <c r="F75" s="484"/>
      <c r="G75" s="318" t="s">
        <v>54</v>
      </c>
      <c r="H75" s="321">
        <v>213.68</v>
      </c>
      <c r="I75" s="325">
        <v>1.81125</v>
      </c>
      <c r="J75" s="342">
        <v>12.384892799999999</v>
      </c>
      <c r="K75" s="326"/>
      <c r="L75" s="319"/>
      <c r="M75" s="326"/>
      <c r="N75" s="319"/>
      <c r="O75" s="327"/>
      <c r="DI75" s="219"/>
      <c r="DJ75" s="219"/>
      <c r="DK75" s="219"/>
      <c r="DL75" s="219"/>
      <c r="DM75" s="219"/>
      <c r="DP75" s="218" t="s">
        <v>55</v>
      </c>
      <c r="DR75" s="219"/>
    </row>
    <row r="76" spans="1:122" customFormat="1" ht="15" x14ac:dyDescent="0.25">
      <c r="A76" s="328"/>
      <c r="B76" s="318"/>
      <c r="C76" s="316"/>
      <c r="D76" s="483" t="s">
        <v>56</v>
      </c>
      <c r="E76" s="483"/>
      <c r="F76" s="483"/>
      <c r="G76" s="329"/>
      <c r="H76" s="330"/>
      <c r="I76" s="330"/>
      <c r="J76" s="330"/>
      <c r="K76" s="340">
        <v>1527303.83</v>
      </c>
      <c r="L76" s="330"/>
      <c r="M76" s="340">
        <v>50111.4</v>
      </c>
      <c r="N76" s="330"/>
      <c r="O76" s="332">
        <v>469497.67</v>
      </c>
      <c r="DI76" s="219"/>
      <c r="DJ76" s="219"/>
      <c r="DK76" s="219"/>
      <c r="DL76" s="219"/>
      <c r="DM76" s="219"/>
      <c r="DQ76" s="218" t="s">
        <v>56</v>
      </c>
      <c r="DR76" s="219"/>
    </row>
    <row r="77" spans="1:122" customFormat="1" ht="15" x14ac:dyDescent="0.25">
      <c r="A77" s="323"/>
      <c r="B77" s="317"/>
      <c r="C77" s="316"/>
      <c r="D77" s="484" t="s">
        <v>57</v>
      </c>
      <c r="E77" s="484"/>
      <c r="F77" s="484"/>
      <c r="G77" s="318"/>
      <c r="H77" s="319"/>
      <c r="I77" s="319"/>
      <c r="J77" s="319"/>
      <c r="K77" s="326"/>
      <c r="L77" s="319"/>
      <c r="M77" s="320">
        <v>643.96</v>
      </c>
      <c r="N77" s="319"/>
      <c r="O77" s="322">
        <v>30259.68</v>
      </c>
      <c r="DI77" s="219"/>
      <c r="DJ77" s="219"/>
      <c r="DK77" s="219"/>
      <c r="DL77" s="219"/>
      <c r="DM77" s="219"/>
      <c r="DP77" s="218" t="s">
        <v>57</v>
      </c>
      <c r="DR77" s="219"/>
    </row>
    <row r="78" spans="1:122" customFormat="1" ht="33.75" x14ac:dyDescent="0.25">
      <c r="A78" s="323"/>
      <c r="B78" s="317"/>
      <c r="C78" s="316" t="s">
        <v>238</v>
      </c>
      <c r="D78" s="484" t="s">
        <v>239</v>
      </c>
      <c r="E78" s="484"/>
      <c r="F78" s="484"/>
      <c r="G78" s="318" t="s">
        <v>58</v>
      </c>
      <c r="H78" s="324">
        <v>109</v>
      </c>
      <c r="I78" s="319"/>
      <c r="J78" s="324">
        <v>109</v>
      </c>
      <c r="K78" s="326"/>
      <c r="L78" s="319"/>
      <c r="M78" s="320">
        <v>701.92</v>
      </c>
      <c r="N78" s="319"/>
      <c r="O78" s="322">
        <v>32983.050000000003</v>
      </c>
      <c r="DI78" s="219"/>
      <c r="DJ78" s="219"/>
      <c r="DK78" s="219"/>
      <c r="DL78" s="219"/>
      <c r="DM78" s="219"/>
      <c r="DP78" s="218" t="s">
        <v>239</v>
      </c>
      <c r="DR78" s="219"/>
    </row>
    <row r="79" spans="1:122" customFormat="1" ht="56.25" x14ac:dyDescent="0.25">
      <c r="A79" s="323"/>
      <c r="B79" s="317"/>
      <c r="C79" s="316" t="s">
        <v>240</v>
      </c>
      <c r="D79" s="484" t="s">
        <v>241</v>
      </c>
      <c r="E79" s="484"/>
      <c r="F79" s="484"/>
      <c r="G79" s="318" t="s">
        <v>58</v>
      </c>
      <c r="H79" s="324">
        <v>65</v>
      </c>
      <c r="I79" s="321">
        <v>0.85</v>
      </c>
      <c r="J79" s="321">
        <v>55.25</v>
      </c>
      <c r="K79" s="326"/>
      <c r="L79" s="319"/>
      <c r="M79" s="320">
        <v>355.79</v>
      </c>
      <c r="N79" s="319"/>
      <c r="O79" s="322">
        <v>16718.47</v>
      </c>
      <c r="DI79" s="219"/>
      <c r="DJ79" s="219"/>
      <c r="DK79" s="219"/>
      <c r="DL79" s="219"/>
      <c r="DM79" s="219"/>
      <c r="DP79" s="218" t="s">
        <v>241</v>
      </c>
      <c r="DR79" s="219"/>
    </row>
    <row r="80" spans="1:122" customFormat="1" ht="15" x14ac:dyDescent="0.25">
      <c r="A80" s="314"/>
      <c r="B80" s="313"/>
      <c r="C80" s="366"/>
      <c r="D80" s="485" t="s">
        <v>59</v>
      </c>
      <c r="E80" s="485"/>
      <c r="F80" s="485"/>
      <c r="G80" s="309"/>
      <c r="H80" s="333"/>
      <c r="I80" s="333"/>
      <c r="J80" s="333"/>
      <c r="K80" s="334"/>
      <c r="L80" s="333"/>
      <c r="M80" s="335">
        <v>51169.11</v>
      </c>
      <c r="N80" s="330"/>
      <c r="O80" s="336">
        <v>519199.19</v>
      </c>
      <c r="DI80" s="219"/>
      <c r="DJ80" s="219"/>
      <c r="DK80" s="219"/>
      <c r="DL80" s="219"/>
      <c r="DM80" s="219"/>
      <c r="DR80" s="219" t="s">
        <v>59</v>
      </c>
    </row>
    <row r="81" spans="1:123" customFormat="1" ht="23.25" x14ac:dyDescent="0.25">
      <c r="A81" s="308" t="s">
        <v>66</v>
      </c>
      <c r="B81" s="309" t="s">
        <v>66</v>
      </c>
      <c r="C81" s="365" t="s">
        <v>269</v>
      </c>
      <c r="D81" s="479" t="s">
        <v>270</v>
      </c>
      <c r="E81" s="479"/>
      <c r="F81" s="479"/>
      <c r="G81" s="309" t="s">
        <v>88</v>
      </c>
      <c r="H81" s="309">
        <v>-63</v>
      </c>
      <c r="I81" s="309" t="s">
        <v>41</v>
      </c>
      <c r="J81" s="309" t="s">
        <v>794</v>
      </c>
      <c r="K81" s="310" t="s">
        <v>271</v>
      </c>
      <c r="L81" s="309"/>
      <c r="M81" s="310" t="s">
        <v>795</v>
      </c>
      <c r="N81" s="309" t="s">
        <v>318</v>
      </c>
      <c r="O81" s="311" t="s">
        <v>796</v>
      </c>
      <c r="DI81" s="219"/>
      <c r="DJ81" s="219"/>
      <c r="DK81" s="219" t="s">
        <v>270</v>
      </c>
      <c r="DL81" s="219" t="s">
        <v>5</v>
      </c>
      <c r="DM81" s="219" t="s">
        <v>5</v>
      </c>
      <c r="DR81" s="219"/>
    </row>
    <row r="82" spans="1:123" customFormat="1" ht="15" x14ac:dyDescent="0.25">
      <c r="A82" s="314"/>
      <c r="B82" s="313"/>
      <c r="C82" s="366"/>
      <c r="D82" s="485" t="s">
        <v>59</v>
      </c>
      <c r="E82" s="485"/>
      <c r="F82" s="485"/>
      <c r="G82" s="309"/>
      <c r="H82" s="333"/>
      <c r="I82" s="333"/>
      <c r="J82" s="333"/>
      <c r="K82" s="334"/>
      <c r="L82" s="333"/>
      <c r="M82" s="335">
        <v>-11850.3</v>
      </c>
      <c r="N82" s="330"/>
      <c r="O82" s="336">
        <v>-103690.13</v>
      </c>
      <c r="DI82" s="219"/>
      <c r="DJ82" s="219"/>
      <c r="DK82" s="219"/>
      <c r="DL82" s="219"/>
      <c r="DM82" s="219"/>
      <c r="DR82" s="219" t="s">
        <v>59</v>
      </c>
    </row>
    <row r="83" spans="1:123" customFormat="1" ht="45" x14ac:dyDescent="0.25">
      <c r="A83" s="308" t="s">
        <v>68</v>
      </c>
      <c r="B83" s="309" t="s">
        <v>68</v>
      </c>
      <c r="C83" s="365" t="s">
        <v>570</v>
      </c>
      <c r="D83" s="479" t="s">
        <v>322</v>
      </c>
      <c r="E83" s="479"/>
      <c r="F83" s="479"/>
      <c r="G83" s="309" t="s">
        <v>88</v>
      </c>
      <c r="H83" s="309">
        <v>63</v>
      </c>
      <c r="I83" s="309" t="s">
        <v>41</v>
      </c>
      <c r="J83" s="309" t="s">
        <v>773</v>
      </c>
      <c r="K83" s="310" t="s">
        <v>534</v>
      </c>
      <c r="L83" s="309" t="s">
        <v>217</v>
      </c>
      <c r="M83" s="310" t="s">
        <v>797</v>
      </c>
      <c r="N83" s="309" t="s">
        <v>318</v>
      </c>
      <c r="O83" s="311" t="s">
        <v>798</v>
      </c>
      <c r="DI83" s="219"/>
      <c r="DJ83" s="219"/>
      <c r="DK83" s="219" t="s">
        <v>322</v>
      </c>
      <c r="DL83" s="219" t="s">
        <v>5</v>
      </c>
      <c r="DM83" s="219" t="s">
        <v>5</v>
      </c>
      <c r="DR83" s="219"/>
    </row>
    <row r="84" spans="1:123" customFormat="1" ht="15" x14ac:dyDescent="0.25">
      <c r="A84" s="312"/>
      <c r="B84" s="313"/>
      <c r="C84" s="366"/>
      <c r="D84" s="484" t="s">
        <v>535</v>
      </c>
      <c r="E84" s="484"/>
      <c r="F84" s="484"/>
      <c r="G84" s="484"/>
      <c r="H84" s="484"/>
      <c r="I84" s="484"/>
      <c r="J84" s="484"/>
      <c r="K84" s="484"/>
      <c r="L84" s="484"/>
      <c r="M84" s="484"/>
      <c r="N84" s="484"/>
      <c r="O84" s="486"/>
      <c r="DI84" s="219"/>
      <c r="DJ84" s="219"/>
      <c r="DK84" s="219"/>
      <c r="DL84" s="219"/>
      <c r="DM84" s="219"/>
      <c r="DR84" s="219"/>
      <c r="DS84" s="218" t="s">
        <v>535</v>
      </c>
    </row>
    <row r="85" spans="1:123" customFormat="1" ht="15" x14ac:dyDescent="0.25">
      <c r="A85" s="314"/>
      <c r="B85" s="315"/>
      <c r="C85" s="316"/>
      <c r="D85" s="480" t="s">
        <v>335</v>
      </c>
      <c r="E85" s="480"/>
      <c r="F85" s="480"/>
      <c r="G85" s="480"/>
      <c r="H85" s="480"/>
      <c r="I85" s="480"/>
      <c r="J85" s="480"/>
      <c r="K85" s="480"/>
      <c r="L85" s="480"/>
      <c r="M85" s="480"/>
      <c r="N85" s="480"/>
      <c r="O85" s="481"/>
      <c r="DI85" s="219"/>
      <c r="DJ85" s="219"/>
      <c r="DK85" s="219"/>
      <c r="DL85" s="219"/>
      <c r="DM85" s="219"/>
      <c r="DN85" s="218" t="s">
        <v>335</v>
      </c>
      <c r="DR85" s="219"/>
    </row>
    <row r="86" spans="1:123" customFormat="1" ht="15" x14ac:dyDescent="0.25">
      <c r="A86" s="314"/>
      <c r="B86" s="315"/>
      <c r="C86" s="316"/>
      <c r="D86" s="480" t="s">
        <v>133</v>
      </c>
      <c r="E86" s="480"/>
      <c r="F86" s="480"/>
      <c r="G86" s="480"/>
      <c r="H86" s="480"/>
      <c r="I86" s="480"/>
      <c r="J86" s="480"/>
      <c r="K86" s="480"/>
      <c r="L86" s="480"/>
      <c r="M86" s="480"/>
      <c r="N86" s="480"/>
      <c r="O86" s="481"/>
      <c r="DI86" s="219"/>
      <c r="DJ86" s="219"/>
      <c r="DK86" s="219"/>
      <c r="DL86" s="219"/>
      <c r="DM86" s="219"/>
      <c r="DN86" s="218" t="s">
        <v>133</v>
      </c>
      <c r="DR86" s="219"/>
    </row>
    <row r="87" spans="1:123" customFormat="1" ht="15" x14ac:dyDescent="0.25">
      <c r="A87" s="314"/>
      <c r="B87" s="313"/>
      <c r="C87" s="366"/>
      <c r="D87" s="485" t="s">
        <v>59</v>
      </c>
      <c r="E87" s="485"/>
      <c r="F87" s="485"/>
      <c r="G87" s="309"/>
      <c r="H87" s="333"/>
      <c r="I87" s="333"/>
      <c r="J87" s="333"/>
      <c r="K87" s="334"/>
      <c r="L87" s="333"/>
      <c r="M87" s="335">
        <v>51171.66</v>
      </c>
      <c r="N87" s="330"/>
      <c r="O87" s="336">
        <v>447752.03</v>
      </c>
      <c r="DI87" s="219"/>
      <c r="DJ87" s="219"/>
      <c r="DK87" s="219"/>
      <c r="DL87" s="219"/>
      <c r="DM87" s="219"/>
      <c r="DR87" s="219" t="s">
        <v>59</v>
      </c>
    </row>
    <row r="88" spans="1:123" customFormat="1" ht="34.5" x14ac:dyDescent="0.25">
      <c r="A88" s="308" t="s">
        <v>69</v>
      </c>
      <c r="B88" s="309" t="s">
        <v>69</v>
      </c>
      <c r="C88" s="365" t="s">
        <v>274</v>
      </c>
      <c r="D88" s="479" t="s">
        <v>275</v>
      </c>
      <c r="E88" s="479"/>
      <c r="F88" s="479"/>
      <c r="G88" s="309" t="s">
        <v>94</v>
      </c>
      <c r="H88" s="309">
        <v>-0.16900000000000001</v>
      </c>
      <c r="I88" s="309" t="s">
        <v>41</v>
      </c>
      <c r="J88" s="309" t="s">
        <v>572</v>
      </c>
      <c r="K88" s="310" t="s">
        <v>276</v>
      </c>
      <c r="L88" s="309"/>
      <c r="M88" s="310" t="s">
        <v>573</v>
      </c>
      <c r="N88" s="309" t="s">
        <v>318</v>
      </c>
      <c r="O88" s="311" t="s">
        <v>574</v>
      </c>
      <c r="DI88" s="219"/>
      <c r="DJ88" s="219"/>
      <c r="DK88" s="219" t="s">
        <v>275</v>
      </c>
      <c r="DL88" s="219" t="s">
        <v>5</v>
      </c>
      <c r="DM88" s="219" t="s">
        <v>5</v>
      </c>
      <c r="DR88" s="219"/>
    </row>
    <row r="89" spans="1:123" customFormat="1" ht="15" x14ac:dyDescent="0.25">
      <c r="A89" s="314"/>
      <c r="B89" s="313"/>
      <c r="C89" s="366"/>
      <c r="D89" s="485" t="s">
        <v>59</v>
      </c>
      <c r="E89" s="485"/>
      <c r="F89" s="485"/>
      <c r="G89" s="309"/>
      <c r="H89" s="333"/>
      <c r="I89" s="333"/>
      <c r="J89" s="333"/>
      <c r="K89" s="334"/>
      <c r="L89" s="333"/>
      <c r="M89" s="335">
        <v>-1850.21</v>
      </c>
      <c r="N89" s="330"/>
      <c r="O89" s="336">
        <v>-16189.34</v>
      </c>
      <c r="DI89" s="219"/>
      <c r="DJ89" s="219"/>
      <c r="DK89" s="219"/>
      <c r="DL89" s="219"/>
      <c r="DM89" s="219"/>
      <c r="DR89" s="219" t="s">
        <v>59</v>
      </c>
    </row>
    <row r="90" spans="1:123" customFormat="1" ht="45" x14ac:dyDescent="0.25">
      <c r="A90" s="308" t="s">
        <v>70</v>
      </c>
      <c r="B90" s="309" t="s">
        <v>70</v>
      </c>
      <c r="C90" s="365" t="s">
        <v>575</v>
      </c>
      <c r="D90" s="479" t="s">
        <v>576</v>
      </c>
      <c r="E90" s="479"/>
      <c r="F90" s="479"/>
      <c r="G90" s="309" t="s">
        <v>536</v>
      </c>
      <c r="H90" s="309">
        <v>0.22600000000000001</v>
      </c>
      <c r="I90" s="309" t="s">
        <v>41</v>
      </c>
      <c r="J90" s="309" t="s">
        <v>577</v>
      </c>
      <c r="K90" s="310" t="s">
        <v>537</v>
      </c>
      <c r="L90" s="309" t="s">
        <v>217</v>
      </c>
      <c r="M90" s="310" t="s">
        <v>578</v>
      </c>
      <c r="N90" s="309" t="s">
        <v>318</v>
      </c>
      <c r="O90" s="311" t="s">
        <v>579</v>
      </c>
      <c r="DI90" s="219"/>
      <c r="DJ90" s="219"/>
      <c r="DK90" s="219" t="s">
        <v>576</v>
      </c>
      <c r="DL90" s="219" t="s">
        <v>5</v>
      </c>
      <c r="DM90" s="219" t="s">
        <v>5</v>
      </c>
      <c r="DR90" s="219"/>
    </row>
    <row r="91" spans="1:123" customFormat="1" ht="15" x14ac:dyDescent="0.25">
      <c r="A91" s="312"/>
      <c r="B91" s="313"/>
      <c r="C91" s="366"/>
      <c r="D91" s="484" t="s">
        <v>538</v>
      </c>
      <c r="E91" s="484"/>
      <c r="F91" s="484"/>
      <c r="G91" s="484"/>
      <c r="H91" s="484"/>
      <c r="I91" s="484"/>
      <c r="J91" s="484"/>
      <c r="K91" s="484"/>
      <c r="L91" s="484"/>
      <c r="M91" s="484"/>
      <c r="N91" s="484"/>
      <c r="O91" s="486"/>
      <c r="DI91" s="219"/>
      <c r="DJ91" s="219"/>
      <c r="DK91" s="219"/>
      <c r="DL91" s="219"/>
      <c r="DM91" s="219"/>
      <c r="DR91" s="219"/>
      <c r="DS91" s="218" t="s">
        <v>538</v>
      </c>
    </row>
    <row r="92" spans="1:123" customFormat="1" ht="15" x14ac:dyDescent="0.25">
      <c r="A92" s="314"/>
      <c r="B92" s="315"/>
      <c r="C92" s="316"/>
      <c r="D92" s="480" t="s">
        <v>335</v>
      </c>
      <c r="E92" s="480"/>
      <c r="F92" s="480"/>
      <c r="G92" s="480"/>
      <c r="H92" s="480"/>
      <c r="I92" s="480"/>
      <c r="J92" s="480"/>
      <c r="K92" s="480"/>
      <c r="L92" s="480"/>
      <c r="M92" s="480"/>
      <c r="N92" s="480"/>
      <c r="O92" s="481"/>
      <c r="DI92" s="219"/>
      <c r="DJ92" s="219"/>
      <c r="DK92" s="219"/>
      <c r="DL92" s="219"/>
      <c r="DM92" s="219"/>
      <c r="DN92" s="218" t="s">
        <v>335</v>
      </c>
      <c r="DR92" s="219"/>
    </row>
    <row r="93" spans="1:123" customFormat="1" ht="15" x14ac:dyDescent="0.25">
      <c r="A93" s="314"/>
      <c r="B93" s="315"/>
      <c r="C93" s="316"/>
      <c r="D93" s="480" t="s">
        <v>133</v>
      </c>
      <c r="E93" s="480"/>
      <c r="F93" s="480"/>
      <c r="G93" s="480"/>
      <c r="H93" s="480"/>
      <c r="I93" s="480"/>
      <c r="J93" s="480"/>
      <c r="K93" s="480"/>
      <c r="L93" s="480"/>
      <c r="M93" s="480"/>
      <c r="N93" s="480"/>
      <c r="O93" s="481"/>
      <c r="DI93" s="219"/>
      <c r="DJ93" s="219"/>
      <c r="DK93" s="219"/>
      <c r="DL93" s="219"/>
      <c r="DM93" s="219"/>
      <c r="DN93" s="218" t="s">
        <v>133</v>
      </c>
      <c r="DR93" s="219"/>
    </row>
    <row r="94" spans="1:123" customFormat="1" ht="15" x14ac:dyDescent="0.25">
      <c r="A94" s="314"/>
      <c r="B94" s="313"/>
      <c r="C94" s="366"/>
      <c r="D94" s="485" t="s">
        <v>59</v>
      </c>
      <c r="E94" s="485"/>
      <c r="F94" s="485"/>
      <c r="G94" s="309"/>
      <c r="H94" s="333"/>
      <c r="I94" s="333"/>
      <c r="J94" s="333"/>
      <c r="K94" s="334"/>
      <c r="L94" s="333"/>
      <c r="M94" s="335">
        <v>6124.91</v>
      </c>
      <c r="N94" s="330"/>
      <c r="O94" s="336">
        <v>53592.959999999999</v>
      </c>
      <c r="DI94" s="219"/>
      <c r="DJ94" s="219"/>
      <c r="DK94" s="219"/>
      <c r="DL94" s="219"/>
      <c r="DM94" s="219"/>
      <c r="DR94" s="219" t="s">
        <v>59</v>
      </c>
    </row>
    <row r="95" spans="1:123" customFormat="1" ht="34.5" x14ac:dyDescent="0.25">
      <c r="A95" s="308" t="s">
        <v>71</v>
      </c>
      <c r="B95" s="309" t="s">
        <v>71</v>
      </c>
      <c r="C95" s="365" t="s">
        <v>261</v>
      </c>
      <c r="D95" s="479" t="s">
        <v>262</v>
      </c>
      <c r="E95" s="479"/>
      <c r="F95" s="479"/>
      <c r="G95" s="309" t="s">
        <v>94</v>
      </c>
      <c r="H95" s="309">
        <v>-3.3000000000000002E-2</v>
      </c>
      <c r="I95" s="309" t="s">
        <v>41</v>
      </c>
      <c r="J95" s="309" t="s">
        <v>580</v>
      </c>
      <c r="K95" s="310" t="s">
        <v>263</v>
      </c>
      <c r="L95" s="309"/>
      <c r="M95" s="310" t="s">
        <v>581</v>
      </c>
      <c r="N95" s="309" t="s">
        <v>318</v>
      </c>
      <c r="O95" s="311" t="s">
        <v>582</v>
      </c>
      <c r="DI95" s="219"/>
      <c r="DJ95" s="219"/>
      <c r="DK95" s="219" t="s">
        <v>262</v>
      </c>
      <c r="DL95" s="219" t="s">
        <v>5</v>
      </c>
      <c r="DM95" s="219" t="s">
        <v>5</v>
      </c>
      <c r="DR95" s="219"/>
    </row>
    <row r="96" spans="1:123" customFormat="1" ht="15" x14ac:dyDescent="0.25">
      <c r="A96" s="314"/>
      <c r="B96" s="313"/>
      <c r="C96" s="366"/>
      <c r="D96" s="485" t="s">
        <v>59</v>
      </c>
      <c r="E96" s="485"/>
      <c r="F96" s="485"/>
      <c r="G96" s="309"/>
      <c r="H96" s="333"/>
      <c r="I96" s="333"/>
      <c r="J96" s="333"/>
      <c r="K96" s="334"/>
      <c r="L96" s="333"/>
      <c r="M96" s="345">
        <v>-391.35</v>
      </c>
      <c r="N96" s="330"/>
      <c r="O96" s="336">
        <v>-3424.31</v>
      </c>
      <c r="DI96" s="219"/>
      <c r="DJ96" s="219"/>
      <c r="DK96" s="219"/>
      <c r="DL96" s="219"/>
      <c r="DM96" s="219"/>
      <c r="DR96" s="219" t="s">
        <v>59</v>
      </c>
    </row>
    <row r="97" spans="1:123" customFormat="1" ht="45" x14ac:dyDescent="0.25">
      <c r="A97" s="308" t="s">
        <v>72</v>
      </c>
      <c r="B97" s="309" t="s">
        <v>72</v>
      </c>
      <c r="C97" s="365" t="s">
        <v>583</v>
      </c>
      <c r="D97" s="479" t="s">
        <v>584</v>
      </c>
      <c r="E97" s="479"/>
      <c r="F97" s="479"/>
      <c r="G97" s="309" t="s">
        <v>536</v>
      </c>
      <c r="H97" s="309">
        <v>8.7999999999999995E-2</v>
      </c>
      <c r="I97" s="309" t="s">
        <v>41</v>
      </c>
      <c r="J97" s="309" t="s">
        <v>585</v>
      </c>
      <c r="K97" s="310" t="s">
        <v>539</v>
      </c>
      <c r="L97" s="309" t="s">
        <v>217</v>
      </c>
      <c r="M97" s="310" t="s">
        <v>586</v>
      </c>
      <c r="N97" s="309" t="s">
        <v>318</v>
      </c>
      <c r="O97" s="311" t="s">
        <v>587</v>
      </c>
      <c r="DI97" s="219"/>
      <c r="DJ97" s="219"/>
      <c r="DK97" s="219" t="s">
        <v>584</v>
      </c>
      <c r="DL97" s="219" t="s">
        <v>5</v>
      </c>
      <c r="DM97" s="219" t="s">
        <v>5</v>
      </c>
      <c r="DR97" s="219"/>
    </row>
    <row r="98" spans="1:123" customFormat="1" ht="15" x14ac:dyDescent="0.25">
      <c r="A98" s="312"/>
      <c r="B98" s="313"/>
      <c r="C98" s="366"/>
      <c r="D98" s="484" t="s">
        <v>540</v>
      </c>
      <c r="E98" s="484"/>
      <c r="F98" s="484"/>
      <c r="G98" s="484"/>
      <c r="H98" s="484"/>
      <c r="I98" s="484"/>
      <c r="J98" s="484"/>
      <c r="K98" s="484"/>
      <c r="L98" s="484"/>
      <c r="M98" s="484"/>
      <c r="N98" s="484"/>
      <c r="O98" s="486"/>
      <c r="DI98" s="219"/>
      <c r="DJ98" s="219"/>
      <c r="DK98" s="219"/>
      <c r="DL98" s="219"/>
      <c r="DM98" s="219"/>
      <c r="DR98" s="219"/>
      <c r="DS98" s="218" t="s">
        <v>540</v>
      </c>
    </row>
    <row r="99" spans="1:123" customFormat="1" ht="15" x14ac:dyDescent="0.25">
      <c r="A99" s="314"/>
      <c r="B99" s="315"/>
      <c r="C99" s="316"/>
      <c r="D99" s="480" t="s">
        <v>335</v>
      </c>
      <c r="E99" s="480"/>
      <c r="F99" s="480"/>
      <c r="G99" s="480"/>
      <c r="H99" s="480"/>
      <c r="I99" s="480"/>
      <c r="J99" s="480"/>
      <c r="K99" s="480"/>
      <c r="L99" s="480"/>
      <c r="M99" s="480"/>
      <c r="N99" s="480"/>
      <c r="O99" s="481"/>
      <c r="DI99" s="219"/>
      <c r="DJ99" s="219"/>
      <c r="DK99" s="219"/>
      <c r="DL99" s="219"/>
      <c r="DM99" s="219"/>
      <c r="DN99" s="218" t="s">
        <v>335</v>
      </c>
      <c r="DR99" s="219"/>
    </row>
    <row r="100" spans="1:123" customFormat="1" ht="15" x14ac:dyDescent="0.25">
      <c r="A100" s="314"/>
      <c r="B100" s="315"/>
      <c r="C100" s="316"/>
      <c r="D100" s="480" t="s">
        <v>133</v>
      </c>
      <c r="E100" s="480"/>
      <c r="F100" s="480"/>
      <c r="G100" s="480"/>
      <c r="H100" s="480"/>
      <c r="I100" s="480"/>
      <c r="J100" s="480"/>
      <c r="K100" s="480"/>
      <c r="L100" s="480"/>
      <c r="M100" s="480"/>
      <c r="N100" s="480"/>
      <c r="O100" s="481"/>
      <c r="DI100" s="219"/>
      <c r="DJ100" s="219"/>
      <c r="DK100" s="219"/>
      <c r="DL100" s="219"/>
      <c r="DM100" s="219"/>
      <c r="DN100" s="218" t="s">
        <v>133</v>
      </c>
      <c r="DR100" s="219"/>
    </row>
    <row r="101" spans="1:123" customFormat="1" ht="15" x14ac:dyDescent="0.25">
      <c r="A101" s="314"/>
      <c r="B101" s="313"/>
      <c r="C101" s="366"/>
      <c r="D101" s="485" t="s">
        <v>59</v>
      </c>
      <c r="E101" s="485"/>
      <c r="F101" s="485"/>
      <c r="G101" s="309"/>
      <c r="H101" s="333"/>
      <c r="I101" s="333"/>
      <c r="J101" s="333"/>
      <c r="K101" s="334"/>
      <c r="L101" s="333"/>
      <c r="M101" s="335">
        <v>3060.65</v>
      </c>
      <c r="N101" s="330"/>
      <c r="O101" s="336">
        <v>26780.69</v>
      </c>
      <c r="DI101" s="219"/>
      <c r="DJ101" s="219"/>
      <c r="DK101" s="219"/>
      <c r="DL101" s="219"/>
      <c r="DM101" s="219"/>
      <c r="DR101" s="219" t="s">
        <v>59</v>
      </c>
    </row>
    <row r="102" spans="1:123" customFormat="1" ht="34.5" x14ac:dyDescent="0.25">
      <c r="A102" s="308" t="s">
        <v>74</v>
      </c>
      <c r="B102" s="309" t="s">
        <v>74</v>
      </c>
      <c r="C102" s="365" t="s">
        <v>541</v>
      </c>
      <c r="D102" s="479" t="s">
        <v>542</v>
      </c>
      <c r="E102" s="479"/>
      <c r="F102" s="479"/>
      <c r="G102" s="309" t="s">
        <v>94</v>
      </c>
      <c r="H102" s="309">
        <v>-1.7000000000000001E-2</v>
      </c>
      <c r="I102" s="309" t="s">
        <v>41</v>
      </c>
      <c r="J102" s="309" t="s">
        <v>588</v>
      </c>
      <c r="K102" s="310" t="s">
        <v>543</v>
      </c>
      <c r="L102" s="309"/>
      <c r="M102" s="310" t="s">
        <v>589</v>
      </c>
      <c r="N102" s="309" t="s">
        <v>318</v>
      </c>
      <c r="O102" s="311" t="s">
        <v>590</v>
      </c>
      <c r="DI102" s="219"/>
      <c r="DJ102" s="219"/>
      <c r="DK102" s="219" t="s">
        <v>542</v>
      </c>
      <c r="DL102" s="219" t="s">
        <v>5</v>
      </c>
      <c r="DM102" s="219" t="s">
        <v>5</v>
      </c>
      <c r="DR102" s="219"/>
    </row>
    <row r="103" spans="1:123" customFormat="1" ht="15" x14ac:dyDescent="0.25">
      <c r="A103" s="314"/>
      <c r="B103" s="313"/>
      <c r="C103" s="366"/>
      <c r="D103" s="485" t="s">
        <v>59</v>
      </c>
      <c r="E103" s="485"/>
      <c r="F103" s="485"/>
      <c r="G103" s="309"/>
      <c r="H103" s="333"/>
      <c r="I103" s="333"/>
      <c r="J103" s="333"/>
      <c r="K103" s="334"/>
      <c r="L103" s="333"/>
      <c r="M103" s="345">
        <v>-177.21</v>
      </c>
      <c r="N103" s="330"/>
      <c r="O103" s="336">
        <v>-1550.59</v>
      </c>
      <c r="DI103" s="219"/>
      <c r="DJ103" s="219"/>
      <c r="DK103" s="219"/>
      <c r="DL103" s="219"/>
      <c r="DM103" s="219"/>
      <c r="DR103" s="219" t="s">
        <v>59</v>
      </c>
    </row>
    <row r="104" spans="1:123" customFormat="1" ht="45" x14ac:dyDescent="0.25">
      <c r="A104" s="308" t="s">
        <v>73</v>
      </c>
      <c r="B104" s="309" t="s">
        <v>73</v>
      </c>
      <c r="C104" s="365" t="s">
        <v>591</v>
      </c>
      <c r="D104" s="479" t="s">
        <v>592</v>
      </c>
      <c r="E104" s="479"/>
      <c r="F104" s="479"/>
      <c r="G104" s="309" t="s">
        <v>536</v>
      </c>
      <c r="H104" s="309">
        <v>2.9000000000000001E-2</v>
      </c>
      <c r="I104" s="309" t="s">
        <v>41</v>
      </c>
      <c r="J104" s="309" t="s">
        <v>593</v>
      </c>
      <c r="K104" s="310" t="s">
        <v>544</v>
      </c>
      <c r="L104" s="309" t="s">
        <v>217</v>
      </c>
      <c r="M104" s="310" t="s">
        <v>594</v>
      </c>
      <c r="N104" s="309" t="s">
        <v>318</v>
      </c>
      <c r="O104" s="311" t="s">
        <v>595</v>
      </c>
      <c r="DI104" s="219"/>
      <c r="DJ104" s="219"/>
      <c r="DK104" s="219" t="s">
        <v>592</v>
      </c>
      <c r="DL104" s="219" t="s">
        <v>5</v>
      </c>
      <c r="DM104" s="219" t="s">
        <v>5</v>
      </c>
      <c r="DR104" s="219"/>
    </row>
    <row r="105" spans="1:123" customFormat="1" ht="15" x14ac:dyDescent="0.25">
      <c r="A105" s="312"/>
      <c r="B105" s="313"/>
      <c r="C105" s="366"/>
      <c r="D105" s="484" t="s">
        <v>545</v>
      </c>
      <c r="E105" s="484"/>
      <c r="F105" s="484"/>
      <c r="G105" s="484"/>
      <c r="H105" s="484"/>
      <c r="I105" s="484"/>
      <c r="J105" s="484"/>
      <c r="K105" s="484"/>
      <c r="L105" s="484"/>
      <c r="M105" s="484"/>
      <c r="N105" s="484"/>
      <c r="O105" s="486"/>
      <c r="DI105" s="219"/>
      <c r="DJ105" s="219"/>
      <c r="DK105" s="219"/>
      <c r="DL105" s="219"/>
      <c r="DM105" s="219"/>
      <c r="DR105" s="219"/>
      <c r="DS105" s="218" t="s">
        <v>545</v>
      </c>
    </row>
    <row r="106" spans="1:123" customFormat="1" ht="15" x14ac:dyDescent="0.25">
      <c r="A106" s="314"/>
      <c r="B106" s="315"/>
      <c r="C106" s="316"/>
      <c r="D106" s="480" t="s">
        <v>335</v>
      </c>
      <c r="E106" s="480"/>
      <c r="F106" s="480"/>
      <c r="G106" s="480"/>
      <c r="H106" s="480"/>
      <c r="I106" s="480"/>
      <c r="J106" s="480"/>
      <c r="K106" s="480"/>
      <c r="L106" s="480"/>
      <c r="M106" s="480"/>
      <c r="N106" s="480"/>
      <c r="O106" s="481"/>
      <c r="DI106" s="219"/>
      <c r="DJ106" s="219"/>
      <c r="DK106" s="219"/>
      <c r="DL106" s="219"/>
      <c r="DM106" s="219"/>
      <c r="DN106" s="218" t="s">
        <v>335</v>
      </c>
      <c r="DR106" s="219"/>
    </row>
    <row r="107" spans="1:123" customFormat="1" ht="15" x14ac:dyDescent="0.25">
      <c r="A107" s="314"/>
      <c r="B107" s="315"/>
      <c r="C107" s="316"/>
      <c r="D107" s="480" t="s">
        <v>133</v>
      </c>
      <c r="E107" s="480"/>
      <c r="F107" s="480"/>
      <c r="G107" s="480"/>
      <c r="H107" s="480"/>
      <c r="I107" s="480"/>
      <c r="J107" s="480"/>
      <c r="K107" s="480"/>
      <c r="L107" s="480"/>
      <c r="M107" s="480"/>
      <c r="N107" s="480"/>
      <c r="O107" s="481"/>
      <c r="DI107" s="219"/>
      <c r="DJ107" s="219"/>
      <c r="DK107" s="219"/>
      <c r="DL107" s="219"/>
      <c r="DM107" s="219"/>
      <c r="DN107" s="218" t="s">
        <v>133</v>
      </c>
      <c r="DR107" s="219"/>
    </row>
    <row r="108" spans="1:123" customFormat="1" ht="15" x14ac:dyDescent="0.25">
      <c r="A108" s="314"/>
      <c r="B108" s="313"/>
      <c r="C108" s="366"/>
      <c r="D108" s="485" t="s">
        <v>59</v>
      </c>
      <c r="E108" s="485"/>
      <c r="F108" s="485"/>
      <c r="G108" s="309"/>
      <c r="H108" s="333"/>
      <c r="I108" s="333"/>
      <c r="J108" s="333"/>
      <c r="K108" s="334"/>
      <c r="L108" s="333"/>
      <c r="M108" s="345">
        <v>886.7</v>
      </c>
      <c r="N108" s="330"/>
      <c r="O108" s="336">
        <v>7758.63</v>
      </c>
      <c r="DI108" s="219"/>
      <c r="DJ108" s="219"/>
      <c r="DK108" s="219"/>
      <c r="DL108" s="219"/>
      <c r="DM108" s="219"/>
      <c r="DR108" s="219" t="s">
        <v>59</v>
      </c>
    </row>
    <row r="109" spans="1:123" customFormat="1" ht="23.25" x14ac:dyDescent="0.25">
      <c r="A109" s="308" t="s">
        <v>75</v>
      </c>
      <c r="B109" s="309" t="s">
        <v>75</v>
      </c>
      <c r="C109" s="365" t="s">
        <v>546</v>
      </c>
      <c r="D109" s="479" t="s">
        <v>547</v>
      </c>
      <c r="E109" s="479"/>
      <c r="F109" s="479"/>
      <c r="G109" s="309" t="s">
        <v>88</v>
      </c>
      <c r="H109" s="309">
        <v>-11</v>
      </c>
      <c r="I109" s="309" t="s">
        <v>41</v>
      </c>
      <c r="J109" s="309" t="s">
        <v>596</v>
      </c>
      <c r="K109" s="310" t="s">
        <v>548</v>
      </c>
      <c r="L109" s="309"/>
      <c r="M109" s="310" t="s">
        <v>597</v>
      </c>
      <c r="N109" s="309" t="s">
        <v>318</v>
      </c>
      <c r="O109" s="311" t="s">
        <v>598</v>
      </c>
      <c r="DI109" s="219"/>
      <c r="DJ109" s="219"/>
      <c r="DK109" s="219" t="s">
        <v>547</v>
      </c>
      <c r="DL109" s="219" t="s">
        <v>5</v>
      </c>
      <c r="DM109" s="219" t="s">
        <v>5</v>
      </c>
      <c r="DR109" s="219"/>
    </row>
    <row r="110" spans="1:123" customFormat="1" ht="15" x14ac:dyDescent="0.25">
      <c r="A110" s="314"/>
      <c r="B110" s="313"/>
      <c r="C110" s="366"/>
      <c r="D110" s="485" t="s">
        <v>59</v>
      </c>
      <c r="E110" s="485"/>
      <c r="F110" s="485"/>
      <c r="G110" s="309"/>
      <c r="H110" s="333"/>
      <c r="I110" s="333"/>
      <c r="J110" s="333"/>
      <c r="K110" s="334"/>
      <c r="L110" s="333"/>
      <c r="M110" s="335">
        <v>-1598.3</v>
      </c>
      <c r="N110" s="330"/>
      <c r="O110" s="336">
        <v>-13985.13</v>
      </c>
      <c r="DI110" s="219"/>
      <c r="DJ110" s="219"/>
      <c r="DK110" s="219"/>
      <c r="DL110" s="219"/>
      <c r="DM110" s="219"/>
      <c r="DR110" s="219" t="s">
        <v>59</v>
      </c>
    </row>
    <row r="111" spans="1:123" customFormat="1" ht="45" x14ac:dyDescent="0.25">
      <c r="A111" s="308" t="s">
        <v>87</v>
      </c>
      <c r="B111" s="309" t="s">
        <v>87</v>
      </c>
      <c r="C111" s="365" t="s">
        <v>599</v>
      </c>
      <c r="D111" s="479" t="s">
        <v>600</v>
      </c>
      <c r="E111" s="479"/>
      <c r="F111" s="479"/>
      <c r="G111" s="309" t="s">
        <v>536</v>
      </c>
      <c r="H111" s="309">
        <v>0.35399999999999998</v>
      </c>
      <c r="I111" s="309" t="s">
        <v>41</v>
      </c>
      <c r="J111" s="309" t="s">
        <v>601</v>
      </c>
      <c r="K111" s="310" t="s">
        <v>549</v>
      </c>
      <c r="L111" s="309" t="s">
        <v>217</v>
      </c>
      <c r="M111" s="310" t="s">
        <v>602</v>
      </c>
      <c r="N111" s="309" t="s">
        <v>318</v>
      </c>
      <c r="O111" s="311" t="s">
        <v>603</v>
      </c>
      <c r="DI111" s="219"/>
      <c r="DJ111" s="219"/>
      <c r="DK111" s="219" t="s">
        <v>600</v>
      </c>
      <c r="DL111" s="219" t="s">
        <v>5</v>
      </c>
      <c r="DM111" s="219" t="s">
        <v>5</v>
      </c>
      <c r="DR111" s="219"/>
    </row>
    <row r="112" spans="1:123" customFormat="1" ht="15" x14ac:dyDescent="0.25">
      <c r="A112" s="312"/>
      <c r="B112" s="313"/>
      <c r="C112" s="366"/>
      <c r="D112" s="484" t="s">
        <v>550</v>
      </c>
      <c r="E112" s="484"/>
      <c r="F112" s="484"/>
      <c r="G112" s="484"/>
      <c r="H112" s="484"/>
      <c r="I112" s="484"/>
      <c r="J112" s="484"/>
      <c r="K112" s="484"/>
      <c r="L112" s="484"/>
      <c r="M112" s="484"/>
      <c r="N112" s="484"/>
      <c r="O112" s="486"/>
      <c r="DI112" s="219"/>
      <c r="DJ112" s="219"/>
      <c r="DK112" s="219"/>
      <c r="DL112" s="219"/>
      <c r="DM112" s="219"/>
      <c r="DR112" s="219"/>
      <c r="DS112" s="218" t="s">
        <v>550</v>
      </c>
    </row>
    <row r="113" spans="1:123" customFormat="1" ht="15" x14ac:dyDescent="0.25">
      <c r="A113" s="314"/>
      <c r="B113" s="315"/>
      <c r="C113" s="316"/>
      <c r="D113" s="480" t="s">
        <v>335</v>
      </c>
      <c r="E113" s="480"/>
      <c r="F113" s="480"/>
      <c r="G113" s="480"/>
      <c r="H113" s="480"/>
      <c r="I113" s="480"/>
      <c r="J113" s="480"/>
      <c r="K113" s="480"/>
      <c r="L113" s="480"/>
      <c r="M113" s="480"/>
      <c r="N113" s="480"/>
      <c r="O113" s="481"/>
      <c r="DI113" s="219"/>
      <c r="DJ113" s="219"/>
      <c r="DK113" s="219"/>
      <c r="DL113" s="219"/>
      <c r="DM113" s="219"/>
      <c r="DN113" s="218" t="s">
        <v>335</v>
      </c>
      <c r="DR113" s="219"/>
    </row>
    <row r="114" spans="1:123" customFormat="1" ht="15" x14ac:dyDescent="0.25">
      <c r="A114" s="314"/>
      <c r="B114" s="315"/>
      <c r="C114" s="316"/>
      <c r="D114" s="480" t="s">
        <v>133</v>
      </c>
      <c r="E114" s="480"/>
      <c r="F114" s="480"/>
      <c r="G114" s="480"/>
      <c r="H114" s="480"/>
      <c r="I114" s="480"/>
      <c r="J114" s="480"/>
      <c r="K114" s="480"/>
      <c r="L114" s="480"/>
      <c r="M114" s="480"/>
      <c r="N114" s="480"/>
      <c r="O114" s="481"/>
      <c r="DI114" s="219"/>
      <c r="DJ114" s="219"/>
      <c r="DK114" s="219"/>
      <c r="DL114" s="219"/>
      <c r="DM114" s="219"/>
      <c r="DN114" s="218" t="s">
        <v>133</v>
      </c>
      <c r="DR114" s="219"/>
    </row>
    <row r="115" spans="1:123" customFormat="1" ht="15" x14ac:dyDescent="0.25">
      <c r="A115" s="314"/>
      <c r="B115" s="313"/>
      <c r="C115" s="366"/>
      <c r="D115" s="485" t="s">
        <v>59</v>
      </c>
      <c r="E115" s="485"/>
      <c r="F115" s="485"/>
      <c r="G115" s="309"/>
      <c r="H115" s="333"/>
      <c r="I115" s="333"/>
      <c r="J115" s="333"/>
      <c r="K115" s="334"/>
      <c r="L115" s="333"/>
      <c r="M115" s="335">
        <v>16270.94</v>
      </c>
      <c r="N115" s="330"/>
      <c r="O115" s="336">
        <v>142370.73000000001</v>
      </c>
      <c r="DI115" s="219"/>
      <c r="DJ115" s="219"/>
      <c r="DK115" s="219"/>
      <c r="DL115" s="219"/>
      <c r="DM115" s="219"/>
      <c r="DR115" s="219" t="s">
        <v>59</v>
      </c>
    </row>
    <row r="116" spans="1:123" customFormat="1" ht="23.25" x14ac:dyDescent="0.25">
      <c r="A116" s="308" t="s">
        <v>92</v>
      </c>
      <c r="B116" s="309" t="s">
        <v>92</v>
      </c>
      <c r="C116" s="365" t="s">
        <v>277</v>
      </c>
      <c r="D116" s="479" t="s">
        <v>278</v>
      </c>
      <c r="E116" s="479"/>
      <c r="F116" s="479"/>
      <c r="G116" s="309" t="s">
        <v>88</v>
      </c>
      <c r="H116" s="309">
        <v>-128</v>
      </c>
      <c r="I116" s="309" t="s">
        <v>41</v>
      </c>
      <c r="J116" s="309" t="s">
        <v>604</v>
      </c>
      <c r="K116" s="310" t="s">
        <v>279</v>
      </c>
      <c r="L116" s="309"/>
      <c r="M116" s="310" t="s">
        <v>605</v>
      </c>
      <c r="N116" s="309" t="s">
        <v>318</v>
      </c>
      <c r="O116" s="311" t="s">
        <v>606</v>
      </c>
      <c r="DI116" s="219"/>
      <c r="DJ116" s="219"/>
      <c r="DK116" s="219" t="s">
        <v>278</v>
      </c>
      <c r="DL116" s="219" t="s">
        <v>5</v>
      </c>
      <c r="DM116" s="219" t="s">
        <v>5</v>
      </c>
      <c r="DR116" s="219"/>
    </row>
    <row r="117" spans="1:123" customFormat="1" ht="15" x14ac:dyDescent="0.25">
      <c r="A117" s="314"/>
      <c r="B117" s="313"/>
      <c r="C117" s="366"/>
      <c r="D117" s="485" t="s">
        <v>59</v>
      </c>
      <c r="E117" s="485"/>
      <c r="F117" s="485"/>
      <c r="G117" s="309"/>
      <c r="H117" s="333"/>
      <c r="I117" s="333"/>
      <c r="J117" s="333"/>
      <c r="K117" s="334"/>
      <c r="L117" s="333"/>
      <c r="M117" s="335">
        <v>-5582.08</v>
      </c>
      <c r="N117" s="330"/>
      <c r="O117" s="336">
        <v>-48843.199999999997</v>
      </c>
      <c r="DI117" s="219"/>
      <c r="DJ117" s="219"/>
      <c r="DK117" s="219"/>
      <c r="DL117" s="219"/>
      <c r="DM117" s="219"/>
      <c r="DR117" s="219" t="s">
        <v>59</v>
      </c>
    </row>
    <row r="118" spans="1:123" customFormat="1" ht="45" x14ac:dyDescent="0.25">
      <c r="A118" s="308" t="s">
        <v>96</v>
      </c>
      <c r="B118" s="309" t="s">
        <v>96</v>
      </c>
      <c r="C118" s="365" t="s">
        <v>607</v>
      </c>
      <c r="D118" s="479" t="s">
        <v>608</v>
      </c>
      <c r="E118" s="479"/>
      <c r="F118" s="479"/>
      <c r="G118" s="309" t="s">
        <v>94</v>
      </c>
      <c r="H118" s="309">
        <v>0.89600000000000002</v>
      </c>
      <c r="I118" s="309" t="s">
        <v>41</v>
      </c>
      <c r="J118" s="309" t="s">
        <v>609</v>
      </c>
      <c r="K118" s="310" t="s">
        <v>551</v>
      </c>
      <c r="L118" s="309" t="s">
        <v>217</v>
      </c>
      <c r="M118" s="310" t="s">
        <v>610</v>
      </c>
      <c r="N118" s="309" t="s">
        <v>318</v>
      </c>
      <c r="O118" s="311" t="s">
        <v>611</v>
      </c>
      <c r="DI118" s="219"/>
      <c r="DJ118" s="219"/>
      <c r="DK118" s="219" t="s">
        <v>608</v>
      </c>
      <c r="DL118" s="219" t="s">
        <v>5</v>
      </c>
      <c r="DM118" s="219" t="s">
        <v>5</v>
      </c>
      <c r="DR118" s="219"/>
    </row>
    <row r="119" spans="1:123" customFormat="1" ht="15" x14ac:dyDescent="0.25">
      <c r="A119" s="312"/>
      <c r="B119" s="313"/>
      <c r="C119" s="366"/>
      <c r="D119" s="484" t="s">
        <v>552</v>
      </c>
      <c r="E119" s="484"/>
      <c r="F119" s="484"/>
      <c r="G119" s="484"/>
      <c r="H119" s="484"/>
      <c r="I119" s="484"/>
      <c r="J119" s="484"/>
      <c r="K119" s="484"/>
      <c r="L119" s="484"/>
      <c r="M119" s="484"/>
      <c r="N119" s="484"/>
      <c r="O119" s="486"/>
      <c r="DI119" s="219"/>
      <c r="DJ119" s="219"/>
      <c r="DK119" s="219"/>
      <c r="DL119" s="219"/>
      <c r="DM119" s="219"/>
      <c r="DR119" s="219"/>
      <c r="DS119" s="218" t="s">
        <v>552</v>
      </c>
    </row>
    <row r="120" spans="1:123" customFormat="1" ht="15" x14ac:dyDescent="0.25">
      <c r="A120" s="314"/>
      <c r="B120" s="315"/>
      <c r="C120" s="316"/>
      <c r="D120" s="480" t="s">
        <v>335</v>
      </c>
      <c r="E120" s="480"/>
      <c r="F120" s="480"/>
      <c r="G120" s="480"/>
      <c r="H120" s="480"/>
      <c r="I120" s="480"/>
      <c r="J120" s="480"/>
      <c r="K120" s="480"/>
      <c r="L120" s="480"/>
      <c r="M120" s="480"/>
      <c r="N120" s="480"/>
      <c r="O120" s="481"/>
      <c r="DI120" s="219"/>
      <c r="DJ120" s="219"/>
      <c r="DK120" s="219"/>
      <c r="DL120" s="219"/>
      <c r="DM120" s="219"/>
      <c r="DN120" s="218" t="s">
        <v>335</v>
      </c>
      <c r="DR120" s="219"/>
    </row>
    <row r="121" spans="1:123" customFormat="1" ht="15" x14ac:dyDescent="0.25">
      <c r="A121" s="314"/>
      <c r="B121" s="315"/>
      <c r="C121" s="316"/>
      <c r="D121" s="480" t="s">
        <v>133</v>
      </c>
      <c r="E121" s="480"/>
      <c r="F121" s="480"/>
      <c r="G121" s="480"/>
      <c r="H121" s="480"/>
      <c r="I121" s="480"/>
      <c r="J121" s="480"/>
      <c r="K121" s="480"/>
      <c r="L121" s="480"/>
      <c r="M121" s="480"/>
      <c r="N121" s="480"/>
      <c r="O121" s="481"/>
      <c r="DI121" s="219"/>
      <c r="DJ121" s="219"/>
      <c r="DK121" s="219"/>
      <c r="DL121" s="219"/>
      <c r="DM121" s="219"/>
      <c r="DN121" s="218" t="s">
        <v>133</v>
      </c>
      <c r="DR121" s="219"/>
    </row>
    <row r="122" spans="1:123" customFormat="1" ht="15" x14ac:dyDescent="0.25">
      <c r="A122" s="314"/>
      <c r="B122" s="313"/>
      <c r="C122" s="366"/>
      <c r="D122" s="485" t="s">
        <v>59</v>
      </c>
      <c r="E122" s="485"/>
      <c r="F122" s="485"/>
      <c r="G122" s="309"/>
      <c r="H122" s="333"/>
      <c r="I122" s="333"/>
      <c r="J122" s="333"/>
      <c r="K122" s="334"/>
      <c r="L122" s="333"/>
      <c r="M122" s="335">
        <v>37914.11</v>
      </c>
      <c r="N122" s="330"/>
      <c r="O122" s="336">
        <v>331748.46000000002</v>
      </c>
      <c r="DI122" s="219"/>
      <c r="DJ122" s="219"/>
      <c r="DK122" s="219"/>
      <c r="DL122" s="219"/>
      <c r="DM122" s="219"/>
      <c r="DR122" s="219" t="s">
        <v>59</v>
      </c>
    </row>
    <row r="123" spans="1:123" customFormat="1" ht="23.25" x14ac:dyDescent="0.25">
      <c r="A123" s="308" t="s">
        <v>98</v>
      </c>
      <c r="B123" s="309" t="s">
        <v>98</v>
      </c>
      <c r="C123" s="365" t="s">
        <v>247</v>
      </c>
      <c r="D123" s="479" t="s">
        <v>248</v>
      </c>
      <c r="E123" s="479"/>
      <c r="F123" s="479"/>
      <c r="G123" s="309" t="s">
        <v>91</v>
      </c>
      <c r="H123" s="309">
        <v>-5.9</v>
      </c>
      <c r="I123" s="309" t="s">
        <v>41</v>
      </c>
      <c r="J123" s="309" t="s">
        <v>612</v>
      </c>
      <c r="K123" s="310" t="s">
        <v>249</v>
      </c>
      <c r="L123" s="309"/>
      <c r="M123" s="310" t="s">
        <v>613</v>
      </c>
      <c r="N123" s="309" t="s">
        <v>318</v>
      </c>
      <c r="O123" s="311" t="s">
        <v>614</v>
      </c>
      <c r="DI123" s="219"/>
      <c r="DJ123" s="219"/>
      <c r="DK123" s="219" t="s">
        <v>248</v>
      </c>
      <c r="DL123" s="219" t="s">
        <v>5</v>
      </c>
      <c r="DM123" s="219" t="s">
        <v>5</v>
      </c>
      <c r="DR123" s="219"/>
    </row>
    <row r="124" spans="1:123" customFormat="1" ht="15" x14ac:dyDescent="0.25">
      <c r="A124" s="314"/>
      <c r="B124" s="313"/>
      <c r="C124" s="366"/>
      <c r="D124" s="485" t="s">
        <v>59</v>
      </c>
      <c r="E124" s="485"/>
      <c r="F124" s="485"/>
      <c r="G124" s="309"/>
      <c r="H124" s="333"/>
      <c r="I124" s="333"/>
      <c r="J124" s="333"/>
      <c r="K124" s="334"/>
      <c r="L124" s="333"/>
      <c r="M124" s="335">
        <v>-2072.08</v>
      </c>
      <c r="N124" s="330"/>
      <c r="O124" s="336">
        <v>-18130.7</v>
      </c>
      <c r="DI124" s="219"/>
      <c r="DJ124" s="219"/>
      <c r="DK124" s="219"/>
      <c r="DL124" s="219"/>
      <c r="DM124" s="219"/>
      <c r="DR124" s="219" t="s">
        <v>59</v>
      </c>
    </row>
    <row r="125" spans="1:123" customFormat="1" ht="45" x14ac:dyDescent="0.25">
      <c r="A125" s="308" t="s">
        <v>100</v>
      </c>
      <c r="B125" s="309" t="s">
        <v>100</v>
      </c>
      <c r="C125" s="365" t="s">
        <v>615</v>
      </c>
      <c r="D125" s="479" t="s">
        <v>616</v>
      </c>
      <c r="E125" s="479"/>
      <c r="F125" s="479"/>
      <c r="G125" s="309" t="s">
        <v>536</v>
      </c>
      <c r="H125" s="309">
        <v>0.38900000000000001</v>
      </c>
      <c r="I125" s="309" t="s">
        <v>41</v>
      </c>
      <c r="J125" s="309" t="s">
        <v>617</v>
      </c>
      <c r="K125" s="310" t="s">
        <v>553</v>
      </c>
      <c r="L125" s="309" t="s">
        <v>217</v>
      </c>
      <c r="M125" s="310" t="s">
        <v>618</v>
      </c>
      <c r="N125" s="309" t="s">
        <v>318</v>
      </c>
      <c r="O125" s="311" t="s">
        <v>619</v>
      </c>
      <c r="DI125" s="219"/>
      <c r="DJ125" s="219"/>
      <c r="DK125" s="219" t="s">
        <v>616</v>
      </c>
      <c r="DL125" s="219" t="s">
        <v>5</v>
      </c>
      <c r="DM125" s="219" t="s">
        <v>5</v>
      </c>
      <c r="DR125" s="219"/>
    </row>
    <row r="126" spans="1:123" customFormat="1" ht="15" x14ac:dyDescent="0.25">
      <c r="A126" s="312"/>
      <c r="B126" s="313"/>
      <c r="C126" s="366"/>
      <c r="D126" s="484" t="s">
        <v>554</v>
      </c>
      <c r="E126" s="484"/>
      <c r="F126" s="484"/>
      <c r="G126" s="484"/>
      <c r="H126" s="484"/>
      <c r="I126" s="484"/>
      <c r="J126" s="484"/>
      <c r="K126" s="484"/>
      <c r="L126" s="484"/>
      <c r="M126" s="484"/>
      <c r="N126" s="484"/>
      <c r="O126" s="486"/>
      <c r="DI126" s="219"/>
      <c r="DJ126" s="219"/>
      <c r="DK126" s="219"/>
      <c r="DL126" s="219"/>
      <c r="DM126" s="219"/>
      <c r="DR126" s="219"/>
      <c r="DS126" s="218" t="s">
        <v>554</v>
      </c>
    </row>
    <row r="127" spans="1:123" customFormat="1" ht="15" x14ac:dyDescent="0.25">
      <c r="A127" s="314"/>
      <c r="B127" s="315"/>
      <c r="C127" s="316"/>
      <c r="D127" s="480" t="s">
        <v>335</v>
      </c>
      <c r="E127" s="480"/>
      <c r="F127" s="480"/>
      <c r="G127" s="480"/>
      <c r="H127" s="480"/>
      <c r="I127" s="480"/>
      <c r="J127" s="480"/>
      <c r="K127" s="480"/>
      <c r="L127" s="480"/>
      <c r="M127" s="480"/>
      <c r="N127" s="480"/>
      <c r="O127" s="481"/>
      <c r="DI127" s="219"/>
      <c r="DJ127" s="219"/>
      <c r="DK127" s="219"/>
      <c r="DL127" s="219"/>
      <c r="DM127" s="219"/>
      <c r="DN127" s="218" t="s">
        <v>335</v>
      </c>
      <c r="DR127" s="219"/>
    </row>
    <row r="128" spans="1:123" customFormat="1" ht="15" x14ac:dyDescent="0.25">
      <c r="A128" s="314"/>
      <c r="B128" s="315"/>
      <c r="C128" s="316"/>
      <c r="D128" s="480" t="s">
        <v>133</v>
      </c>
      <c r="E128" s="480"/>
      <c r="F128" s="480"/>
      <c r="G128" s="480"/>
      <c r="H128" s="480"/>
      <c r="I128" s="480"/>
      <c r="J128" s="480"/>
      <c r="K128" s="480"/>
      <c r="L128" s="480"/>
      <c r="M128" s="480"/>
      <c r="N128" s="480"/>
      <c r="O128" s="481"/>
      <c r="DI128" s="219"/>
      <c r="DJ128" s="219"/>
      <c r="DK128" s="219"/>
      <c r="DL128" s="219"/>
      <c r="DM128" s="219"/>
      <c r="DN128" s="218" t="s">
        <v>133</v>
      </c>
      <c r="DR128" s="219"/>
    </row>
    <row r="129" spans="1:123" customFormat="1" ht="15" x14ac:dyDescent="0.25">
      <c r="A129" s="314"/>
      <c r="B129" s="313"/>
      <c r="C129" s="366"/>
      <c r="D129" s="485" t="s">
        <v>59</v>
      </c>
      <c r="E129" s="485"/>
      <c r="F129" s="485"/>
      <c r="G129" s="309"/>
      <c r="H129" s="333"/>
      <c r="I129" s="333"/>
      <c r="J129" s="333"/>
      <c r="K129" s="334"/>
      <c r="L129" s="333"/>
      <c r="M129" s="335">
        <v>7723.39</v>
      </c>
      <c r="N129" s="330"/>
      <c r="O129" s="336">
        <v>67579.66</v>
      </c>
      <c r="DI129" s="219"/>
      <c r="DJ129" s="219"/>
      <c r="DK129" s="219"/>
      <c r="DL129" s="219"/>
      <c r="DM129" s="219"/>
      <c r="DR129" s="219" t="s">
        <v>59</v>
      </c>
    </row>
    <row r="130" spans="1:123" customFormat="1" ht="34.5" x14ac:dyDescent="0.25">
      <c r="A130" s="308" t="s">
        <v>101</v>
      </c>
      <c r="B130" s="309" t="s">
        <v>101</v>
      </c>
      <c r="C130" s="365" t="s">
        <v>280</v>
      </c>
      <c r="D130" s="479" t="s">
        <v>281</v>
      </c>
      <c r="E130" s="479"/>
      <c r="F130" s="479"/>
      <c r="G130" s="309" t="s">
        <v>88</v>
      </c>
      <c r="H130" s="309">
        <v>-128</v>
      </c>
      <c r="I130" s="309" t="s">
        <v>41</v>
      </c>
      <c r="J130" s="309" t="s">
        <v>604</v>
      </c>
      <c r="K130" s="310" t="s">
        <v>282</v>
      </c>
      <c r="L130" s="309"/>
      <c r="M130" s="310" t="s">
        <v>620</v>
      </c>
      <c r="N130" s="309" t="s">
        <v>318</v>
      </c>
      <c r="O130" s="311" t="s">
        <v>621</v>
      </c>
      <c r="DI130" s="219"/>
      <c r="DJ130" s="219"/>
      <c r="DK130" s="219" t="s">
        <v>281</v>
      </c>
      <c r="DL130" s="219" t="s">
        <v>5</v>
      </c>
      <c r="DM130" s="219" t="s">
        <v>5</v>
      </c>
      <c r="DR130" s="219"/>
    </row>
    <row r="131" spans="1:123" customFormat="1" ht="15" x14ac:dyDescent="0.25">
      <c r="A131" s="314"/>
      <c r="B131" s="313"/>
      <c r="C131" s="366"/>
      <c r="D131" s="485" t="s">
        <v>59</v>
      </c>
      <c r="E131" s="485"/>
      <c r="F131" s="485"/>
      <c r="G131" s="309"/>
      <c r="H131" s="333"/>
      <c r="I131" s="333"/>
      <c r="J131" s="333"/>
      <c r="K131" s="334"/>
      <c r="L131" s="333"/>
      <c r="M131" s="345">
        <v>-716.8</v>
      </c>
      <c r="N131" s="330"/>
      <c r="O131" s="336">
        <v>-6272</v>
      </c>
      <c r="DI131" s="219"/>
      <c r="DJ131" s="219"/>
      <c r="DK131" s="219"/>
      <c r="DL131" s="219"/>
      <c r="DM131" s="219"/>
      <c r="DR131" s="219" t="s">
        <v>59</v>
      </c>
    </row>
    <row r="132" spans="1:123" customFormat="1" ht="45" x14ac:dyDescent="0.25">
      <c r="A132" s="308" t="s">
        <v>102</v>
      </c>
      <c r="B132" s="309" t="s">
        <v>102</v>
      </c>
      <c r="C132" s="365" t="s">
        <v>622</v>
      </c>
      <c r="D132" s="479" t="s">
        <v>319</v>
      </c>
      <c r="E132" s="479"/>
      <c r="F132" s="479"/>
      <c r="G132" s="309" t="s">
        <v>88</v>
      </c>
      <c r="H132" s="309">
        <v>128</v>
      </c>
      <c r="I132" s="309" t="s">
        <v>41</v>
      </c>
      <c r="J132" s="309" t="s">
        <v>623</v>
      </c>
      <c r="K132" s="310" t="s">
        <v>555</v>
      </c>
      <c r="L132" s="309" t="s">
        <v>217</v>
      </c>
      <c r="M132" s="310" t="s">
        <v>624</v>
      </c>
      <c r="N132" s="309" t="s">
        <v>318</v>
      </c>
      <c r="O132" s="311" t="s">
        <v>625</v>
      </c>
      <c r="DI132" s="219"/>
      <c r="DJ132" s="219"/>
      <c r="DK132" s="219" t="s">
        <v>319</v>
      </c>
      <c r="DL132" s="219" t="s">
        <v>5</v>
      </c>
      <c r="DM132" s="219" t="s">
        <v>5</v>
      </c>
      <c r="DR132" s="219"/>
    </row>
    <row r="133" spans="1:123" customFormat="1" ht="15" x14ac:dyDescent="0.25">
      <c r="A133" s="312"/>
      <c r="B133" s="313"/>
      <c r="C133" s="366"/>
      <c r="D133" s="484" t="s">
        <v>556</v>
      </c>
      <c r="E133" s="484"/>
      <c r="F133" s="484"/>
      <c r="G133" s="484"/>
      <c r="H133" s="484"/>
      <c r="I133" s="484"/>
      <c r="J133" s="484"/>
      <c r="K133" s="484"/>
      <c r="L133" s="484"/>
      <c r="M133" s="484"/>
      <c r="N133" s="484"/>
      <c r="O133" s="486"/>
      <c r="DI133" s="219"/>
      <c r="DJ133" s="219"/>
      <c r="DK133" s="219"/>
      <c r="DL133" s="219"/>
      <c r="DM133" s="219"/>
      <c r="DR133" s="219"/>
      <c r="DS133" s="218" t="s">
        <v>556</v>
      </c>
    </row>
    <row r="134" spans="1:123" customFormat="1" ht="15" x14ac:dyDescent="0.25">
      <c r="A134" s="314"/>
      <c r="B134" s="315"/>
      <c r="C134" s="316"/>
      <c r="D134" s="480" t="s">
        <v>335</v>
      </c>
      <c r="E134" s="480"/>
      <c r="F134" s="480"/>
      <c r="G134" s="480"/>
      <c r="H134" s="480"/>
      <c r="I134" s="480"/>
      <c r="J134" s="480"/>
      <c r="K134" s="480"/>
      <c r="L134" s="480"/>
      <c r="M134" s="480"/>
      <c r="N134" s="480"/>
      <c r="O134" s="481"/>
      <c r="DI134" s="219"/>
      <c r="DJ134" s="219"/>
      <c r="DK134" s="219"/>
      <c r="DL134" s="219"/>
      <c r="DM134" s="219"/>
      <c r="DN134" s="218" t="s">
        <v>335</v>
      </c>
      <c r="DR134" s="219"/>
    </row>
    <row r="135" spans="1:123" customFormat="1" ht="15" x14ac:dyDescent="0.25">
      <c r="A135" s="314"/>
      <c r="B135" s="315"/>
      <c r="C135" s="316"/>
      <c r="D135" s="480" t="s">
        <v>133</v>
      </c>
      <c r="E135" s="480"/>
      <c r="F135" s="480"/>
      <c r="G135" s="480"/>
      <c r="H135" s="480"/>
      <c r="I135" s="480"/>
      <c r="J135" s="480"/>
      <c r="K135" s="480"/>
      <c r="L135" s="480"/>
      <c r="M135" s="480"/>
      <c r="N135" s="480"/>
      <c r="O135" s="481"/>
      <c r="DI135" s="219"/>
      <c r="DJ135" s="219"/>
      <c r="DK135" s="219"/>
      <c r="DL135" s="219"/>
      <c r="DM135" s="219"/>
      <c r="DN135" s="218" t="s">
        <v>133</v>
      </c>
      <c r="DR135" s="219"/>
    </row>
    <row r="136" spans="1:123" customFormat="1" ht="15" x14ac:dyDescent="0.25">
      <c r="A136" s="314"/>
      <c r="B136" s="313"/>
      <c r="C136" s="366"/>
      <c r="D136" s="485" t="s">
        <v>59</v>
      </c>
      <c r="E136" s="485"/>
      <c r="F136" s="485"/>
      <c r="G136" s="309"/>
      <c r="H136" s="333"/>
      <c r="I136" s="333"/>
      <c r="J136" s="333"/>
      <c r="K136" s="334"/>
      <c r="L136" s="333"/>
      <c r="M136" s="335">
        <v>1677.12</v>
      </c>
      <c r="N136" s="330"/>
      <c r="O136" s="336">
        <v>14674.8</v>
      </c>
      <c r="DI136" s="219"/>
      <c r="DJ136" s="219"/>
      <c r="DK136" s="219"/>
      <c r="DL136" s="219"/>
      <c r="DM136" s="219"/>
      <c r="DR136" s="219" t="s">
        <v>59</v>
      </c>
    </row>
    <row r="137" spans="1:123" customFormat="1" ht="23.25" x14ac:dyDescent="0.25">
      <c r="A137" s="308" t="s">
        <v>103</v>
      </c>
      <c r="B137" s="309" t="s">
        <v>103</v>
      </c>
      <c r="C137" s="365" t="s">
        <v>283</v>
      </c>
      <c r="D137" s="479" t="s">
        <v>284</v>
      </c>
      <c r="E137" s="479"/>
      <c r="F137" s="479"/>
      <c r="G137" s="309" t="s">
        <v>88</v>
      </c>
      <c r="H137" s="309">
        <v>-128</v>
      </c>
      <c r="I137" s="309" t="s">
        <v>41</v>
      </c>
      <c r="J137" s="309" t="s">
        <v>604</v>
      </c>
      <c r="K137" s="310" t="s">
        <v>285</v>
      </c>
      <c r="L137" s="309"/>
      <c r="M137" s="310" t="s">
        <v>626</v>
      </c>
      <c r="N137" s="309" t="s">
        <v>318</v>
      </c>
      <c r="O137" s="311" t="s">
        <v>627</v>
      </c>
      <c r="DI137" s="219"/>
      <c r="DJ137" s="219"/>
      <c r="DK137" s="219" t="s">
        <v>284</v>
      </c>
      <c r="DL137" s="219" t="s">
        <v>5</v>
      </c>
      <c r="DM137" s="219" t="s">
        <v>5</v>
      </c>
      <c r="DR137" s="219"/>
    </row>
    <row r="138" spans="1:123" customFormat="1" ht="15" x14ac:dyDescent="0.25">
      <c r="A138" s="314"/>
      <c r="B138" s="313"/>
      <c r="C138" s="366"/>
      <c r="D138" s="485" t="s">
        <v>59</v>
      </c>
      <c r="E138" s="485"/>
      <c r="F138" s="485"/>
      <c r="G138" s="309"/>
      <c r="H138" s="333"/>
      <c r="I138" s="333"/>
      <c r="J138" s="333"/>
      <c r="K138" s="334"/>
      <c r="L138" s="333"/>
      <c r="M138" s="345">
        <v>-320</v>
      </c>
      <c r="N138" s="330"/>
      <c r="O138" s="336">
        <v>-2800</v>
      </c>
      <c r="DI138" s="219"/>
      <c r="DJ138" s="219"/>
      <c r="DK138" s="219"/>
      <c r="DL138" s="219"/>
      <c r="DM138" s="219"/>
      <c r="DR138" s="219" t="s">
        <v>59</v>
      </c>
    </row>
    <row r="139" spans="1:123" customFormat="1" ht="45" x14ac:dyDescent="0.25">
      <c r="A139" s="308" t="s">
        <v>104</v>
      </c>
      <c r="B139" s="309" t="s">
        <v>104</v>
      </c>
      <c r="C139" s="365" t="s">
        <v>628</v>
      </c>
      <c r="D139" s="479" t="s">
        <v>320</v>
      </c>
      <c r="E139" s="479"/>
      <c r="F139" s="479"/>
      <c r="G139" s="309" t="s">
        <v>88</v>
      </c>
      <c r="H139" s="309">
        <v>128</v>
      </c>
      <c r="I139" s="309" t="s">
        <v>41</v>
      </c>
      <c r="J139" s="309" t="s">
        <v>623</v>
      </c>
      <c r="K139" s="310" t="s">
        <v>557</v>
      </c>
      <c r="L139" s="309" t="s">
        <v>217</v>
      </c>
      <c r="M139" s="310" t="s">
        <v>629</v>
      </c>
      <c r="N139" s="309" t="s">
        <v>318</v>
      </c>
      <c r="O139" s="311" t="s">
        <v>630</v>
      </c>
      <c r="DI139" s="219"/>
      <c r="DJ139" s="219"/>
      <c r="DK139" s="219" t="s">
        <v>320</v>
      </c>
      <c r="DL139" s="219" t="s">
        <v>5</v>
      </c>
      <c r="DM139" s="219" t="s">
        <v>5</v>
      </c>
      <c r="DR139" s="219"/>
    </row>
    <row r="140" spans="1:123" customFormat="1" ht="15" x14ac:dyDescent="0.25">
      <c r="A140" s="312"/>
      <c r="B140" s="313"/>
      <c r="C140" s="366"/>
      <c r="D140" s="484" t="s">
        <v>558</v>
      </c>
      <c r="E140" s="484"/>
      <c r="F140" s="484"/>
      <c r="G140" s="484"/>
      <c r="H140" s="484"/>
      <c r="I140" s="484"/>
      <c r="J140" s="484"/>
      <c r="K140" s="484"/>
      <c r="L140" s="484"/>
      <c r="M140" s="484"/>
      <c r="N140" s="484"/>
      <c r="O140" s="486"/>
      <c r="DI140" s="219"/>
      <c r="DJ140" s="219"/>
      <c r="DK140" s="219"/>
      <c r="DL140" s="219"/>
      <c r="DM140" s="219"/>
      <c r="DR140" s="219"/>
      <c r="DS140" s="218" t="s">
        <v>558</v>
      </c>
    </row>
    <row r="141" spans="1:123" customFormat="1" ht="15" x14ac:dyDescent="0.25">
      <c r="A141" s="314"/>
      <c r="B141" s="315"/>
      <c r="C141" s="316"/>
      <c r="D141" s="480" t="s">
        <v>335</v>
      </c>
      <c r="E141" s="480"/>
      <c r="F141" s="480"/>
      <c r="G141" s="480"/>
      <c r="H141" s="480"/>
      <c r="I141" s="480"/>
      <c r="J141" s="480"/>
      <c r="K141" s="480"/>
      <c r="L141" s="480"/>
      <c r="M141" s="480"/>
      <c r="N141" s="480"/>
      <c r="O141" s="481"/>
      <c r="DI141" s="219"/>
      <c r="DJ141" s="219"/>
      <c r="DK141" s="219"/>
      <c r="DL141" s="219"/>
      <c r="DM141" s="219"/>
      <c r="DN141" s="218" t="s">
        <v>335</v>
      </c>
      <c r="DR141" s="219"/>
    </row>
    <row r="142" spans="1:123" customFormat="1" ht="15" x14ac:dyDescent="0.25">
      <c r="A142" s="314"/>
      <c r="B142" s="315"/>
      <c r="C142" s="316"/>
      <c r="D142" s="480" t="s">
        <v>133</v>
      </c>
      <c r="E142" s="480"/>
      <c r="F142" s="480"/>
      <c r="G142" s="480"/>
      <c r="H142" s="480"/>
      <c r="I142" s="480"/>
      <c r="J142" s="480"/>
      <c r="K142" s="480"/>
      <c r="L142" s="480"/>
      <c r="M142" s="480"/>
      <c r="N142" s="480"/>
      <c r="O142" s="481"/>
      <c r="DI142" s="219"/>
      <c r="DJ142" s="219"/>
      <c r="DK142" s="219"/>
      <c r="DL142" s="219"/>
      <c r="DM142" s="219"/>
      <c r="DN142" s="218" t="s">
        <v>133</v>
      </c>
      <c r="DR142" s="219"/>
    </row>
    <row r="143" spans="1:123" customFormat="1" ht="15" x14ac:dyDescent="0.25">
      <c r="A143" s="314"/>
      <c r="B143" s="313"/>
      <c r="C143" s="366"/>
      <c r="D143" s="485" t="s">
        <v>59</v>
      </c>
      <c r="E143" s="485"/>
      <c r="F143" s="485"/>
      <c r="G143" s="309"/>
      <c r="H143" s="333"/>
      <c r="I143" s="333"/>
      <c r="J143" s="333"/>
      <c r="K143" s="334"/>
      <c r="L143" s="333"/>
      <c r="M143" s="335">
        <v>1499.66</v>
      </c>
      <c r="N143" s="330"/>
      <c r="O143" s="336">
        <v>13122.03</v>
      </c>
      <c r="DI143" s="219"/>
      <c r="DJ143" s="219"/>
      <c r="DK143" s="219"/>
      <c r="DL143" s="219"/>
      <c r="DM143" s="219"/>
      <c r="DR143" s="219" t="s">
        <v>59</v>
      </c>
    </row>
    <row r="144" spans="1:123" customFormat="1" ht="34.5" x14ac:dyDescent="0.25">
      <c r="A144" s="308" t="s">
        <v>105</v>
      </c>
      <c r="B144" s="309" t="s">
        <v>105</v>
      </c>
      <c r="C144" s="365" t="s">
        <v>329</v>
      </c>
      <c r="D144" s="479" t="s">
        <v>330</v>
      </c>
      <c r="E144" s="479"/>
      <c r="F144" s="479"/>
      <c r="G144" s="309" t="s">
        <v>42</v>
      </c>
      <c r="H144" s="309">
        <v>5.0000000000000001E-3</v>
      </c>
      <c r="I144" s="309" t="s">
        <v>41</v>
      </c>
      <c r="J144" s="309" t="s">
        <v>631</v>
      </c>
      <c r="K144" s="310"/>
      <c r="L144" s="309"/>
      <c r="M144" s="310"/>
      <c r="N144" s="309"/>
      <c r="O144" s="311"/>
      <c r="DI144" s="219"/>
      <c r="DJ144" s="219"/>
      <c r="DK144" s="219" t="s">
        <v>330</v>
      </c>
      <c r="DL144" s="219" t="s">
        <v>5</v>
      </c>
      <c r="DM144" s="219" t="s">
        <v>5</v>
      </c>
      <c r="DR144" s="219"/>
    </row>
    <row r="145" spans="1:122" customFormat="1" ht="23.25" x14ac:dyDescent="0.25">
      <c r="A145" s="314"/>
      <c r="B145" s="315"/>
      <c r="C145" s="316" t="s">
        <v>527</v>
      </c>
      <c r="D145" s="480" t="s">
        <v>528</v>
      </c>
      <c r="E145" s="480"/>
      <c r="F145" s="480"/>
      <c r="G145" s="480"/>
      <c r="H145" s="480"/>
      <c r="I145" s="480"/>
      <c r="J145" s="480"/>
      <c r="K145" s="480"/>
      <c r="L145" s="480"/>
      <c r="M145" s="480"/>
      <c r="N145" s="480"/>
      <c r="O145" s="481"/>
      <c r="DI145" s="219"/>
      <c r="DJ145" s="219"/>
      <c r="DK145" s="219"/>
      <c r="DL145" s="219"/>
      <c r="DM145" s="219"/>
      <c r="DN145" s="218" t="s">
        <v>528</v>
      </c>
      <c r="DR145" s="219"/>
    </row>
    <row r="146" spans="1:122" customFormat="1" ht="23.25" x14ac:dyDescent="0.25">
      <c r="A146" s="314"/>
      <c r="B146" s="315"/>
      <c r="C146" s="316" t="s">
        <v>529</v>
      </c>
      <c r="D146" s="480" t="s">
        <v>530</v>
      </c>
      <c r="E146" s="480"/>
      <c r="F146" s="480"/>
      <c r="G146" s="480"/>
      <c r="H146" s="480"/>
      <c r="I146" s="480"/>
      <c r="J146" s="480"/>
      <c r="K146" s="480"/>
      <c r="L146" s="480"/>
      <c r="M146" s="480"/>
      <c r="N146" s="480"/>
      <c r="O146" s="481"/>
      <c r="DI146" s="219"/>
      <c r="DJ146" s="219"/>
      <c r="DK146" s="219"/>
      <c r="DL146" s="219"/>
      <c r="DM146" s="219"/>
      <c r="DN146" s="218" t="s">
        <v>530</v>
      </c>
      <c r="DR146" s="219"/>
    </row>
    <row r="147" spans="1:122" customFormat="1" ht="33.75" x14ac:dyDescent="0.25">
      <c r="A147" s="314"/>
      <c r="B147" s="315"/>
      <c r="C147" s="316" t="s">
        <v>43</v>
      </c>
      <c r="D147" s="480" t="s">
        <v>44</v>
      </c>
      <c r="E147" s="480"/>
      <c r="F147" s="480"/>
      <c r="G147" s="480"/>
      <c r="H147" s="480"/>
      <c r="I147" s="480"/>
      <c r="J147" s="480"/>
      <c r="K147" s="480"/>
      <c r="L147" s="480"/>
      <c r="M147" s="480"/>
      <c r="N147" s="480"/>
      <c r="O147" s="481"/>
      <c r="DI147" s="219"/>
      <c r="DJ147" s="219"/>
      <c r="DK147" s="219"/>
      <c r="DL147" s="219"/>
      <c r="DM147" s="219"/>
      <c r="DN147" s="218" t="s">
        <v>44</v>
      </c>
      <c r="DR147" s="219"/>
    </row>
    <row r="148" spans="1:122" customFormat="1" ht="57" x14ac:dyDescent="0.25">
      <c r="A148" s="314"/>
      <c r="B148" s="315"/>
      <c r="C148" s="316" t="s">
        <v>45</v>
      </c>
      <c r="D148" s="480" t="s">
        <v>46</v>
      </c>
      <c r="E148" s="480"/>
      <c r="F148" s="480"/>
      <c r="G148" s="480"/>
      <c r="H148" s="480"/>
      <c r="I148" s="480"/>
      <c r="J148" s="480"/>
      <c r="K148" s="480"/>
      <c r="L148" s="480"/>
      <c r="M148" s="480"/>
      <c r="N148" s="480"/>
      <c r="O148" s="481"/>
      <c r="DI148" s="219"/>
      <c r="DJ148" s="219"/>
      <c r="DK148" s="219"/>
      <c r="DL148" s="219"/>
      <c r="DM148" s="219"/>
      <c r="DN148" s="218" t="s">
        <v>46</v>
      </c>
      <c r="DR148" s="219"/>
    </row>
    <row r="149" spans="1:122" customFormat="1" ht="15" x14ac:dyDescent="0.25">
      <c r="A149" s="314"/>
      <c r="B149" s="317"/>
      <c r="C149" s="316" t="s">
        <v>41</v>
      </c>
      <c r="D149" s="484" t="s">
        <v>47</v>
      </c>
      <c r="E149" s="484"/>
      <c r="F149" s="484"/>
      <c r="G149" s="318"/>
      <c r="H149" s="319"/>
      <c r="I149" s="319"/>
      <c r="J149" s="319"/>
      <c r="K149" s="337">
        <v>1107.95</v>
      </c>
      <c r="L149" s="325">
        <v>1.66635</v>
      </c>
      <c r="M149" s="320">
        <v>9.23</v>
      </c>
      <c r="N149" s="321">
        <v>46.99</v>
      </c>
      <c r="O149" s="338">
        <v>433.72</v>
      </c>
      <c r="DI149" s="219"/>
      <c r="DJ149" s="219"/>
      <c r="DK149" s="219"/>
      <c r="DL149" s="219"/>
      <c r="DM149" s="219"/>
      <c r="DO149" s="218" t="s">
        <v>47</v>
      </c>
      <c r="DR149" s="219"/>
    </row>
    <row r="150" spans="1:122" customFormat="1" ht="15" x14ac:dyDescent="0.25">
      <c r="A150" s="314"/>
      <c r="B150" s="317"/>
      <c r="C150" s="316" t="s">
        <v>25</v>
      </c>
      <c r="D150" s="484" t="s">
        <v>48</v>
      </c>
      <c r="E150" s="484"/>
      <c r="F150" s="484"/>
      <c r="G150" s="318"/>
      <c r="H150" s="319"/>
      <c r="I150" s="319"/>
      <c r="J150" s="319"/>
      <c r="K150" s="337">
        <v>12533.99</v>
      </c>
      <c r="L150" s="325">
        <v>1.81125</v>
      </c>
      <c r="M150" s="320">
        <v>113.51</v>
      </c>
      <c r="N150" s="321">
        <v>14.01</v>
      </c>
      <c r="O150" s="322">
        <v>1590.28</v>
      </c>
      <c r="DI150" s="219"/>
      <c r="DJ150" s="219"/>
      <c r="DK150" s="219"/>
      <c r="DL150" s="219"/>
      <c r="DM150" s="219"/>
      <c r="DO150" s="218" t="s">
        <v>48</v>
      </c>
      <c r="DR150" s="219"/>
    </row>
    <row r="151" spans="1:122" customFormat="1" ht="15" x14ac:dyDescent="0.25">
      <c r="A151" s="314"/>
      <c r="B151" s="317"/>
      <c r="C151" s="316" t="s">
        <v>49</v>
      </c>
      <c r="D151" s="484" t="s">
        <v>50</v>
      </c>
      <c r="E151" s="484"/>
      <c r="F151" s="484"/>
      <c r="G151" s="318"/>
      <c r="H151" s="319"/>
      <c r="I151" s="319"/>
      <c r="J151" s="319"/>
      <c r="K151" s="320">
        <v>820.22</v>
      </c>
      <c r="L151" s="325">
        <v>1.81125</v>
      </c>
      <c r="M151" s="320">
        <v>7.43</v>
      </c>
      <c r="N151" s="321">
        <v>46.99</v>
      </c>
      <c r="O151" s="338">
        <v>349.14</v>
      </c>
      <c r="DI151" s="219"/>
      <c r="DJ151" s="219"/>
      <c r="DK151" s="219"/>
      <c r="DL151" s="219"/>
      <c r="DM151" s="219"/>
      <c r="DO151" s="218" t="s">
        <v>50</v>
      </c>
      <c r="DR151" s="219"/>
    </row>
    <row r="152" spans="1:122" customFormat="1" ht="15" x14ac:dyDescent="0.25">
      <c r="A152" s="314"/>
      <c r="B152" s="317"/>
      <c r="C152" s="316" t="s">
        <v>51</v>
      </c>
      <c r="D152" s="484" t="s">
        <v>52</v>
      </c>
      <c r="E152" s="484"/>
      <c r="F152" s="484"/>
      <c r="G152" s="318"/>
      <c r="H152" s="319"/>
      <c r="I152" s="319"/>
      <c r="J152" s="319"/>
      <c r="K152" s="337">
        <v>230267.7</v>
      </c>
      <c r="L152" s="319"/>
      <c r="M152" s="337">
        <v>1151.3399999999999</v>
      </c>
      <c r="N152" s="321">
        <v>8.75</v>
      </c>
      <c r="O152" s="322">
        <v>10074.23</v>
      </c>
      <c r="DI152" s="219"/>
      <c r="DJ152" s="219"/>
      <c r="DK152" s="219"/>
      <c r="DL152" s="219"/>
      <c r="DM152" s="219"/>
      <c r="DO152" s="218" t="s">
        <v>52</v>
      </c>
      <c r="DR152" s="219"/>
    </row>
    <row r="153" spans="1:122" customFormat="1" ht="15" x14ac:dyDescent="0.25">
      <c r="A153" s="323"/>
      <c r="B153" s="317"/>
      <c r="C153" s="316"/>
      <c r="D153" s="484" t="s">
        <v>53</v>
      </c>
      <c r="E153" s="484"/>
      <c r="F153" s="484"/>
      <c r="G153" s="318" t="s">
        <v>54</v>
      </c>
      <c r="H153" s="321">
        <v>134.46</v>
      </c>
      <c r="I153" s="325">
        <v>1.66635</v>
      </c>
      <c r="J153" s="342">
        <v>1.1202871000000001</v>
      </c>
      <c r="K153" s="326"/>
      <c r="L153" s="319"/>
      <c r="M153" s="326"/>
      <c r="N153" s="319"/>
      <c r="O153" s="327"/>
      <c r="DI153" s="219"/>
      <c r="DJ153" s="219"/>
      <c r="DK153" s="219"/>
      <c r="DL153" s="219"/>
      <c r="DM153" s="219"/>
      <c r="DP153" s="218" t="s">
        <v>53</v>
      </c>
      <c r="DR153" s="219"/>
    </row>
    <row r="154" spans="1:122" customFormat="1" ht="15" x14ac:dyDescent="0.25">
      <c r="A154" s="323"/>
      <c r="B154" s="317"/>
      <c r="C154" s="316"/>
      <c r="D154" s="484" t="s">
        <v>55</v>
      </c>
      <c r="E154" s="484"/>
      <c r="F154" s="484"/>
      <c r="G154" s="318" t="s">
        <v>54</v>
      </c>
      <c r="H154" s="321">
        <v>54.89</v>
      </c>
      <c r="I154" s="325">
        <v>1.81125</v>
      </c>
      <c r="J154" s="342">
        <v>0.49709759999999997</v>
      </c>
      <c r="K154" s="326"/>
      <c r="L154" s="319"/>
      <c r="M154" s="326"/>
      <c r="N154" s="319"/>
      <c r="O154" s="327"/>
      <c r="DI154" s="219"/>
      <c r="DJ154" s="219"/>
      <c r="DK154" s="219"/>
      <c r="DL154" s="219"/>
      <c r="DM154" s="219"/>
      <c r="DP154" s="218" t="s">
        <v>55</v>
      </c>
      <c r="DR154" s="219"/>
    </row>
    <row r="155" spans="1:122" customFormat="1" ht="15" x14ac:dyDescent="0.25">
      <c r="A155" s="328"/>
      <c r="B155" s="318"/>
      <c r="C155" s="316"/>
      <c r="D155" s="483" t="s">
        <v>56</v>
      </c>
      <c r="E155" s="483"/>
      <c r="F155" s="483"/>
      <c r="G155" s="329"/>
      <c r="H155" s="330"/>
      <c r="I155" s="330"/>
      <c r="J155" s="330"/>
      <c r="K155" s="340">
        <v>243909.64</v>
      </c>
      <c r="L155" s="330"/>
      <c r="M155" s="340">
        <v>1274.08</v>
      </c>
      <c r="N155" s="330"/>
      <c r="O155" s="332">
        <v>12098.23</v>
      </c>
      <c r="DI155" s="219"/>
      <c r="DJ155" s="219"/>
      <c r="DK155" s="219"/>
      <c r="DL155" s="219"/>
      <c r="DM155" s="219"/>
      <c r="DQ155" s="218" t="s">
        <v>56</v>
      </c>
      <c r="DR155" s="219"/>
    </row>
    <row r="156" spans="1:122" customFormat="1" ht="15" x14ac:dyDescent="0.25">
      <c r="A156" s="323"/>
      <c r="B156" s="317"/>
      <c r="C156" s="316"/>
      <c r="D156" s="484" t="s">
        <v>57</v>
      </c>
      <c r="E156" s="484"/>
      <c r="F156" s="484"/>
      <c r="G156" s="318"/>
      <c r="H156" s="319"/>
      <c r="I156" s="319"/>
      <c r="J156" s="319"/>
      <c r="K156" s="326"/>
      <c r="L156" s="319"/>
      <c r="M156" s="320">
        <v>16.66</v>
      </c>
      <c r="N156" s="319"/>
      <c r="O156" s="338">
        <v>782.86</v>
      </c>
      <c r="DI156" s="219"/>
      <c r="DJ156" s="219"/>
      <c r="DK156" s="219"/>
      <c r="DL156" s="219"/>
      <c r="DM156" s="219"/>
      <c r="DP156" s="218" t="s">
        <v>57</v>
      </c>
      <c r="DR156" s="219"/>
    </row>
    <row r="157" spans="1:122" customFormat="1" ht="33.75" x14ac:dyDescent="0.25">
      <c r="A157" s="323"/>
      <c r="B157" s="317"/>
      <c r="C157" s="316" t="s">
        <v>238</v>
      </c>
      <c r="D157" s="484" t="s">
        <v>239</v>
      </c>
      <c r="E157" s="484"/>
      <c r="F157" s="484"/>
      <c r="G157" s="318" t="s">
        <v>58</v>
      </c>
      <c r="H157" s="324">
        <v>109</v>
      </c>
      <c r="I157" s="319"/>
      <c r="J157" s="324">
        <v>109</v>
      </c>
      <c r="K157" s="326"/>
      <c r="L157" s="319"/>
      <c r="M157" s="320">
        <v>18.16</v>
      </c>
      <c r="N157" s="319"/>
      <c r="O157" s="338">
        <v>853.32</v>
      </c>
      <c r="DI157" s="219"/>
      <c r="DJ157" s="219"/>
      <c r="DK157" s="219"/>
      <c r="DL157" s="219"/>
      <c r="DM157" s="219"/>
      <c r="DP157" s="218" t="s">
        <v>239</v>
      </c>
      <c r="DR157" s="219"/>
    </row>
    <row r="158" spans="1:122" customFormat="1" ht="56.25" x14ac:dyDescent="0.25">
      <c r="A158" s="323"/>
      <c r="B158" s="317"/>
      <c r="C158" s="316" t="s">
        <v>240</v>
      </c>
      <c r="D158" s="484" t="s">
        <v>241</v>
      </c>
      <c r="E158" s="484"/>
      <c r="F158" s="484"/>
      <c r="G158" s="318" t="s">
        <v>58</v>
      </c>
      <c r="H158" s="324">
        <v>65</v>
      </c>
      <c r="I158" s="321">
        <v>0.85</v>
      </c>
      <c r="J158" s="321">
        <v>55.25</v>
      </c>
      <c r="K158" s="326"/>
      <c r="L158" s="319"/>
      <c r="M158" s="320">
        <v>9.1999999999999993</v>
      </c>
      <c r="N158" s="319"/>
      <c r="O158" s="338">
        <v>432.53</v>
      </c>
      <c r="DI158" s="219"/>
      <c r="DJ158" s="219"/>
      <c r="DK158" s="219"/>
      <c r="DL158" s="219"/>
      <c r="DM158" s="219"/>
      <c r="DP158" s="218" t="s">
        <v>241</v>
      </c>
      <c r="DR158" s="219"/>
    </row>
    <row r="159" spans="1:122" customFormat="1" ht="15" x14ac:dyDescent="0.25">
      <c r="A159" s="314"/>
      <c r="B159" s="313"/>
      <c r="C159" s="366"/>
      <c r="D159" s="485" t="s">
        <v>59</v>
      </c>
      <c r="E159" s="485"/>
      <c r="F159" s="485"/>
      <c r="G159" s="309"/>
      <c r="H159" s="333"/>
      <c r="I159" s="333"/>
      <c r="J159" s="333"/>
      <c r="K159" s="334"/>
      <c r="L159" s="333"/>
      <c r="M159" s="335">
        <v>1301.44</v>
      </c>
      <c r="N159" s="330"/>
      <c r="O159" s="336">
        <v>13384.08</v>
      </c>
      <c r="DI159" s="219"/>
      <c r="DJ159" s="219"/>
      <c r="DK159" s="219"/>
      <c r="DL159" s="219"/>
      <c r="DM159" s="219"/>
      <c r="DR159" s="219" t="s">
        <v>59</v>
      </c>
    </row>
    <row r="160" spans="1:122" customFormat="1" ht="45.75" x14ac:dyDescent="0.25">
      <c r="A160" s="308" t="s">
        <v>106</v>
      </c>
      <c r="B160" s="309" t="s">
        <v>106</v>
      </c>
      <c r="C160" s="365" t="s">
        <v>286</v>
      </c>
      <c r="D160" s="479" t="s">
        <v>287</v>
      </c>
      <c r="E160" s="479"/>
      <c r="F160" s="479"/>
      <c r="G160" s="309" t="s">
        <v>67</v>
      </c>
      <c r="H160" s="309">
        <v>-6.3</v>
      </c>
      <c r="I160" s="309" t="s">
        <v>41</v>
      </c>
      <c r="J160" s="309" t="s">
        <v>496</v>
      </c>
      <c r="K160" s="310" t="s">
        <v>288</v>
      </c>
      <c r="L160" s="309"/>
      <c r="M160" s="310" t="s">
        <v>632</v>
      </c>
      <c r="N160" s="309" t="s">
        <v>318</v>
      </c>
      <c r="O160" s="311" t="s">
        <v>633</v>
      </c>
      <c r="DI160" s="219"/>
      <c r="DJ160" s="219"/>
      <c r="DK160" s="219" t="s">
        <v>287</v>
      </c>
      <c r="DL160" s="219" t="s">
        <v>5</v>
      </c>
      <c r="DM160" s="219" t="s">
        <v>5</v>
      </c>
      <c r="DR160" s="219"/>
    </row>
    <row r="161" spans="1:124" customFormat="1" ht="15" x14ac:dyDescent="0.25">
      <c r="A161" s="314"/>
      <c r="B161" s="313"/>
      <c r="C161" s="366"/>
      <c r="D161" s="485" t="s">
        <v>59</v>
      </c>
      <c r="E161" s="485"/>
      <c r="F161" s="485"/>
      <c r="G161" s="309"/>
      <c r="H161" s="333"/>
      <c r="I161" s="333"/>
      <c r="J161" s="333"/>
      <c r="K161" s="334"/>
      <c r="L161" s="333"/>
      <c r="M161" s="335">
        <v>-1239.9000000000001</v>
      </c>
      <c r="N161" s="330"/>
      <c r="O161" s="336">
        <v>-10849.13</v>
      </c>
      <c r="DI161" s="219"/>
      <c r="DJ161" s="219"/>
      <c r="DK161" s="219"/>
      <c r="DL161" s="219"/>
      <c r="DM161" s="219"/>
      <c r="DR161" s="219" t="s">
        <v>59</v>
      </c>
    </row>
    <row r="162" spans="1:124" customFormat="1" ht="33.75" x14ac:dyDescent="0.25">
      <c r="A162" s="308" t="s">
        <v>107</v>
      </c>
      <c r="B162" s="309" t="s">
        <v>107</v>
      </c>
      <c r="C162" s="365" t="s">
        <v>531</v>
      </c>
      <c r="D162" s="479" t="s">
        <v>332</v>
      </c>
      <c r="E162" s="479"/>
      <c r="F162" s="479"/>
      <c r="G162" s="309" t="s">
        <v>67</v>
      </c>
      <c r="H162" s="309">
        <v>6.3</v>
      </c>
      <c r="I162" s="309" t="s">
        <v>41</v>
      </c>
      <c r="J162" s="309" t="s">
        <v>634</v>
      </c>
      <c r="K162" s="310" t="s">
        <v>532</v>
      </c>
      <c r="L162" s="309" t="s">
        <v>217</v>
      </c>
      <c r="M162" s="310" t="s">
        <v>635</v>
      </c>
      <c r="N162" s="309" t="s">
        <v>318</v>
      </c>
      <c r="O162" s="311" t="s">
        <v>636</v>
      </c>
      <c r="DI162" s="219"/>
      <c r="DJ162" s="219"/>
      <c r="DK162" s="219" t="s">
        <v>332</v>
      </c>
      <c r="DL162" s="219" t="s">
        <v>5</v>
      </c>
      <c r="DM162" s="219" t="s">
        <v>5</v>
      </c>
      <c r="DR162" s="219"/>
    </row>
    <row r="163" spans="1:124" customFormat="1" ht="15" x14ac:dyDescent="0.25">
      <c r="A163" s="312"/>
      <c r="B163" s="313"/>
      <c r="C163" s="366"/>
      <c r="D163" s="484" t="s">
        <v>533</v>
      </c>
      <c r="E163" s="484"/>
      <c r="F163" s="484"/>
      <c r="G163" s="484"/>
      <c r="H163" s="484"/>
      <c r="I163" s="484"/>
      <c r="J163" s="484"/>
      <c r="K163" s="484"/>
      <c r="L163" s="484"/>
      <c r="M163" s="484"/>
      <c r="N163" s="484"/>
      <c r="O163" s="486"/>
      <c r="DI163" s="219"/>
      <c r="DJ163" s="219"/>
      <c r="DK163" s="219"/>
      <c r="DL163" s="219"/>
      <c r="DM163" s="219"/>
      <c r="DR163" s="219"/>
      <c r="DS163" s="218" t="s">
        <v>533</v>
      </c>
    </row>
    <row r="164" spans="1:124" customFormat="1" ht="15" x14ac:dyDescent="0.25">
      <c r="A164" s="314"/>
      <c r="B164" s="315"/>
      <c r="C164" s="316"/>
      <c r="D164" s="480" t="s">
        <v>335</v>
      </c>
      <c r="E164" s="480"/>
      <c r="F164" s="480"/>
      <c r="G164" s="480"/>
      <c r="H164" s="480"/>
      <c r="I164" s="480"/>
      <c r="J164" s="480"/>
      <c r="K164" s="480"/>
      <c r="L164" s="480"/>
      <c r="M164" s="480"/>
      <c r="N164" s="480"/>
      <c r="O164" s="481"/>
      <c r="DI164" s="219"/>
      <c r="DJ164" s="219"/>
      <c r="DK164" s="219"/>
      <c r="DL164" s="219"/>
      <c r="DM164" s="219"/>
      <c r="DN164" s="218" t="s">
        <v>335</v>
      </c>
      <c r="DR164" s="219"/>
    </row>
    <row r="165" spans="1:124" customFormat="1" ht="15" x14ac:dyDescent="0.25">
      <c r="A165" s="314"/>
      <c r="B165" s="315"/>
      <c r="C165" s="316"/>
      <c r="D165" s="480" t="s">
        <v>133</v>
      </c>
      <c r="E165" s="480"/>
      <c r="F165" s="480"/>
      <c r="G165" s="480"/>
      <c r="H165" s="480"/>
      <c r="I165" s="480"/>
      <c r="J165" s="480"/>
      <c r="K165" s="480"/>
      <c r="L165" s="480"/>
      <c r="M165" s="480"/>
      <c r="N165" s="480"/>
      <c r="O165" s="481"/>
      <c r="DI165" s="219"/>
      <c r="DJ165" s="219"/>
      <c r="DK165" s="219"/>
      <c r="DL165" s="219"/>
      <c r="DM165" s="219"/>
      <c r="DN165" s="218" t="s">
        <v>133</v>
      </c>
      <c r="DR165" s="219"/>
    </row>
    <row r="166" spans="1:124" customFormat="1" ht="15" x14ac:dyDescent="0.25">
      <c r="A166" s="314"/>
      <c r="B166" s="313"/>
      <c r="C166" s="366"/>
      <c r="D166" s="485" t="s">
        <v>59</v>
      </c>
      <c r="E166" s="485"/>
      <c r="F166" s="485"/>
      <c r="G166" s="309"/>
      <c r="H166" s="333"/>
      <c r="I166" s="333"/>
      <c r="J166" s="333"/>
      <c r="K166" s="334"/>
      <c r="L166" s="333"/>
      <c r="M166" s="335">
        <v>3439.79</v>
      </c>
      <c r="N166" s="330"/>
      <c r="O166" s="336">
        <v>30098.16</v>
      </c>
      <c r="DI166" s="219"/>
      <c r="DJ166" s="219"/>
      <c r="DK166" s="219"/>
      <c r="DL166" s="219"/>
      <c r="DM166" s="219"/>
      <c r="DR166" s="219" t="s">
        <v>59</v>
      </c>
    </row>
    <row r="167" spans="1:124" customFormat="1" ht="15" x14ac:dyDescent="0.25">
      <c r="A167" s="476" t="s">
        <v>313</v>
      </c>
      <c r="B167" s="477"/>
      <c r="C167" s="477"/>
      <c r="D167" s="477"/>
      <c r="E167" s="477"/>
      <c r="F167" s="477"/>
      <c r="G167" s="477"/>
      <c r="H167" s="477"/>
      <c r="I167" s="477"/>
      <c r="J167" s="477"/>
      <c r="K167" s="477"/>
      <c r="L167" s="477"/>
      <c r="M167" s="477"/>
      <c r="N167" s="477"/>
      <c r="O167" s="478"/>
      <c r="DI167" s="219"/>
      <c r="DJ167" s="219" t="s">
        <v>313</v>
      </c>
      <c r="DK167" s="219"/>
      <c r="DL167" s="219"/>
      <c r="DM167" s="219"/>
      <c r="DR167" s="219"/>
    </row>
    <row r="168" spans="1:124" customFormat="1" ht="34.5" x14ac:dyDescent="0.25">
      <c r="A168" s="308" t="s">
        <v>108</v>
      </c>
      <c r="B168" s="309" t="s">
        <v>108</v>
      </c>
      <c r="C168" s="365" t="s">
        <v>441</v>
      </c>
      <c r="D168" s="479" t="s">
        <v>442</v>
      </c>
      <c r="E168" s="479"/>
      <c r="F168" s="479"/>
      <c r="G168" s="309" t="s">
        <v>65</v>
      </c>
      <c r="H168" s="309">
        <v>11</v>
      </c>
      <c r="I168" s="309" t="s">
        <v>41</v>
      </c>
      <c r="J168" s="309" t="s">
        <v>74</v>
      </c>
      <c r="K168" s="310" t="s">
        <v>444</v>
      </c>
      <c r="L168" s="309"/>
      <c r="M168" s="310" t="s">
        <v>637</v>
      </c>
      <c r="N168" s="309" t="s">
        <v>314</v>
      </c>
      <c r="O168" s="311" t="s">
        <v>638</v>
      </c>
      <c r="DI168" s="219"/>
      <c r="DJ168" s="219"/>
      <c r="DK168" s="219" t="s">
        <v>442</v>
      </c>
      <c r="DL168" s="219" t="s">
        <v>5</v>
      </c>
      <c r="DM168" s="219" t="s">
        <v>5</v>
      </c>
      <c r="DR168" s="219"/>
    </row>
    <row r="169" spans="1:124" customFormat="1" ht="15" x14ac:dyDescent="0.25">
      <c r="A169" s="314"/>
      <c r="B169" s="313"/>
      <c r="C169" s="366"/>
      <c r="D169" s="485" t="s">
        <v>59</v>
      </c>
      <c r="E169" s="485"/>
      <c r="F169" s="485"/>
      <c r="G169" s="309"/>
      <c r="H169" s="333"/>
      <c r="I169" s="333"/>
      <c r="J169" s="333"/>
      <c r="K169" s="334"/>
      <c r="L169" s="333"/>
      <c r="M169" s="345">
        <v>92.29</v>
      </c>
      <c r="N169" s="330"/>
      <c r="O169" s="336">
        <v>1292.98</v>
      </c>
      <c r="DI169" s="219"/>
      <c r="DJ169" s="219"/>
      <c r="DK169" s="219"/>
      <c r="DL169" s="219"/>
      <c r="DM169" s="219"/>
      <c r="DR169" s="219" t="s">
        <v>59</v>
      </c>
    </row>
    <row r="170" spans="1:124" customFormat="1" ht="34.5" x14ac:dyDescent="0.25">
      <c r="A170" s="308" t="s">
        <v>109</v>
      </c>
      <c r="B170" s="309" t="s">
        <v>109</v>
      </c>
      <c r="C170" s="365" t="s">
        <v>111</v>
      </c>
      <c r="D170" s="479" t="s">
        <v>112</v>
      </c>
      <c r="E170" s="479"/>
      <c r="F170" s="479"/>
      <c r="G170" s="309" t="s">
        <v>65</v>
      </c>
      <c r="H170" s="309">
        <v>8.6199999999999992</v>
      </c>
      <c r="I170" s="309" t="s">
        <v>41</v>
      </c>
      <c r="J170" s="309" t="s">
        <v>639</v>
      </c>
      <c r="K170" s="310" t="s">
        <v>113</v>
      </c>
      <c r="L170" s="309"/>
      <c r="M170" s="310" t="s">
        <v>640</v>
      </c>
      <c r="N170" s="309" t="s">
        <v>314</v>
      </c>
      <c r="O170" s="311" t="s">
        <v>641</v>
      </c>
      <c r="DI170" s="219"/>
      <c r="DJ170" s="219"/>
      <c r="DK170" s="219" t="s">
        <v>112</v>
      </c>
      <c r="DL170" s="219" t="s">
        <v>5</v>
      </c>
      <c r="DM170" s="219" t="s">
        <v>5</v>
      </c>
      <c r="DR170" s="219"/>
    </row>
    <row r="171" spans="1:124" customFormat="1" ht="15" x14ac:dyDescent="0.25">
      <c r="A171" s="314"/>
      <c r="B171" s="313"/>
      <c r="C171" s="366"/>
      <c r="D171" s="485" t="s">
        <v>59</v>
      </c>
      <c r="E171" s="485"/>
      <c r="F171" s="485"/>
      <c r="G171" s="309"/>
      <c r="H171" s="333"/>
      <c r="I171" s="333"/>
      <c r="J171" s="333"/>
      <c r="K171" s="334"/>
      <c r="L171" s="333"/>
      <c r="M171" s="345">
        <v>370.49</v>
      </c>
      <c r="N171" s="330"/>
      <c r="O171" s="336">
        <v>5190.5600000000004</v>
      </c>
      <c r="DI171" s="219"/>
      <c r="DJ171" s="219"/>
      <c r="DK171" s="219"/>
      <c r="DL171" s="219"/>
      <c r="DM171" s="219"/>
      <c r="DR171" s="219" t="s">
        <v>59</v>
      </c>
    </row>
    <row r="172" spans="1:124" customFormat="1" ht="45.75" x14ac:dyDescent="0.25">
      <c r="A172" s="308" t="s">
        <v>89</v>
      </c>
      <c r="B172" s="309" t="s">
        <v>89</v>
      </c>
      <c r="C172" s="365" t="s">
        <v>226</v>
      </c>
      <c r="D172" s="479" t="s">
        <v>315</v>
      </c>
      <c r="E172" s="479"/>
      <c r="F172" s="479"/>
      <c r="G172" s="309" t="s">
        <v>65</v>
      </c>
      <c r="H172" s="309">
        <v>77.569999999999993</v>
      </c>
      <c r="I172" s="309" t="s">
        <v>41</v>
      </c>
      <c r="J172" s="309" t="s">
        <v>642</v>
      </c>
      <c r="K172" s="310" t="s">
        <v>227</v>
      </c>
      <c r="L172" s="309"/>
      <c r="M172" s="310" t="s">
        <v>643</v>
      </c>
      <c r="N172" s="309" t="s">
        <v>314</v>
      </c>
      <c r="O172" s="311" t="s">
        <v>644</v>
      </c>
      <c r="DI172" s="219"/>
      <c r="DJ172" s="219"/>
      <c r="DK172" s="219" t="s">
        <v>315</v>
      </c>
      <c r="DL172" s="219" t="s">
        <v>5</v>
      </c>
      <c r="DM172" s="219" t="s">
        <v>5</v>
      </c>
      <c r="DR172" s="219"/>
    </row>
    <row r="173" spans="1:124" customFormat="1" ht="15" x14ac:dyDescent="0.25">
      <c r="A173" s="314"/>
      <c r="B173" s="313"/>
      <c r="C173" s="366"/>
      <c r="D173" s="485" t="s">
        <v>59</v>
      </c>
      <c r="E173" s="485"/>
      <c r="F173" s="485"/>
      <c r="G173" s="309"/>
      <c r="H173" s="333"/>
      <c r="I173" s="333"/>
      <c r="J173" s="333"/>
      <c r="K173" s="334"/>
      <c r="L173" s="333"/>
      <c r="M173" s="345">
        <v>254.43</v>
      </c>
      <c r="N173" s="330"/>
      <c r="O173" s="336">
        <v>3564.56</v>
      </c>
      <c r="DI173" s="219"/>
      <c r="DJ173" s="219"/>
      <c r="DK173" s="219"/>
      <c r="DL173" s="219"/>
      <c r="DM173" s="219"/>
      <c r="DR173" s="219" t="s">
        <v>59</v>
      </c>
    </row>
    <row r="174" spans="1:124" customFormat="1" ht="15" x14ac:dyDescent="0.25">
      <c r="A174" s="347"/>
      <c r="B174" s="305"/>
      <c r="C174" s="310"/>
      <c r="D174" s="485" t="s">
        <v>645</v>
      </c>
      <c r="E174" s="485"/>
      <c r="F174" s="485"/>
      <c r="G174" s="485"/>
      <c r="H174" s="485"/>
      <c r="I174" s="485"/>
      <c r="J174" s="485"/>
      <c r="K174" s="485"/>
      <c r="L174" s="485"/>
      <c r="M174" s="348">
        <v>166624.74</v>
      </c>
      <c r="N174" s="349"/>
      <c r="O174" s="350"/>
      <c r="DI174" s="219"/>
      <c r="DJ174" s="219"/>
      <c r="DK174" s="219"/>
      <c r="DL174" s="219"/>
      <c r="DM174" s="219"/>
      <c r="DR174" s="219"/>
      <c r="DT174" s="219" t="s">
        <v>645</v>
      </c>
    </row>
    <row r="175" spans="1:124" customFormat="1" ht="15" x14ac:dyDescent="0.25">
      <c r="A175" s="476" t="s">
        <v>646</v>
      </c>
      <c r="B175" s="477"/>
      <c r="C175" s="477"/>
      <c r="D175" s="477"/>
      <c r="E175" s="477"/>
      <c r="F175" s="477"/>
      <c r="G175" s="477"/>
      <c r="H175" s="477"/>
      <c r="I175" s="477"/>
      <c r="J175" s="477"/>
      <c r="K175" s="477"/>
      <c r="L175" s="477"/>
      <c r="M175" s="477"/>
      <c r="N175" s="477"/>
      <c r="O175" s="478"/>
      <c r="DI175" s="219" t="s">
        <v>646</v>
      </c>
      <c r="DJ175" s="219"/>
      <c r="DK175" s="219"/>
      <c r="DL175" s="219"/>
      <c r="DM175" s="219"/>
      <c r="DR175" s="219"/>
      <c r="DT175" s="219"/>
    </row>
    <row r="176" spans="1:124" customFormat="1" ht="34.5" x14ac:dyDescent="0.25">
      <c r="A176" s="308" t="s">
        <v>90</v>
      </c>
      <c r="B176" s="309" t="s">
        <v>97</v>
      </c>
      <c r="C176" s="365" t="s">
        <v>647</v>
      </c>
      <c r="D176" s="479" t="s">
        <v>648</v>
      </c>
      <c r="E176" s="479"/>
      <c r="F176" s="479"/>
      <c r="G176" s="309" t="s">
        <v>649</v>
      </c>
      <c r="H176" s="309">
        <v>1</v>
      </c>
      <c r="I176" s="309" t="s">
        <v>41</v>
      </c>
      <c r="J176" s="309" t="s">
        <v>41</v>
      </c>
      <c r="K176" s="310"/>
      <c r="L176" s="309"/>
      <c r="M176" s="310"/>
      <c r="N176" s="309"/>
      <c r="O176" s="311"/>
      <c r="DI176" s="219"/>
      <c r="DJ176" s="219"/>
      <c r="DK176" s="219" t="s">
        <v>648</v>
      </c>
      <c r="DL176" s="219" t="s">
        <v>5</v>
      </c>
      <c r="DM176" s="219" t="s">
        <v>5</v>
      </c>
      <c r="DR176" s="219"/>
      <c r="DT176" s="219"/>
    </row>
    <row r="177" spans="1:124" customFormat="1" ht="23.25" x14ac:dyDescent="0.25">
      <c r="A177" s="314"/>
      <c r="B177" s="315"/>
      <c r="C177" s="316" t="s">
        <v>527</v>
      </c>
      <c r="D177" s="480" t="s">
        <v>528</v>
      </c>
      <c r="E177" s="480"/>
      <c r="F177" s="480"/>
      <c r="G177" s="480"/>
      <c r="H177" s="480"/>
      <c r="I177" s="480"/>
      <c r="J177" s="480"/>
      <c r="K177" s="480"/>
      <c r="L177" s="480"/>
      <c r="M177" s="480"/>
      <c r="N177" s="480"/>
      <c r="O177" s="481"/>
      <c r="DI177" s="219"/>
      <c r="DJ177" s="219"/>
      <c r="DK177" s="219"/>
      <c r="DL177" s="219"/>
      <c r="DM177" s="219"/>
      <c r="DN177" s="218" t="s">
        <v>528</v>
      </c>
      <c r="DR177" s="219"/>
      <c r="DT177" s="219"/>
    </row>
    <row r="178" spans="1:124" customFormat="1" ht="23.25" x14ac:dyDescent="0.25">
      <c r="A178" s="314"/>
      <c r="B178" s="315"/>
      <c r="C178" s="316" t="s">
        <v>529</v>
      </c>
      <c r="D178" s="480" t="s">
        <v>530</v>
      </c>
      <c r="E178" s="480"/>
      <c r="F178" s="480"/>
      <c r="G178" s="480"/>
      <c r="H178" s="480"/>
      <c r="I178" s="480"/>
      <c r="J178" s="480"/>
      <c r="K178" s="480"/>
      <c r="L178" s="480"/>
      <c r="M178" s="480"/>
      <c r="N178" s="480"/>
      <c r="O178" s="481"/>
      <c r="DI178" s="219"/>
      <c r="DJ178" s="219"/>
      <c r="DK178" s="219"/>
      <c r="DL178" s="219"/>
      <c r="DM178" s="219"/>
      <c r="DN178" s="218" t="s">
        <v>530</v>
      </c>
      <c r="DR178" s="219"/>
      <c r="DT178" s="219"/>
    </row>
    <row r="179" spans="1:124" customFormat="1" ht="57" x14ac:dyDescent="0.25">
      <c r="A179" s="314"/>
      <c r="B179" s="315"/>
      <c r="C179" s="316" t="s">
        <v>45</v>
      </c>
      <c r="D179" s="480" t="s">
        <v>46</v>
      </c>
      <c r="E179" s="480"/>
      <c r="F179" s="480"/>
      <c r="G179" s="480"/>
      <c r="H179" s="480"/>
      <c r="I179" s="480"/>
      <c r="J179" s="480"/>
      <c r="K179" s="480"/>
      <c r="L179" s="480"/>
      <c r="M179" s="480"/>
      <c r="N179" s="480"/>
      <c r="O179" s="481"/>
      <c r="DI179" s="219"/>
      <c r="DJ179" s="219"/>
      <c r="DK179" s="219"/>
      <c r="DL179" s="219"/>
      <c r="DM179" s="219"/>
      <c r="DN179" s="218" t="s">
        <v>46</v>
      </c>
      <c r="DR179" s="219"/>
      <c r="DT179" s="219"/>
    </row>
    <row r="180" spans="1:124" customFormat="1" ht="15" x14ac:dyDescent="0.25">
      <c r="A180" s="314"/>
      <c r="B180" s="317"/>
      <c r="C180" s="316" t="s">
        <v>41</v>
      </c>
      <c r="D180" s="484" t="s">
        <v>47</v>
      </c>
      <c r="E180" s="484"/>
      <c r="F180" s="484"/>
      <c r="G180" s="318"/>
      <c r="H180" s="319"/>
      <c r="I180" s="319"/>
      <c r="J180" s="319"/>
      <c r="K180" s="320">
        <v>298.64</v>
      </c>
      <c r="L180" s="339">
        <v>1.4490000000000001</v>
      </c>
      <c r="M180" s="320">
        <v>432.73</v>
      </c>
      <c r="N180" s="321">
        <v>46.99</v>
      </c>
      <c r="O180" s="322">
        <v>20333.98</v>
      </c>
      <c r="DI180" s="219"/>
      <c r="DJ180" s="219"/>
      <c r="DK180" s="219"/>
      <c r="DL180" s="219"/>
      <c r="DM180" s="219"/>
      <c r="DO180" s="218" t="s">
        <v>47</v>
      </c>
      <c r="DR180" s="219"/>
      <c r="DT180" s="219"/>
    </row>
    <row r="181" spans="1:124" customFormat="1" ht="15" x14ac:dyDescent="0.25">
      <c r="A181" s="314"/>
      <c r="B181" s="317"/>
      <c r="C181" s="316" t="s">
        <v>25</v>
      </c>
      <c r="D181" s="484" t="s">
        <v>48</v>
      </c>
      <c r="E181" s="484"/>
      <c r="F181" s="484"/>
      <c r="G181" s="318"/>
      <c r="H181" s="319"/>
      <c r="I181" s="319"/>
      <c r="J181" s="319"/>
      <c r="K181" s="320">
        <v>128.02000000000001</v>
      </c>
      <c r="L181" s="339">
        <v>1.4490000000000001</v>
      </c>
      <c r="M181" s="320">
        <v>185.5</v>
      </c>
      <c r="N181" s="321">
        <v>14.01</v>
      </c>
      <c r="O181" s="322">
        <v>2598.86</v>
      </c>
      <c r="DI181" s="219"/>
      <c r="DJ181" s="219"/>
      <c r="DK181" s="219"/>
      <c r="DL181" s="219"/>
      <c r="DM181" s="219"/>
      <c r="DO181" s="218" t="s">
        <v>48</v>
      </c>
      <c r="DR181" s="219"/>
      <c r="DT181" s="219"/>
    </row>
    <row r="182" spans="1:124" customFormat="1" ht="15" x14ac:dyDescent="0.25">
      <c r="A182" s="314"/>
      <c r="B182" s="317"/>
      <c r="C182" s="316" t="s">
        <v>49</v>
      </c>
      <c r="D182" s="484" t="s">
        <v>50</v>
      </c>
      <c r="E182" s="484"/>
      <c r="F182" s="484"/>
      <c r="G182" s="318"/>
      <c r="H182" s="319"/>
      <c r="I182" s="319"/>
      <c r="J182" s="319"/>
      <c r="K182" s="320">
        <v>19.84</v>
      </c>
      <c r="L182" s="339">
        <v>1.4490000000000001</v>
      </c>
      <c r="M182" s="320">
        <v>28.75</v>
      </c>
      <c r="N182" s="321">
        <v>46.99</v>
      </c>
      <c r="O182" s="322">
        <v>1350.96</v>
      </c>
      <c r="DI182" s="219"/>
      <c r="DJ182" s="219"/>
      <c r="DK182" s="219"/>
      <c r="DL182" s="219"/>
      <c r="DM182" s="219"/>
      <c r="DO182" s="218" t="s">
        <v>50</v>
      </c>
      <c r="DR182" s="219"/>
      <c r="DT182" s="219"/>
    </row>
    <row r="183" spans="1:124" customFormat="1" ht="15" x14ac:dyDescent="0.25">
      <c r="A183" s="323"/>
      <c r="B183" s="317"/>
      <c r="C183" s="316"/>
      <c r="D183" s="484" t="s">
        <v>53</v>
      </c>
      <c r="E183" s="484"/>
      <c r="F183" s="484"/>
      <c r="G183" s="318" t="s">
        <v>54</v>
      </c>
      <c r="H183" s="321">
        <v>35.01</v>
      </c>
      <c r="I183" s="339">
        <v>1.4490000000000001</v>
      </c>
      <c r="J183" s="325">
        <v>50.729489999999998</v>
      </c>
      <c r="K183" s="326"/>
      <c r="L183" s="319"/>
      <c r="M183" s="326"/>
      <c r="N183" s="319"/>
      <c r="O183" s="327"/>
      <c r="DI183" s="219"/>
      <c r="DJ183" s="219"/>
      <c r="DK183" s="219"/>
      <c r="DL183" s="219"/>
      <c r="DM183" s="219"/>
      <c r="DP183" s="218" t="s">
        <v>53</v>
      </c>
      <c r="DR183" s="219"/>
      <c r="DT183" s="219"/>
    </row>
    <row r="184" spans="1:124" customFormat="1" ht="15" x14ac:dyDescent="0.25">
      <c r="A184" s="323"/>
      <c r="B184" s="317"/>
      <c r="C184" s="316"/>
      <c r="D184" s="484" t="s">
        <v>55</v>
      </c>
      <c r="E184" s="484"/>
      <c r="F184" s="484"/>
      <c r="G184" s="318" t="s">
        <v>54</v>
      </c>
      <c r="H184" s="321">
        <v>1.71</v>
      </c>
      <c r="I184" s="339">
        <v>1.4490000000000001</v>
      </c>
      <c r="J184" s="325">
        <v>2.4777900000000002</v>
      </c>
      <c r="K184" s="326"/>
      <c r="L184" s="319"/>
      <c r="M184" s="326"/>
      <c r="N184" s="319"/>
      <c r="O184" s="327"/>
      <c r="DI184" s="219"/>
      <c r="DJ184" s="219"/>
      <c r="DK184" s="219"/>
      <c r="DL184" s="219"/>
      <c r="DM184" s="219"/>
      <c r="DP184" s="218" t="s">
        <v>55</v>
      </c>
      <c r="DR184" s="219"/>
      <c r="DT184" s="219"/>
    </row>
    <row r="185" spans="1:124" customFormat="1" ht="15" x14ac:dyDescent="0.25">
      <c r="A185" s="328"/>
      <c r="B185" s="318"/>
      <c r="C185" s="316"/>
      <c r="D185" s="483" t="s">
        <v>56</v>
      </c>
      <c r="E185" s="483"/>
      <c r="F185" s="483"/>
      <c r="G185" s="329"/>
      <c r="H185" s="330"/>
      <c r="I185" s="330"/>
      <c r="J185" s="330"/>
      <c r="K185" s="331">
        <v>426.66</v>
      </c>
      <c r="L185" s="330"/>
      <c r="M185" s="331">
        <v>618.23</v>
      </c>
      <c r="N185" s="330"/>
      <c r="O185" s="332">
        <v>22932.84</v>
      </c>
      <c r="DI185" s="219"/>
      <c r="DJ185" s="219"/>
      <c r="DK185" s="219"/>
      <c r="DL185" s="219"/>
      <c r="DM185" s="219"/>
      <c r="DQ185" s="218" t="s">
        <v>56</v>
      </c>
      <c r="DR185" s="219"/>
      <c r="DT185" s="219"/>
    </row>
    <row r="186" spans="1:124" customFormat="1" ht="15" x14ac:dyDescent="0.25">
      <c r="A186" s="323"/>
      <c r="B186" s="317"/>
      <c r="C186" s="316"/>
      <c r="D186" s="484" t="s">
        <v>57</v>
      </c>
      <c r="E186" s="484"/>
      <c r="F186" s="484"/>
      <c r="G186" s="318"/>
      <c r="H186" s="319"/>
      <c r="I186" s="319"/>
      <c r="J186" s="319"/>
      <c r="K186" s="326"/>
      <c r="L186" s="319"/>
      <c r="M186" s="320">
        <v>461.48</v>
      </c>
      <c r="N186" s="319"/>
      <c r="O186" s="322">
        <v>21684.94</v>
      </c>
      <c r="DI186" s="219"/>
      <c r="DJ186" s="219"/>
      <c r="DK186" s="219"/>
      <c r="DL186" s="219"/>
      <c r="DM186" s="219"/>
      <c r="DP186" s="218" t="s">
        <v>57</v>
      </c>
      <c r="DR186" s="219"/>
      <c r="DT186" s="219"/>
    </row>
    <row r="187" spans="1:124" customFormat="1" ht="33.75" x14ac:dyDescent="0.25">
      <c r="A187" s="323"/>
      <c r="B187" s="317"/>
      <c r="C187" s="316" t="s">
        <v>238</v>
      </c>
      <c r="D187" s="484" t="s">
        <v>239</v>
      </c>
      <c r="E187" s="484"/>
      <c r="F187" s="484"/>
      <c r="G187" s="318" t="s">
        <v>58</v>
      </c>
      <c r="H187" s="324">
        <v>109</v>
      </c>
      <c r="I187" s="319"/>
      <c r="J187" s="324">
        <v>109</v>
      </c>
      <c r="K187" s="326"/>
      <c r="L187" s="319"/>
      <c r="M187" s="320">
        <v>503.01</v>
      </c>
      <c r="N187" s="319"/>
      <c r="O187" s="322">
        <v>23636.58</v>
      </c>
      <c r="DI187" s="219"/>
      <c r="DJ187" s="219"/>
      <c r="DK187" s="219"/>
      <c r="DL187" s="219"/>
      <c r="DM187" s="219"/>
      <c r="DP187" s="218" t="s">
        <v>239</v>
      </c>
      <c r="DR187" s="219"/>
      <c r="DT187" s="219"/>
    </row>
    <row r="188" spans="1:124" customFormat="1" ht="56.25" x14ac:dyDescent="0.25">
      <c r="A188" s="323"/>
      <c r="B188" s="317"/>
      <c r="C188" s="316" t="s">
        <v>240</v>
      </c>
      <c r="D188" s="484" t="s">
        <v>241</v>
      </c>
      <c r="E188" s="484"/>
      <c r="F188" s="484"/>
      <c r="G188" s="318" t="s">
        <v>58</v>
      </c>
      <c r="H188" s="324">
        <v>65</v>
      </c>
      <c r="I188" s="321">
        <v>0.85</v>
      </c>
      <c r="J188" s="321">
        <v>55.25</v>
      </c>
      <c r="K188" s="326"/>
      <c r="L188" s="319"/>
      <c r="M188" s="320">
        <v>254.97</v>
      </c>
      <c r="N188" s="319"/>
      <c r="O188" s="322">
        <v>11980.93</v>
      </c>
      <c r="DI188" s="219"/>
      <c r="DJ188" s="219"/>
      <c r="DK188" s="219"/>
      <c r="DL188" s="219"/>
      <c r="DM188" s="219"/>
      <c r="DP188" s="218" t="s">
        <v>241</v>
      </c>
      <c r="DR188" s="219"/>
      <c r="DT188" s="219"/>
    </row>
    <row r="189" spans="1:124" customFormat="1" ht="15" x14ac:dyDescent="0.25">
      <c r="A189" s="314"/>
      <c r="B189" s="313"/>
      <c r="C189" s="366"/>
      <c r="D189" s="485" t="s">
        <v>59</v>
      </c>
      <c r="E189" s="485"/>
      <c r="F189" s="485"/>
      <c r="G189" s="309"/>
      <c r="H189" s="333"/>
      <c r="I189" s="333"/>
      <c r="J189" s="333"/>
      <c r="K189" s="334"/>
      <c r="L189" s="333"/>
      <c r="M189" s="335">
        <v>1376.21</v>
      </c>
      <c r="N189" s="330"/>
      <c r="O189" s="336">
        <v>58550.35</v>
      </c>
      <c r="DI189" s="219"/>
      <c r="DJ189" s="219"/>
      <c r="DK189" s="219"/>
      <c r="DL189" s="219"/>
      <c r="DM189" s="219"/>
      <c r="DR189" s="219" t="s">
        <v>59</v>
      </c>
      <c r="DT189" s="219"/>
    </row>
    <row r="190" spans="1:124" customFormat="1" ht="57" x14ac:dyDescent="0.25">
      <c r="A190" s="308" t="s">
        <v>93</v>
      </c>
      <c r="B190" s="309" t="s">
        <v>99</v>
      </c>
      <c r="C190" s="365" t="s">
        <v>650</v>
      </c>
      <c r="D190" s="479" t="s">
        <v>651</v>
      </c>
      <c r="E190" s="479"/>
      <c r="F190" s="479"/>
      <c r="G190" s="309" t="s">
        <v>652</v>
      </c>
      <c r="H190" s="309">
        <v>1</v>
      </c>
      <c r="I190" s="309" t="s">
        <v>41</v>
      </c>
      <c r="J190" s="309" t="s">
        <v>41</v>
      </c>
      <c r="K190" s="310"/>
      <c r="L190" s="309"/>
      <c r="M190" s="310"/>
      <c r="N190" s="309"/>
      <c r="O190" s="311"/>
      <c r="DI190" s="219"/>
      <c r="DJ190" s="219"/>
      <c r="DK190" s="219" t="s">
        <v>651</v>
      </c>
      <c r="DL190" s="219" t="s">
        <v>5</v>
      </c>
      <c r="DM190" s="219" t="s">
        <v>5</v>
      </c>
      <c r="DR190" s="219"/>
      <c r="DT190" s="219"/>
    </row>
    <row r="191" spans="1:124" customFormat="1" ht="23.25" x14ac:dyDescent="0.25">
      <c r="A191" s="314"/>
      <c r="B191" s="315"/>
      <c r="C191" s="316" t="s">
        <v>527</v>
      </c>
      <c r="D191" s="480" t="s">
        <v>528</v>
      </c>
      <c r="E191" s="480"/>
      <c r="F191" s="480"/>
      <c r="G191" s="480"/>
      <c r="H191" s="480"/>
      <c r="I191" s="480"/>
      <c r="J191" s="480"/>
      <c r="K191" s="480"/>
      <c r="L191" s="480"/>
      <c r="M191" s="480"/>
      <c r="N191" s="480"/>
      <c r="O191" s="481"/>
      <c r="DI191" s="219"/>
      <c r="DJ191" s="219"/>
      <c r="DK191" s="219"/>
      <c r="DL191" s="219"/>
      <c r="DM191" s="219"/>
      <c r="DN191" s="218" t="s">
        <v>528</v>
      </c>
      <c r="DR191" s="219"/>
      <c r="DT191" s="219"/>
    </row>
    <row r="192" spans="1:124" customFormat="1" ht="23.25" x14ac:dyDescent="0.25">
      <c r="A192" s="314"/>
      <c r="B192" s="315"/>
      <c r="C192" s="316" t="s">
        <v>529</v>
      </c>
      <c r="D192" s="480" t="s">
        <v>530</v>
      </c>
      <c r="E192" s="480"/>
      <c r="F192" s="480"/>
      <c r="G192" s="480"/>
      <c r="H192" s="480"/>
      <c r="I192" s="480"/>
      <c r="J192" s="480"/>
      <c r="K192" s="480"/>
      <c r="L192" s="480"/>
      <c r="M192" s="480"/>
      <c r="N192" s="480"/>
      <c r="O192" s="481"/>
      <c r="DI192" s="219"/>
      <c r="DJ192" s="219"/>
      <c r="DK192" s="219"/>
      <c r="DL192" s="219"/>
      <c r="DM192" s="219"/>
      <c r="DN192" s="218" t="s">
        <v>530</v>
      </c>
      <c r="DR192" s="219"/>
      <c r="DT192" s="219"/>
    </row>
    <row r="193" spans="1:124" customFormat="1" ht="33.75" x14ac:dyDescent="0.25">
      <c r="A193" s="314"/>
      <c r="B193" s="315"/>
      <c r="C193" s="316" t="s">
        <v>43</v>
      </c>
      <c r="D193" s="480" t="s">
        <v>44</v>
      </c>
      <c r="E193" s="480"/>
      <c r="F193" s="480"/>
      <c r="G193" s="480"/>
      <c r="H193" s="480"/>
      <c r="I193" s="480"/>
      <c r="J193" s="480"/>
      <c r="K193" s="480"/>
      <c r="L193" s="480"/>
      <c r="M193" s="480"/>
      <c r="N193" s="480"/>
      <c r="O193" s="481"/>
      <c r="DI193" s="219"/>
      <c r="DJ193" s="219"/>
      <c r="DK193" s="219"/>
      <c r="DL193" s="219"/>
      <c r="DM193" s="219"/>
      <c r="DN193" s="218" t="s">
        <v>44</v>
      </c>
      <c r="DR193" s="219"/>
      <c r="DT193" s="219"/>
    </row>
    <row r="194" spans="1:124" customFormat="1" ht="57" x14ac:dyDescent="0.25">
      <c r="A194" s="314"/>
      <c r="B194" s="315"/>
      <c r="C194" s="316" t="s">
        <v>45</v>
      </c>
      <c r="D194" s="480" t="s">
        <v>46</v>
      </c>
      <c r="E194" s="480"/>
      <c r="F194" s="480"/>
      <c r="G194" s="480"/>
      <c r="H194" s="480"/>
      <c r="I194" s="480"/>
      <c r="J194" s="480"/>
      <c r="K194" s="480"/>
      <c r="L194" s="480"/>
      <c r="M194" s="480"/>
      <c r="N194" s="480"/>
      <c r="O194" s="481"/>
      <c r="DI194" s="219"/>
      <c r="DJ194" s="219"/>
      <c r="DK194" s="219"/>
      <c r="DL194" s="219"/>
      <c r="DM194" s="219"/>
      <c r="DN194" s="218" t="s">
        <v>46</v>
      </c>
      <c r="DR194" s="219"/>
      <c r="DT194" s="219"/>
    </row>
    <row r="195" spans="1:124" customFormat="1" ht="15" x14ac:dyDescent="0.25">
      <c r="A195" s="314"/>
      <c r="B195" s="317"/>
      <c r="C195" s="316" t="s">
        <v>41</v>
      </c>
      <c r="D195" s="484" t="s">
        <v>47</v>
      </c>
      <c r="E195" s="484"/>
      <c r="F195" s="484"/>
      <c r="G195" s="318"/>
      <c r="H195" s="319"/>
      <c r="I195" s="319"/>
      <c r="J195" s="319"/>
      <c r="K195" s="337">
        <v>1291.68</v>
      </c>
      <c r="L195" s="325">
        <v>1.66635</v>
      </c>
      <c r="M195" s="337">
        <v>2152.39</v>
      </c>
      <c r="N195" s="321">
        <v>46.99</v>
      </c>
      <c r="O195" s="322">
        <v>101140.81</v>
      </c>
      <c r="DI195" s="219"/>
      <c r="DJ195" s="219"/>
      <c r="DK195" s="219"/>
      <c r="DL195" s="219"/>
      <c r="DM195" s="219"/>
      <c r="DO195" s="218" t="s">
        <v>47</v>
      </c>
      <c r="DR195" s="219"/>
      <c r="DT195" s="219"/>
    </row>
    <row r="196" spans="1:124" customFormat="1" ht="15" x14ac:dyDescent="0.25">
      <c r="A196" s="314"/>
      <c r="B196" s="317"/>
      <c r="C196" s="316" t="s">
        <v>25</v>
      </c>
      <c r="D196" s="484" t="s">
        <v>48</v>
      </c>
      <c r="E196" s="484"/>
      <c r="F196" s="484"/>
      <c r="G196" s="318"/>
      <c r="H196" s="319"/>
      <c r="I196" s="319"/>
      <c r="J196" s="319"/>
      <c r="K196" s="337">
        <v>2411.9699999999998</v>
      </c>
      <c r="L196" s="325">
        <v>1.81125</v>
      </c>
      <c r="M196" s="337">
        <v>4368.68</v>
      </c>
      <c r="N196" s="321">
        <v>14.01</v>
      </c>
      <c r="O196" s="322">
        <v>61205.21</v>
      </c>
      <c r="DI196" s="219"/>
      <c r="DJ196" s="219"/>
      <c r="DK196" s="219"/>
      <c r="DL196" s="219"/>
      <c r="DM196" s="219"/>
      <c r="DO196" s="218" t="s">
        <v>48</v>
      </c>
      <c r="DR196" s="219"/>
      <c r="DT196" s="219"/>
    </row>
    <row r="197" spans="1:124" customFormat="1" ht="15" x14ac:dyDescent="0.25">
      <c r="A197" s="314"/>
      <c r="B197" s="317"/>
      <c r="C197" s="316" t="s">
        <v>49</v>
      </c>
      <c r="D197" s="484" t="s">
        <v>50</v>
      </c>
      <c r="E197" s="484"/>
      <c r="F197" s="484"/>
      <c r="G197" s="318"/>
      <c r="H197" s="319"/>
      <c r="I197" s="319"/>
      <c r="J197" s="319"/>
      <c r="K197" s="320">
        <v>211.93</v>
      </c>
      <c r="L197" s="325">
        <v>1.81125</v>
      </c>
      <c r="M197" s="320">
        <v>383.86</v>
      </c>
      <c r="N197" s="321">
        <v>46.99</v>
      </c>
      <c r="O197" s="322">
        <v>18037.580000000002</v>
      </c>
      <c r="DI197" s="219"/>
      <c r="DJ197" s="219"/>
      <c r="DK197" s="219"/>
      <c r="DL197" s="219"/>
      <c r="DM197" s="219"/>
      <c r="DO197" s="218" t="s">
        <v>50</v>
      </c>
      <c r="DR197" s="219"/>
      <c r="DT197" s="219"/>
    </row>
    <row r="198" spans="1:124" customFormat="1" ht="15" x14ac:dyDescent="0.25">
      <c r="A198" s="314"/>
      <c r="B198" s="317"/>
      <c r="C198" s="316" t="s">
        <v>51</v>
      </c>
      <c r="D198" s="484" t="s">
        <v>52</v>
      </c>
      <c r="E198" s="484"/>
      <c r="F198" s="484"/>
      <c r="G198" s="318"/>
      <c r="H198" s="319"/>
      <c r="I198" s="319"/>
      <c r="J198" s="319"/>
      <c r="K198" s="337">
        <v>5127.08</v>
      </c>
      <c r="L198" s="319"/>
      <c r="M198" s="337">
        <v>5127.08</v>
      </c>
      <c r="N198" s="321">
        <v>8.75</v>
      </c>
      <c r="O198" s="322">
        <v>44861.95</v>
      </c>
      <c r="DI198" s="219"/>
      <c r="DJ198" s="219"/>
      <c r="DK198" s="219"/>
      <c r="DL198" s="219"/>
      <c r="DM198" s="219"/>
      <c r="DO198" s="218" t="s">
        <v>52</v>
      </c>
      <c r="DR198" s="219"/>
      <c r="DT198" s="219"/>
    </row>
    <row r="199" spans="1:124" customFormat="1" ht="15" x14ac:dyDescent="0.25">
      <c r="A199" s="323"/>
      <c r="B199" s="317"/>
      <c r="C199" s="316"/>
      <c r="D199" s="484" t="s">
        <v>53</v>
      </c>
      <c r="E199" s="484"/>
      <c r="F199" s="484"/>
      <c r="G199" s="318" t="s">
        <v>54</v>
      </c>
      <c r="H199" s="324">
        <v>144</v>
      </c>
      <c r="I199" s="325">
        <v>1.66635</v>
      </c>
      <c r="J199" s="343">
        <v>239.95439999999999</v>
      </c>
      <c r="K199" s="326"/>
      <c r="L199" s="319"/>
      <c r="M199" s="326"/>
      <c r="N199" s="319"/>
      <c r="O199" s="327"/>
      <c r="DI199" s="219"/>
      <c r="DJ199" s="219"/>
      <c r="DK199" s="219"/>
      <c r="DL199" s="219"/>
      <c r="DM199" s="219"/>
      <c r="DP199" s="218" t="s">
        <v>53</v>
      </c>
      <c r="DR199" s="219"/>
      <c r="DT199" s="219"/>
    </row>
    <row r="200" spans="1:124" customFormat="1" ht="15" x14ac:dyDescent="0.25">
      <c r="A200" s="323"/>
      <c r="B200" s="317"/>
      <c r="C200" s="316"/>
      <c r="D200" s="484" t="s">
        <v>55</v>
      </c>
      <c r="E200" s="484"/>
      <c r="F200" s="484"/>
      <c r="G200" s="318" t="s">
        <v>54</v>
      </c>
      <c r="H200" s="321">
        <v>17.18</v>
      </c>
      <c r="I200" s="325">
        <v>1.81125</v>
      </c>
      <c r="J200" s="344">
        <v>31.117274999999999</v>
      </c>
      <c r="K200" s="326"/>
      <c r="L200" s="319"/>
      <c r="M200" s="326"/>
      <c r="N200" s="319"/>
      <c r="O200" s="327"/>
      <c r="DI200" s="219"/>
      <c r="DJ200" s="219"/>
      <c r="DK200" s="219"/>
      <c r="DL200" s="219"/>
      <c r="DM200" s="219"/>
      <c r="DP200" s="218" t="s">
        <v>55</v>
      </c>
      <c r="DR200" s="219"/>
      <c r="DT200" s="219"/>
    </row>
    <row r="201" spans="1:124" customFormat="1" ht="15" x14ac:dyDescent="0.25">
      <c r="A201" s="328"/>
      <c r="B201" s="318"/>
      <c r="C201" s="316"/>
      <c r="D201" s="483" t="s">
        <v>56</v>
      </c>
      <c r="E201" s="483"/>
      <c r="F201" s="483"/>
      <c r="G201" s="329"/>
      <c r="H201" s="330"/>
      <c r="I201" s="330"/>
      <c r="J201" s="330"/>
      <c r="K201" s="340">
        <v>8830.73</v>
      </c>
      <c r="L201" s="330"/>
      <c r="M201" s="340">
        <v>11648.15</v>
      </c>
      <c r="N201" s="330"/>
      <c r="O201" s="332">
        <v>207207.97</v>
      </c>
      <c r="DI201" s="219"/>
      <c r="DJ201" s="219"/>
      <c r="DK201" s="219"/>
      <c r="DL201" s="219"/>
      <c r="DM201" s="219"/>
      <c r="DQ201" s="218" t="s">
        <v>56</v>
      </c>
      <c r="DR201" s="219"/>
      <c r="DT201" s="219"/>
    </row>
    <row r="202" spans="1:124" customFormat="1" ht="15" x14ac:dyDescent="0.25">
      <c r="A202" s="323"/>
      <c r="B202" s="317"/>
      <c r="C202" s="316"/>
      <c r="D202" s="484" t="s">
        <v>57</v>
      </c>
      <c r="E202" s="484"/>
      <c r="F202" s="484"/>
      <c r="G202" s="318"/>
      <c r="H202" s="319"/>
      <c r="I202" s="319"/>
      <c r="J202" s="319"/>
      <c r="K202" s="326"/>
      <c r="L202" s="319"/>
      <c r="M202" s="337">
        <v>2536.25</v>
      </c>
      <c r="N202" s="319"/>
      <c r="O202" s="322">
        <v>119178.39</v>
      </c>
      <c r="DI202" s="219"/>
      <c r="DJ202" s="219"/>
      <c r="DK202" s="219"/>
      <c r="DL202" s="219"/>
      <c r="DM202" s="219"/>
      <c r="DP202" s="218" t="s">
        <v>57</v>
      </c>
      <c r="DR202" s="219"/>
      <c r="DT202" s="219"/>
    </row>
    <row r="203" spans="1:124" customFormat="1" ht="33.75" x14ac:dyDescent="0.25">
      <c r="A203" s="323"/>
      <c r="B203" s="317"/>
      <c r="C203" s="316" t="s">
        <v>238</v>
      </c>
      <c r="D203" s="484" t="s">
        <v>239</v>
      </c>
      <c r="E203" s="484"/>
      <c r="F203" s="484"/>
      <c r="G203" s="318" t="s">
        <v>58</v>
      </c>
      <c r="H203" s="324">
        <v>109</v>
      </c>
      <c r="I203" s="319"/>
      <c r="J203" s="324">
        <v>109</v>
      </c>
      <c r="K203" s="326"/>
      <c r="L203" s="319"/>
      <c r="M203" s="337">
        <v>2764.51</v>
      </c>
      <c r="N203" s="319"/>
      <c r="O203" s="322">
        <v>129904.45</v>
      </c>
      <c r="DI203" s="219"/>
      <c r="DJ203" s="219"/>
      <c r="DK203" s="219"/>
      <c r="DL203" s="219"/>
      <c r="DM203" s="219"/>
      <c r="DP203" s="218" t="s">
        <v>239</v>
      </c>
      <c r="DR203" s="219"/>
      <c r="DT203" s="219"/>
    </row>
    <row r="204" spans="1:124" customFormat="1" ht="56.25" x14ac:dyDescent="0.25">
      <c r="A204" s="323"/>
      <c r="B204" s="317"/>
      <c r="C204" s="316" t="s">
        <v>240</v>
      </c>
      <c r="D204" s="484" t="s">
        <v>241</v>
      </c>
      <c r="E204" s="484"/>
      <c r="F204" s="484"/>
      <c r="G204" s="318" t="s">
        <v>58</v>
      </c>
      <c r="H204" s="324">
        <v>65</v>
      </c>
      <c r="I204" s="321">
        <v>0.85</v>
      </c>
      <c r="J204" s="321">
        <v>55.25</v>
      </c>
      <c r="K204" s="326"/>
      <c r="L204" s="319"/>
      <c r="M204" s="337">
        <v>1401.28</v>
      </c>
      <c r="N204" s="319"/>
      <c r="O204" s="322">
        <v>65846.06</v>
      </c>
      <c r="DI204" s="219"/>
      <c r="DJ204" s="219"/>
      <c r="DK204" s="219"/>
      <c r="DL204" s="219"/>
      <c r="DM204" s="219"/>
      <c r="DP204" s="218" t="s">
        <v>241</v>
      </c>
      <c r="DR204" s="219"/>
      <c r="DT204" s="219"/>
    </row>
    <row r="205" spans="1:124" customFormat="1" ht="15" x14ac:dyDescent="0.25">
      <c r="A205" s="314"/>
      <c r="B205" s="313"/>
      <c r="C205" s="366"/>
      <c r="D205" s="485" t="s">
        <v>59</v>
      </c>
      <c r="E205" s="485"/>
      <c r="F205" s="485"/>
      <c r="G205" s="309"/>
      <c r="H205" s="333"/>
      <c r="I205" s="333"/>
      <c r="J205" s="333"/>
      <c r="K205" s="334"/>
      <c r="L205" s="333"/>
      <c r="M205" s="335">
        <v>15813.94</v>
      </c>
      <c r="N205" s="330"/>
      <c r="O205" s="336">
        <v>402958.48</v>
      </c>
      <c r="DI205" s="219"/>
      <c r="DJ205" s="219"/>
      <c r="DK205" s="219"/>
      <c r="DL205" s="219"/>
      <c r="DM205" s="219"/>
      <c r="DR205" s="219" t="s">
        <v>59</v>
      </c>
      <c r="DT205" s="219"/>
    </row>
    <row r="206" spans="1:124" customFormat="1" ht="23.25" x14ac:dyDescent="0.25">
      <c r="A206" s="308" t="s">
        <v>97</v>
      </c>
      <c r="B206" s="309" t="s">
        <v>267</v>
      </c>
      <c r="C206" s="365" t="s">
        <v>653</v>
      </c>
      <c r="D206" s="479" t="s">
        <v>654</v>
      </c>
      <c r="E206" s="479"/>
      <c r="F206" s="479"/>
      <c r="G206" s="309" t="s">
        <v>88</v>
      </c>
      <c r="H206" s="309">
        <v>-5</v>
      </c>
      <c r="I206" s="309" t="s">
        <v>41</v>
      </c>
      <c r="J206" s="309" t="s">
        <v>655</v>
      </c>
      <c r="K206" s="310" t="s">
        <v>656</v>
      </c>
      <c r="L206" s="309"/>
      <c r="M206" s="310" t="s">
        <v>657</v>
      </c>
      <c r="N206" s="309" t="s">
        <v>318</v>
      </c>
      <c r="O206" s="311" t="s">
        <v>658</v>
      </c>
      <c r="DI206" s="219"/>
      <c r="DJ206" s="219"/>
      <c r="DK206" s="219" t="s">
        <v>654</v>
      </c>
      <c r="DL206" s="219" t="s">
        <v>5</v>
      </c>
      <c r="DM206" s="219" t="s">
        <v>5</v>
      </c>
      <c r="DR206" s="219"/>
      <c r="DT206" s="219"/>
    </row>
    <row r="207" spans="1:124" customFormat="1" ht="15" x14ac:dyDescent="0.25">
      <c r="A207" s="314"/>
      <c r="B207" s="313"/>
      <c r="C207" s="366"/>
      <c r="D207" s="485" t="s">
        <v>59</v>
      </c>
      <c r="E207" s="485"/>
      <c r="F207" s="485"/>
      <c r="G207" s="309"/>
      <c r="H207" s="333"/>
      <c r="I207" s="333"/>
      <c r="J207" s="333"/>
      <c r="K207" s="334"/>
      <c r="L207" s="333"/>
      <c r="M207" s="335">
        <v>-1298.5</v>
      </c>
      <c r="N207" s="330"/>
      <c r="O207" s="336">
        <v>-11361.88</v>
      </c>
      <c r="DI207" s="219"/>
      <c r="DJ207" s="219"/>
      <c r="DK207" s="219"/>
      <c r="DL207" s="219"/>
      <c r="DM207" s="219"/>
      <c r="DR207" s="219" t="s">
        <v>59</v>
      </c>
      <c r="DT207" s="219"/>
    </row>
    <row r="208" spans="1:124" customFormat="1" ht="45" x14ac:dyDescent="0.25">
      <c r="A208" s="308" t="s">
        <v>99</v>
      </c>
      <c r="B208" s="309" t="s">
        <v>268</v>
      </c>
      <c r="C208" s="365" t="s">
        <v>659</v>
      </c>
      <c r="D208" s="479" t="s">
        <v>660</v>
      </c>
      <c r="E208" s="479"/>
      <c r="F208" s="479"/>
      <c r="G208" s="309" t="s">
        <v>244</v>
      </c>
      <c r="H208" s="309">
        <v>1</v>
      </c>
      <c r="I208" s="309" t="s">
        <v>41</v>
      </c>
      <c r="J208" s="309" t="s">
        <v>41</v>
      </c>
      <c r="K208" s="310" t="s">
        <v>661</v>
      </c>
      <c r="L208" s="309" t="s">
        <v>217</v>
      </c>
      <c r="M208" s="310" t="s">
        <v>662</v>
      </c>
      <c r="N208" s="309" t="s">
        <v>318</v>
      </c>
      <c r="O208" s="311" t="s">
        <v>663</v>
      </c>
      <c r="DI208" s="219"/>
      <c r="DJ208" s="219"/>
      <c r="DK208" s="219" t="s">
        <v>660</v>
      </c>
      <c r="DL208" s="219" t="s">
        <v>5</v>
      </c>
      <c r="DM208" s="219" t="s">
        <v>5</v>
      </c>
      <c r="DR208" s="219"/>
      <c r="DT208" s="219"/>
    </row>
    <row r="209" spans="1:124" customFormat="1" ht="15" x14ac:dyDescent="0.25">
      <c r="A209" s="312"/>
      <c r="B209" s="313"/>
      <c r="C209" s="366"/>
      <c r="D209" s="484" t="s">
        <v>664</v>
      </c>
      <c r="E209" s="484"/>
      <c r="F209" s="484"/>
      <c r="G209" s="484"/>
      <c r="H209" s="484"/>
      <c r="I209" s="484"/>
      <c r="J209" s="484"/>
      <c r="K209" s="484"/>
      <c r="L209" s="484"/>
      <c r="M209" s="484"/>
      <c r="N209" s="484"/>
      <c r="O209" s="486"/>
      <c r="DI209" s="219"/>
      <c r="DJ209" s="219"/>
      <c r="DK209" s="219"/>
      <c r="DL209" s="219"/>
      <c r="DM209" s="219"/>
      <c r="DR209" s="219"/>
      <c r="DS209" s="218" t="s">
        <v>664</v>
      </c>
      <c r="DT209" s="219"/>
    </row>
    <row r="210" spans="1:124" customFormat="1" ht="15" x14ac:dyDescent="0.25">
      <c r="A210" s="314"/>
      <c r="B210" s="315"/>
      <c r="C210" s="316"/>
      <c r="D210" s="480" t="s">
        <v>335</v>
      </c>
      <c r="E210" s="480"/>
      <c r="F210" s="480"/>
      <c r="G210" s="480"/>
      <c r="H210" s="480"/>
      <c r="I210" s="480"/>
      <c r="J210" s="480"/>
      <c r="K210" s="480"/>
      <c r="L210" s="480"/>
      <c r="M210" s="480"/>
      <c r="N210" s="480"/>
      <c r="O210" s="481"/>
      <c r="DI210" s="219"/>
      <c r="DJ210" s="219"/>
      <c r="DK210" s="219"/>
      <c r="DL210" s="219"/>
      <c r="DM210" s="219"/>
      <c r="DN210" s="218" t="s">
        <v>335</v>
      </c>
      <c r="DR210" s="219"/>
      <c r="DT210" s="219"/>
    </row>
    <row r="211" spans="1:124" customFormat="1" ht="15" x14ac:dyDescent="0.25">
      <c r="A211" s="314"/>
      <c r="B211" s="315"/>
      <c r="C211" s="316"/>
      <c r="D211" s="480" t="s">
        <v>133</v>
      </c>
      <c r="E211" s="480"/>
      <c r="F211" s="480"/>
      <c r="G211" s="480"/>
      <c r="H211" s="480"/>
      <c r="I211" s="480"/>
      <c r="J211" s="480"/>
      <c r="K211" s="480"/>
      <c r="L211" s="480"/>
      <c r="M211" s="480"/>
      <c r="N211" s="480"/>
      <c r="O211" s="481"/>
      <c r="DI211" s="219"/>
      <c r="DJ211" s="219"/>
      <c r="DK211" s="219"/>
      <c r="DL211" s="219"/>
      <c r="DM211" s="219"/>
      <c r="DN211" s="218" t="s">
        <v>133</v>
      </c>
      <c r="DR211" s="219"/>
      <c r="DT211" s="219"/>
    </row>
    <row r="212" spans="1:124" customFormat="1" ht="15" x14ac:dyDescent="0.25">
      <c r="A212" s="314"/>
      <c r="B212" s="313"/>
      <c r="C212" s="366"/>
      <c r="D212" s="485" t="s">
        <v>59</v>
      </c>
      <c r="E212" s="485"/>
      <c r="F212" s="485"/>
      <c r="G212" s="309"/>
      <c r="H212" s="333"/>
      <c r="I212" s="333"/>
      <c r="J212" s="333"/>
      <c r="K212" s="334"/>
      <c r="L212" s="333"/>
      <c r="M212" s="335">
        <v>62789.79</v>
      </c>
      <c r="N212" s="330"/>
      <c r="O212" s="336">
        <v>549410.66</v>
      </c>
      <c r="DI212" s="219"/>
      <c r="DJ212" s="219"/>
      <c r="DK212" s="219"/>
      <c r="DL212" s="219"/>
      <c r="DM212" s="219"/>
      <c r="DR212" s="219" t="s">
        <v>59</v>
      </c>
      <c r="DT212" s="219"/>
    </row>
    <row r="213" spans="1:124" customFormat="1" ht="23.25" x14ac:dyDescent="0.25">
      <c r="A213" s="308" t="s">
        <v>267</v>
      </c>
      <c r="B213" s="309" t="s">
        <v>250</v>
      </c>
      <c r="C213" s="365" t="s">
        <v>665</v>
      </c>
      <c r="D213" s="479" t="s">
        <v>666</v>
      </c>
      <c r="E213" s="479"/>
      <c r="F213" s="479"/>
      <c r="G213" s="309" t="s">
        <v>88</v>
      </c>
      <c r="H213" s="309">
        <v>-180</v>
      </c>
      <c r="I213" s="309" t="s">
        <v>41</v>
      </c>
      <c r="J213" s="309" t="s">
        <v>667</v>
      </c>
      <c r="K213" s="310" t="s">
        <v>668</v>
      </c>
      <c r="L213" s="309"/>
      <c r="M213" s="310" t="s">
        <v>669</v>
      </c>
      <c r="N213" s="309" t="s">
        <v>318</v>
      </c>
      <c r="O213" s="311" t="s">
        <v>670</v>
      </c>
      <c r="DI213" s="219"/>
      <c r="DJ213" s="219"/>
      <c r="DK213" s="219" t="s">
        <v>666</v>
      </c>
      <c r="DL213" s="219" t="s">
        <v>5</v>
      </c>
      <c r="DM213" s="219" t="s">
        <v>5</v>
      </c>
      <c r="DR213" s="219"/>
      <c r="DT213" s="219"/>
    </row>
    <row r="214" spans="1:124" customFormat="1" ht="15" x14ac:dyDescent="0.25">
      <c r="A214" s="314"/>
      <c r="B214" s="313"/>
      <c r="C214" s="366"/>
      <c r="D214" s="485" t="s">
        <v>59</v>
      </c>
      <c r="E214" s="485"/>
      <c r="F214" s="485"/>
      <c r="G214" s="309"/>
      <c r="H214" s="333"/>
      <c r="I214" s="333"/>
      <c r="J214" s="333"/>
      <c r="K214" s="334"/>
      <c r="L214" s="333"/>
      <c r="M214" s="345">
        <v>-828</v>
      </c>
      <c r="N214" s="330"/>
      <c r="O214" s="336">
        <v>-7245</v>
      </c>
      <c r="DI214" s="219"/>
      <c r="DJ214" s="219"/>
      <c r="DK214" s="219"/>
      <c r="DL214" s="219"/>
      <c r="DM214" s="219"/>
      <c r="DR214" s="219" t="s">
        <v>59</v>
      </c>
      <c r="DT214" s="219"/>
    </row>
    <row r="215" spans="1:124" customFormat="1" ht="45" x14ac:dyDescent="0.25">
      <c r="A215" s="308" t="s">
        <v>268</v>
      </c>
      <c r="B215" s="309" t="s">
        <v>272</v>
      </c>
      <c r="C215" s="365" t="s">
        <v>671</v>
      </c>
      <c r="D215" s="479" t="s">
        <v>672</v>
      </c>
      <c r="E215" s="479"/>
      <c r="F215" s="479"/>
      <c r="G215" s="309" t="s">
        <v>536</v>
      </c>
      <c r="H215" s="309">
        <v>0.72499999999999998</v>
      </c>
      <c r="I215" s="309" t="s">
        <v>41</v>
      </c>
      <c r="J215" s="309" t="s">
        <v>673</v>
      </c>
      <c r="K215" s="310" t="s">
        <v>674</v>
      </c>
      <c r="L215" s="309" t="s">
        <v>217</v>
      </c>
      <c r="M215" s="310" t="s">
        <v>675</v>
      </c>
      <c r="N215" s="309" t="s">
        <v>318</v>
      </c>
      <c r="O215" s="311" t="s">
        <v>676</v>
      </c>
      <c r="DI215" s="219"/>
      <c r="DJ215" s="219"/>
      <c r="DK215" s="219" t="s">
        <v>672</v>
      </c>
      <c r="DL215" s="219" t="s">
        <v>5</v>
      </c>
      <c r="DM215" s="219" t="s">
        <v>5</v>
      </c>
      <c r="DR215" s="219"/>
      <c r="DT215" s="219"/>
    </row>
    <row r="216" spans="1:124" customFormat="1" ht="15" x14ac:dyDescent="0.25">
      <c r="A216" s="312"/>
      <c r="B216" s="313"/>
      <c r="C216" s="366"/>
      <c r="D216" s="484" t="s">
        <v>677</v>
      </c>
      <c r="E216" s="484"/>
      <c r="F216" s="484"/>
      <c r="G216" s="484"/>
      <c r="H216" s="484"/>
      <c r="I216" s="484"/>
      <c r="J216" s="484"/>
      <c r="K216" s="484"/>
      <c r="L216" s="484"/>
      <c r="M216" s="484"/>
      <c r="N216" s="484"/>
      <c r="O216" s="486"/>
      <c r="DI216" s="219"/>
      <c r="DJ216" s="219"/>
      <c r="DK216" s="219"/>
      <c r="DL216" s="219"/>
      <c r="DM216" s="219"/>
      <c r="DR216" s="219"/>
      <c r="DS216" s="218" t="s">
        <v>677</v>
      </c>
      <c r="DT216" s="219"/>
    </row>
    <row r="217" spans="1:124" customFormat="1" ht="15" x14ac:dyDescent="0.25">
      <c r="A217" s="314"/>
      <c r="B217" s="315"/>
      <c r="C217" s="316"/>
      <c r="D217" s="480" t="s">
        <v>335</v>
      </c>
      <c r="E217" s="480"/>
      <c r="F217" s="480"/>
      <c r="G217" s="480"/>
      <c r="H217" s="480"/>
      <c r="I217" s="480"/>
      <c r="J217" s="480"/>
      <c r="K217" s="480"/>
      <c r="L217" s="480"/>
      <c r="M217" s="480"/>
      <c r="N217" s="480"/>
      <c r="O217" s="481"/>
      <c r="DI217" s="219"/>
      <c r="DJ217" s="219"/>
      <c r="DK217" s="219"/>
      <c r="DL217" s="219"/>
      <c r="DM217" s="219"/>
      <c r="DN217" s="218" t="s">
        <v>335</v>
      </c>
      <c r="DR217" s="219"/>
      <c r="DT217" s="219"/>
    </row>
    <row r="218" spans="1:124" customFormat="1" ht="15" x14ac:dyDescent="0.25">
      <c r="A218" s="314"/>
      <c r="B218" s="315"/>
      <c r="C218" s="316"/>
      <c r="D218" s="480" t="s">
        <v>133</v>
      </c>
      <c r="E218" s="480"/>
      <c r="F218" s="480"/>
      <c r="G218" s="480"/>
      <c r="H218" s="480"/>
      <c r="I218" s="480"/>
      <c r="J218" s="480"/>
      <c r="K218" s="480"/>
      <c r="L218" s="480"/>
      <c r="M218" s="480"/>
      <c r="N218" s="480"/>
      <c r="O218" s="481"/>
      <c r="DI218" s="219"/>
      <c r="DJ218" s="219"/>
      <c r="DK218" s="219"/>
      <c r="DL218" s="219"/>
      <c r="DM218" s="219"/>
      <c r="DN218" s="218" t="s">
        <v>133</v>
      </c>
      <c r="DR218" s="219"/>
      <c r="DT218" s="219"/>
    </row>
    <row r="219" spans="1:124" customFormat="1" ht="15" x14ac:dyDescent="0.25">
      <c r="A219" s="314"/>
      <c r="B219" s="313"/>
      <c r="C219" s="366"/>
      <c r="D219" s="485" t="s">
        <v>59</v>
      </c>
      <c r="E219" s="485"/>
      <c r="F219" s="485"/>
      <c r="G219" s="309"/>
      <c r="H219" s="333"/>
      <c r="I219" s="333"/>
      <c r="J219" s="333"/>
      <c r="K219" s="334"/>
      <c r="L219" s="333"/>
      <c r="M219" s="335">
        <v>36646.080000000002</v>
      </c>
      <c r="N219" s="330"/>
      <c r="O219" s="336">
        <v>320653.2</v>
      </c>
      <c r="DI219" s="219"/>
      <c r="DJ219" s="219"/>
      <c r="DK219" s="219"/>
      <c r="DL219" s="219"/>
      <c r="DM219" s="219"/>
      <c r="DR219" s="219" t="s">
        <v>59</v>
      </c>
      <c r="DT219" s="219"/>
    </row>
    <row r="220" spans="1:124" customFormat="1" ht="45" x14ac:dyDescent="0.25">
      <c r="A220" s="308" t="s">
        <v>250</v>
      </c>
      <c r="B220" s="309" t="s">
        <v>273</v>
      </c>
      <c r="C220" s="365" t="s">
        <v>678</v>
      </c>
      <c r="D220" s="479" t="s">
        <v>679</v>
      </c>
      <c r="E220" s="479"/>
      <c r="F220" s="479"/>
      <c r="G220" s="309" t="s">
        <v>88</v>
      </c>
      <c r="H220" s="309">
        <v>104</v>
      </c>
      <c r="I220" s="309" t="s">
        <v>41</v>
      </c>
      <c r="J220" s="309" t="s">
        <v>680</v>
      </c>
      <c r="K220" s="310" t="s">
        <v>681</v>
      </c>
      <c r="L220" s="309" t="s">
        <v>217</v>
      </c>
      <c r="M220" s="310" t="s">
        <v>682</v>
      </c>
      <c r="N220" s="309" t="s">
        <v>318</v>
      </c>
      <c r="O220" s="311" t="s">
        <v>683</v>
      </c>
      <c r="DI220" s="219"/>
      <c r="DJ220" s="219"/>
      <c r="DK220" s="219" t="s">
        <v>679</v>
      </c>
      <c r="DL220" s="219" t="s">
        <v>5</v>
      </c>
      <c r="DM220" s="219" t="s">
        <v>5</v>
      </c>
      <c r="DR220" s="219"/>
      <c r="DT220" s="219"/>
    </row>
    <row r="221" spans="1:124" customFormat="1" ht="15" x14ac:dyDescent="0.25">
      <c r="A221" s="312"/>
      <c r="B221" s="313"/>
      <c r="C221" s="366"/>
      <c r="D221" s="484" t="s">
        <v>684</v>
      </c>
      <c r="E221" s="484"/>
      <c r="F221" s="484"/>
      <c r="G221" s="484"/>
      <c r="H221" s="484"/>
      <c r="I221" s="484"/>
      <c r="J221" s="484"/>
      <c r="K221" s="484"/>
      <c r="L221" s="484"/>
      <c r="M221" s="484"/>
      <c r="N221" s="484"/>
      <c r="O221" s="486"/>
      <c r="DI221" s="219"/>
      <c r="DJ221" s="219"/>
      <c r="DK221" s="219"/>
      <c r="DL221" s="219"/>
      <c r="DM221" s="219"/>
      <c r="DR221" s="219"/>
      <c r="DS221" s="218" t="s">
        <v>684</v>
      </c>
      <c r="DT221" s="219"/>
    </row>
    <row r="222" spans="1:124" customFormat="1" ht="15" x14ac:dyDescent="0.25">
      <c r="A222" s="314"/>
      <c r="B222" s="315"/>
      <c r="C222" s="316"/>
      <c r="D222" s="480" t="s">
        <v>335</v>
      </c>
      <c r="E222" s="480"/>
      <c r="F222" s="480"/>
      <c r="G222" s="480"/>
      <c r="H222" s="480"/>
      <c r="I222" s="480"/>
      <c r="J222" s="480"/>
      <c r="K222" s="480"/>
      <c r="L222" s="480"/>
      <c r="M222" s="480"/>
      <c r="N222" s="480"/>
      <c r="O222" s="481"/>
      <c r="DI222" s="219"/>
      <c r="DJ222" s="219"/>
      <c r="DK222" s="219"/>
      <c r="DL222" s="219"/>
      <c r="DM222" s="219"/>
      <c r="DN222" s="218" t="s">
        <v>335</v>
      </c>
      <c r="DR222" s="219"/>
      <c r="DT222" s="219"/>
    </row>
    <row r="223" spans="1:124" customFormat="1" ht="15" x14ac:dyDescent="0.25">
      <c r="A223" s="314"/>
      <c r="B223" s="315"/>
      <c r="C223" s="316"/>
      <c r="D223" s="480" t="s">
        <v>133</v>
      </c>
      <c r="E223" s="480"/>
      <c r="F223" s="480"/>
      <c r="G223" s="480"/>
      <c r="H223" s="480"/>
      <c r="I223" s="480"/>
      <c r="J223" s="480"/>
      <c r="K223" s="480"/>
      <c r="L223" s="480"/>
      <c r="M223" s="480"/>
      <c r="N223" s="480"/>
      <c r="O223" s="481"/>
      <c r="DI223" s="219"/>
      <c r="DJ223" s="219"/>
      <c r="DK223" s="219"/>
      <c r="DL223" s="219"/>
      <c r="DM223" s="219"/>
      <c r="DN223" s="218" t="s">
        <v>133</v>
      </c>
      <c r="DR223" s="219"/>
      <c r="DT223" s="219"/>
    </row>
    <row r="224" spans="1:124" customFormat="1" ht="15" x14ac:dyDescent="0.25">
      <c r="A224" s="314"/>
      <c r="B224" s="313"/>
      <c r="C224" s="366"/>
      <c r="D224" s="485" t="s">
        <v>59</v>
      </c>
      <c r="E224" s="485"/>
      <c r="F224" s="485"/>
      <c r="G224" s="309"/>
      <c r="H224" s="333"/>
      <c r="I224" s="333"/>
      <c r="J224" s="333"/>
      <c r="K224" s="334"/>
      <c r="L224" s="333"/>
      <c r="M224" s="335">
        <v>1532.85</v>
      </c>
      <c r="N224" s="330"/>
      <c r="O224" s="336">
        <v>13412.44</v>
      </c>
      <c r="DI224" s="219"/>
      <c r="DJ224" s="219"/>
      <c r="DK224" s="219"/>
      <c r="DL224" s="219"/>
      <c r="DM224" s="219"/>
      <c r="DR224" s="219" t="s">
        <v>59</v>
      </c>
      <c r="DT224" s="219"/>
    </row>
    <row r="225" spans="1:124" customFormat="1" ht="34.5" x14ac:dyDescent="0.25">
      <c r="A225" s="308" t="s">
        <v>272</v>
      </c>
      <c r="B225" s="309" t="s">
        <v>251</v>
      </c>
      <c r="C225" s="365" t="s">
        <v>685</v>
      </c>
      <c r="D225" s="479" t="s">
        <v>686</v>
      </c>
      <c r="E225" s="479"/>
      <c r="F225" s="479"/>
      <c r="G225" s="309" t="s">
        <v>94</v>
      </c>
      <c r="H225" s="309">
        <v>-0.2</v>
      </c>
      <c r="I225" s="309" t="s">
        <v>41</v>
      </c>
      <c r="J225" s="309" t="s">
        <v>687</v>
      </c>
      <c r="K225" s="310" t="s">
        <v>688</v>
      </c>
      <c r="L225" s="309"/>
      <c r="M225" s="310" t="s">
        <v>689</v>
      </c>
      <c r="N225" s="309" t="s">
        <v>318</v>
      </c>
      <c r="O225" s="311" t="s">
        <v>690</v>
      </c>
      <c r="DI225" s="219"/>
      <c r="DJ225" s="219"/>
      <c r="DK225" s="219" t="s">
        <v>686</v>
      </c>
      <c r="DL225" s="219" t="s">
        <v>5</v>
      </c>
      <c r="DM225" s="219" t="s">
        <v>5</v>
      </c>
      <c r="DR225" s="219"/>
      <c r="DT225" s="219"/>
    </row>
    <row r="226" spans="1:124" customFormat="1" ht="15" x14ac:dyDescent="0.25">
      <c r="A226" s="314"/>
      <c r="B226" s="313"/>
      <c r="C226" s="366"/>
      <c r="D226" s="485" t="s">
        <v>59</v>
      </c>
      <c r="E226" s="485"/>
      <c r="F226" s="485"/>
      <c r="G226" s="309"/>
      <c r="H226" s="333"/>
      <c r="I226" s="333"/>
      <c r="J226" s="333"/>
      <c r="K226" s="334"/>
      <c r="L226" s="333"/>
      <c r="M226" s="335">
        <v>-1094.03</v>
      </c>
      <c r="N226" s="330"/>
      <c r="O226" s="336">
        <v>-9572.76</v>
      </c>
      <c r="DI226" s="219"/>
      <c r="DJ226" s="219"/>
      <c r="DK226" s="219"/>
      <c r="DL226" s="219"/>
      <c r="DM226" s="219"/>
      <c r="DR226" s="219" t="s">
        <v>59</v>
      </c>
      <c r="DT226" s="219"/>
    </row>
    <row r="227" spans="1:124" customFormat="1" ht="45" x14ac:dyDescent="0.25">
      <c r="A227" s="308" t="s">
        <v>273</v>
      </c>
      <c r="B227" s="309" t="s">
        <v>252</v>
      </c>
      <c r="C227" s="365" t="s">
        <v>691</v>
      </c>
      <c r="D227" s="479" t="s">
        <v>692</v>
      </c>
      <c r="E227" s="479"/>
      <c r="F227" s="479"/>
      <c r="G227" s="309" t="s">
        <v>536</v>
      </c>
      <c r="H227" s="309">
        <v>0.19700000000000001</v>
      </c>
      <c r="I227" s="309" t="s">
        <v>41</v>
      </c>
      <c r="J227" s="309" t="s">
        <v>693</v>
      </c>
      <c r="K227" s="310" t="s">
        <v>694</v>
      </c>
      <c r="L227" s="309" t="s">
        <v>217</v>
      </c>
      <c r="M227" s="310" t="s">
        <v>695</v>
      </c>
      <c r="N227" s="309" t="s">
        <v>318</v>
      </c>
      <c r="O227" s="311" t="s">
        <v>696</v>
      </c>
      <c r="DI227" s="219"/>
      <c r="DJ227" s="219"/>
      <c r="DK227" s="219" t="s">
        <v>692</v>
      </c>
      <c r="DL227" s="219" t="s">
        <v>5</v>
      </c>
      <c r="DM227" s="219" t="s">
        <v>5</v>
      </c>
      <c r="DR227" s="219"/>
      <c r="DT227" s="219"/>
    </row>
    <row r="228" spans="1:124" customFormat="1" ht="15" x14ac:dyDescent="0.25">
      <c r="A228" s="312"/>
      <c r="B228" s="313"/>
      <c r="C228" s="366"/>
      <c r="D228" s="484" t="s">
        <v>697</v>
      </c>
      <c r="E228" s="484"/>
      <c r="F228" s="484"/>
      <c r="G228" s="484"/>
      <c r="H228" s="484"/>
      <c r="I228" s="484"/>
      <c r="J228" s="484"/>
      <c r="K228" s="484"/>
      <c r="L228" s="484"/>
      <c r="M228" s="484"/>
      <c r="N228" s="484"/>
      <c r="O228" s="486"/>
      <c r="DI228" s="219"/>
      <c r="DJ228" s="219"/>
      <c r="DK228" s="219"/>
      <c r="DL228" s="219"/>
      <c r="DM228" s="219"/>
      <c r="DR228" s="219"/>
      <c r="DS228" s="218" t="s">
        <v>697</v>
      </c>
      <c r="DT228" s="219"/>
    </row>
    <row r="229" spans="1:124" customFormat="1" ht="15" x14ac:dyDescent="0.25">
      <c r="A229" s="314"/>
      <c r="B229" s="315"/>
      <c r="C229" s="316"/>
      <c r="D229" s="480" t="s">
        <v>335</v>
      </c>
      <c r="E229" s="480"/>
      <c r="F229" s="480"/>
      <c r="G229" s="480"/>
      <c r="H229" s="480"/>
      <c r="I229" s="480"/>
      <c r="J229" s="480"/>
      <c r="K229" s="480"/>
      <c r="L229" s="480"/>
      <c r="M229" s="480"/>
      <c r="N229" s="480"/>
      <c r="O229" s="481"/>
      <c r="DI229" s="219"/>
      <c r="DJ229" s="219"/>
      <c r="DK229" s="219"/>
      <c r="DL229" s="219"/>
      <c r="DM229" s="219"/>
      <c r="DN229" s="218" t="s">
        <v>335</v>
      </c>
      <c r="DR229" s="219"/>
      <c r="DT229" s="219"/>
    </row>
    <row r="230" spans="1:124" customFormat="1" ht="15" x14ac:dyDescent="0.25">
      <c r="A230" s="314"/>
      <c r="B230" s="315"/>
      <c r="C230" s="316"/>
      <c r="D230" s="480" t="s">
        <v>133</v>
      </c>
      <c r="E230" s="480"/>
      <c r="F230" s="480"/>
      <c r="G230" s="480"/>
      <c r="H230" s="480"/>
      <c r="I230" s="480"/>
      <c r="J230" s="480"/>
      <c r="K230" s="480"/>
      <c r="L230" s="480"/>
      <c r="M230" s="480"/>
      <c r="N230" s="480"/>
      <c r="O230" s="481"/>
      <c r="DI230" s="219"/>
      <c r="DJ230" s="219"/>
      <c r="DK230" s="219"/>
      <c r="DL230" s="219"/>
      <c r="DM230" s="219"/>
      <c r="DN230" s="218" t="s">
        <v>133</v>
      </c>
      <c r="DR230" s="219"/>
      <c r="DT230" s="219"/>
    </row>
    <row r="231" spans="1:124" customFormat="1" ht="15" x14ac:dyDescent="0.25">
      <c r="A231" s="314"/>
      <c r="B231" s="313"/>
      <c r="C231" s="366"/>
      <c r="D231" s="485" t="s">
        <v>59</v>
      </c>
      <c r="E231" s="485"/>
      <c r="F231" s="485"/>
      <c r="G231" s="309"/>
      <c r="H231" s="333"/>
      <c r="I231" s="333"/>
      <c r="J231" s="333"/>
      <c r="K231" s="334"/>
      <c r="L231" s="333"/>
      <c r="M231" s="335">
        <v>4259.4399999999996</v>
      </c>
      <c r="N231" s="330"/>
      <c r="O231" s="336">
        <v>37270.1</v>
      </c>
      <c r="DI231" s="219"/>
      <c r="DJ231" s="219"/>
      <c r="DK231" s="219"/>
      <c r="DL231" s="219"/>
      <c r="DM231" s="219"/>
      <c r="DR231" s="219" t="s">
        <v>59</v>
      </c>
      <c r="DT231" s="219"/>
    </row>
    <row r="232" spans="1:124" customFormat="1" ht="22.5" x14ac:dyDescent="0.25">
      <c r="A232" s="308" t="s">
        <v>251</v>
      </c>
      <c r="B232" s="309" t="s">
        <v>253</v>
      </c>
      <c r="C232" s="365" t="s">
        <v>698</v>
      </c>
      <c r="D232" s="479" t="s">
        <v>699</v>
      </c>
      <c r="E232" s="479"/>
      <c r="F232" s="479"/>
      <c r="G232" s="309" t="s">
        <v>94</v>
      </c>
      <c r="H232" s="309">
        <v>-0.15</v>
      </c>
      <c r="I232" s="309" t="s">
        <v>41</v>
      </c>
      <c r="J232" s="309" t="s">
        <v>700</v>
      </c>
      <c r="K232" s="310" t="s">
        <v>701</v>
      </c>
      <c r="L232" s="309"/>
      <c r="M232" s="310" t="s">
        <v>702</v>
      </c>
      <c r="N232" s="309" t="s">
        <v>318</v>
      </c>
      <c r="O232" s="311" t="s">
        <v>703</v>
      </c>
      <c r="DI232" s="219"/>
      <c r="DJ232" s="219"/>
      <c r="DK232" s="219" t="s">
        <v>699</v>
      </c>
      <c r="DL232" s="219" t="s">
        <v>5</v>
      </c>
      <c r="DM232" s="219" t="s">
        <v>5</v>
      </c>
      <c r="DR232" s="219"/>
      <c r="DT232" s="219"/>
    </row>
    <row r="233" spans="1:124" customFormat="1" ht="15" x14ac:dyDescent="0.25">
      <c r="A233" s="314"/>
      <c r="B233" s="313"/>
      <c r="C233" s="366"/>
      <c r="D233" s="485" t="s">
        <v>59</v>
      </c>
      <c r="E233" s="485"/>
      <c r="F233" s="485"/>
      <c r="G233" s="309"/>
      <c r="H233" s="333"/>
      <c r="I233" s="333"/>
      <c r="J233" s="333"/>
      <c r="K233" s="334"/>
      <c r="L233" s="333"/>
      <c r="M233" s="335">
        <v>-1778.4</v>
      </c>
      <c r="N233" s="330"/>
      <c r="O233" s="336">
        <v>-15561</v>
      </c>
      <c r="DI233" s="219"/>
      <c r="DJ233" s="219"/>
      <c r="DK233" s="219"/>
      <c r="DL233" s="219"/>
      <c r="DM233" s="219"/>
      <c r="DR233" s="219" t="s">
        <v>59</v>
      </c>
      <c r="DT233" s="219"/>
    </row>
    <row r="234" spans="1:124" customFormat="1" ht="45" x14ac:dyDescent="0.25">
      <c r="A234" s="308" t="s">
        <v>252</v>
      </c>
      <c r="B234" s="309" t="s">
        <v>254</v>
      </c>
      <c r="C234" s="365" t="s">
        <v>704</v>
      </c>
      <c r="D234" s="479" t="s">
        <v>705</v>
      </c>
      <c r="E234" s="479"/>
      <c r="F234" s="479"/>
      <c r="G234" s="309" t="s">
        <v>536</v>
      </c>
      <c r="H234" s="309">
        <v>0.27200000000000002</v>
      </c>
      <c r="I234" s="309" t="s">
        <v>41</v>
      </c>
      <c r="J234" s="309" t="s">
        <v>706</v>
      </c>
      <c r="K234" s="310" t="s">
        <v>707</v>
      </c>
      <c r="L234" s="309" t="s">
        <v>217</v>
      </c>
      <c r="M234" s="310" t="s">
        <v>708</v>
      </c>
      <c r="N234" s="309" t="s">
        <v>318</v>
      </c>
      <c r="O234" s="311" t="s">
        <v>709</v>
      </c>
      <c r="DI234" s="219"/>
      <c r="DJ234" s="219"/>
      <c r="DK234" s="219" t="s">
        <v>705</v>
      </c>
      <c r="DL234" s="219" t="s">
        <v>5</v>
      </c>
      <c r="DM234" s="219" t="s">
        <v>5</v>
      </c>
      <c r="DR234" s="219"/>
      <c r="DT234" s="219"/>
    </row>
    <row r="235" spans="1:124" customFormat="1" ht="15" x14ac:dyDescent="0.25">
      <c r="A235" s="312"/>
      <c r="B235" s="313"/>
      <c r="C235" s="366"/>
      <c r="D235" s="484" t="s">
        <v>710</v>
      </c>
      <c r="E235" s="484"/>
      <c r="F235" s="484"/>
      <c r="G235" s="484"/>
      <c r="H235" s="484"/>
      <c r="I235" s="484"/>
      <c r="J235" s="484"/>
      <c r="K235" s="484"/>
      <c r="L235" s="484"/>
      <c r="M235" s="484"/>
      <c r="N235" s="484"/>
      <c r="O235" s="486"/>
      <c r="DI235" s="219"/>
      <c r="DJ235" s="219"/>
      <c r="DK235" s="219"/>
      <c r="DL235" s="219"/>
      <c r="DM235" s="219"/>
      <c r="DR235" s="219"/>
      <c r="DS235" s="218" t="s">
        <v>710</v>
      </c>
      <c r="DT235" s="219"/>
    </row>
    <row r="236" spans="1:124" customFormat="1" ht="15" x14ac:dyDescent="0.25">
      <c r="A236" s="314"/>
      <c r="B236" s="315"/>
      <c r="C236" s="316"/>
      <c r="D236" s="480" t="s">
        <v>335</v>
      </c>
      <c r="E236" s="480"/>
      <c r="F236" s="480"/>
      <c r="G236" s="480"/>
      <c r="H236" s="480"/>
      <c r="I236" s="480"/>
      <c r="J236" s="480"/>
      <c r="K236" s="480"/>
      <c r="L236" s="480"/>
      <c r="M236" s="480"/>
      <c r="N236" s="480"/>
      <c r="O236" s="481"/>
      <c r="DI236" s="219"/>
      <c r="DJ236" s="219"/>
      <c r="DK236" s="219"/>
      <c r="DL236" s="219"/>
      <c r="DM236" s="219"/>
      <c r="DN236" s="218" t="s">
        <v>335</v>
      </c>
      <c r="DR236" s="219"/>
      <c r="DT236" s="219"/>
    </row>
    <row r="237" spans="1:124" customFormat="1" ht="15" x14ac:dyDescent="0.25">
      <c r="A237" s="314"/>
      <c r="B237" s="315"/>
      <c r="C237" s="316"/>
      <c r="D237" s="480" t="s">
        <v>133</v>
      </c>
      <c r="E237" s="480"/>
      <c r="F237" s="480"/>
      <c r="G237" s="480"/>
      <c r="H237" s="480"/>
      <c r="I237" s="480"/>
      <c r="J237" s="480"/>
      <c r="K237" s="480"/>
      <c r="L237" s="480"/>
      <c r="M237" s="480"/>
      <c r="N237" s="480"/>
      <c r="O237" s="481"/>
      <c r="DI237" s="219"/>
      <c r="DJ237" s="219"/>
      <c r="DK237" s="219"/>
      <c r="DL237" s="219"/>
      <c r="DM237" s="219"/>
      <c r="DN237" s="218" t="s">
        <v>133</v>
      </c>
      <c r="DR237" s="219"/>
      <c r="DT237" s="219"/>
    </row>
    <row r="238" spans="1:124" customFormat="1" ht="15" x14ac:dyDescent="0.25">
      <c r="A238" s="314"/>
      <c r="B238" s="313"/>
      <c r="C238" s="366"/>
      <c r="D238" s="485" t="s">
        <v>59</v>
      </c>
      <c r="E238" s="485"/>
      <c r="F238" s="485"/>
      <c r="G238" s="309"/>
      <c r="H238" s="333"/>
      <c r="I238" s="333"/>
      <c r="J238" s="333"/>
      <c r="K238" s="334"/>
      <c r="L238" s="333"/>
      <c r="M238" s="335">
        <v>5895.91</v>
      </c>
      <c r="N238" s="330"/>
      <c r="O238" s="336">
        <v>51589.21</v>
      </c>
      <c r="DI238" s="219"/>
      <c r="DJ238" s="219"/>
      <c r="DK238" s="219"/>
      <c r="DL238" s="219"/>
      <c r="DM238" s="219"/>
      <c r="DR238" s="219" t="s">
        <v>59</v>
      </c>
      <c r="DT238" s="219"/>
    </row>
    <row r="239" spans="1:124" customFormat="1" ht="33.75" x14ac:dyDescent="0.25">
      <c r="A239" s="308" t="s">
        <v>253</v>
      </c>
      <c r="B239" s="309" t="s">
        <v>255</v>
      </c>
      <c r="C239" s="365" t="s">
        <v>711</v>
      </c>
      <c r="D239" s="479" t="s">
        <v>712</v>
      </c>
      <c r="E239" s="479"/>
      <c r="F239" s="479"/>
      <c r="G239" s="309" t="s">
        <v>88</v>
      </c>
      <c r="H239" s="309">
        <v>2</v>
      </c>
      <c r="I239" s="309" t="s">
        <v>41</v>
      </c>
      <c r="J239" s="309" t="s">
        <v>25</v>
      </c>
      <c r="K239" s="310" t="s">
        <v>713</v>
      </c>
      <c r="L239" s="309" t="s">
        <v>217</v>
      </c>
      <c r="M239" s="310" t="s">
        <v>714</v>
      </c>
      <c r="N239" s="309" t="s">
        <v>318</v>
      </c>
      <c r="O239" s="311" t="s">
        <v>715</v>
      </c>
      <c r="DI239" s="219"/>
      <c r="DJ239" s="219"/>
      <c r="DK239" s="219" t="s">
        <v>712</v>
      </c>
      <c r="DL239" s="219" t="s">
        <v>5</v>
      </c>
      <c r="DM239" s="219" t="s">
        <v>5</v>
      </c>
      <c r="DR239" s="219"/>
      <c r="DT239" s="219"/>
    </row>
    <row r="240" spans="1:124" customFormat="1" ht="15" x14ac:dyDescent="0.25">
      <c r="A240" s="312"/>
      <c r="B240" s="313"/>
      <c r="C240" s="366"/>
      <c r="D240" s="484" t="s">
        <v>716</v>
      </c>
      <c r="E240" s="484"/>
      <c r="F240" s="484"/>
      <c r="G240" s="484"/>
      <c r="H240" s="484"/>
      <c r="I240" s="484"/>
      <c r="J240" s="484"/>
      <c r="K240" s="484"/>
      <c r="L240" s="484"/>
      <c r="M240" s="484"/>
      <c r="N240" s="484"/>
      <c r="O240" s="486"/>
      <c r="DI240" s="219"/>
      <c r="DJ240" s="219"/>
      <c r="DK240" s="219"/>
      <c r="DL240" s="219"/>
      <c r="DM240" s="219"/>
      <c r="DR240" s="219"/>
      <c r="DS240" s="218" t="s">
        <v>716</v>
      </c>
      <c r="DT240" s="219"/>
    </row>
    <row r="241" spans="1:124" customFormat="1" ht="15" x14ac:dyDescent="0.25">
      <c r="A241" s="314"/>
      <c r="B241" s="315"/>
      <c r="C241" s="316"/>
      <c r="D241" s="480" t="s">
        <v>335</v>
      </c>
      <c r="E241" s="480"/>
      <c r="F241" s="480"/>
      <c r="G241" s="480"/>
      <c r="H241" s="480"/>
      <c r="I241" s="480"/>
      <c r="J241" s="480"/>
      <c r="K241" s="480"/>
      <c r="L241" s="480"/>
      <c r="M241" s="480"/>
      <c r="N241" s="480"/>
      <c r="O241" s="481"/>
      <c r="DI241" s="219"/>
      <c r="DJ241" s="219"/>
      <c r="DK241" s="219"/>
      <c r="DL241" s="219"/>
      <c r="DM241" s="219"/>
      <c r="DN241" s="218" t="s">
        <v>335</v>
      </c>
      <c r="DR241" s="219"/>
      <c r="DT241" s="219"/>
    </row>
    <row r="242" spans="1:124" customFormat="1" ht="15" x14ac:dyDescent="0.25">
      <c r="A242" s="314"/>
      <c r="B242" s="315"/>
      <c r="C242" s="316"/>
      <c r="D242" s="480" t="s">
        <v>133</v>
      </c>
      <c r="E242" s="480"/>
      <c r="F242" s="480"/>
      <c r="G242" s="480"/>
      <c r="H242" s="480"/>
      <c r="I242" s="480"/>
      <c r="J242" s="480"/>
      <c r="K242" s="480"/>
      <c r="L242" s="480"/>
      <c r="M242" s="480"/>
      <c r="N242" s="480"/>
      <c r="O242" s="481"/>
      <c r="DI242" s="219"/>
      <c r="DJ242" s="219"/>
      <c r="DK242" s="219"/>
      <c r="DL242" s="219"/>
      <c r="DM242" s="219"/>
      <c r="DN242" s="218" t="s">
        <v>133</v>
      </c>
      <c r="DR242" s="219"/>
      <c r="DT242" s="219"/>
    </row>
    <row r="243" spans="1:124" customFormat="1" ht="15" x14ac:dyDescent="0.25">
      <c r="A243" s="314"/>
      <c r="B243" s="313"/>
      <c r="C243" s="366"/>
      <c r="D243" s="485" t="s">
        <v>59</v>
      </c>
      <c r="E243" s="485"/>
      <c r="F243" s="485"/>
      <c r="G243" s="309"/>
      <c r="H243" s="333"/>
      <c r="I243" s="333"/>
      <c r="J243" s="333"/>
      <c r="K243" s="334"/>
      <c r="L243" s="333"/>
      <c r="M243" s="335">
        <v>5765.73</v>
      </c>
      <c r="N243" s="330"/>
      <c r="O243" s="336">
        <v>50450.14</v>
      </c>
      <c r="DI243" s="219"/>
      <c r="DJ243" s="219"/>
      <c r="DK243" s="219"/>
      <c r="DL243" s="219"/>
      <c r="DM243" s="219"/>
      <c r="DR243" s="219" t="s">
        <v>59</v>
      </c>
      <c r="DT243" s="219"/>
    </row>
    <row r="244" spans="1:124" customFormat="1" ht="15" x14ac:dyDescent="0.25">
      <c r="A244" s="308" t="s">
        <v>254</v>
      </c>
      <c r="B244" s="309" t="s">
        <v>256</v>
      </c>
      <c r="C244" s="365" t="s">
        <v>717</v>
      </c>
      <c r="D244" s="479" t="s">
        <v>718</v>
      </c>
      <c r="E244" s="479"/>
      <c r="F244" s="479"/>
      <c r="G244" s="309" t="s">
        <v>88</v>
      </c>
      <c r="H244" s="309">
        <v>1</v>
      </c>
      <c r="I244" s="309" t="s">
        <v>41</v>
      </c>
      <c r="J244" s="309" t="s">
        <v>41</v>
      </c>
      <c r="K244" s="310"/>
      <c r="L244" s="309"/>
      <c r="M244" s="310"/>
      <c r="N244" s="309" t="s">
        <v>318</v>
      </c>
      <c r="O244" s="311"/>
      <c r="DI244" s="219"/>
      <c r="DJ244" s="219"/>
      <c r="DK244" s="219" t="s">
        <v>718</v>
      </c>
      <c r="DL244" s="219" t="s">
        <v>5</v>
      </c>
      <c r="DM244" s="219" t="s">
        <v>5</v>
      </c>
      <c r="DR244" s="219"/>
      <c r="DT244" s="219"/>
    </row>
    <row r="245" spans="1:124" customFormat="1" ht="15" x14ac:dyDescent="0.25">
      <c r="A245" s="312"/>
      <c r="B245" s="313"/>
      <c r="C245" s="366"/>
      <c r="D245" s="484" t="s">
        <v>719</v>
      </c>
      <c r="E245" s="484"/>
      <c r="F245" s="484"/>
      <c r="G245" s="484"/>
      <c r="H245" s="484"/>
      <c r="I245" s="484"/>
      <c r="J245" s="484"/>
      <c r="K245" s="484"/>
      <c r="L245" s="484"/>
      <c r="M245" s="484"/>
      <c r="N245" s="484"/>
      <c r="O245" s="486"/>
      <c r="DI245" s="219"/>
      <c r="DJ245" s="219"/>
      <c r="DK245" s="219"/>
      <c r="DL245" s="219"/>
      <c r="DM245" s="219"/>
      <c r="DR245" s="219"/>
      <c r="DS245" s="218" t="s">
        <v>719</v>
      </c>
      <c r="DT245" s="219"/>
    </row>
    <row r="246" spans="1:124" customFormat="1" ht="15" x14ac:dyDescent="0.25">
      <c r="A246" s="314"/>
      <c r="B246" s="313"/>
      <c r="C246" s="366"/>
      <c r="D246" s="485" t="s">
        <v>59</v>
      </c>
      <c r="E246" s="485"/>
      <c r="F246" s="485"/>
      <c r="G246" s="309"/>
      <c r="H246" s="333"/>
      <c r="I246" s="333"/>
      <c r="J246" s="333"/>
      <c r="K246" s="334"/>
      <c r="L246" s="333"/>
      <c r="M246" s="345">
        <v>0</v>
      </c>
      <c r="N246" s="330"/>
      <c r="O246" s="346">
        <v>0</v>
      </c>
      <c r="DI246" s="219"/>
      <c r="DJ246" s="219"/>
      <c r="DK246" s="219"/>
      <c r="DL246" s="219"/>
      <c r="DM246" s="219"/>
      <c r="DR246" s="219" t="s">
        <v>59</v>
      </c>
      <c r="DT246" s="219"/>
    </row>
    <row r="247" spans="1:124" customFormat="1" ht="34.5" x14ac:dyDescent="0.25">
      <c r="A247" s="308" t="s">
        <v>255</v>
      </c>
      <c r="B247" s="309" t="s">
        <v>257</v>
      </c>
      <c r="C247" s="365" t="s">
        <v>329</v>
      </c>
      <c r="D247" s="479" t="s">
        <v>330</v>
      </c>
      <c r="E247" s="479"/>
      <c r="F247" s="479"/>
      <c r="G247" s="309" t="s">
        <v>42</v>
      </c>
      <c r="H247" s="309">
        <v>1.9730000000000001E-2</v>
      </c>
      <c r="I247" s="309" t="s">
        <v>41</v>
      </c>
      <c r="J247" s="309" t="s">
        <v>720</v>
      </c>
      <c r="K247" s="310"/>
      <c r="L247" s="309"/>
      <c r="M247" s="310"/>
      <c r="N247" s="309"/>
      <c r="O247" s="311"/>
      <c r="DI247" s="219"/>
      <c r="DJ247" s="219"/>
      <c r="DK247" s="219" t="s">
        <v>330</v>
      </c>
      <c r="DL247" s="219" t="s">
        <v>5</v>
      </c>
      <c r="DM247" s="219" t="s">
        <v>5</v>
      </c>
      <c r="DR247" s="219"/>
      <c r="DT247" s="219"/>
    </row>
    <row r="248" spans="1:124" customFormat="1" ht="23.25" x14ac:dyDescent="0.25">
      <c r="A248" s="314"/>
      <c r="B248" s="315"/>
      <c r="C248" s="316" t="s">
        <v>527</v>
      </c>
      <c r="D248" s="480" t="s">
        <v>528</v>
      </c>
      <c r="E248" s="480"/>
      <c r="F248" s="480"/>
      <c r="G248" s="480"/>
      <c r="H248" s="480"/>
      <c r="I248" s="480"/>
      <c r="J248" s="480"/>
      <c r="K248" s="480"/>
      <c r="L248" s="480"/>
      <c r="M248" s="480"/>
      <c r="N248" s="480"/>
      <c r="O248" s="481"/>
      <c r="DI248" s="219"/>
      <c r="DJ248" s="219"/>
      <c r="DK248" s="219"/>
      <c r="DL248" s="219"/>
      <c r="DM248" s="219"/>
      <c r="DN248" s="218" t="s">
        <v>528</v>
      </c>
      <c r="DR248" s="219"/>
      <c r="DT248" s="219"/>
    </row>
    <row r="249" spans="1:124" customFormat="1" ht="23.25" x14ac:dyDescent="0.25">
      <c r="A249" s="314"/>
      <c r="B249" s="315"/>
      <c r="C249" s="316" t="s">
        <v>529</v>
      </c>
      <c r="D249" s="480" t="s">
        <v>530</v>
      </c>
      <c r="E249" s="480"/>
      <c r="F249" s="480"/>
      <c r="G249" s="480"/>
      <c r="H249" s="480"/>
      <c r="I249" s="480"/>
      <c r="J249" s="480"/>
      <c r="K249" s="480"/>
      <c r="L249" s="480"/>
      <c r="M249" s="480"/>
      <c r="N249" s="480"/>
      <c r="O249" s="481"/>
      <c r="DI249" s="219"/>
      <c r="DJ249" s="219"/>
      <c r="DK249" s="219"/>
      <c r="DL249" s="219"/>
      <c r="DM249" s="219"/>
      <c r="DN249" s="218" t="s">
        <v>530</v>
      </c>
      <c r="DR249" s="219"/>
      <c r="DT249" s="219"/>
    </row>
    <row r="250" spans="1:124" customFormat="1" ht="33.75" x14ac:dyDescent="0.25">
      <c r="A250" s="314"/>
      <c r="B250" s="315"/>
      <c r="C250" s="316" t="s">
        <v>43</v>
      </c>
      <c r="D250" s="480" t="s">
        <v>44</v>
      </c>
      <c r="E250" s="480"/>
      <c r="F250" s="480"/>
      <c r="G250" s="480"/>
      <c r="H250" s="480"/>
      <c r="I250" s="480"/>
      <c r="J250" s="480"/>
      <c r="K250" s="480"/>
      <c r="L250" s="480"/>
      <c r="M250" s="480"/>
      <c r="N250" s="480"/>
      <c r="O250" s="481"/>
      <c r="DI250" s="219"/>
      <c r="DJ250" s="219"/>
      <c r="DK250" s="219"/>
      <c r="DL250" s="219"/>
      <c r="DM250" s="219"/>
      <c r="DN250" s="218" t="s">
        <v>44</v>
      </c>
      <c r="DR250" s="219"/>
      <c r="DT250" s="219"/>
    </row>
    <row r="251" spans="1:124" customFormat="1" ht="57" x14ac:dyDescent="0.25">
      <c r="A251" s="314"/>
      <c r="B251" s="315"/>
      <c r="C251" s="316" t="s">
        <v>45</v>
      </c>
      <c r="D251" s="480" t="s">
        <v>46</v>
      </c>
      <c r="E251" s="480"/>
      <c r="F251" s="480"/>
      <c r="G251" s="480"/>
      <c r="H251" s="480"/>
      <c r="I251" s="480"/>
      <c r="J251" s="480"/>
      <c r="K251" s="480"/>
      <c r="L251" s="480"/>
      <c r="M251" s="480"/>
      <c r="N251" s="480"/>
      <c r="O251" s="481"/>
      <c r="DI251" s="219"/>
      <c r="DJ251" s="219"/>
      <c r="DK251" s="219"/>
      <c r="DL251" s="219"/>
      <c r="DM251" s="219"/>
      <c r="DN251" s="218" t="s">
        <v>46</v>
      </c>
      <c r="DR251" s="219"/>
      <c r="DT251" s="219"/>
    </row>
    <row r="252" spans="1:124" customFormat="1" ht="15" x14ac:dyDescent="0.25">
      <c r="A252" s="314"/>
      <c r="B252" s="317"/>
      <c r="C252" s="316" t="s">
        <v>41</v>
      </c>
      <c r="D252" s="484" t="s">
        <v>47</v>
      </c>
      <c r="E252" s="484"/>
      <c r="F252" s="484"/>
      <c r="G252" s="318"/>
      <c r="H252" s="319"/>
      <c r="I252" s="319"/>
      <c r="J252" s="319"/>
      <c r="K252" s="337">
        <v>1107.95</v>
      </c>
      <c r="L252" s="325">
        <v>1.66635</v>
      </c>
      <c r="M252" s="320">
        <v>36.43</v>
      </c>
      <c r="N252" s="321">
        <v>46.99</v>
      </c>
      <c r="O252" s="322">
        <v>1711.85</v>
      </c>
      <c r="DI252" s="219"/>
      <c r="DJ252" s="219"/>
      <c r="DK252" s="219"/>
      <c r="DL252" s="219"/>
      <c r="DM252" s="219"/>
      <c r="DO252" s="218" t="s">
        <v>47</v>
      </c>
      <c r="DR252" s="219"/>
      <c r="DT252" s="219"/>
    </row>
    <row r="253" spans="1:124" customFormat="1" ht="15" x14ac:dyDescent="0.25">
      <c r="A253" s="314"/>
      <c r="B253" s="317"/>
      <c r="C253" s="316" t="s">
        <v>25</v>
      </c>
      <c r="D253" s="484" t="s">
        <v>48</v>
      </c>
      <c r="E253" s="484"/>
      <c r="F253" s="484"/>
      <c r="G253" s="318"/>
      <c r="H253" s="319"/>
      <c r="I253" s="319"/>
      <c r="J253" s="319"/>
      <c r="K253" s="337">
        <v>12533.99</v>
      </c>
      <c r="L253" s="325">
        <v>1.81125</v>
      </c>
      <c r="M253" s="320">
        <v>447.91</v>
      </c>
      <c r="N253" s="321">
        <v>14.01</v>
      </c>
      <c r="O253" s="322">
        <v>6275.22</v>
      </c>
      <c r="DI253" s="219"/>
      <c r="DJ253" s="219"/>
      <c r="DK253" s="219"/>
      <c r="DL253" s="219"/>
      <c r="DM253" s="219"/>
      <c r="DO253" s="218" t="s">
        <v>48</v>
      </c>
      <c r="DR253" s="219"/>
      <c r="DT253" s="219"/>
    </row>
    <row r="254" spans="1:124" customFormat="1" ht="15" x14ac:dyDescent="0.25">
      <c r="A254" s="314"/>
      <c r="B254" s="317"/>
      <c r="C254" s="316" t="s">
        <v>49</v>
      </c>
      <c r="D254" s="484" t="s">
        <v>50</v>
      </c>
      <c r="E254" s="484"/>
      <c r="F254" s="484"/>
      <c r="G254" s="318"/>
      <c r="H254" s="319"/>
      <c r="I254" s="319"/>
      <c r="J254" s="319"/>
      <c r="K254" s="320">
        <v>820.22</v>
      </c>
      <c r="L254" s="325">
        <v>1.81125</v>
      </c>
      <c r="M254" s="320">
        <v>29.31</v>
      </c>
      <c r="N254" s="321">
        <v>46.99</v>
      </c>
      <c r="O254" s="322">
        <v>1377.28</v>
      </c>
      <c r="DI254" s="219"/>
      <c r="DJ254" s="219"/>
      <c r="DK254" s="219"/>
      <c r="DL254" s="219"/>
      <c r="DM254" s="219"/>
      <c r="DO254" s="218" t="s">
        <v>50</v>
      </c>
      <c r="DR254" s="219"/>
      <c r="DT254" s="219"/>
    </row>
    <row r="255" spans="1:124" customFormat="1" ht="15" x14ac:dyDescent="0.25">
      <c r="A255" s="314"/>
      <c r="B255" s="317"/>
      <c r="C255" s="316" t="s">
        <v>51</v>
      </c>
      <c r="D255" s="484" t="s">
        <v>52</v>
      </c>
      <c r="E255" s="484"/>
      <c r="F255" s="484"/>
      <c r="G255" s="318"/>
      <c r="H255" s="319"/>
      <c r="I255" s="319"/>
      <c r="J255" s="319"/>
      <c r="K255" s="337">
        <v>230267.7</v>
      </c>
      <c r="L255" s="319"/>
      <c r="M255" s="337">
        <v>4543.18</v>
      </c>
      <c r="N255" s="321">
        <v>8.75</v>
      </c>
      <c r="O255" s="322">
        <v>39752.83</v>
      </c>
      <c r="DI255" s="219"/>
      <c r="DJ255" s="219"/>
      <c r="DK255" s="219"/>
      <c r="DL255" s="219"/>
      <c r="DM255" s="219"/>
      <c r="DO255" s="218" t="s">
        <v>52</v>
      </c>
      <c r="DR255" s="219"/>
      <c r="DT255" s="219"/>
    </row>
    <row r="256" spans="1:124" customFormat="1" ht="15" x14ac:dyDescent="0.25">
      <c r="A256" s="323"/>
      <c r="B256" s="317"/>
      <c r="C256" s="316"/>
      <c r="D256" s="484" t="s">
        <v>53</v>
      </c>
      <c r="E256" s="484"/>
      <c r="F256" s="484"/>
      <c r="G256" s="318" t="s">
        <v>54</v>
      </c>
      <c r="H256" s="321">
        <v>134.46</v>
      </c>
      <c r="I256" s="325">
        <v>1.66635</v>
      </c>
      <c r="J256" s="342">
        <v>4.4206529000000003</v>
      </c>
      <c r="K256" s="326"/>
      <c r="L256" s="319"/>
      <c r="M256" s="326"/>
      <c r="N256" s="319"/>
      <c r="O256" s="327"/>
      <c r="DI256" s="219"/>
      <c r="DJ256" s="219"/>
      <c r="DK256" s="219"/>
      <c r="DL256" s="219"/>
      <c r="DM256" s="219"/>
      <c r="DP256" s="218" t="s">
        <v>53</v>
      </c>
      <c r="DR256" s="219"/>
      <c r="DT256" s="219"/>
    </row>
    <row r="257" spans="1:124" customFormat="1" ht="15" x14ac:dyDescent="0.25">
      <c r="A257" s="323"/>
      <c r="B257" s="317"/>
      <c r="C257" s="316"/>
      <c r="D257" s="484" t="s">
        <v>55</v>
      </c>
      <c r="E257" s="484"/>
      <c r="F257" s="484"/>
      <c r="G257" s="318" t="s">
        <v>54</v>
      </c>
      <c r="H257" s="321">
        <v>54.89</v>
      </c>
      <c r="I257" s="325">
        <v>1.81125</v>
      </c>
      <c r="J257" s="344">
        <v>1.9615469999999999</v>
      </c>
      <c r="K257" s="326"/>
      <c r="L257" s="319"/>
      <c r="M257" s="326"/>
      <c r="N257" s="319"/>
      <c r="O257" s="327"/>
      <c r="DI257" s="219"/>
      <c r="DJ257" s="219"/>
      <c r="DK257" s="219"/>
      <c r="DL257" s="219"/>
      <c r="DM257" s="219"/>
      <c r="DP257" s="218" t="s">
        <v>55</v>
      </c>
      <c r="DR257" s="219"/>
      <c r="DT257" s="219"/>
    </row>
    <row r="258" spans="1:124" customFormat="1" ht="15" x14ac:dyDescent="0.25">
      <c r="A258" s="328"/>
      <c r="B258" s="318"/>
      <c r="C258" s="316"/>
      <c r="D258" s="483" t="s">
        <v>56</v>
      </c>
      <c r="E258" s="483"/>
      <c r="F258" s="483"/>
      <c r="G258" s="329"/>
      <c r="H258" s="330"/>
      <c r="I258" s="330"/>
      <c r="J258" s="330"/>
      <c r="K258" s="340">
        <v>243909.64</v>
      </c>
      <c r="L258" s="330"/>
      <c r="M258" s="340">
        <v>5027.5200000000004</v>
      </c>
      <c r="N258" s="330"/>
      <c r="O258" s="332">
        <v>47739.9</v>
      </c>
      <c r="DI258" s="219"/>
      <c r="DJ258" s="219"/>
      <c r="DK258" s="219"/>
      <c r="DL258" s="219"/>
      <c r="DM258" s="219"/>
      <c r="DQ258" s="218" t="s">
        <v>56</v>
      </c>
      <c r="DR258" s="219"/>
      <c r="DT258" s="219"/>
    </row>
    <row r="259" spans="1:124" customFormat="1" ht="15" x14ac:dyDescent="0.25">
      <c r="A259" s="323"/>
      <c r="B259" s="317"/>
      <c r="C259" s="316"/>
      <c r="D259" s="484" t="s">
        <v>57</v>
      </c>
      <c r="E259" s="484"/>
      <c r="F259" s="484"/>
      <c r="G259" s="318"/>
      <c r="H259" s="319"/>
      <c r="I259" s="319"/>
      <c r="J259" s="319"/>
      <c r="K259" s="326"/>
      <c r="L259" s="319"/>
      <c r="M259" s="320">
        <v>65.739999999999995</v>
      </c>
      <c r="N259" s="319"/>
      <c r="O259" s="322">
        <v>3089.13</v>
      </c>
      <c r="DI259" s="219"/>
      <c r="DJ259" s="219"/>
      <c r="DK259" s="219"/>
      <c r="DL259" s="219"/>
      <c r="DM259" s="219"/>
      <c r="DP259" s="218" t="s">
        <v>57</v>
      </c>
      <c r="DR259" s="219"/>
      <c r="DT259" s="219"/>
    </row>
    <row r="260" spans="1:124" customFormat="1" ht="33.75" x14ac:dyDescent="0.25">
      <c r="A260" s="323"/>
      <c r="B260" s="317"/>
      <c r="C260" s="316" t="s">
        <v>238</v>
      </c>
      <c r="D260" s="484" t="s">
        <v>239</v>
      </c>
      <c r="E260" s="484"/>
      <c r="F260" s="484"/>
      <c r="G260" s="318" t="s">
        <v>58</v>
      </c>
      <c r="H260" s="324">
        <v>109</v>
      </c>
      <c r="I260" s="319"/>
      <c r="J260" s="324">
        <v>109</v>
      </c>
      <c r="K260" s="326"/>
      <c r="L260" s="319"/>
      <c r="M260" s="320">
        <v>71.66</v>
      </c>
      <c r="N260" s="319"/>
      <c r="O260" s="322">
        <v>3367.15</v>
      </c>
      <c r="DI260" s="219"/>
      <c r="DJ260" s="219"/>
      <c r="DK260" s="219"/>
      <c r="DL260" s="219"/>
      <c r="DM260" s="219"/>
      <c r="DP260" s="218" t="s">
        <v>239</v>
      </c>
      <c r="DR260" s="219"/>
      <c r="DT260" s="219"/>
    </row>
    <row r="261" spans="1:124" customFormat="1" ht="56.25" x14ac:dyDescent="0.25">
      <c r="A261" s="323"/>
      <c r="B261" s="317"/>
      <c r="C261" s="316" t="s">
        <v>240</v>
      </c>
      <c r="D261" s="484" t="s">
        <v>241</v>
      </c>
      <c r="E261" s="484"/>
      <c r="F261" s="484"/>
      <c r="G261" s="318" t="s">
        <v>58</v>
      </c>
      <c r="H261" s="324">
        <v>65</v>
      </c>
      <c r="I261" s="321">
        <v>0.85</v>
      </c>
      <c r="J261" s="321">
        <v>55.25</v>
      </c>
      <c r="K261" s="326"/>
      <c r="L261" s="319"/>
      <c r="M261" s="320">
        <v>36.32</v>
      </c>
      <c r="N261" s="319"/>
      <c r="O261" s="322">
        <v>1706.74</v>
      </c>
      <c r="DI261" s="219"/>
      <c r="DJ261" s="219"/>
      <c r="DK261" s="219"/>
      <c r="DL261" s="219"/>
      <c r="DM261" s="219"/>
      <c r="DP261" s="218" t="s">
        <v>241</v>
      </c>
      <c r="DR261" s="219"/>
      <c r="DT261" s="219"/>
    </row>
    <row r="262" spans="1:124" customFormat="1" ht="15" x14ac:dyDescent="0.25">
      <c r="A262" s="314"/>
      <c r="B262" s="313"/>
      <c r="C262" s="366"/>
      <c r="D262" s="485" t="s">
        <v>59</v>
      </c>
      <c r="E262" s="485"/>
      <c r="F262" s="485"/>
      <c r="G262" s="309"/>
      <c r="H262" s="333"/>
      <c r="I262" s="333"/>
      <c r="J262" s="333"/>
      <c r="K262" s="334"/>
      <c r="L262" s="333"/>
      <c r="M262" s="335">
        <v>5135.5</v>
      </c>
      <c r="N262" s="330"/>
      <c r="O262" s="336">
        <v>52813.79</v>
      </c>
      <c r="DI262" s="219"/>
      <c r="DJ262" s="219"/>
      <c r="DK262" s="219"/>
      <c r="DL262" s="219"/>
      <c r="DM262" s="219"/>
      <c r="DR262" s="219" t="s">
        <v>59</v>
      </c>
      <c r="DT262" s="219"/>
    </row>
    <row r="263" spans="1:124" customFormat="1" ht="45.75" x14ac:dyDescent="0.25">
      <c r="A263" s="308" t="s">
        <v>256</v>
      </c>
      <c r="B263" s="309" t="s">
        <v>258</v>
      </c>
      <c r="C263" s="365" t="s">
        <v>286</v>
      </c>
      <c r="D263" s="479" t="s">
        <v>287</v>
      </c>
      <c r="E263" s="479"/>
      <c r="F263" s="479"/>
      <c r="G263" s="309" t="s">
        <v>67</v>
      </c>
      <c r="H263" s="309">
        <v>-23.08</v>
      </c>
      <c r="I263" s="309" t="s">
        <v>41</v>
      </c>
      <c r="J263" s="309" t="s">
        <v>721</v>
      </c>
      <c r="K263" s="310" t="s">
        <v>288</v>
      </c>
      <c r="L263" s="309"/>
      <c r="M263" s="310" t="s">
        <v>722</v>
      </c>
      <c r="N263" s="309" t="s">
        <v>318</v>
      </c>
      <c r="O263" s="311" t="s">
        <v>723</v>
      </c>
      <c r="DI263" s="219"/>
      <c r="DJ263" s="219"/>
      <c r="DK263" s="219" t="s">
        <v>287</v>
      </c>
      <c r="DL263" s="219" t="s">
        <v>5</v>
      </c>
      <c r="DM263" s="219" t="s">
        <v>5</v>
      </c>
      <c r="DR263" s="219"/>
      <c r="DT263" s="219"/>
    </row>
    <row r="264" spans="1:124" customFormat="1" ht="15" x14ac:dyDescent="0.25">
      <c r="A264" s="314"/>
      <c r="B264" s="313"/>
      <c r="C264" s="366"/>
      <c r="D264" s="485" t="s">
        <v>59</v>
      </c>
      <c r="E264" s="485"/>
      <c r="F264" s="485"/>
      <c r="G264" s="309"/>
      <c r="H264" s="333"/>
      <c r="I264" s="333"/>
      <c r="J264" s="333"/>
      <c r="K264" s="334"/>
      <c r="L264" s="333"/>
      <c r="M264" s="335">
        <v>-4542.37</v>
      </c>
      <c r="N264" s="330"/>
      <c r="O264" s="336">
        <v>-39745.74</v>
      </c>
      <c r="DI264" s="219"/>
      <c r="DJ264" s="219"/>
      <c r="DK264" s="219"/>
      <c r="DL264" s="219"/>
      <c r="DM264" s="219"/>
      <c r="DR264" s="219" t="s">
        <v>59</v>
      </c>
      <c r="DT264" s="219"/>
    </row>
    <row r="265" spans="1:124" customFormat="1" ht="33.75" x14ac:dyDescent="0.25">
      <c r="A265" s="308" t="s">
        <v>257</v>
      </c>
      <c r="B265" s="309" t="s">
        <v>259</v>
      </c>
      <c r="C265" s="365" t="s">
        <v>531</v>
      </c>
      <c r="D265" s="479" t="s">
        <v>332</v>
      </c>
      <c r="E265" s="479"/>
      <c r="F265" s="479"/>
      <c r="G265" s="309" t="s">
        <v>67</v>
      </c>
      <c r="H265" s="309">
        <v>23.08</v>
      </c>
      <c r="I265" s="309" t="s">
        <v>41</v>
      </c>
      <c r="J265" s="309" t="s">
        <v>724</v>
      </c>
      <c r="K265" s="310" t="s">
        <v>532</v>
      </c>
      <c r="L265" s="309" t="s">
        <v>217</v>
      </c>
      <c r="M265" s="310" t="s">
        <v>725</v>
      </c>
      <c r="N265" s="309" t="s">
        <v>318</v>
      </c>
      <c r="O265" s="311" t="s">
        <v>726</v>
      </c>
      <c r="DI265" s="219"/>
      <c r="DJ265" s="219"/>
      <c r="DK265" s="219" t="s">
        <v>332</v>
      </c>
      <c r="DL265" s="219" t="s">
        <v>5</v>
      </c>
      <c r="DM265" s="219" t="s">
        <v>5</v>
      </c>
      <c r="DR265" s="219"/>
      <c r="DT265" s="219"/>
    </row>
    <row r="266" spans="1:124" customFormat="1" ht="15" x14ac:dyDescent="0.25">
      <c r="A266" s="312"/>
      <c r="B266" s="313"/>
      <c r="C266" s="366"/>
      <c r="D266" s="484" t="s">
        <v>533</v>
      </c>
      <c r="E266" s="484"/>
      <c r="F266" s="484"/>
      <c r="G266" s="484"/>
      <c r="H266" s="484"/>
      <c r="I266" s="484"/>
      <c r="J266" s="484"/>
      <c r="K266" s="484"/>
      <c r="L266" s="484"/>
      <c r="M266" s="484"/>
      <c r="N266" s="484"/>
      <c r="O266" s="486"/>
      <c r="DI266" s="219"/>
      <c r="DJ266" s="219"/>
      <c r="DK266" s="219"/>
      <c r="DL266" s="219"/>
      <c r="DM266" s="219"/>
      <c r="DR266" s="219"/>
      <c r="DS266" s="218" t="s">
        <v>533</v>
      </c>
      <c r="DT266" s="219"/>
    </row>
    <row r="267" spans="1:124" customFormat="1" ht="15" x14ac:dyDescent="0.25">
      <c r="A267" s="314"/>
      <c r="B267" s="315"/>
      <c r="C267" s="316"/>
      <c r="D267" s="480" t="s">
        <v>335</v>
      </c>
      <c r="E267" s="480"/>
      <c r="F267" s="480"/>
      <c r="G267" s="480"/>
      <c r="H267" s="480"/>
      <c r="I267" s="480"/>
      <c r="J267" s="480"/>
      <c r="K267" s="480"/>
      <c r="L267" s="480"/>
      <c r="M267" s="480"/>
      <c r="N267" s="480"/>
      <c r="O267" s="481"/>
      <c r="DI267" s="219"/>
      <c r="DJ267" s="219"/>
      <c r="DK267" s="219"/>
      <c r="DL267" s="219"/>
      <c r="DM267" s="219"/>
      <c r="DN267" s="218" t="s">
        <v>335</v>
      </c>
      <c r="DR267" s="219"/>
      <c r="DT267" s="219"/>
    </row>
    <row r="268" spans="1:124" customFormat="1" ht="15" x14ac:dyDescent="0.25">
      <c r="A268" s="314"/>
      <c r="B268" s="315"/>
      <c r="C268" s="316"/>
      <c r="D268" s="480" t="s">
        <v>133</v>
      </c>
      <c r="E268" s="480"/>
      <c r="F268" s="480"/>
      <c r="G268" s="480"/>
      <c r="H268" s="480"/>
      <c r="I268" s="480"/>
      <c r="J268" s="480"/>
      <c r="K268" s="480"/>
      <c r="L268" s="480"/>
      <c r="M268" s="480"/>
      <c r="N268" s="480"/>
      <c r="O268" s="481"/>
      <c r="DI268" s="219"/>
      <c r="DJ268" s="219"/>
      <c r="DK268" s="219"/>
      <c r="DL268" s="219"/>
      <c r="DM268" s="219"/>
      <c r="DN268" s="218" t="s">
        <v>133</v>
      </c>
      <c r="DR268" s="219"/>
      <c r="DT268" s="219"/>
    </row>
    <row r="269" spans="1:124" customFormat="1" ht="15" x14ac:dyDescent="0.25">
      <c r="A269" s="314"/>
      <c r="B269" s="313"/>
      <c r="C269" s="366"/>
      <c r="D269" s="485" t="s">
        <v>59</v>
      </c>
      <c r="E269" s="485"/>
      <c r="F269" s="485"/>
      <c r="G269" s="309"/>
      <c r="H269" s="333"/>
      <c r="I269" s="333"/>
      <c r="J269" s="333"/>
      <c r="K269" s="334"/>
      <c r="L269" s="333"/>
      <c r="M269" s="335">
        <v>12601.65</v>
      </c>
      <c r="N269" s="330"/>
      <c r="O269" s="336">
        <v>110264.44</v>
      </c>
      <c r="DI269" s="219"/>
      <c r="DJ269" s="219"/>
      <c r="DK269" s="219"/>
      <c r="DL269" s="219"/>
      <c r="DM269" s="219"/>
      <c r="DR269" s="219" t="s">
        <v>59</v>
      </c>
      <c r="DT269" s="219"/>
    </row>
    <row r="270" spans="1:124" customFormat="1" ht="15" x14ac:dyDescent="0.25">
      <c r="A270" s="476" t="s">
        <v>313</v>
      </c>
      <c r="B270" s="477"/>
      <c r="C270" s="477"/>
      <c r="D270" s="477"/>
      <c r="E270" s="477"/>
      <c r="F270" s="477"/>
      <c r="G270" s="477"/>
      <c r="H270" s="477"/>
      <c r="I270" s="477"/>
      <c r="J270" s="477"/>
      <c r="K270" s="477"/>
      <c r="L270" s="477"/>
      <c r="M270" s="477"/>
      <c r="N270" s="477"/>
      <c r="O270" s="478"/>
      <c r="DI270" s="219"/>
      <c r="DJ270" s="219" t="s">
        <v>313</v>
      </c>
      <c r="DK270" s="219"/>
      <c r="DL270" s="219"/>
      <c r="DM270" s="219"/>
      <c r="DR270" s="219"/>
      <c r="DT270" s="219"/>
    </row>
    <row r="271" spans="1:124" customFormat="1" ht="34.5" x14ac:dyDescent="0.25">
      <c r="A271" s="308" t="s">
        <v>258</v>
      </c>
      <c r="B271" s="309" t="s">
        <v>260</v>
      </c>
      <c r="C271" s="365" t="s">
        <v>441</v>
      </c>
      <c r="D271" s="479" t="s">
        <v>442</v>
      </c>
      <c r="E271" s="479"/>
      <c r="F271" s="479"/>
      <c r="G271" s="309" t="s">
        <v>65</v>
      </c>
      <c r="H271" s="309">
        <v>6.5860000000000003</v>
      </c>
      <c r="I271" s="309" t="s">
        <v>41</v>
      </c>
      <c r="J271" s="309" t="s">
        <v>727</v>
      </c>
      <c r="K271" s="310" t="s">
        <v>444</v>
      </c>
      <c r="L271" s="309"/>
      <c r="M271" s="310" t="s">
        <v>728</v>
      </c>
      <c r="N271" s="309" t="s">
        <v>314</v>
      </c>
      <c r="O271" s="311" t="s">
        <v>729</v>
      </c>
      <c r="DI271" s="219"/>
      <c r="DJ271" s="219"/>
      <c r="DK271" s="219" t="s">
        <v>442</v>
      </c>
      <c r="DL271" s="219" t="s">
        <v>5</v>
      </c>
      <c r="DM271" s="219" t="s">
        <v>5</v>
      </c>
      <c r="DR271" s="219"/>
      <c r="DT271" s="219"/>
    </row>
    <row r="272" spans="1:124" customFormat="1" ht="15" x14ac:dyDescent="0.25">
      <c r="A272" s="314"/>
      <c r="B272" s="313"/>
      <c r="C272" s="366"/>
      <c r="D272" s="485" t="s">
        <v>59</v>
      </c>
      <c r="E272" s="485"/>
      <c r="F272" s="485"/>
      <c r="G272" s="309"/>
      <c r="H272" s="333"/>
      <c r="I272" s="333"/>
      <c r="J272" s="333"/>
      <c r="K272" s="334"/>
      <c r="L272" s="333"/>
      <c r="M272" s="345">
        <v>55.26</v>
      </c>
      <c r="N272" s="330"/>
      <c r="O272" s="346">
        <v>774.19</v>
      </c>
      <c r="DI272" s="219"/>
      <c r="DJ272" s="219"/>
      <c r="DK272" s="219"/>
      <c r="DL272" s="219"/>
      <c r="DM272" s="219"/>
      <c r="DR272" s="219" t="s">
        <v>59</v>
      </c>
      <c r="DT272" s="219"/>
    </row>
    <row r="273" spans="1:124" customFormat="1" ht="34.5" x14ac:dyDescent="0.25">
      <c r="A273" s="308" t="s">
        <v>259</v>
      </c>
      <c r="B273" s="309" t="s">
        <v>264</v>
      </c>
      <c r="C273" s="365" t="s">
        <v>111</v>
      </c>
      <c r="D273" s="479" t="s">
        <v>112</v>
      </c>
      <c r="E273" s="479"/>
      <c r="F273" s="479"/>
      <c r="G273" s="309" t="s">
        <v>65</v>
      </c>
      <c r="H273" s="309">
        <v>2.39</v>
      </c>
      <c r="I273" s="309" t="s">
        <v>41</v>
      </c>
      <c r="J273" s="309" t="s">
        <v>730</v>
      </c>
      <c r="K273" s="310" t="s">
        <v>113</v>
      </c>
      <c r="L273" s="309"/>
      <c r="M273" s="310" t="s">
        <v>731</v>
      </c>
      <c r="N273" s="309" t="s">
        <v>314</v>
      </c>
      <c r="O273" s="311" t="s">
        <v>732</v>
      </c>
      <c r="DI273" s="219"/>
      <c r="DJ273" s="219"/>
      <c r="DK273" s="219" t="s">
        <v>112</v>
      </c>
      <c r="DL273" s="219" t="s">
        <v>5</v>
      </c>
      <c r="DM273" s="219" t="s">
        <v>5</v>
      </c>
      <c r="DR273" s="219"/>
      <c r="DT273" s="219"/>
    </row>
    <row r="274" spans="1:124" customFormat="1" ht="15" x14ac:dyDescent="0.25">
      <c r="A274" s="314"/>
      <c r="B274" s="313"/>
      <c r="C274" s="366"/>
      <c r="D274" s="485" t="s">
        <v>59</v>
      </c>
      <c r="E274" s="485"/>
      <c r="F274" s="485"/>
      <c r="G274" s="309"/>
      <c r="H274" s="333"/>
      <c r="I274" s="333"/>
      <c r="J274" s="333"/>
      <c r="K274" s="334"/>
      <c r="L274" s="333"/>
      <c r="M274" s="345">
        <v>102.72</v>
      </c>
      <c r="N274" s="330"/>
      <c r="O274" s="336">
        <v>1439.11</v>
      </c>
      <c r="DI274" s="219"/>
      <c r="DJ274" s="219"/>
      <c r="DK274" s="219"/>
      <c r="DL274" s="219"/>
      <c r="DM274" s="219"/>
      <c r="DR274" s="219" t="s">
        <v>59</v>
      </c>
      <c r="DT274" s="219"/>
    </row>
    <row r="275" spans="1:124" customFormat="1" ht="45.75" x14ac:dyDescent="0.25">
      <c r="A275" s="308" t="s">
        <v>260</v>
      </c>
      <c r="B275" s="309" t="s">
        <v>265</v>
      </c>
      <c r="C275" s="365" t="s">
        <v>226</v>
      </c>
      <c r="D275" s="479" t="s">
        <v>315</v>
      </c>
      <c r="E275" s="479"/>
      <c r="F275" s="479"/>
      <c r="G275" s="309" t="s">
        <v>65</v>
      </c>
      <c r="H275" s="309">
        <v>21.52</v>
      </c>
      <c r="I275" s="309" t="s">
        <v>41</v>
      </c>
      <c r="J275" s="309" t="s">
        <v>733</v>
      </c>
      <c r="K275" s="310" t="s">
        <v>227</v>
      </c>
      <c r="L275" s="309"/>
      <c r="M275" s="310" t="s">
        <v>734</v>
      </c>
      <c r="N275" s="309" t="s">
        <v>314</v>
      </c>
      <c r="O275" s="311" t="s">
        <v>735</v>
      </c>
      <c r="DI275" s="219"/>
      <c r="DJ275" s="219"/>
      <c r="DK275" s="219" t="s">
        <v>315</v>
      </c>
      <c r="DL275" s="219" t="s">
        <v>5</v>
      </c>
      <c r="DM275" s="219" t="s">
        <v>5</v>
      </c>
      <c r="DR275" s="219"/>
      <c r="DT275" s="219"/>
    </row>
    <row r="276" spans="1:124" customFormat="1" ht="15" x14ac:dyDescent="0.25">
      <c r="A276" s="314"/>
      <c r="B276" s="313"/>
      <c r="C276" s="366"/>
      <c r="D276" s="485" t="s">
        <v>59</v>
      </c>
      <c r="E276" s="485"/>
      <c r="F276" s="485"/>
      <c r="G276" s="309"/>
      <c r="H276" s="333"/>
      <c r="I276" s="333"/>
      <c r="J276" s="333"/>
      <c r="K276" s="334"/>
      <c r="L276" s="333"/>
      <c r="M276" s="345">
        <v>70.59</v>
      </c>
      <c r="N276" s="330"/>
      <c r="O276" s="346">
        <v>988.97</v>
      </c>
      <c r="DI276" s="219"/>
      <c r="DJ276" s="219"/>
      <c r="DK276" s="219"/>
      <c r="DL276" s="219"/>
      <c r="DM276" s="219"/>
      <c r="DR276" s="219" t="s">
        <v>59</v>
      </c>
      <c r="DT276" s="219"/>
    </row>
    <row r="277" spans="1:124" customFormat="1" ht="15" x14ac:dyDescent="0.25">
      <c r="A277" s="347"/>
      <c r="B277" s="305"/>
      <c r="C277" s="310"/>
      <c r="D277" s="485" t="s">
        <v>736</v>
      </c>
      <c r="E277" s="485"/>
      <c r="F277" s="485"/>
      <c r="G277" s="485"/>
      <c r="H277" s="485"/>
      <c r="I277" s="485"/>
      <c r="J277" s="485"/>
      <c r="K277" s="485"/>
      <c r="L277" s="485"/>
      <c r="M277" s="348">
        <v>142504.37</v>
      </c>
      <c r="N277" s="349"/>
      <c r="O277" s="350"/>
      <c r="DI277" s="219"/>
      <c r="DJ277" s="219"/>
      <c r="DK277" s="219"/>
      <c r="DL277" s="219"/>
      <c r="DM277" s="219"/>
      <c r="DR277" s="219"/>
      <c r="DT277" s="219" t="s">
        <v>736</v>
      </c>
    </row>
    <row r="278" spans="1:124" customFormat="1" ht="15" x14ac:dyDescent="0.25">
      <c r="A278" s="476" t="s">
        <v>737</v>
      </c>
      <c r="B278" s="477"/>
      <c r="C278" s="477"/>
      <c r="D278" s="477"/>
      <c r="E278" s="477"/>
      <c r="F278" s="477"/>
      <c r="G278" s="477"/>
      <c r="H278" s="477"/>
      <c r="I278" s="477"/>
      <c r="J278" s="477"/>
      <c r="K278" s="477"/>
      <c r="L278" s="477"/>
      <c r="M278" s="477"/>
      <c r="N278" s="477"/>
      <c r="O278" s="478"/>
      <c r="DI278" s="219" t="s">
        <v>737</v>
      </c>
      <c r="DJ278" s="219"/>
      <c r="DK278" s="219"/>
      <c r="DL278" s="219"/>
      <c r="DM278" s="219"/>
      <c r="DR278" s="219"/>
      <c r="DT278" s="219"/>
    </row>
    <row r="279" spans="1:124" customFormat="1" ht="34.5" x14ac:dyDescent="0.25">
      <c r="A279" s="308" t="s">
        <v>264</v>
      </c>
      <c r="B279" s="309" t="s">
        <v>242</v>
      </c>
      <c r="C279" s="365" t="s">
        <v>647</v>
      </c>
      <c r="D279" s="479" t="s">
        <v>648</v>
      </c>
      <c r="E279" s="479"/>
      <c r="F279" s="479"/>
      <c r="G279" s="309" t="s">
        <v>649</v>
      </c>
      <c r="H279" s="309">
        <v>1</v>
      </c>
      <c r="I279" s="309" t="s">
        <v>41</v>
      </c>
      <c r="J279" s="309" t="s">
        <v>41</v>
      </c>
      <c r="K279" s="310"/>
      <c r="L279" s="309"/>
      <c r="M279" s="310"/>
      <c r="N279" s="309"/>
      <c r="O279" s="311"/>
      <c r="DI279" s="219"/>
      <c r="DJ279" s="219"/>
      <c r="DK279" s="219" t="s">
        <v>648</v>
      </c>
      <c r="DL279" s="219" t="s">
        <v>5</v>
      </c>
      <c r="DM279" s="219" t="s">
        <v>5</v>
      </c>
      <c r="DR279" s="219"/>
      <c r="DT279" s="219"/>
    </row>
    <row r="280" spans="1:124" customFormat="1" ht="23.25" x14ac:dyDescent="0.25">
      <c r="A280" s="314"/>
      <c r="B280" s="315"/>
      <c r="C280" s="316" t="s">
        <v>527</v>
      </c>
      <c r="D280" s="480" t="s">
        <v>528</v>
      </c>
      <c r="E280" s="480"/>
      <c r="F280" s="480"/>
      <c r="G280" s="480"/>
      <c r="H280" s="480"/>
      <c r="I280" s="480"/>
      <c r="J280" s="480"/>
      <c r="K280" s="480"/>
      <c r="L280" s="480"/>
      <c r="M280" s="480"/>
      <c r="N280" s="480"/>
      <c r="O280" s="481"/>
      <c r="DI280" s="219"/>
      <c r="DJ280" s="219"/>
      <c r="DK280" s="219"/>
      <c r="DL280" s="219"/>
      <c r="DM280" s="219"/>
      <c r="DN280" s="218" t="s">
        <v>528</v>
      </c>
      <c r="DR280" s="219"/>
      <c r="DT280" s="219"/>
    </row>
    <row r="281" spans="1:124" customFormat="1" ht="23.25" x14ac:dyDescent="0.25">
      <c r="A281" s="314"/>
      <c r="B281" s="315"/>
      <c r="C281" s="316" t="s">
        <v>529</v>
      </c>
      <c r="D281" s="480" t="s">
        <v>530</v>
      </c>
      <c r="E281" s="480"/>
      <c r="F281" s="480"/>
      <c r="G281" s="480"/>
      <c r="H281" s="480"/>
      <c r="I281" s="480"/>
      <c r="J281" s="480"/>
      <c r="K281" s="480"/>
      <c r="L281" s="480"/>
      <c r="M281" s="480"/>
      <c r="N281" s="480"/>
      <c r="O281" s="481"/>
      <c r="DI281" s="219"/>
      <c r="DJ281" s="219"/>
      <c r="DK281" s="219"/>
      <c r="DL281" s="219"/>
      <c r="DM281" s="219"/>
      <c r="DN281" s="218" t="s">
        <v>530</v>
      </c>
      <c r="DR281" s="219"/>
      <c r="DT281" s="219"/>
    </row>
    <row r="282" spans="1:124" customFormat="1" ht="57" x14ac:dyDescent="0.25">
      <c r="A282" s="314"/>
      <c r="B282" s="315"/>
      <c r="C282" s="316" t="s">
        <v>45</v>
      </c>
      <c r="D282" s="480" t="s">
        <v>46</v>
      </c>
      <c r="E282" s="480"/>
      <c r="F282" s="480"/>
      <c r="G282" s="480"/>
      <c r="H282" s="480"/>
      <c r="I282" s="480"/>
      <c r="J282" s="480"/>
      <c r="K282" s="480"/>
      <c r="L282" s="480"/>
      <c r="M282" s="480"/>
      <c r="N282" s="480"/>
      <c r="O282" s="481"/>
      <c r="DI282" s="219"/>
      <c r="DJ282" s="219"/>
      <c r="DK282" s="219"/>
      <c r="DL282" s="219"/>
      <c r="DM282" s="219"/>
      <c r="DN282" s="218" t="s">
        <v>46</v>
      </c>
      <c r="DR282" s="219"/>
      <c r="DT282" s="219"/>
    </row>
    <row r="283" spans="1:124" customFormat="1" ht="15" x14ac:dyDescent="0.25">
      <c r="A283" s="314"/>
      <c r="B283" s="317"/>
      <c r="C283" s="316" t="s">
        <v>41</v>
      </c>
      <c r="D283" s="484" t="s">
        <v>47</v>
      </c>
      <c r="E283" s="484"/>
      <c r="F283" s="484"/>
      <c r="G283" s="318"/>
      <c r="H283" s="319"/>
      <c r="I283" s="319"/>
      <c r="J283" s="319"/>
      <c r="K283" s="320">
        <v>298.64</v>
      </c>
      <c r="L283" s="339">
        <v>1.4490000000000001</v>
      </c>
      <c r="M283" s="320">
        <v>432.73</v>
      </c>
      <c r="N283" s="321">
        <v>46.99</v>
      </c>
      <c r="O283" s="322">
        <v>20333.98</v>
      </c>
      <c r="DI283" s="219"/>
      <c r="DJ283" s="219"/>
      <c r="DK283" s="219"/>
      <c r="DL283" s="219"/>
      <c r="DM283" s="219"/>
      <c r="DO283" s="218" t="s">
        <v>47</v>
      </c>
      <c r="DR283" s="219"/>
      <c r="DT283" s="219"/>
    </row>
    <row r="284" spans="1:124" customFormat="1" ht="15" x14ac:dyDescent="0.25">
      <c r="A284" s="314"/>
      <c r="B284" s="317"/>
      <c r="C284" s="316" t="s">
        <v>25</v>
      </c>
      <c r="D284" s="484" t="s">
        <v>48</v>
      </c>
      <c r="E284" s="484"/>
      <c r="F284" s="484"/>
      <c r="G284" s="318"/>
      <c r="H284" s="319"/>
      <c r="I284" s="319"/>
      <c r="J284" s="319"/>
      <c r="K284" s="320">
        <v>128.02000000000001</v>
      </c>
      <c r="L284" s="339">
        <v>1.4490000000000001</v>
      </c>
      <c r="M284" s="320">
        <v>185.5</v>
      </c>
      <c r="N284" s="321">
        <v>14.01</v>
      </c>
      <c r="O284" s="322">
        <v>2598.86</v>
      </c>
      <c r="DI284" s="219"/>
      <c r="DJ284" s="219"/>
      <c r="DK284" s="219"/>
      <c r="DL284" s="219"/>
      <c r="DM284" s="219"/>
      <c r="DO284" s="218" t="s">
        <v>48</v>
      </c>
      <c r="DR284" s="219"/>
      <c r="DT284" s="219"/>
    </row>
    <row r="285" spans="1:124" customFormat="1" ht="15" x14ac:dyDescent="0.25">
      <c r="A285" s="314"/>
      <c r="B285" s="317"/>
      <c r="C285" s="316" t="s">
        <v>49</v>
      </c>
      <c r="D285" s="484" t="s">
        <v>50</v>
      </c>
      <c r="E285" s="484"/>
      <c r="F285" s="484"/>
      <c r="G285" s="318"/>
      <c r="H285" s="319"/>
      <c r="I285" s="319"/>
      <c r="J285" s="319"/>
      <c r="K285" s="320">
        <v>19.84</v>
      </c>
      <c r="L285" s="339">
        <v>1.4490000000000001</v>
      </c>
      <c r="M285" s="320">
        <v>28.75</v>
      </c>
      <c r="N285" s="321">
        <v>46.99</v>
      </c>
      <c r="O285" s="322">
        <v>1350.96</v>
      </c>
      <c r="DI285" s="219"/>
      <c r="DJ285" s="219"/>
      <c r="DK285" s="219"/>
      <c r="DL285" s="219"/>
      <c r="DM285" s="219"/>
      <c r="DO285" s="218" t="s">
        <v>50</v>
      </c>
      <c r="DR285" s="219"/>
      <c r="DT285" s="219"/>
    </row>
    <row r="286" spans="1:124" customFormat="1" ht="15" x14ac:dyDescent="0.25">
      <c r="A286" s="323"/>
      <c r="B286" s="317"/>
      <c r="C286" s="316"/>
      <c r="D286" s="484" t="s">
        <v>53</v>
      </c>
      <c r="E286" s="484"/>
      <c r="F286" s="484"/>
      <c r="G286" s="318" t="s">
        <v>54</v>
      </c>
      <c r="H286" s="321">
        <v>35.01</v>
      </c>
      <c r="I286" s="339">
        <v>1.4490000000000001</v>
      </c>
      <c r="J286" s="325">
        <v>50.729489999999998</v>
      </c>
      <c r="K286" s="326"/>
      <c r="L286" s="319"/>
      <c r="M286" s="326"/>
      <c r="N286" s="319"/>
      <c r="O286" s="327"/>
      <c r="DI286" s="219"/>
      <c r="DJ286" s="219"/>
      <c r="DK286" s="219"/>
      <c r="DL286" s="219"/>
      <c r="DM286" s="219"/>
      <c r="DP286" s="218" t="s">
        <v>53</v>
      </c>
      <c r="DR286" s="219"/>
      <c r="DT286" s="219"/>
    </row>
    <row r="287" spans="1:124" customFormat="1" ht="15" x14ac:dyDescent="0.25">
      <c r="A287" s="323"/>
      <c r="B287" s="317"/>
      <c r="C287" s="316"/>
      <c r="D287" s="484" t="s">
        <v>55</v>
      </c>
      <c r="E287" s="484"/>
      <c r="F287" s="484"/>
      <c r="G287" s="318" t="s">
        <v>54</v>
      </c>
      <c r="H287" s="321">
        <v>1.71</v>
      </c>
      <c r="I287" s="339">
        <v>1.4490000000000001</v>
      </c>
      <c r="J287" s="325">
        <v>2.4777900000000002</v>
      </c>
      <c r="K287" s="326"/>
      <c r="L287" s="319"/>
      <c r="M287" s="326"/>
      <c r="N287" s="319"/>
      <c r="O287" s="327"/>
      <c r="DI287" s="219"/>
      <c r="DJ287" s="219"/>
      <c r="DK287" s="219"/>
      <c r="DL287" s="219"/>
      <c r="DM287" s="219"/>
      <c r="DP287" s="218" t="s">
        <v>55</v>
      </c>
      <c r="DR287" s="219"/>
      <c r="DT287" s="219"/>
    </row>
    <row r="288" spans="1:124" customFormat="1" ht="15" x14ac:dyDescent="0.25">
      <c r="A288" s="328"/>
      <c r="B288" s="318"/>
      <c r="C288" s="316"/>
      <c r="D288" s="483" t="s">
        <v>56</v>
      </c>
      <c r="E288" s="483"/>
      <c r="F288" s="483"/>
      <c r="G288" s="329"/>
      <c r="H288" s="330"/>
      <c r="I288" s="330"/>
      <c r="J288" s="330"/>
      <c r="K288" s="331">
        <v>426.66</v>
      </c>
      <c r="L288" s="330"/>
      <c r="M288" s="331">
        <v>618.23</v>
      </c>
      <c r="N288" s="330"/>
      <c r="O288" s="332">
        <v>22932.84</v>
      </c>
      <c r="DI288" s="219"/>
      <c r="DJ288" s="219"/>
      <c r="DK288" s="219"/>
      <c r="DL288" s="219"/>
      <c r="DM288" s="219"/>
      <c r="DQ288" s="218" t="s">
        <v>56</v>
      </c>
      <c r="DR288" s="219"/>
      <c r="DT288" s="219"/>
    </row>
    <row r="289" spans="1:124" customFormat="1" ht="15" x14ac:dyDescent="0.25">
      <c r="A289" s="323"/>
      <c r="B289" s="317"/>
      <c r="C289" s="316"/>
      <c r="D289" s="484" t="s">
        <v>57</v>
      </c>
      <c r="E289" s="484"/>
      <c r="F289" s="484"/>
      <c r="G289" s="318"/>
      <c r="H289" s="319"/>
      <c r="I289" s="319"/>
      <c r="J289" s="319"/>
      <c r="K289" s="326"/>
      <c r="L289" s="319"/>
      <c r="M289" s="320">
        <v>461.48</v>
      </c>
      <c r="N289" s="319"/>
      <c r="O289" s="322">
        <v>21684.94</v>
      </c>
      <c r="DI289" s="219"/>
      <c r="DJ289" s="219"/>
      <c r="DK289" s="219"/>
      <c r="DL289" s="219"/>
      <c r="DM289" s="219"/>
      <c r="DP289" s="218" t="s">
        <v>57</v>
      </c>
      <c r="DR289" s="219"/>
      <c r="DT289" s="219"/>
    </row>
    <row r="290" spans="1:124" customFormat="1" ht="33.75" x14ac:dyDescent="0.25">
      <c r="A290" s="323"/>
      <c r="B290" s="317"/>
      <c r="C290" s="316" t="s">
        <v>238</v>
      </c>
      <c r="D290" s="484" t="s">
        <v>239</v>
      </c>
      <c r="E290" s="484"/>
      <c r="F290" s="484"/>
      <c r="G290" s="318" t="s">
        <v>58</v>
      </c>
      <c r="H290" s="324">
        <v>109</v>
      </c>
      <c r="I290" s="319"/>
      <c r="J290" s="324">
        <v>109</v>
      </c>
      <c r="K290" s="326"/>
      <c r="L290" s="319"/>
      <c r="M290" s="320">
        <v>503.01</v>
      </c>
      <c r="N290" s="319"/>
      <c r="O290" s="322">
        <v>23636.58</v>
      </c>
      <c r="DI290" s="219"/>
      <c r="DJ290" s="219"/>
      <c r="DK290" s="219"/>
      <c r="DL290" s="219"/>
      <c r="DM290" s="219"/>
      <c r="DP290" s="218" t="s">
        <v>239</v>
      </c>
      <c r="DR290" s="219"/>
      <c r="DT290" s="219"/>
    </row>
    <row r="291" spans="1:124" customFormat="1" ht="56.25" x14ac:dyDescent="0.25">
      <c r="A291" s="323"/>
      <c r="B291" s="317"/>
      <c r="C291" s="316" t="s">
        <v>240</v>
      </c>
      <c r="D291" s="484" t="s">
        <v>241</v>
      </c>
      <c r="E291" s="484"/>
      <c r="F291" s="484"/>
      <c r="G291" s="318" t="s">
        <v>58</v>
      </c>
      <c r="H291" s="324">
        <v>65</v>
      </c>
      <c r="I291" s="321">
        <v>0.85</v>
      </c>
      <c r="J291" s="321">
        <v>55.25</v>
      </c>
      <c r="K291" s="326"/>
      <c r="L291" s="319"/>
      <c r="M291" s="320">
        <v>254.97</v>
      </c>
      <c r="N291" s="319"/>
      <c r="O291" s="322">
        <v>11980.93</v>
      </c>
      <c r="DI291" s="219"/>
      <c r="DJ291" s="219"/>
      <c r="DK291" s="219"/>
      <c r="DL291" s="219"/>
      <c r="DM291" s="219"/>
      <c r="DP291" s="218" t="s">
        <v>241</v>
      </c>
      <c r="DR291" s="219"/>
      <c r="DT291" s="219"/>
    </row>
    <row r="292" spans="1:124" customFormat="1" ht="15" x14ac:dyDescent="0.25">
      <c r="A292" s="314"/>
      <c r="B292" s="313"/>
      <c r="C292" s="366"/>
      <c r="D292" s="485" t="s">
        <v>59</v>
      </c>
      <c r="E292" s="485"/>
      <c r="F292" s="485"/>
      <c r="G292" s="309"/>
      <c r="H292" s="333"/>
      <c r="I292" s="333"/>
      <c r="J292" s="333"/>
      <c r="K292" s="334"/>
      <c r="L292" s="333"/>
      <c r="M292" s="335">
        <v>1376.21</v>
      </c>
      <c r="N292" s="330"/>
      <c r="O292" s="336">
        <v>58550.35</v>
      </c>
      <c r="DI292" s="219"/>
      <c r="DJ292" s="219"/>
      <c r="DK292" s="219"/>
      <c r="DL292" s="219"/>
      <c r="DM292" s="219"/>
      <c r="DR292" s="219" t="s">
        <v>59</v>
      </c>
      <c r="DT292" s="219"/>
    </row>
    <row r="293" spans="1:124" customFormat="1" ht="57" x14ac:dyDescent="0.25">
      <c r="A293" s="308" t="s">
        <v>265</v>
      </c>
      <c r="B293" s="309" t="s">
        <v>243</v>
      </c>
      <c r="C293" s="365" t="s">
        <v>650</v>
      </c>
      <c r="D293" s="479" t="s">
        <v>651</v>
      </c>
      <c r="E293" s="479"/>
      <c r="F293" s="479"/>
      <c r="G293" s="309" t="s">
        <v>652</v>
      </c>
      <c r="H293" s="309">
        <v>1</v>
      </c>
      <c r="I293" s="309" t="s">
        <v>41</v>
      </c>
      <c r="J293" s="309" t="s">
        <v>41</v>
      </c>
      <c r="K293" s="310"/>
      <c r="L293" s="309"/>
      <c r="M293" s="310"/>
      <c r="N293" s="309"/>
      <c r="O293" s="311"/>
      <c r="DI293" s="219"/>
      <c r="DJ293" s="219"/>
      <c r="DK293" s="219" t="s">
        <v>651</v>
      </c>
      <c r="DL293" s="219" t="s">
        <v>5</v>
      </c>
      <c r="DM293" s="219" t="s">
        <v>5</v>
      </c>
      <c r="DR293" s="219"/>
      <c r="DT293" s="219"/>
    </row>
    <row r="294" spans="1:124" customFormat="1" ht="23.25" x14ac:dyDescent="0.25">
      <c r="A294" s="314"/>
      <c r="B294" s="315"/>
      <c r="C294" s="316" t="s">
        <v>527</v>
      </c>
      <c r="D294" s="480" t="s">
        <v>528</v>
      </c>
      <c r="E294" s="480"/>
      <c r="F294" s="480"/>
      <c r="G294" s="480"/>
      <c r="H294" s="480"/>
      <c r="I294" s="480"/>
      <c r="J294" s="480"/>
      <c r="K294" s="480"/>
      <c r="L294" s="480"/>
      <c r="M294" s="480"/>
      <c r="N294" s="480"/>
      <c r="O294" s="481"/>
      <c r="DI294" s="219"/>
      <c r="DJ294" s="219"/>
      <c r="DK294" s="219"/>
      <c r="DL294" s="219"/>
      <c r="DM294" s="219"/>
      <c r="DN294" s="218" t="s">
        <v>528</v>
      </c>
      <c r="DR294" s="219"/>
      <c r="DT294" s="219"/>
    </row>
    <row r="295" spans="1:124" customFormat="1" ht="23.25" x14ac:dyDescent="0.25">
      <c r="A295" s="314"/>
      <c r="B295" s="315"/>
      <c r="C295" s="316" t="s">
        <v>529</v>
      </c>
      <c r="D295" s="480" t="s">
        <v>530</v>
      </c>
      <c r="E295" s="480"/>
      <c r="F295" s="480"/>
      <c r="G295" s="480"/>
      <c r="H295" s="480"/>
      <c r="I295" s="480"/>
      <c r="J295" s="480"/>
      <c r="K295" s="480"/>
      <c r="L295" s="480"/>
      <c r="M295" s="480"/>
      <c r="N295" s="480"/>
      <c r="O295" s="481"/>
      <c r="DI295" s="219"/>
      <c r="DJ295" s="219"/>
      <c r="DK295" s="219"/>
      <c r="DL295" s="219"/>
      <c r="DM295" s="219"/>
      <c r="DN295" s="218" t="s">
        <v>530</v>
      </c>
      <c r="DR295" s="219"/>
      <c r="DT295" s="219"/>
    </row>
    <row r="296" spans="1:124" customFormat="1" ht="33.75" x14ac:dyDescent="0.25">
      <c r="A296" s="314"/>
      <c r="B296" s="315"/>
      <c r="C296" s="316" t="s">
        <v>43</v>
      </c>
      <c r="D296" s="480" t="s">
        <v>44</v>
      </c>
      <c r="E296" s="480"/>
      <c r="F296" s="480"/>
      <c r="G296" s="480"/>
      <c r="H296" s="480"/>
      <c r="I296" s="480"/>
      <c r="J296" s="480"/>
      <c r="K296" s="480"/>
      <c r="L296" s="480"/>
      <c r="M296" s="480"/>
      <c r="N296" s="480"/>
      <c r="O296" s="481"/>
      <c r="DI296" s="219"/>
      <c r="DJ296" s="219"/>
      <c r="DK296" s="219"/>
      <c r="DL296" s="219"/>
      <c r="DM296" s="219"/>
      <c r="DN296" s="218" t="s">
        <v>44</v>
      </c>
      <c r="DR296" s="219"/>
      <c r="DT296" s="219"/>
    </row>
    <row r="297" spans="1:124" customFormat="1" ht="57" x14ac:dyDescent="0.25">
      <c r="A297" s="314"/>
      <c r="B297" s="315"/>
      <c r="C297" s="316" t="s">
        <v>45</v>
      </c>
      <c r="D297" s="480" t="s">
        <v>46</v>
      </c>
      <c r="E297" s="480"/>
      <c r="F297" s="480"/>
      <c r="G297" s="480"/>
      <c r="H297" s="480"/>
      <c r="I297" s="480"/>
      <c r="J297" s="480"/>
      <c r="K297" s="480"/>
      <c r="L297" s="480"/>
      <c r="M297" s="480"/>
      <c r="N297" s="480"/>
      <c r="O297" s="481"/>
      <c r="DI297" s="219"/>
      <c r="DJ297" s="219"/>
      <c r="DK297" s="219"/>
      <c r="DL297" s="219"/>
      <c r="DM297" s="219"/>
      <c r="DN297" s="218" t="s">
        <v>46</v>
      </c>
      <c r="DR297" s="219"/>
      <c r="DT297" s="219"/>
    </row>
    <row r="298" spans="1:124" customFormat="1" ht="15" x14ac:dyDescent="0.25">
      <c r="A298" s="314"/>
      <c r="B298" s="317"/>
      <c r="C298" s="316" t="s">
        <v>41</v>
      </c>
      <c r="D298" s="484" t="s">
        <v>47</v>
      </c>
      <c r="E298" s="484"/>
      <c r="F298" s="484"/>
      <c r="G298" s="318"/>
      <c r="H298" s="319"/>
      <c r="I298" s="319"/>
      <c r="J298" s="319"/>
      <c r="K298" s="337">
        <v>1291.68</v>
      </c>
      <c r="L298" s="325">
        <v>1.66635</v>
      </c>
      <c r="M298" s="337">
        <v>2152.39</v>
      </c>
      <c r="N298" s="321">
        <v>46.99</v>
      </c>
      <c r="O298" s="322">
        <v>101140.81</v>
      </c>
      <c r="DI298" s="219"/>
      <c r="DJ298" s="219"/>
      <c r="DK298" s="219"/>
      <c r="DL298" s="219"/>
      <c r="DM298" s="219"/>
      <c r="DO298" s="218" t="s">
        <v>47</v>
      </c>
      <c r="DR298" s="219"/>
      <c r="DT298" s="219"/>
    </row>
    <row r="299" spans="1:124" customFormat="1" ht="15" x14ac:dyDescent="0.25">
      <c r="A299" s="314"/>
      <c r="B299" s="317"/>
      <c r="C299" s="316" t="s">
        <v>25</v>
      </c>
      <c r="D299" s="484" t="s">
        <v>48</v>
      </c>
      <c r="E299" s="484"/>
      <c r="F299" s="484"/>
      <c r="G299" s="318"/>
      <c r="H299" s="319"/>
      <c r="I299" s="319"/>
      <c r="J299" s="319"/>
      <c r="K299" s="337">
        <v>2411.9699999999998</v>
      </c>
      <c r="L299" s="325">
        <v>1.81125</v>
      </c>
      <c r="M299" s="337">
        <v>4368.68</v>
      </c>
      <c r="N299" s="321">
        <v>14.01</v>
      </c>
      <c r="O299" s="322">
        <v>61205.21</v>
      </c>
      <c r="DI299" s="219"/>
      <c r="DJ299" s="219"/>
      <c r="DK299" s="219"/>
      <c r="DL299" s="219"/>
      <c r="DM299" s="219"/>
      <c r="DO299" s="218" t="s">
        <v>48</v>
      </c>
      <c r="DR299" s="219"/>
      <c r="DT299" s="219"/>
    </row>
    <row r="300" spans="1:124" customFormat="1" ht="15" x14ac:dyDescent="0.25">
      <c r="A300" s="314"/>
      <c r="B300" s="317"/>
      <c r="C300" s="316" t="s">
        <v>49</v>
      </c>
      <c r="D300" s="484" t="s">
        <v>50</v>
      </c>
      <c r="E300" s="484"/>
      <c r="F300" s="484"/>
      <c r="G300" s="318"/>
      <c r="H300" s="319"/>
      <c r="I300" s="319"/>
      <c r="J300" s="319"/>
      <c r="K300" s="320">
        <v>211.93</v>
      </c>
      <c r="L300" s="325">
        <v>1.81125</v>
      </c>
      <c r="M300" s="320">
        <v>383.86</v>
      </c>
      <c r="N300" s="321">
        <v>46.99</v>
      </c>
      <c r="O300" s="322">
        <v>18037.580000000002</v>
      </c>
      <c r="DI300" s="219"/>
      <c r="DJ300" s="219"/>
      <c r="DK300" s="219"/>
      <c r="DL300" s="219"/>
      <c r="DM300" s="219"/>
      <c r="DO300" s="218" t="s">
        <v>50</v>
      </c>
      <c r="DR300" s="219"/>
      <c r="DT300" s="219"/>
    </row>
    <row r="301" spans="1:124" customFormat="1" ht="15" x14ac:dyDescent="0.25">
      <c r="A301" s="314"/>
      <c r="B301" s="317"/>
      <c r="C301" s="316" t="s">
        <v>51</v>
      </c>
      <c r="D301" s="484" t="s">
        <v>52</v>
      </c>
      <c r="E301" s="484"/>
      <c r="F301" s="484"/>
      <c r="G301" s="318"/>
      <c r="H301" s="319"/>
      <c r="I301" s="319"/>
      <c r="J301" s="319"/>
      <c r="K301" s="337">
        <v>5127.08</v>
      </c>
      <c r="L301" s="319"/>
      <c r="M301" s="337">
        <v>5127.08</v>
      </c>
      <c r="N301" s="321">
        <v>8.75</v>
      </c>
      <c r="O301" s="322">
        <v>44861.95</v>
      </c>
      <c r="DI301" s="219"/>
      <c r="DJ301" s="219"/>
      <c r="DK301" s="219"/>
      <c r="DL301" s="219"/>
      <c r="DM301" s="219"/>
      <c r="DO301" s="218" t="s">
        <v>52</v>
      </c>
      <c r="DR301" s="219"/>
      <c r="DT301" s="219"/>
    </row>
    <row r="302" spans="1:124" customFormat="1" ht="15" x14ac:dyDescent="0.25">
      <c r="A302" s="323"/>
      <c r="B302" s="317"/>
      <c r="C302" s="316"/>
      <c r="D302" s="484" t="s">
        <v>53</v>
      </c>
      <c r="E302" s="484"/>
      <c r="F302" s="484"/>
      <c r="G302" s="318" t="s">
        <v>54</v>
      </c>
      <c r="H302" s="324">
        <v>144</v>
      </c>
      <c r="I302" s="325">
        <v>1.66635</v>
      </c>
      <c r="J302" s="343">
        <v>239.95439999999999</v>
      </c>
      <c r="K302" s="326"/>
      <c r="L302" s="319"/>
      <c r="M302" s="326"/>
      <c r="N302" s="319"/>
      <c r="O302" s="327"/>
      <c r="DI302" s="219"/>
      <c r="DJ302" s="219"/>
      <c r="DK302" s="219"/>
      <c r="DL302" s="219"/>
      <c r="DM302" s="219"/>
      <c r="DP302" s="218" t="s">
        <v>53</v>
      </c>
      <c r="DR302" s="219"/>
      <c r="DT302" s="219"/>
    </row>
    <row r="303" spans="1:124" customFormat="1" ht="15" x14ac:dyDescent="0.25">
      <c r="A303" s="323"/>
      <c r="B303" s="317"/>
      <c r="C303" s="316"/>
      <c r="D303" s="484" t="s">
        <v>55</v>
      </c>
      <c r="E303" s="484"/>
      <c r="F303" s="484"/>
      <c r="G303" s="318" t="s">
        <v>54</v>
      </c>
      <c r="H303" s="321">
        <v>17.18</v>
      </c>
      <c r="I303" s="325">
        <v>1.81125</v>
      </c>
      <c r="J303" s="344">
        <v>31.117274999999999</v>
      </c>
      <c r="K303" s="326"/>
      <c r="L303" s="319"/>
      <c r="M303" s="326"/>
      <c r="N303" s="319"/>
      <c r="O303" s="327"/>
      <c r="DI303" s="219"/>
      <c r="DJ303" s="219"/>
      <c r="DK303" s="219"/>
      <c r="DL303" s="219"/>
      <c r="DM303" s="219"/>
      <c r="DP303" s="218" t="s">
        <v>55</v>
      </c>
      <c r="DR303" s="219"/>
      <c r="DT303" s="219"/>
    </row>
    <row r="304" spans="1:124" customFormat="1" ht="15" x14ac:dyDescent="0.25">
      <c r="A304" s="328"/>
      <c r="B304" s="318"/>
      <c r="C304" s="316"/>
      <c r="D304" s="483" t="s">
        <v>56</v>
      </c>
      <c r="E304" s="483"/>
      <c r="F304" s="483"/>
      <c r="G304" s="329"/>
      <c r="H304" s="330"/>
      <c r="I304" s="330"/>
      <c r="J304" s="330"/>
      <c r="K304" s="340">
        <v>8830.73</v>
      </c>
      <c r="L304" s="330"/>
      <c r="M304" s="340">
        <v>11648.15</v>
      </c>
      <c r="N304" s="330"/>
      <c r="O304" s="332">
        <v>207207.97</v>
      </c>
      <c r="DI304" s="219"/>
      <c r="DJ304" s="219"/>
      <c r="DK304" s="219"/>
      <c r="DL304" s="219"/>
      <c r="DM304" s="219"/>
      <c r="DQ304" s="218" t="s">
        <v>56</v>
      </c>
      <c r="DR304" s="219"/>
      <c r="DT304" s="219"/>
    </row>
    <row r="305" spans="1:124" customFormat="1" ht="15" x14ac:dyDescent="0.25">
      <c r="A305" s="323"/>
      <c r="B305" s="317"/>
      <c r="C305" s="316"/>
      <c r="D305" s="484" t="s">
        <v>57</v>
      </c>
      <c r="E305" s="484"/>
      <c r="F305" s="484"/>
      <c r="G305" s="318"/>
      <c r="H305" s="319"/>
      <c r="I305" s="319"/>
      <c r="J305" s="319"/>
      <c r="K305" s="326"/>
      <c r="L305" s="319"/>
      <c r="M305" s="337">
        <v>2536.25</v>
      </c>
      <c r="N305" s="319"/>
      <c r="O305" s="322">
        <v>119178.39</v>
      </c>
      <c r="DI305" s="219"/>
      <c r="DJ305" s="219"/>
      <c r="DK305" s="219"/>
      <c r="DL305" s="219"/>
      <c r="DM305" s="219"/>
      <c r="DP305" s="218" t="s">
        <v>57</v>
      </c>
      <c r="DR305" s="219"/>
      <c r="DT305" s="219"/>
    </row>
    <row r="306" spans="1:124" customFormat="1" ht="33.75" x14ac:dyDescent="0.25">
      <c r="A306" s="323"/>
      <c r="B306" s="317"/>
      <c r="C306" s="316" t="s">
        <v>238</v>
      </c>
      <c r="D306" s="484" t="s">
        <v>239</v>
      </c>
      <c r="E306" s="484"/>
      <c r="F306" s="484"/>
      <c r="G306" s="318" t="s">
        <v>58</v>
      </c>
      <c r="H306" s="324">
        <v>109</v>
      </c>
      <c r="I306" s="319"/>
      <c r="J306" s="324">
        <v>109</v>
      </c>
      <c r="K306" s="326"/>
      <c r="L306" s="319"/>
      <c r="M306" s="337">
        <v>2764.51</v>
      </c>
      <c r="N306" s="319"/>
      <c r="O306" s="322">
        <v>129904.45</v>
      </c>
      <c r="DI306" s="219"/>
      <c r="DJ306" s="219"/>
      <c r="DK306" s="219"/>
      <c r="DL306" s="219"/>
      <c r="DM306" s="219"/>
      <c r="DP306" s="218" t="s">
        <v>239</v>
      </c>
      <c r="DR306" s="219"/>
      <c r="DT306" s="219"/>
    </row>
    <row r="307" spans="1:124" customFormat="1" ht="56.25" x14ac:dyDescent="0.25">
      <c r="A307" s="323"/>
      <c r="B307" s="317"/>
      <c r="C307" s="316" t="s">
        <v>240</v>
      </c>
      <c r="D307" s="484" t="s">
        <v>241</v>
      </c>
      <c r="E307" s="484"/>
      <c r="F307" s="484"/>
      <c r="G307" s="318" t="s">
        <v>58</v>
      </c>
      <c r="H307" s="324">
        <v>65</v>
      </c>
      <c r="I307" s="321">
        <v>0.85</v>
      </c>
      <c r="J307" s="321">
        <v>55.25</v>
      </c>
      <c r="K307" s="326"/>
      <c r="L307" s="319"/>
      <c r="M307" s="337">
        <v>1401.28</v>
      </c>
      <c r="N307" s="319"/>
      <c r="O307" s="322">
        <v>65846.06</v>
      </c>
      <c r="DI307" s="219"/>
      <c r="DJ307" s="219"/>
      <c r="DK307" s="219"/>
      <c r="DL307" s="219"/>
      <c r="DM307" s="219"/>
      <c r="DP307" s="218" t="s">
        <v>241</v>
      </c>
      <c r="DR307" s="219"/>
      <c r="DT307" s="219"/>
    </row>
    <row r="308" spans="1:124" customFormat="1" ht="15" x14ac:dyDescent="0.25">
      <c r="A308" s="314"/>
      <c r="B308" s="313"/>
      <c r="C308" s="366"/>
      <c r="D308" s="485" t="s">
        <v>59</v>
      </c>
      <c r="E308" s="485"/>
      <c r="F308" s="485"/>
      <c r="G308" s="309"/>
      <c r="H308" s="333"/>
      <c r="I308" s="333"/>
      <c r="J308" s="333"/>
      <c r="K308" s="334"/>
      <c r="L308" s="333"/>
      <c r="M308" s="335">
        <v>15813.94</v>
      </c>
      <c r="N308" s="330"/>
      <c r="O308" s="336">
        <v>402958.48</v>
      </c>
      <c r="DI308" s="219"/>
      <c r="DJ308" s="219"/>
      <c r="DK308" s="219"/>
      <c r="DL308" s="219"/>
      <c r="DM308" s="219"/>
      <c r="DR308" s="219" t="s">
        <v>59</v>
      </c>
      <c r="DT308" s="219"/>
    </row>
    <row r="309" spans="1:124" customFormat="1" ht="23.25" x14ac:dyDescent="0.25">
      <c r="A309" s="308" t="s">
        <v>236</v>
      </c>
      <c r="B309" s="309" t="s">
        <v>738</v>
      </c>
      <c r="C309" s="365" t="s">
        <v>653</v>
      </c>
      <c r="D309" s="479" t="s">
        <v>654</v>
      </c>
      <c r="E309" s="479"/>
      <c r="F309" s="479"/>
      <c r="G309" s="309" t="s">
        <v>88</v>
      </c>
      <c r="H309" s="309">
        <v>-5</v>
      </c>
      <c r="I309" s="309" t="s">
        <v>41</v>
      </c>
      <c r="J309" s="309" t="s">
        <v>655</v>
      </c>
      <c r="K309" s="310" t="s">
        <v>656</v>
      </c>
      <c r="L309" s="309"/>
      <c r="M309" s="310" t="s">
        <v>657</v>
      </c>
      <c r="N309" s="309" t="s">
        <v>318</v>
      </c>
      <c r="O309" s="311" t="s">
        <v>658</v>
      </c>
      <c r="DI309" s="219"/>
      <c r="DJ309" s="219"/>
      <c r="DK309" s="219" t="s">
        <v>654</v>
      </c>
      <c r="DL309" s="219" t="s">
        <v>5</v>
      </c>
      <c r="DM309" s="219" t="s">
        <v>5</v>
      </c>
      <c r="DR309" s="219"/>
      <c r="DT309" s="219"/>
    </row>
    <row r="310" spans="1:124" customFormat="1" ht="15" x14ac:dyDescent="0.25">
      <c r="A310" s="314"/>
      <c r="B310" s="313"/>
      <c r="C310" s="366"/>
      <c r="D310" s="485" t="s">
        <v>59</v>
      </c>
      <c r="E310" s="485"/>
      <c r="F310" s="485"/>
      <c r="G310" s="309"/>
      <c r="H310" s="333"/>
      <c r="I310" s="333"/>
      <c r="J310" s="333"/>
      <c r="K310" s="334"/>
      <c r="L310" s="333"/>
      <c r="M310" s="335">
        <v>-1298.5</v>
      </c>
      <c r="N310" s="330"/>
      <c r="O310" s="336">
        <v>-11361.88</v>
      </c>
      <c r="DI310" s="219"/>
      <c r="DJ310" s="219"/>
      <c r="DK310" s="219"/>
      <c r="DL310" s="219"/>
      <c r="DM310" s="219"/>
      <c r="DR310" s="219" t="s">
        <v>59</v>
      </c>
      <c r="DT310" s="219"/>
    </row>
    <row r="311" spans="1:124" customFormat="1" ht="45" x14ac:dyDescent="0.25">
      <c r="A311" s="308" t="s">
        <v>242</v>
      </c>
      <c r="B311" s="309" t="s">
        <v>739</v>
      </c>
      <c r="C311" s="365" t="s">
        <v>740</v>
      </c>
      <c r="D311" s="479" t="s">
        <v>660</v>
      </c>
      <c r="E311" s="479"/>
      <c r="F311" s="479"/>
      <c r="G311" s="309" t="s">
        <v>244</v>
      </c>
      <c r="H311" s="309">
        <v>1</v>
      </c>
      <c r="I311" s="309" t="s">
        <v>41</v>
      </c>
      <c r="J311" s="309" t="s">
        <v>41</v>
      </c>
      <c r="K311" s="310" t="s">
        <v>661</v>
      </c>
      <c r="L311" s="309" t="s">
        <v>217</v>
      </c>
      <c r="M311" s="310" t="s">
        <v>662</v>
      </c>
      <c r="N311" s="309" t="s">
        <v>318</v>
      </c>
      <c r="O311" s="311" t="s">
        <v>663</v>
      </c>
      <c r="DI311" s="219"/>
      <c r="DJ311" s="219"/>
      <c r="DK311" s="219" t="s">
        <v>660</v>
      </c>
      <c r="DL311" s="219" t="s">
        <v>5</v>
      </c>
      <c r="DM311" s="219" t="s">
        <v>5</v>
      </c>
      <c r="DR311" s="219"/>
      <c r="DT311" s="219"/>
    </row>
    <row r="312" spans="1:124" customFormat="1" ht="15" x14ac:dyDescent="0.25">
      <c r="A312" s="312"/>
      <c r="B312" s="313"/>
      <c r="C312" s="366"/>
      <c r="D312" s="484" t="s">
        <v>664</v>
      </c>
      <c r="E312" s="484"/>
      <c r="F312" s="484"/>
      <c r="G312" s="484"/>
      <c r="H312" s="484"/>
      <c r="I312" s="484"/>
      <c r="J312" s="484"/>
      <c r="K312" s="484"/>
      <c r="L312" s="484"/>
      <c r="M312" s="484"/>
      <c r="N312" s="484"/>
      <c r="O312" s="486"/>
      <c r="DI312" s="219"/>
      <c r="DJ312" s="219"/>
      <c r="DK312" s="219"/>
      <c r="DL312" s="219"/>
      <c r="DM312" s="219"/>
      <c r="DR312" s="219"/>
      <c r="DS312" s="218" t="s">
        <v>664</v>
      </c>
      <c r="DT312" s="219"/>
    </row>
    <row r="313" spans="1:124" customFormat="1" ht="15" x14ac:dyDescent="0.25">
      <c r="A313" s="314"/>
      <c r="B313" s="315"/>
      <c r="C313" s="316"/>
      <c r="D313" s="480" t="s">
        <v>335</v>
      </c>
      <c r="E313" s="480"/>
      <c r="F313" s="480"/>
      <c r="G313" s="480"/>
      <c r="H313" s="480"/>
      <c r="I313" s="480"/>
      <c r="J313" s="480"/>
      <c r="K313" s="480"/>
      <c r="L313" s="480"/>
      <c r="M313" s="480"/>
      <c r="N313" s="480"/>
      <c r="O313" s="481"/>
      <c r="DI313" s="219"/>
      <c r="DJ313" s="219"/>
      <c r="DK313" s="219"/>
      <c r="DL313" s="219"/>
      <c r="DM313" s="219"/>
      <c r="DN313" s="218" t="s">
        <v>335</v>
      </c>
      <c r="DR313" s="219"/>
      <c r="DT313" s="219"/>
    </row>
    <row r="314" spans="1:124" customFormat="1" ht="15" x14ac:dyDescent="0.25">
      <c r="A314" s="314"/>
      <c r="B314" s="315"/>
      <c r="C314" s="316"/>
      <c r="D314" s="480" t="s">
        <v>133</v>
      </c>
      <c r="E314" s="480"/>
      <c r="F314" s="480"/>
      <c r="G314" s="480"/>
      <c r="H314" s="480"/>
      <c r="I314" s="480"/>
      <c r="J314" s="480"/>
      <c r="K314" s="480"/>
      <c r="L314" s="480"/>
      <c r="M314" s="480"/>
      <c r="N314" s="480"/>
      <c r="O314" s="481"/>
      <c r="DI314" s="219"/>
      <c r="DJ314" s="219"/>
      <c r="DK314" s="219"/>
      <c r="DL314" s="219"/>
      <c r="DM314" s="219"/>
      <c r="DN314" s="218" t="s">
        <v>133</v>
      </c>
      <c r="DR314" s="219"/>
      <c r="DT314" s="219"/>
    </row>
    <row r="315" spans="1:124" customFormat="1" ht="15" x14ac:dyDescent="0.25">
      <c r="A315" s="314"/>
      <c r="B315" s="313"/>
      <c r="C315" s="366"/>
      <c r="D315" s="485" t="s">
        <v>59</v>
      </c>
      <c r="E315" s="485"/>
      <c r="F315" s="485"/>
      <c r="G315" s="309"/>
      <c r="H315" s="333"/>
      <c r="I315" s="333"/>
      <c r="J315" s="333"/>
      <c r="K315" s="334"/>
      <c r="L315" s="333"/>
      <c r="M315" s="335">
        <v>62789.79</v>
      </c>
      <c r="N315" s="330"/>
      <c r="O315" s="336">
        <v>549410.66</v>
      </c>
      <c r="DI315" s="219"/>
      <c r="DJ315" s="219"/>
      <c r="DK315" s="219"/>
      <c r="DL315" s="219"/>
      <c r="DM315" s="219"/>
      <c r="DR315" s="219" t="s">
        <v>59</v>
      </c>
      <c r="DT315" s="219"/>
    </row>
    <row r="316" spans="1:124" customFormat="1" ht="23.25" x14ac:dyDescent="0.25">
      <c r="A316" s="308" t="s">
        <v>243</v>
      </c>
      <c r="B316" s="309" t="s">
        <v>741</v>
      </c>
      <c r="C316" s="365" t="s">
        <v>665</v>
      </c>
      <c r="D316" s="479" t="s">
        <v>666</v>
      </c>
      <c r="E316" s="479"/>
      <c r="F316" s="479"/>
      <c r="G316" s="309" t="s">
        <v>88</v>
      </c>
      <c r="H316" s="309">
        <v>-180</v>
      </c>
      <c r="I316" s="309" t="s">
        <v>41</v>
      </c>
      <c r="J316" s="309" t="s">
        <v>667</v>
      </c>
      <c r="K316" s="310" t="s">
        <v>668</v>
      </c>
      <c r="L316" s="309"/>
      <c r="M316" s="310" t="s">
        <v>669</v>
      </c>
      <c r="N316" s="309" t="s">
        <v>318</v>
      </c>
      <c r="O316" s="311" t="s">
        <v>670</v>
      </c>
      <c r="DI316" s="219"/>
      <c r="DJ316" s="219"/>
      <c r="DK316" s="219" t="s">
        <v>666</v>
      </c>
      <c r="DL316" s="219" t="s">
        <v>5</v>
      </c>
      <c r="DM316" s="219" t="s">
        <v>5</v>
      </c>
      <c r="DR316" s="219"/>
      <c r="DT316" s="219"/>
    </row>
    <row r="317" spans="1:124" customFormat="1" ht="15" x14ac:dyDescent="0.25">
      <c r="A317" s="314"/>
      <c r="B317" s="313"/>
      <c r="C317" s="366"/>
      <c r="D317" s="485" t="s">
        <v>59</v>
      </c>
      <c r="E317" s="485"/>
      <c r="F317" s="485"/>
      <c r="G317" s="309"/>
      <c r="H317" s="333"/>
      <c r="I317" s="333"/>
      <c r="J317" s="333"/>
      <c r="K317" s="334"/>
      <c r="L317" s="333"/>
      <c r="M317" s="345">
        <v>-828</v>
      </c>
      <c r="N317" s="330"/>
      <c r="O317" s="336">
        <v>-7245</v>
      </c>
      <c r="DI317" s="219"/>
      <c r="DJ317" s="219"/>
      <c r="DK317" s="219"/>
      <c r="DL317" s="219"/>
      <c r="DM317" s="219"/>
      <c r="DR317" s="219" t="s">
        <v>59</v>
      </c>
      <c r="DT317" s="219"/>
    </row>
    <row r="318" spans="1:124" customFormat="1" ht="45" x14ac:dyDescent="0.25">
      <c r="A318" s="308" t="s">
        <v>738</v>
      </c>
      <c r="B318" s="309" t="s">
        <v>742</v>
      </c>
      <c r="C318" s="365" t="s">
        <v>743</v>
      </c>
      <c r="D318" s="479" t="s">
        <v>744</v>
      </c>
      <c r="E318" s="479"/>
      <c r="F318" s="479"/>
      <c r="G318" s="309" t="s">
        <v>536</v>
      </c>
      <c r="H318" s="309">
        <v>0.73699999999999999</v>
      </c>
      <c r="I318" s="309" t="s">
        <v>41</v>
      </c>
      <c r="J318" s="309" t="s">
        <v>745</v>
      </c>
      <c r="K318" s="310" t="s">
        <v>746</v>
      </c>
      <c r="L318" s="309" t="s">
        <v>217</v>
      </c>
      <c r="M318" s="310" t="s">
        <v>747</v>
      </c>
      <c r="N318" s="309" t="s">
        <v>318</v>
      </c>
      <c r="O318" s="311" t="s">
        <v>748</v>
      </c>
      <c r="DI318" s="219"/>
      <c r="DJ318" s="219"/>
      <c r="DK318" s="219" t="s">
        <v>744</v>
      </c>
      <c r="DL318" s="219" t="s">
        <v>5</v>
      </c>
      <c r="DM318" s="219" t="s">
        <v>5</v>
      </c>
      <c r="DR318" s="219"/>
      <c r="DT318" s="219"/>
    </row>
    <row r="319" spans="1:124" customFormat="1" ht="15" x14ac:dyDescent="0.25">
      <c r="A319" s="312"/>
      <c r="B319" s="313"/>
      <c r="C319" s="366"/>
      <c r="D319" s="484" t="s">
        <v>749</v>
      </c>
      <c r="E319" s="484"/>
      <c r="F319" s="484"/>
      <c r="G319" s="484"/>
      <c r="H319" s="484"/>
      <c r="I319" s="484"/>
      <c r="J319" s="484"/>
      <c r="K319" s="484"/>
      <c r="L319" s="484"/>
      <c r="M319" s="484"/>
      <c r="N319" s="484"/>
      <c r="O319" s="486"/>
      <c r="DI319" s="219"/>
      <c r="DJ319" s="219"/>
      <c r="DK319" s="219"/>
      <c r="DL319" s="219"/>
      <c r="DM319" s="219"/>
      <c r="DR319" s="219"/>
      <c r="DS319" s="218" t="s">
        <v>749</v>
      </c>
      <c r="DT319" s="219"/>
    </row>
    <row r="320" spans="1:124" customFormat="1" ht="15" x14ac:dyDescent="0.25">
      <c r="A320" s="314"/>
      <c r="B320" s="315"/>
      <c r="C320" s="316"/>
      <c r="D320" s="480" t="s">
        <v>335</v>
      </c>
      <c r="E320" s="480"/>
      <c r="F320" s="480"/>
      <c r="G320" s="480"/>
      <c r="H320" s="480"/>
      <c r="I320" s="480"/>
      <c r="J320" s="480"/>
      <c r="K320" s="480"/>
      <c r="L320" s="480"/>
      <c r="M320" s="480"/>
      <c r="N320" s="480"/>
      <c r="O320" s="481"/>
      <c r="DI320" s="219"/>
      <c r="DJ320" s="219"/>
      <c r="DK320" s="219"/>
      <c r="DL320" s="219"/>
      <c r="DM320" s="219"/>
      <c r="DN320" s="218" t="s">
        <v>335</v>
      </c>
      <c r="DR320" s="219"/>
      <c r="DT320" s="219"/>
    </row>
    <row r="321" spans="1:124" customFormat="1" ht="15" x14ac:dyDescent="0.25">
      <c r="A321" s="314"/>
      <c r="B321" s="315"/>
      <c r="C321" s="316"/>
      <c r="D321" s="480" t="s">
        <v>133</v>
      </c>
      <c r="E321" s="480"/>
      <c r="F321" s="480"/>
      <c r="G321" s="480"/>
      <c r="H321" s="480"/>
      <c r="I321" s="480"/>
      <c r="J321" s="480"/>
      <c r="K321" s="480"/>
      <c r="L321" s="480"/>
      <c r="M321" s="480"/>
      <c r="N321" s="480"/>
      <c r="O321" s="481"/>
      <c r="DI321" s="219"/>
      <c r="DJ321" s="219"/>
      <c r="DK321" s="219"/>
      <c r="DL321" s="219"/>
      <c r="DM321" s="219"/>
      <c r="DN321" s="218" t="s">
        <v>133</v>
      </c>
      <c r="DR321" s="219"/>
      <c r="DT321" s="219"/>
    </row>
    <row r="322" spans="1:124" customFormat="1" ht="15" x14ac:dyDescent="0.25">
      <c r="A322" s="314"/>
      <c r="B322" s="313"/>
      <c r="C322" s="366"/>
      <c r="D322" s="485" t="s">
        <v>59</v>
      </c>
      <c r="E322" s="485"/>
      <c r="F322" s="485"/>
      <c r="G322" s="309"/>
      <c r="H322" s="333"/>
      <c r="I322" s="333"/>
      <c r="J322" s="333"/>
      <c r="K322" s="334"/>
      <c r="L322" s="333"/>
      <c r="M322" s="335">
        <v>31389.26</v>
      </c>
      <c r="N322" s="330"/>
      <c r="O322" s="336">
        <v>274656.03000000003</v>
      </c>
      <c r="DI322" s="219"/>
      <c r="DJ322" s="219"/>
      <c r="DK322" s="219"/>
      <c r="DL322" s="219"/>
      <c r="DM322" s="219"/>
      <c r="DR322" s="219" t="s">
        <v>59</v>
      </c>
      <c r="DT322" s="219"/>
    </row>
    <row r="323" spans="1:124" customFormat="1" ht="45" x14ac:dyDescent="0.25">
      <c r="A323" s="308" t="s">
        <v>739</v>
      </c>
      <c r="B323" s="309" t="s">
        <v>750</v>
      </c>
      <c r="C323" s="365" t="s">
        <v>751</v>
      </c>
      <c r="D323" s="479" t="s">
        <v>752</v>
      </c>
      <c r="E323" s="479"/>
      <c r="F323" s="479"/>
      <c r="G323" s="309" t="s">
        <v>88</v>
      </c>
      <c r="H323" s="309">
        <v>116</v>
      </c>
      <c r="I323" s="309" t="s">
        <v>41</v>
      </c>
      <c r="J323" s="309" t="s">
        <v>753</v>
      </c>
      <c r="K323" s="310" t="s">
        <v>754</v>
      </c>
      <c r="L323" s="309" t="s">
        <v>217</v>
      </c>
      <c r="M323" s="310" t="s">
        <v>755</v>
      </c>
      <c r="N323" s="309" t="s">
        <v>318</v>
      </c>
      <c r="O323" s="311" t="s">
        <v>756</v>
      </c>
      <c r="DI323" s="219"/>
      <c r="DJ323" s="219"/>
      <c r="DK323" s="219" t="s">
        <v>752</v>
      </c>
      <c r="DL323" s="219" t="s">
        <v>5</v>
      </c>
      <c r="DM323" s="219" t="s">
        <v>5</v>
      </c>
      <c r="DR323" s="219"/>
      <c r="DT323" s="219"/>
    </row>
    <row r="324" spans="1:124" customFormat="1" ht="15" x14ac:dyDescent="0.25">
      <c r="A324" s="312"/>
      <c r="B324" s="313"/>
      <c r="C324" s="366"/>
      <c r="D324" s="484" t="s">
        <v>757</v>
      </c>
      <c r="E324" s="484"/>
      <c r="F324" s="484"/>
      <c r="G324" s="484"/>
      <c r="H324" s="484"/>
      <c r="I324" s="484"/>
      <c r="J324" s="484"/>
      <c r="K324" s="484"/>
      <c r="L324" s="484"/>
      <c r="M324" s="484"/>
      <c r="N324" s="484"/>
      <c r="O324" s="486"/>
      <c r="DI324" s="219"/>
      <c r="DJ324" s="219"/>
      <c r="DK324" s="219"/>
      <c r="DL324" s="219"/>
      <c r="DM324" s="219"/>
      <c r="DR324" s="219"/>
      <c r="DS324" s="218" t="s">
        <v>757</v>
      </c>
      <c r="DT324" s="219"/>
    </row>
    <row r="325" spans="1:124" customFormat="1" ht="15" x14ac:dyDescent="0.25">
      <c r="A325" s="314"/>
      <c r="B325" s="315"/>
      <c r="C325" s="316"/>
      <c r="D325" s="480" t="s">
        <v>335</v>
      </c>
      <c r="E325" s="480"/>
      <c r="F325" s="480"/>
      <c r="G325" s="480"/>
      <c r="H325" s="480"/>
      <c r="I325" s="480"/>
      <c r="J325" s="480"/>
      <c r="K325" s="480"/>
      <c r="L325" s="480"/>
      <c r="M325" s="480"/>
      <c r="N325" s="480"/>
      <c r="O325" s="481"/>
      <c r="DI325" s="219"/>
      <c r="DJ325" s="219"/>
      <c r="DK325" s="219"/>
      <c r="DL325" s="219"/>
      <c r="DM325" s="219"/>
      <c r="DN325" s="218" t="s">
        <v>335</v>
      </c>
      <c r="DR325" s="219"/>
      <c r="DT325" s="219"/>
    </row>
    <row r="326" spans="1:124" customFormat="1" ht="15" x14ac:dyDescent="0.25">
      <c r="A326" s="314"/>
      <c r="B326" s="315"/>
      <c r="C326" s="316"/>
      <c r="D326" s="480" t="s">
        <v>133</v>
      </c>
      <c r="E326" s="480"/>
      <c r="F326" s="480"/>
      <c r="G326" s="480"/>
      <c r="H326" s="480"/>
      <c r="I326" s="480"/>
      <c r="J326" s="480"/>
      <c r="K326" s="480"/>
      <c r="L326" s="480"/>
      <c r="M326" s="480"/>
      <c r="N326" s="480"/>
      <c r="O326" s="481"/>
      <c r="DI326" s="219"/>
      <c r="DJ326" s="219"/>
      <c r="DK326" s="219"/>
      <c r="DL326" s="219"/>
      <c r="DM326" s="219"/>
      <c r="DN326" s="218" t="s">
        <v>133</v>
      </c>
      <c r="DR326" s="219"/>
      <c r="DT326" s="219"/>
    </row>
    <row r="327" spans="1:124" customFormat="1" ht="15" x14ac:dyDescent="0.25">
      <c r="A327" s="314"/>
      <c r="B327" s="313"/>
      <c r="C327" s="366"/>
      <c r="D327" s="485" t="s">
        <v>59</v>
      </c>
      <c r="E327" s="485"/>
      <c r="F327" s="485"/>
      <c r="G327" s="309"/>
      <c r="H327" s="333"/>
      <c r="I327" s="333"/>
      <c r="J327" s="333"/>
      <c r="K327" s="334"/>
      <c r="L327" s="333"/>
      <c r="M327" s="335">
        <v>1611.78</v>
      </c>
      <c r="N327" s="330"/>
      <c r="O327" s="336">
        <v>14103.08</v>
      </c>
      <c r="DI327" s="219"/>
      <c r="DJ327" s="219"/>
      <c r="DK327" s="219"/>
      <c r="DL327" s="219"/>
      <c r="DM327" s="219"/>
      <c r="DR327" s="219" t="s">
        <v>59</v>
      </c>
      <c r="DT327" s="219"/>
    </row>
    <row r="328" spans="1:124" customFormat="1" ht="34.5" x14ac:dyDescent="0.25">
      <c r="A328" s="308" t="s">
        <v>741</v>
      </c>
      <c r="B328" s="309" t="s">
        <v>758</v>
      </c>
      <c r="C328" s="365" t="s">
        <v>685</v>
      </c>
      <c r="D328" s="479" t="s">
        <v>686</v>
      </c>
      <c r="E328" s="479"/>
      <c r="F328" s="479"/>
      <c r="G328" s="309" t="s">
        <v>94</v>
      </c>
      <c r="H328" s="309">
        <v>-0.2</v>
      </c>
      <c r="I328" s="309" t="s">
        <v>41</v>
      </c>
      <c r="J328" s="309" t="s">
        <v>687</v>
      </c>
      <c r="K328" s="310" t="s">
        <v>688</v>
      </c>
      <c r="L328" s="309"/>
      <c r="M328" s="310" t="s">
        <v>689</v>
      </c>
      <c r="N328" s="309" t="s">
        <v>318</v>
      </c>
      <c r="O328" s="311" t="s">
        <v>690</v>
      </c>
      <c r="DI328" s="219"/>
      <c r="DJ328" s="219"/>
      <c r="DK328" s="219" t="s">
        <v>686</v>
      </c>
      <c r="DL328" s="219" t="s">
        <v>5</v>
      </c>
      <c r="DM328" s="219" t="s">
        <v>5</v>
      </c>
      <c r="DR328" s="219"/>
      <c r="DT328" s="219"/>
    </row>
    <row r="329" spans="1:124" customFormat="1" ht="15" x14ac:dyDescent="0.25">
      <c r="A329" s="314"/>
      <c r="B329" s="313"/>
      <c r="C329" s="366"/>
      <c r="D329" s="485" t="s">
        <v>59</v>
      </c>
      <c r="E329" s="485"/>
      <c r="F329" s="485"/>
      <c r="G329" s="309"/>
      <c r="H329" s="333"/>
      <c r="I329" s="333"/>
      <c r="J329" s="333"/>
      <c r="K329" s="334"/>
      <c r="L329" s="333"/>
      <c r="M329" s="335">
        <v>-1094.03</v>
      </c>
      <c r="N329" s="330"/>
      <c r="O329" s="336">
        <v>-9572.76</v>
      </c>
      <c r="DI329" s="219"/>
      <c r="DJ329" s="219"/>
      <c r="DK329" s="219"/>
      <c r="DL329" s="219"/>
      <c r="DM329" s="219"/>
      <c r="DR329" s="219" t="s">
        <v>59</v>
      </c>
      <c r="DT329" s="219"/>
    </row>
    <row r="330" spans="1:124" customFormat="1" ht="45" x14ac:dyDescent="0.25">
      <c r="A330" s="308" t="s">
        <v>742</v>
      </c>
      <c r="B330" s="309" t="s">
        <v>759</v>
      </c>
      <c r="C330" s="365" t="s">
        <v>760</v>
      </c>
      <c r="D330" s="479" t="s">
        <v>761</v>
      </c>
      <c r="E330" s="479"/>
      <c r="F330" s="479"/>
      <c r="G330" s="309" t="s">
        <v>536</v>
      </c>
      <c r="H330" s="309">
        <v>0.27500000000000002</v>
      </c>
      <c r="I330" s="309" t="s">
        <v>41</v>
      </c>
      <c r="J330" s="309" t="s">
        <v>762</v>
      </c>
      <c r="K330" s="310" t="s">
        <v>694</v>
      </c>
      <c r="L330" s="309" t="s">
        <v>217</v>
      </c>
      <c r="M330" s="310" t="s">
        <v>763</v>
      </c>
      <c r="N330" s="309" t="s">
        <v>318</v>
      </c>
      <c r="O330" s="311" t="s">
        <v>764</v>
      </c>
      <c r="DI330" s="219"/>
      <c r="DJ330" s="219"/>
      <c r="DK330" s="219" t="s">
        <v>761</v>
      </c>
      <c r="DL330" s="219" t="s">
        <v>5</v>
      </c>
      <c r="DM330" s="219" t="s">
        <v>5</v>
      </c>
      <c r="DR330" s="219"/>
      <c r="DT330" s="219"/>
    </row>
    <row r="331" spans="1:124" customFormat="1" ht="15" x14ac:dyDescent="0.25">
      <c r="A331" s="312"/>
      <c r="B331" s="313"/>
      <c r="C331" s="366"/>
      <c r="D331" s="484" t="s">
        <v>697</v>
      </c>
      <c r="E331" s="484"/>
      <c r="F331" s="484"/>
      <c r="G331" s="484"/>
      <c r="H331" s="484"/>
      <c r="I331" s="484"/>
      <c r="J331" s="484"/>
      <c r="K331" s="484"/>
      <c r="L331" s="484"/>
      <c r="M331" s="484"/>
      <c r="N331" s="484"/>
      <c r="O331" s="486"/>
      <c r="DI331" s="219"/>
      <c r="DJ331" s="219"/>
      <c r="DK331" s="219"/>
      <c r="DL331" s="219"/>
      <c r="DM331" s="219"/>
      <c r="DR331" s="219"/>
      <c r="DS331" s="218" t="s">
        <v>697</v>
      </c>
      <c r="DT331" s="219"/>
    </row>
    <row r="332" spans="1:124" customFormat="1" ht="15" x14ac:dyDescent="0.25">
      <c r="A332" s="314"/>
      <c r="B332" s="315"/>
      <c r="C332" s="316"/>
      <c r="D332" s="480" t="s">
        <v>335</v>
      </c>
      <c r="E332" s="480"/>
      <c r="F332" s="480"/>
      <c r="G332" s="480"/>
      <c r="H332" s="480"/>
      <c r="I332" s="480"/>
      <c r="J332" s="480"/>
      <c r="K332" s="480"/>
      <c r="L332" s="480"/>
      <c r="M332" s="480"/>
      <c r="N332" s="480"/>
      <c r="O332" s="481"/>
      <c r="DI332" s="219"/>
      <c r="DJ332" s="219"/>
      <c r="DK332" s="219"/>
      <c r="DL332" s="219"/>
      <c r="DM332" s="219"/>
      <c r="DN332" s="218" t="s">
        <v>335</v>
      </c>
      <c r="DR332" s="219"/>
      <c r="DT332" s="219"/>
    </row>
    <row r="333" spans="1:124" customFormat="1" ht="15" x14ac:dyDescent="0.25">
      <c r="A333" s="314"/>
      <c r="B333" s="315"/>
      <c r="C333" s="316"/>
      <c r="D333" s="480" t="s">
        <v>133</v>
      </c>
      <c r="E333" s="480"/>
      <c r="F333" s="480"/>
      <c r="G333" s="480"/>
      <c r="H333" s="480"/>
      <c r="I333" s="480"/>
      <c r="J333" s="480"/>
      <c r="K333" s="480"/>
      <c r="L333" s="480"/>
      <c r="M333" s="480"/>
      <c r="N333" s="480"/>
      <c r="O333" s="481"/>
      <c r="DI333" s="219"/>
      <c r="DJ333" s="219"/>
      <c r="DK333" s="219"/>
      <c r="DL333" s="219"/>
      <c r="DM333" s="219"/>
      <c r="DN333" s="218" t="s">
        <v>133</v>
      </c>
      <c r="DR333" s="219"/>
      <c r="DT333" s="219"/>
    </row>
    <row r="334" spans="1:124" customFormat="1" ht="15" x14ac:dyDescent="0.25">
      <c r="A334" s="314"/>
      <c r="B334" s="313"/>
      <c r="C334" s="366"/>
      <c r="D334" s="485" t="s">
        <v>59</v>
      </c>
      <c r="E334" s="485"/>
      <c r="F334" s="485"/>
      <c r="G334" s="309"/>
      <c r="H334" s="333"/>
      <c r="I334" s="333"/>
      <c r="J334" s="333"/>
      <c r="K334" s="334"/>
      <c r="L334" s="333"/>
      <c r="M334" s="335">
        <v>5945.92</v>
      </c>
      <c r="N334" s="330"/>
      <c r="O334" s="336">
        <v>52026.8</v>
      </c>
      <c r="DI334" s="219"/>
      <c r="DJ334" s="219"/>
      <c r="DK334" s="219"/>
      <c r="DL334" s="219"/>
      <c r="DM334" s="219"/>
      <c r="DR334" s="219" t="s">
        <v>59</v>
      </c>
      <c r="DT334" s="219"/>
    </row>
    <row r="335" spans="1:124" customFormat="1" ht="22.5" x14ac:dyDescent="0.25">
      <c r="A335" s="308" t="s">
        <v>750</v>
      </c>
      <c r="B335" s="309" t="s">
        <v>765</v>
      </c>
      <c r="C335" s="365" t="s">
        <v>698</v>
      </c>
      <c r="D335" s="479" t="s">
        <v>699</v>
      </c>
      <c r="E335" s="479"/>
      <c r="F335" s="479"/>
      <c r="G335" s="309" t="s">
        <v>94</v>
      </c>
      <c r="H335" s="309">
        <v>-0.15</v>
      </c>
      <c r="I335" s="309" t="s">
        <v>41</v>
      </c>
      <c r="J335" s="309" t="s">
        <v>700</v>
      </c>
      <c r="K335" s="310" t="s">
        <v>701</v>
      </c>
      <c r="L335" s="309"/>
      <c r="M335" s="310" t="s">
        <v>702</v>
      </c>
      <c r="N335" s="309" t="s">
        <v>318</v>
      </c>
      <c r="O335" s="311" t="s">
        <v>703</v>
      </c>
      <c r="DI335" s="219"/>
      <c r="DJ335" s="219"/>
      <c r="DK335" s="219" t="s">
        <v>699</v>
      </c>
      <c r="DL335" s="219" t="s">
        <v>5</v>
      </c>
      <c r="DM335" s="219" t="s">
        <v>5</v>
      </c>
      <c r="DR335" s="219"/>
      <c r="DT335" s="219"/>
    </row>
    <row r="336" spans="1:124" customFormat="1" ht="15" x14ac:dyDescent="0.25">
      <c r="A336" s="314"/>
      <c r="B336" s="313"/>
      <c r="C336" s="366"/>
      <c r="D336" s="485" t="s">
        <v>59</v>
      </c>
      <c r="E336" s="485"/>
      <c r="F336" s="485"/>
      <c r="G336" s="309"/>
      <c r="H336" s="333"/>
      <c r="I336" s="333"/>
      <c r="J336" s="333"/>
      <c r="K336" s="334"/>
      <c r="L336" s="333"/>
      <c r="M336" s="335">
        <v>-1778.4</v>
      </c>
      <c r="N336" s="330"/>
      <c r="O336" s="336">
        <v>-15561</v>
      </c>
      <c r="DI336" s="219"/>
      <c r="DJ336" s="219"/>
      <c r="DK336" s="219"/>
      <c r="DL336" s="219"/>
      <c r="DM336" s="219"/>
      <c r="DR336" s="219" t="s">
        <v>59</v>
      </c>
      <c r="DT336" s="219"/>
    </row>
    <row r="337" spans="1:124" customFormat="1" ht="45" x14ac:dyDescent="0.25">
      <c r="A337" s="308" t="s">
        <v>758</v>
      </c>
      <c r="B337" s="309" t="s">
        <v>766</v>
      </c>
      <c r="C337" s="365" t="s">
        <v>767</v>
      </c>
      <c r="D337" s="479" t="s">
        <v>768</v>
      </c>
      <c r="E337" s="479"/>
      <c r="F337" s="479"/>
      <c r="G337" s="309" t="s">
        <v>536</v>
      </c>
      <c r="H337" s="309">
        <v>0.19500000000000001</v>
      </c>
      <c r="I337" s="309" t="s">
        <v>41</v>
      </c>
      <c r="J337" s="309" t="s">
        <v>769</v>
      </c>
      <c r="K337" s="310" t="s">
        <v>707</v>
      </c>
      <c r="L337" s="309" t="s">
        <v>217</v>
      </c>
      <c r="M337" s="310" t="s">
        <v>770</v>
      </c>
      <c r="N337" s="309" t="s">
        <v>318</v>
      </c>
      <c r="O337" s="311" t="s">
        <v>771</v>
      </c>
      <c r="DI337" s="219"/>
      <c r="DJ337" s="219"/>
      <c r="DK337" s="219" t="s">
        <v>768</v>
      </c>
      <c r="DL337" s="219" t="s">
        <v>5</v>
      </c>
      <c r="DM337" s="219" t="s">
        <v>5</v>
      </c>
      <c r="DR337" s="219"/>
      <c r="DT337" s="219"/>
    </row>
    <row r="338" spans="1:124" customFormat="1" ht="15" x14ac:dyDescent="0.25">
      <c r="A338" s="312"/>
      <c r="B338" s="313"/>
      <c r="C338" s="366"/>
      <c r="D338" s="484" t="s">
        <v>710</v>
      </c>
      <c r="E338" s="484"/>
      <c r="F338" s="484"/>
      <c r="G338" s="484"/>
      <c r="H338" s="484"/>
      <c r="I338" s="484"/>
      <c r="J338" s="484"/>
      <c r="K338" s="484"/>
      <c r="L338" s="484"/>
      <c r="M338" s="484"/>
      <c r="N338" s="484"/>
      <c r="O338" s="486"/>
      <c r="DI338" s="219"/>
      <c r="DJ338" s="219"/>
      <c r="DK338" s="219"/>
      <c r="DL338" s="219"/>
      <c r="DM338" s="219"/>
      <c r="DR338" s="219"/>
      <c r="DS338" s="218" t="s">
        <v>710</v>
      </c>
      <c r="DT338" s="219"/>
    </row>
    <row r="339" spans="1:124" customFormat="1" ht="15" x14ac:dyDescent="0.25">
      <c r="A339" s="314"/>
      <c r="B339" s="315"/>
      <c r="C339" s="316"/>
      <c r="D339" s="480" t="s">
        <v>335</v>
      </c>
      <c r="E339" s="480"/>
      <c r="F339" s="480"/>
      <c r="G339" s="480"/>
      <c r="H339" s="480"/>
      <c r="I339" s="480"/>
      <c r="J339" s="480"/>
      <c r="K339" s="480"/>
      <c r="L339" s="480"/>
      <c r="M339" s="480"/>
      <c r="N339" s="480"/>
      <c r="O339" s="481"/>
      <c r="DI339" s="219"/>
      <c r="DJ339" s="219"/>
      <c r="DK339" s="219"/>
      <c r="DL339" s="219"/>
      <c r="DM339" s="219"/>
      <c r="DN339" s="218" t="s">
        <v>335</v>
      </c>
      <c r="DR339" s="219"/>
      <c r="DT339" s="219"/>
    </row>
    <row r="340" spans="1:124" customFormat="1" ht="15" x14ac:dyDescent="0.25">
      <c r="A340" s="314"/>
      <c r="B340" s="315"/>
      <c r="C340" s="316"/>
      <c r="D340" s="480" t="s">
        <v>133</v>
      </c>
      <c r="E340" s="480"/>
      <c r="F340" s="480"/>
      <c r="G340" s="480"/>
      <c r="H340" s="480"/>
      <c r="I340" s="480"/>
      <c r="J340" s="480"/>
      <c r="K340" s="480"/>
      <c r="L340" s="480"/>
      <c r="M340" s="480"/>
      <c r="N340" s="480"/>
      <c r="O340" s="481"/>
      <c r="DI340" s="219"/>
      <c r="DJ340" s="219"/>
      <c r="DK340" s="219"/>
      <c r="DL340" s="219"/>
      <c r="DM340" s="219"/>
      <c r="DN340" s="218" t="s">
        <v>133</v>
      </c>
      <c r="DR340" s="219"/>
      <c r="DT340" s="219"/>
    </row>
    <row r="341" spans="1:124" customFormat="1" ht="15" x14ac:dyDescent="0.25">
      <c r="A341" s="314"/>
      <c r="B341" s="313"/>
      <c r="C341" s="366"/>
      <c r="D341" s="485" t="s">
        <v>59</v>
      </c>
      <c r="E341" s="485"/>
      <c r="F341" s="485"/>
      <c r="G341" s="309"/>
      <c r="H341" s="333"/>
      <c r="I341" s="333"/>
      <c r="J341" s="333"/>
      <c r="K341" s="334"/>
      <c r="L341" s="333"/>
      <c r="M341" s="335">
        <v>4226.84</v>
      </c>
      <c r="N341" s="330"/>
      <c r="O341" s="336">
        <v>36984.85</v>
      </c>
      <c r="DI341" s="219"/>
      <c r="DJ341" s="219"/>
      <c r="DK341" s="219"/>
      <c r="DL341" s="219"/>
      <c r="DM341" s="219"/>
      <c r="DR341" s="219" t="s">
        <v>59</v>
      </c>
      <c r="DT341" s="219"/>
    </row>
    <row r="342" spans="1:124" customFormat="1" ht="33.75" x14ac:dyDescent="0.25">
      <c r="A342" s="308" t="s">
        <v>759</v>
      </c>
      <c r="B342" s="309" t="s">
        <v>772</v>
      </c>
      <c r="C342" s="365" t="s">
        <v>711</v>
      </c>
      <c r="D342" s="479" t="s">
        <v>712</v>
      </c>
      <c r="E342" s="479"/>
      <c r="F342" s="479"/>
      <c r="G342" s="309" t="s">
        <v>88</v>
      </c>
      <c r="H342" s="309">
        <v>2</v>
      </c>
      <c r="I342" s="309" t="s">
        <v>41</v>
      </c>
      <c r="J342" s="309" t="s">
        <v>25</v>
      </c>
      <c r="K342" s="310" t="s">
        <v>713</v>
      </c>
      <c r="L342" s="309" t="s">
        <v>217</v>
      </c>
      <c r="M342" s="310" t="s">
        <v>714</v>
      </c>
      <c r="N342" s="309" t="s">
        <v>318</v>
      </c>
      <c r="O342" s="311" t="s">
        <v>715</v>
      </c>
      <c r="DI342" s="219"/>
      <c r="DJ342" s="219"/>
      <c r="DK342" s="219" t="s">
        <v>712</v>
      </c>
      <c r="DL342" s="219" t="s">
        <v>5</v>
      </c>
      <c r="DM342" s="219" t="s">
        <v>5</v>
      </c>
      <c r="DR342" s="219"/>
      <c r="DT342" s="219"/>
    </row>
    <row r="343" spans="1:124" customFormat="1" ht="15" x14ac:dyDescent="0.25">
      <c r="A343" s="312"/>
      <c r="B343" s="313"/>
      <c r="C343" s="366"/>
      <c r="D343" s="484" t="s">
        <v>716</v>
      </c>
      <c r="E343" s="484"/>
      <c r="F343" s="484"/>
      <c r="G343" s="484"/>
      <c r="H343" s="484"/>
      <c r="I343" s="484"/>
      <c r="J343" s="484"/>
      <c r="K343" s="484"/>
      <c r="L343" s="484"/>
      <c r="M343" s="484"/>
      <c r="N343" s="484"/>
      <c r="O343" s="486"/>
      <c r="DI343" s="219"/>
      <c r="DJ343" s="219"/>
      <c r="DK343" s="219"/>
      <c r="DL343" s="219"/>
      <c r="DM343" s="219"/>
      <c r="DR343" s="219"/>
      <c r="DS343" s="218" t="s">
        <v>716</v>
      </c>
      <c r="DT343" s="219"/>
    </row>
    <row r="344" spans="1:124" customFormat="1" ht="15" x14ac:dyDescent="0.25">
      <c r="A344" s="314"/>
      <c r="B344" s="315"/>
      <c r="C344" s="316"/>
      <c r="D344" s="480" t="s">
        <v>335</v>
      </c>
      <c r="E344" s="480"/>
      <c r="F344" s="480"/>
      <c r="G344" s="480"/>
      <c r="H344" s="480"/>
      <c r="I344" s="480"/>
      <c r="J344" s="480"/>
      <c r="K344" s="480"/>
      <c r="L344" s="480"/>
      <c r="M344" s="480"/>
      <c r="N344" s="480"/>
      <c r="O344" s="481"/>
      <c r="DI344" s="219"/>
      <c r="DJ344" s="219"/>
      <c r="DK344" s="219"/>
      <c r="DL344" s="219"/>
      <c r="DM344" s="219"/>
      <c r="DN344" s="218" t="s">
        <v>335</v>
      </c>
      <c r="DR344" s="219"/>
      <c r="DT344" s="219"/>
    </row>
    <row r="345" spans="1:124" customFormat="1" ht="15" x14ac:dyDescent="0.25">
      <c r="A345" s="314"/>
      <c r="B345" s="315"/>
      <c r="C345" s="316"/>
      <c r="D345" s="480" t="s">
        <v>133</v>
      </c>
      <c r="E345" s="480"/>
      <c r="F345" s="480"/>
      <c r="G345" s="480"/>
      <c r="H345" s="480"/>
      <c r="I345" s="480"/>
      <c r="J345" s="480"/>
      <c r="K345" s="480"/>
      <c r="L345" s="480"/>
      <c r="M345" s="480"/>
      <c r="N345" s="480"/>
      <c r="O345" s="481"/>
      <c r="DI345" s="219"/>
      <c r="DJ345" s="219"/>
      <c r="DK345" s="219"/>
      <c r="DL345" s="219"/>
      <c r="DM345" s="219"/>
      <c r="DN345" s="218" t="s">
        <v>133</v>
      </c>
      <c r="DR345" s="219"/>
      <c r="DT345" s="219"/>
    </row>
    <row r="346" spans="1:124" customFormat="1" ht="15" x14ac:dyDescent="0.25">
      <c r="A346" s="314"/>
      <c r="B346" s="313"/>
      <c r="C346" s="366"/>
      <c r="D346" s="485" t="s">
        <v>59</v>
      </c>
      <c r="E346" s="485"/>
      <c r="F346" s="485"/>
      <c r="G346" s="309"/>
      <c r="H346" s="333"/>
      <c r="I346" s="333"/>
      <c r="J346" s="333"/>
      <c r="K346" s="334"/>
      <c r="L346" s="333"/>
      <c r="M346" s="335">
        <v>5765.73</v>
      </c>
      <c r="N346" s="330"/>
      <c r="O346" s="336">
        <v>50450.14</v>
      </c>
      <c r="DI346" s="219"/>
      <c r="DJ346" s="219"/>
      <c r="DK346" s="219"/>
      <c r="DL346" s="219"/>
      <c r="DM346" s="219"/>
      <c r="DR346" s="219" t="s">
        <v>59</v>
      </c>
      <c r="DT346" s="219"/>
    </row>
    <row r="347" spans="1:124" customFormat="1" ht="15" x14ac:dyDescent="0.25">
      <c r="A347" s="308" t="s">
        <v>765</v>
      </c>
      <c r="B347" s="309" t="s">
        <v>773</v>
      </c>
      <c r="C347" s="365" t="s">
        <v>717</v>
      </c>
      <c r="D347" s="479" t="s">
        <v>718</v>
      </c>
      <c r="E347" s="479"/>
      <c r="F347" s="479"/>
      <c r="G347" s="309" t="s">
        <v>88</v>
      </c>
      <c r="H347" s="309">
        <v>1</v>
      </c>
      <c r="I347" s="309" t="s">
        <v>41</v>
      </c>
      <c r="J347" s="309" t="s">
        <v>41</v>
      </c>
      <c r="K347" s="310"/>
      <c r="L347" s="309"/>
      <c r="M347" s="310"/>
      <c r="N347" s="309" t="s">
        <v>318</v>
      </c>
      <c r="O347" s="311"/>
      <c r="DI347" s="219"/>
      <c r="DJ347" s="219"/>
      <c r="DK347" s="219" t="s">
        <v>718</v>
      </c>
      <c r="DL347" s="219" t="s">
        <v>5</v>
      </c>
      <c r="DM347" s="219" t="s">
        <v>5</v>
      </c>
      <c r="DR347" s="219"/>
      <c r="DT347" s="219"/>
    </row>
    <row r="348" spans="1:124" customFormat="1" ht="15" x14ac:dyDescent="0.25">
      <c r="A348" s="312"/>
      <c r="B348" s="313"/>
      <c r="C348" s="366"/>
      <c r="D348" s="484" t="s">
        <v>719</v>
      </c>
      <c r="E348" s="484"/>
      <c r="F348" s="484"/>
      <c r="G348" s="484"/>
      <c r="H348" s="484"/>
      <c r="I348" s="484"/>
      <c r="J348" s="484"/>
      <c r="K348" s="484"/>
      <c r="L348" s="484"/>
      <c r="M348" s="484"/>
      <c r="N348" s="484"/>
      <c r="O348" s="486"/>
      <c r="DI348" s="219"/>
      <c r="DJ348" s="219"/>
      <c r="DK348" s="219"/>
      <c r="DL348" s="219"/>
      <c r="DM348" s="219"/>
      <c r="DR348" s="219"/>
      <c r="DS348" s="218" t="s">
        <v>719</v>
      </c>
      <c r="DT348" s="219"/>
    </row>
    <row r="349" spans="1:124" customFormat="1" ht="15" x14ac:dyDescent="0.25">
      <c r="A349" s="314"/>
      <c r="B349" s="313"/>
      <c r="C349" s="366"/>
      <c r="D349" s="485" t="s">
        <v>59</v>
      </c>
      <c r="E349" s="485"/>
      <c r="F349" s="485"/>
      <c r="G349" s="309"/>
      <c r="H349" s="333"/>
      <c r="I349" s="333"/>
      <c r="J349" s="333"/>
      <c r="K349" s="334"/>
      <c r="L349" s="333"/>
      <c r="M349" s="345">
        <v>0</v>
      </c>
      <c r="N349" s="330"/>
      <c r="O349" s="346">
        <v>0</v>
      </c>
      <c r="DI349" s="219"/>
      <c r="DJ349" s="219"/>
      <c r="DK349" s="219"/>
      <c r="DL349" s="219"/>
      <c r="DM349" s="219"/>
      <c r="DR349" s="219" t="s">
        <v>59</v>
      </c>
      <c r="DT349" s="219"/>
    </row>
    <row r="350" spans="1:124" customFormat="1" ht="34.5" x14ac:dyDescent="0.25">
      <c r="A350" s="308" t="s">
        <v>766</v>
      </c>
      <c r="B350" s="309" t="s">
        <v>571</v>
      </c>
      <c r="C350" s="365" t="s">
        <v>329</v>
      </c>
      <c r="D350" s="479" t="s">
        <v>330</v>
      </c>
      <c r="E350" s="479"/>
      <c r="F350" s="479"/>
      <c r="G350" s="309" t="s">
        <v>42</v>
      </c>
      <c r="H350" s="309">
        <v>1.9730000000000001E-2</v>
      </c>
      <c r="I350" s="309" t="s">
        <v>41</v>
      </c>
      <c r="J350" s="309" t="s">
        <v>720</v>
      </c>
      <c r="K350" s="310"/>
      <c r="L350" s="309"/>
      <c r="M350" s="310"/>
      <c r="N350" s="309"/>
      <c r="O350" s="311"/>
      <c r="DI350" s="219"/>
      <c r="DJ350" s="219"/>
      <c r="DK350" s="219" t="s">
        <v>330</v>
      </c>
      <c r="DL350" s="219" t="s">
        <v>5</v>
      </c>
      <c r="DM350" s="219" t="s">
        <v>5</v>
      </c>
      <c r="DR350" s="219"/>
      <c r="DT350" s="219"/>
    </row>
    <row r="351" spans="1:124" customFormat="1" ht="23.25" x14ac:dyDescent="0.25">
      <c r="A351" s="314"/>
      <c r="B351" s="315"/>
      <c r="C351" s="316" t="s">
        <v>527</v>
      </c>
      <c r="D351" s="480" t="s">
        <v>528</v>
      </c>
      <c r="E351" s="480"/>
      <c r="F351" s="480"/>
      <c r="G351" s="480"/>
      <c r="H351" s="480"/>
      <c r="I351" s="480"/>
      <c r="J351" s="480"/>
      <c r="K351" s="480"/>
      <c r="L351" s="480"/>
      <c r="M351" s="480"/>
      <c r="N351" s="480"/>
      <c r="O351" s="481"/>
      <c r="DI351" s="219"/>
      <c r="DJ351" s="219"/>
      <c r="DK351" s="219"/>
      <c r="DL351" s="219"/>
      <c r="DM351" s="219"/>
      <c r="DN351" s="218" t="s">
        <v>528</v>
      </c>
      <c r="DR351" s="219"/>
      <c r="DT351" s="219"/>
    </row>
    <row r="352" spans="1:124" customFormat="1" ht="23.25" x14ac:dyDescent="0.25">
      <c r="A352" s="314"/>
      <c r="B352" s="315"/>
      <c r="C352" s="316" t="s">
        <v>529</v>
      </c>
      <c r="D352" s="480" t="s">
        <v>530</v>
      </c>
      <c r="E352" s="480"/>
      <c r="F352" s="480"/>
      <c r="G352" s="480"/>
      <c r="H352" s="480"/>
      <c r="I352" s="480"/>
      <c r="J352" s="480"/>
      <c r="K352" s="480"/>
      <c r="L352" s="480"/>
      <c r="M352" s="480"/>
      <c r="N352" s="480"/>
      <c r="O352" s="481"/>
      <c r="DI352" s="219"/>
      <c r="DJ352" s="219"/>
      <c r="DK352" s="219"/>
      <c r="DL352" s="219"/>
      <c r="DM352" s="219"/>
      <c r="DN352" s="218" t="s">
        <v>530</v>
      </c>
      <c r="DR352" s="219"/>
      <c r="DT352" s="219"/>
    </row>
    <row r="353" spans="1:124" customFormat="1" ht="33.75" x14ac:dyDescent="0.25">
      <c r="A353" s="314"/>
      <c r="B353" s="315"/>
      <c r="C353" s="316" t="s">
        <v>43</v>
      </c>
      <c r="D353" s="480" t="s">
        <v>44</v>
      </c>
      <c r="E353" s="480"/>
      <c r="F353" s="480"/>
      <c r="G353" s="480"/>
      <c r="H353" s="480"/>
      <c r="I353" s="480"/>
      <c r="J353" s="480"/>
      <c r="K353" s="480"/>
      <c r="L353" s="480"/>
      <c r="M353" s="480"/>
      <c r="N353" s="480"/>
      <c r="O353" s="481"/>
      <c r="DI353" s="219"/>
      <c r="DJ353" s="219"/>
      <c r="DK353" s="219"/>
      <c r="DL353" s="219"/>
      <c r="DM353" s="219"/>
      <c r="DN353" s="218" t="s">
        <v>44</v>
      </c>
      <c r="DR353" s="219"/>
      <c r="DT353" s="219"/>
    </row>
    <row r="354" spans="1:124" customFormat="1" ht="57" x14ac:dyDescent="0.25">
      <c r="A354" s="314"/>
      <c r="B354" s="315"/>
      <c r="C354" s="316" t="s">
        <v>45</v>
      </c>
      <c r="D354" s="480" t="s">
        <v>46</v>
      </c>
      <c r="E354" s="480"/>
      <c r="F354" s="480"/>
      <c r="G354" s="480"/>
      <c r="H354" s="480"/>
      <c r="I354" s="480"/>
      <c r="J354" s="480"/>
      <c r="K354" s="480"/>
      <c r="L354" s="480"/>
      <c r="M354" s="480"/>
      <c r="N354" s="480"/>
      <c r="O354" s="481"/>
      <c r="DI354" s="219"/>
      <c r="DJ354" s="219"/>
      <c r="DK354" s="219"/>
      <c r="DL354" s="219"/>
      <c r="DM354" s="219"/>
      <c r="DN354" s="218" t="s">
        <v>46</v>
      </c>
      <c r="DR354" s="219"/>
      <c r="DT354" s="219"/>
    </row>
    <row r="355" spans="1:124" customFormat="1" ht="15" x14ac:dyDescent="0.25">
      <c r="A355" s="314"/>
      <c r="B355" s="317"/>
      <c r="C355" s="316" t="s">
        <v>41</v>
      </c>
      <c r="D355" s="484" t="s">
        <v>47</v>
      </c>
      <c r="E355" s="484"/>
      <c r="F355" s="484"/>
      <c r="G355" s="318"/>
      <c r="H355" s="319"/>
      <c r="I355" s="319"/>
      <c r="J355" s="319"/>
      <c r="K355" s="337">
        <v>1107.95</v>
      </c>
      <c r="L355" s="325">
        <v>1.66635</v>
      </c>
      <c r="M355" s="320">
        <v>36.43</v>
      </c>
      <c r="N355" s="321">
        <v>46.99</v>
      </c>
      <c r="O355" s="322">
        <v>1711.85</v>
      </c>
      <c r="DI355" s="219"/>
      <c r="DJ355" s="219"/>
      <c r="DK355" s="219"/>
      <c r="DL355" s="219"/>
      <c r="DM355" s="219"/>
      <c r="DO355" s="218" t="s">
        <v>47</v>
      </c>
      <c r="DR355" s="219"/>
      <c r="DT355" s="219"/>
    </row>
    <row r="356" spans="1:124" customFormat="1" ht="15" x14ac:dyDescent="0.25">
      <c r="A356" s="314"/>
      <c r="B356" s="317"/>
      <c r="C356" s="316" t="s">
        <v>25</v>
      </c>
      <c r="D356" s="484" t="s">
        <v>48</v>
      </c>
      <c r="E356" s="484"/>
      <c r="F356" s="484"/>
      <c r="G356" s="318"/>
      <c r="H356" s="319"/>
      <c r="I356" s="319"/>
      <c r="J356" s="319"/>
      <c r="K356" s="337">
        <v>12533.99</v>
      </c>
      <c r="L356" s="325">
        <v>1.81125</v>
      </c>
      <c r="M356" s="320">
        <v>447.91</v>
      </c>
      <c r="N356" s="321">
        <v>14.01</v>
      </c>
      <c r="O356" s="322">
        <v>6275.22</v>
      </c>
      <c r="DI356" s="219"/>
      <c r="DJ356" s="219"/>
      <c r="DK356" s="219"/>
      <c r="DL356" s="219"/>
      <c r="DM356" s="219"/>
      <c r="DO356" s="218" t="s">
        <v>48</v>
      </c>
      <c r="DR356" s="219"/>
      <c r="DT356" s="219"/>
    </row>
    <row r="357" spans="1:124" customFormat="1" ht="15" x14ac:dyDescent="0.25">
      <c r="A357" s="314"/>
      <c r="B357" s="317"/>
      <c r="C357" s="316" t="s">
        <v>49</v>
      </c>
      <c r="D357" s="484" t="s">
        <v>50</v>
      </c>
      <c r="E357" s="484"/>
      <c r="F357" s="484"/>
      <c r="G357" s="318"/>
      <c r="H357" s="319"/>
      <c r="I357" s="319"/>
      <c r="J357" s="319"/>
      <c r="K357" s="320">
        <v>820.22</v>
      </c>
      <c r="L357" s="325">
        <v>1.81125</v>
      </c>
      <c r="M357" s="320">
        <v>29.31</v>
      </c>
      <c r="N357" s="321">
        <v>46.99</v>
      </c>
      <c r="O357" s="322">
        <v>1377.28</v>
      </c>
      <c r="DI357" s="219"/>
      <c r="DJ357" s="219"/>
      <c r="DK357" s="219"/>
      <c r="DL357" s="219"/>
      <c r="DM357" s="219"/>
      <c r="DO357" s="218" t="s">
        <v>50</v>
      </c>
      <c r="DR357" s="219"/>
      <c r="DT357" s="219"/>
    </row>
    <row r="358" spans="1:124" customFormat="1" ht="15" x14ac:dyDescent="0.25">
      <c r="A358" s="314"/>
      <c r="B358" s="317"/>
      <c r="C358" s="316" t="s">
        <v>51</v>
      </c>
      <c r="D358" s="484" t="s">
        <v>52</v>
      </c>
      <c r="E358" s="484"/>
      <c r="F358" s="484"/>
      <c r="G358" s="318"/>
      <c r="H358" s="319"/>
      <c r="I358" s="319"/>
      <c r="J358" s="319"/>
      <c r="K358" s="337">
        <v>230267.7</v>
      </c>
      <c r="L358" s="319"/>
      <c r="M358" s="337">
        <v>4543.18</v>
      </c>
      <c r="N358" s="321">
        <v>8.75</v>
      </c>
      <c r="O358" s="322">
        <v>39752.83</v>
      </c>
      <c r="DI358" s="219"/>
      <c r="DJ358" s="219"/>
      <c r="DK358" s="219"/>
      <c r="DL358" s="219"/>
      <c r="DM358" s="219"/>
      <c r="DO358" s="218" t="s">
        <v>52</v>
      </c>
      <c r="DR358" s="219"/>
      <c r="DT358" s="219"/>
    </row>
    <row r="359" spans="1:124" customFormat="1" ht="15" x14ac:dyDescent="0.25">
      <c r="A359" s="323"/>
      <c r="B359" s="317"/>
      <c r="C359" s="316"/>
      <c r="D359" s="484" t="s">
        <v>53</v>
      </c>
      <c r="E359" s="484"/>
      <c r="F359" s="484"/>
      <c r="G359" s="318" t="s">
        <v>54</v>
      </c>
      <c r="H359" s="321">
        <v>134.46</v>
      </c>
      <c r="I359" s="325">
        <v>1.66635</v>
      </c>
      <c r="J359" s="342">
        <v>4.4206529000000003</v>
      </c>
      <c r="K359" s="326"/>
      <c r="L359" s="319"/>
      <c r="M359" s="326"/>
      <c r="N359" s="319"/>
      <c r="O359" s="327"/>
      <c r="DI359" s="219"/>
      <c r="DJ359" s="219"/>
      <c r="DK359" s="219"/>
      <c r="DL359" s="219"/>
      <c r="DM359" s="219"/>
      <c r="DP359" s="218" t="s">
        <v>53</v>
      </c>
      <c r="DR359" s="219"/>
      <c r="DT359" s="219"/>
    </row>
    <row r="360" spans="1:124" customFormat="1" ht="15" x14ac:dyDescent="0.25">
      <c r="A360" s="323"/>
      <c r="B360" s="317"/>
      <c r="C360" s="316"/>
      <c r="D360" s="484" t="s">
        <v>55</v>
      </c>
      <c r="E360" s="484"/>
      <c r="F360" s="484"/>
      <c r="G360" s="318" t="s">
        <v>54</v>
      </c>
      <c r="H360" s="321">
        <v>54.89</v>
      </c>
      <c r="I360" s="325">
        <v>1.81125</v>
      </c>
      <c r="J360" s="344">
        <v>1.9615469999999999</v>
      </c>
      <c r="K360" s="326"/>
      <c r="L360" s="319"/>
      <c r="M360" s="326"/>
      <c r="N360" s="319"/>
      <c r="O360" s="327"/>
      <c r="DI360" s="219"/>
      <c r="DJ360" s="219"/>
      <c r="DK360" s="219"/>
      <c r="DL360" s="219"/>
      <c r="DM360" s="219"/>
      <c r="DP360" s="218" t="s">
        <v>55</v>
      </c>
      <c r="DR360" s="219"/>
      <c r="DT360" s="219"/>
    </row>
    <row r="361" spans="1:124" customFormat="1" ht="15" x14ac:dyDescent="0.25">
      <c r="A361" s="328"/>
      <c r="B361" s="318"/>
      <c r="C361" s="316"/>
      <c r="D361" s="483" t="s">
        <v>56</v>
      </c>
      <c r="E361" s="483"/>
      <c r="F361" s="483"/>
      <c r="G361" s="329"/>
      <c r="H361" s="330"/>
      <c r="I361" s="330"/>
      <c r="J361" s="330"/>
      <c r="K361" s="340">
        <v>243909.64</v>
      </c>
      <c r="L361" s="330"/>
      <c r="M361" s="340">
        <v>5027.5200000000004</v>
      </c>
      <c r="N361" s="330"/>
      <c r="O361" s="332">
        <v>47739.9</v>
      </c>
      <c r="DI361" s="219"/>
      <c r="DJ361" s="219"/>
      <c r="DK361" s="219"/>
      <c r="DL361" s="219"/>
      <c r="DM361" s="219"/>
      <c r="DQ361" s="218" t="s">
        <v>56</v>
      </c>
      <c r="DR361" s="219"/>
      <c r="DT361" s="219"/>
    </row>
    <row r="362" spans="1:124" customFormat="1" ht="15" x14ac:dyDescent="0.25">
      <c r="A362" s="323"/>
      <c r="B362" s="317"/>
      <c r="C362" s="316"/>
      <c r="D362" s="484" t="s">
        <v>57</v>
      </c>
      <c r="E362" s="484"/>
      <c r="F362" s="484"/>
      <c r="G362" s="318"/>
      <c r="H362" s="319"/>
      <c r="I362" s="319"/>
      <c r="J362" s="319"/>
      <c r="K362" s="326"/>
      <c r="L362" s="319"/>
      <c r="M362" s="320">
        <v>65.739999999999995</v>
      </c>
      <c r="N362" s="319"/>
      <c r="O362" s="322">
        <v>3089.13</v>
      </c>
      <c r="DI362" s="219"/>
      <c r="DJ362" s="219"/>
      <c r="DK362" s="219"/>
      <c r="DL362" s="219"/>
      <c r="DM362" s="219"/>
      <c r="DP362" s="218" t="s">
        <v>57</v>
      </c>
      <c r="DR362" s="219"/>
      <c r="DT362" s="219"/>
    </row>
    <row r="363" spans="1:124" customFormat="1" ht="33.75" x14ac:dyDescent="0.25">
      <c r="A363" s="323"/>
      <c r="B363" s="317"/>
      <c r="C363" s="316" t="s">
        <v>238</v>
      </c>
      <c r="D363" s="484" t="s">
        <v>239</v>
      </c>
      <c r="E363" s="484"/>
      <c r="F363" s="484"/>
      <c r="G363" s="318" t="s">
        <v>58</v>
      </c>
      <c r="H363" s="324">
        <v>109</v>
      </c>
      <c r="I363" s="319"/>
      <c r="J363" s="324">
        <v>109</v>
      </c>
      <c r="K363" s="326"/>
      <c r="L363" s="319"/>
      <c r="M363" s="320">
        <v>71.66</v>
      </c>
      <c r="N363" s="319"/>
      <c r="O363" s="322">
        <v>3367.15</v>
      </c>
      <c r="DI363" s="219"/>
      <c r="DJ363" s="219"/>
      <c r="DK363" s="219"/>
      <c r="DL363" s="219"/>
      <c r="DM363" s="219"/>
      <c r="DP363" s="218" t="s">
        <v>239</v>
      </c>
      <c r="DR363" s="219"/>
      <c r="DT363" s="219"/>
    </row>
    <row r="364" spans="1:124" customFormat="1" ht="56.25" x14ac:dyDescent="0.25">
      <c r="A364" s="323"/>
      <c r="B364" s="317"/>
      <c r="C364" s="316" t="s">
        <v>240</v>
      </c>
      <c r="D364" s="484" t="s">
        <v>241</v>
      </c>
      <c r="E364" s="484"/>
      <c r="F364" s="484"/>
      <c r="G364" s="318" t="s">
        <v>58</v>
      </c>
      <c r="H364" s="324">
        <v>65</v>
      </c>
      <c r="I364" s="321">
        <v>0.85</v>
      </c>
      <c r="J364" s="321">
        <v>55.25</v>
      </c>
      <c r="K364" s="326"/>
      <c r="L364" s="319"/>
      <c r="M364" s="320">
        <v>36.32</v>
      </c>
      <c r="N364" s="319"/>
      <c r="O364" s="322">
        <v>1706.74</v>
      </c>
      <c r="DI364" s="219"/>
      <c r="DJ364" s="219"/>
      <c r="DK364" s="219"/>
      <c r="DL364" s="219"/>
      <c r="DM364" s="219"/>
      <c r="DP364" s="218" t="s">
        <v>241</v>
      </c>
      <c r="DR364" s="219"/>
      <c r="DT364" s="219"/>
    </row>
    <row r="365" spans="1:124" customFormat="1" ht="15" x14ac:dyDescent="0.25">
      <c r="A365" s="314"/>
      <c r="B365" s="313"/>
      <c r="C365" s="366"/>
      <c r="D365" s="485" t="s">
        <v>59</v>
      </c>
      <c r="E365" s="485"/>
      <c r="F365" s="485"/>
      <c r="G365" s="309"/>
      <c r="H365" s="333"/>
      <c r="I365" s="333"/>
      <c r="J365" s="333"/>
      <c r="K365" s="334"/>
      <c r="L365" s="333"/>
      <c r="M365" s="335">
        <v>5135.5</v>
      </c>
      <c r="N365" s="330"/>
      <c r="O365" s="336">
        <v>52813.79</v>
      </c>
      <c r="DI365" s="219"/>
      <c r="DJ365" s="219"/>
      <c r="DK365" s="219"/>
      <c r="DL365" s="219"/>
      <c r="DM365" s="219"/>
      <c r="DR365" s="219" t="s">
        <v>59</v>
      </c>
      <c r="DT365" s="219"/>
    </row>
    <row r="366" spans="1:124" customFormat="1" ht="45.75" x14ac:dyDescent="0.25">
      <c r="A366" s="308" t="s">
        <v>772</v>
      </c>
      <c r="B366" s="309" t="s">
        <v>774</v>
      </c>
      <c r="C366" s="365" t="s">
        <v>286</v>
      </c>
      <c r="D366" s="479" t="s">
        <v>287</v>
      </c>
      <c r="E366" s="479"/>
      <c r="F366" s="479"/>
      <c r="G366" s="309" t="s">
        <v>67</v>
      </c>
      <c r="H366" s="309">
        <v>-23.08</v>
      </c>
      <c r="I366" s="309" t="s">
        <v>41</v>
      </c>
      <c r="J366" s="309" t="s">
        <v>721</v>
      </c>
      <c r="K366" s="310" t="s">
        <v>288</v>
      </c>
      <c r="L366" s="309"/>
      <c r="M366" s="310" t="s">
        <v>722</v>
      </c>
      <c r="N366" s="309" t="s">
        <v>318</v>
      </c>
      <c r="O366" s="311" t="s">
        <v>723</v>
      </c>
      <c r="DI366" s="219"/>
      <c r="DJ366" s="219"/>
      <c r="DK366" s="219" t="s">
        <v>287</v>
      </c>
      <c r="DL366" s="219" t="s">
        <v>5</v>
      </c>
      <c r="DM366" s="219" t="s">
        <v>5</v>
      </c>
      <c r="DR366" s="219"/>
      <c r="DT366" s="219"/>
    </row>
    <row r="367" spans="1:124" customFormat="1" ht="15" x14ac:dyDescent="0.25">
      <c r="A367" s="314"/>
      <c r="B367" s="313"/>
      <c r="C367" s="366"/>
      <c r="D367" s="485" t="s">
        <v>59</v>
      </c>
      <c r="E367" s="485"/>
      <c r="F367" s="485"/>
      <c r="G367" s="309"/>
      <c r="H367" s="333"/>
      <c r="I367" s="333"/>
      <c r="J367" s="333"/>
      <c r="K367" s="334"/>
      <c r="L367" s="333"/>
      <c r="M367" s="335">
        <v>-4542.37</v>
      </c>
      <c r="N367" s="330"/>
      <c r="O367" s="336">
        <v>-39745.74</v>
      </c>
      <c r="DI367" s="219"/>
      <c r="DJ367" s="219"/>
      <c r="DK367" s="219"/>
      <c r="DL367" s="219"/>
      <c r="DM367" s="219"/>
      <c r="DR367" s="219" t="s">
        <v>59</v>
      </c>
      <c r="DT367" s="219"/>
    </row>
    <row r="368" spans="1:124" customFormat="1" ht="33.75" x14ac:dyDescent="0.25">
      <c r="A368" s="308" t="s">
        <v>773</v>
      </c>
      <c r="B368" s="309" t="s">
        <v>775</v>
      </c>
      <c r="C368" s="365" t="s">
        <v>531</v>
      </c>
      <c r="D368" s="479" t="s">
        <v>332</v>
      </c>
      <c r="E368" s="479"/>
      <c r="F368" s="479"/>
      <c r="G368" s="309" t="s">
        <v>67</v>
      </c>
      <c r="H368" s="309">
        <v>23.08</v>
      </c>
      <c r="I368" s="309" t="s">
        <v>41</v>
      </c>
      <c r="J368" s="309" t="s">
        <v>724</v>
      </c>
      <c r="K368" s="310" t="s">
        <v>532</v>
      </c>
      <c r="L368" s="309" t="s">
        <v>217</v>
      </c>
      <c r="M368" s="310" t="s">
        <v>725</v>
      </c>
      <c r="N368" s="309" t="s">
        <v>318</v>
      </c>
      <c r="O368" s="311" t="s">
        <v>726</v>
      </c>
      <c r="DI368" s="219"/>
      <c r="DJ368" s="219"/>
      <c r="DK368" s="219" t="s">
        <v>332</v>
      </c>
      <c r="DL368" s="219" t="s">
        <v>5</v>
      </c>
      <c r="DM368" s="219" t="s">
        <v>5</v>
      </c>
      <c r="DR368" s="219"/>
      <c r="DT368" s="219"/>
    </row>
    <row r="369" spans="1:126" customFormat="1" ht="15" x14ac:dyDescent="0.25">
      <c r="A369" s="312"/>
      <c r="B369" s="313"/>
      <c r="C369" s="366"/>
      <c r="D369" s="484" t="s">
        <v>533</v>
      </c>
      <c r="E369" s="484"/>
      <c r="F369" s="484"/>
      <c r="G369" s="484"/>
      <c r="H369" s="484"/>
      <c r="I369" s="484"/>
      <c r="J369" s="484"/>
      <c r="K369" s="484"/>
      <c r="L369" s="484"/>
      <c r="M369" s="484"/>
      <c r="N369" s="484"/>
      <c r="O369" s="486"/>
      <c r="DI369" s="219"/>
      <c r="DJ369" s="219"/>
      <c r="DK369" s="219"/>
      <c r="DL369" s="219"/>
      <c r="DM369" s="219"/>
      <c r="DR369" s="219"/>
      <c r="DS369" s="218" t="s">
        <v>533</v>
      </c>
      <c r="DT369" s="219"/>
    </row>
    <row r="370" spans="1:126" customFormat="1" ht="15" x14ac:dyDescent="0.25">
      <c r="A370" s="314"/>
      <c r="B370" s="315"/>
      <c r="C370" s="316"/>
      <c r="D370" s="480" t="s">
        <v>335</v>
      </c>
      <c r="E370" s="480"/>
      <c r="F370" s="480"/>
      <c r="G370" s="480"/>
      <c r="H370" s="480"/>
      <c r="I370" s="480"/>
      <c r="J370" s="480"/>
      <c r="K370" s="480"/>
      <c r="L370" s="480"/>
      <c r="M370" s="480"/>
      <c r="N370" s="480"/>
      <c r="O370" s="481"/>
      <c r="DI370" s="219"/>
      <c r="DJ370" s="219"/>
      <c r="DK370" s="219"/>
      <c r="DL370" s="219"/>
      <c r="DM370" s="219"/>
      <c r="DN370" s="218" t="s">
        <v>335</v>
      </c>
      <c r="DR370" s="219"/>
      <c r="DT370" s="219"/>
    </row>
    <row r="371" spans="1:126" customFormat="1" ht="15" x14ac:dyDescent="0.25">
      <c r="A371" s="314"/>
      <c r="B371" s="315"/>
      <c r="C371" s="316"/>
      <c r="D371" s="480" t="s">
        <v>133</v>
      </c>
      <c r="E371" s="480"/>
      <c r="F371" s="480"/>
      <c r="G371" s="480"/>
      <c r="H371" s="480"/>
      <c r="I371" s="480"/>
      <c r="J371" s="480"/>
      <c r="K371" s="480"/>
      <c r="L371" s="480"/>
      <c r="M371" s="480"/>
      <c r="N371" s="480"/>
      <c r="O371" s="481"/>
      <c r="DI371" s="219"/>
      <c r="DJ371" s="219"/>
      <c r="DK371" s="219"/>
      <c r="DL371" s="219"/>
      <c r="DM371" s="219"/>
      <c r="DN371" s="218" t="s">
        <v>133</v>
      </c>
      <c r="DR371" s="219"/>
      <c r="DT371" s="219"/>
    </row>
    <row r="372" spans="1:126" customFormat="1" ht="15" x14ac:dyDescent="0.25">
      <c r="A372" s="314"/>
      <c r="B372" s="313"/>
      <c r="C372" s="366"/>
      <c r="D372" s="485" t="s">
        <v>59</v>
      </c>
      <c r="E372" s="485"/>
      <c r="F372" s="485"/>
      <c r="G372" s="309"/>
      <c r="H372" s="333"/>
      <c r="I372" s="333"/>
      <c r="J372" s="333"/>
      <c r="K372" s="334"/>
      <c r="L372" s="333"/>
      <c r="M372" s="335">
        <v>12601.65</v>
      </c>
      <c r="N372" s="330"/>
      <c r="O372" s="336">
        <v>110264.44</v>
      </c>
      <c r="DI372" s="219"/>
      <c r="DJ372" s="219"/>
      <c r="DK372" s="219"/>
      <c r="DL372" s="219"/>
      <c r="DM372" s="219"/>
      <c r="DR372" s="219" t="s">
        <v>59</v>
      </c>
      <c r="DT372" s="219"/>
    </row>
    <row r="373" spans="1:126" customFormat="1" ht="15" x14ac:dyDescent="0.25">
      <c r="A373" s="476" t="s">
        <v>313</v>
      </c>
      <c r="B373" s="477"/>
      <c r="C373" s="477"/>
      <c r="D373" s="477"/>
      <c r="E373" s="477"/>
      <c r="F373" s="477"/>
      <c r="G373" s="477"/>
      <c r="H373" s="477"/>
      <c r="I373" s="477"/>
      <c r="J373" s="477"/>
      <c r="K373" s="477"/>
      <c r="L373" s="477"/>
      <c r="M373" s="477"/>
      <c r="N373" s="477"/>
      <c r="O373" s="478"/>
      <c r="DI373" s="219"/>
      <c r="DJ373" s="219" t="s">
        <v>313</v>
      </c>
      <c r="DK373" s="219"/>
      <c r="DL373" s="219"/>
      <c r="DM373" s="219"/>
      <c r="DR373" s="219"/>
      <c r="DT373" s="219"/>
    </row>
    <row r="374" spans="1:126" customFormat="1" ht="34.5" x14ac:dyDescent="0.25">
      <c r="A374" s="308" t="s">
        <v>571</v>
      </c>
      <c r="B374" s="309" t="s">
        <v>776</v>
      </c>
      <c r="C374" s="365" t="s">
        <v>441</v>
      </c>
      <c r="D374" s="479" t="s">
        <v>442</v>
      </c>
      <c r="E374" s="479"/>
      <c r="F374" s="479"/>
      <c r="G374" s="309" t="s">
        <v>65</v>
      </c>
      <c r="H374" s="309">
        <v>9.61</v>
      </c>
      <c r="I374" s="309" t="s">
        <v>41</v>
      </c>
      <c r="J374" s="309" t="s">
        <v>777</v>
      </c>
      <c r="K374" s="310" t="s">
        <v>444</v>
      </c>
      <c r="L374" s="309"/>
      <c r="M374" s="310" t="s">
        <v>778</v>
      </c>
      <c r="N374" s="309" t="s">
        <v>314</v>
      </c>
      <c r="O374" s="311" t="s">
        <v>779</v>
      </c>
      <c r="DI374" s="219"/>
      <c r="DJ374" s="219"/>
      <c r="DK374" s="219" t="s">
        <v>442</v>
      </c>
      <c r="DL374" s="219" t="s">
        <v>5</v>
      </c>
      <c r="DM374" s="219" t="s">
        <v>5</v>
      </c>
      <c r="DR374" s="219"/>
      <c r="DT374" s="219"/>
    </row>
    <row r="375" spans="1:126" customFormat="1" ht="15" x14ac:dyDescent="0.25">
      <c r="A375" s="314"/>
      <c r="B375" s="313"/>
      <c r="C375" s="366"/>
      <c r="D375" s="485" t="s">
        <v>59</v>
      </c>
      <c r="E375" s="485"/>
      <c r="F375" s="485"/>
      <c r="G375" s="309"/>
      <c r="H375" s="333"/>
      <c r="I375" s="333"/>
      <c r="J375" s="333"/>
      <c r="K375" s="334"/>
      <c r="L375" s="333"/>
      <c r="M375" s="345">
        <v>80.63</v>
      </c>
      <c r="N375" s="330"/>
      <c r="O375" s="336">
        <v>1129.6300000000001</v>
      </c>
      <c r="DI375" s="219"/>
      <c r="DJ375" s="219"/>
      <c r="DK375" s="219"/>
      <c r="DL375" s="219"/>
      <c r="DM375" s="219"/>
      <c r="DR375" s="219" t="s">
        <v>59</v>
      </c>
      <c r="DT375" s="219"/>
    </row>
    <row r="376" spans="1:126" customFormat="1" ht="34.5" x14ac:dyDescent="0.25">
      <c r="A376" s="308" t="s">
        <v>774</v>
      </c>
      <c r="B376" s="309" t="s">
        <v>780</v>
      </c>
      <c r="C376" s="365" t="s">
        <v>111</v>
      </c>
      <c r="D376" s="479" t="s">
        <v>112</v>
      </c>
      <c r="E376" s="479"/>
      <c r="F376" s="479"/>
      <c r="G376" s="309" t="s">
        <v>65</v>
      </c>
      <c r="H376" s="309">
        <v>2.3199999999999998</v>
      </c>
      <c r="I376" s="309" t="s">
        <v>41</v>
      </c>
      <c r="J376" s="309" t="s">
        <v>781</v>
      </c>
      <c r="K376" s="310" t="s">
        <v>113</v>
      </c>
      <c r="L376" s="309"/>
      <c r="M376" s="310" t="s">
        <v>782</v>
      </c>
      <c r="N376" s="309" t="s">
        <v>314</v>
      </c>
      <c r="O376" s="311" t="s">
        <v>783</v>
      </c>
      <c r="DI376" s="219"/>
      <c r="DJ376" s="219"/>
      <c r="DK376" s="219" t="s">
        <v>112</v>
      </c>
      <c r="DL376" s="219" t="s">
        <v>5</v>
      </c>
      <c r="DM376" s="219" t="s">
        <v>5</v>
      </c>
      <c r="DR376" s="219"/>
      <c r="DT376" s="219"/>
    </row>
    <row r="377" spans="1:126" customFormat="1" ht="15" x14ac:dyDescent="0.25">
      <c r="A377" s="314"/>
      <c r="B377" s="313"/>
      <c r="C377" s="366"/>
      <c r="D377" s="485" t="s">
        <v>59</v>
      </c>
      <c r="E377" s="485"/>
      <c r="F377" s="485"/>
      <c r="G377" s="309"/>
      <c r="H377" s="333"/>
      <c r="I377" s="333"/>
      <c r="J377" s="333"/>
      <c r="K377" s="334"/>
      <c r="L377" s="333"/>
      <c r="M377" s="345">
        <v>99.71</v>
      </c>
      <c r="N377" s="330"/>
      <c r="O377" s="336">
        <v>1396.94</v>
      </c>
      <c r="DI377" s="219"/>
      <c r="DJ377" s="219"/>
      <c r="DK377" s="219"/>
      <c r="DL377" s="219"/>
      <c r="DM377" s="219"/>
      <c r="DR377" s="219" t="s">
        <v>59</v>
      </c>
      <c r="DT377" s="219"/>
    </row>
    <row r="378" spans="1:126" customFormat="1" ht="45.75" x14ac:dyDescent="0.25">
      <c r="A378" s="308" t="s">
        <v>775</v>
      </c>
      <c r="B378" s="309" t="s">
        <v>784</v>
      </c>
      <c r="C378" s="365" t="s">
        <v>226</v>
      </c>
      <c r="D378" s="479" t="s">
        <v>315</v>
      </c>
      <c r="E378" s="479"/>
      <c r="F378" s="479"/>
      <c r="G378" s="309" t="s">
        <v>65</v>
      </c>
      <c r="H378" s="309">
        <v>20.95</v>
      </c>
      <c r="I378" s="309" t="s">
        <v>41</v>
      </c>
      <c r="J378" s="309" t="s">
        <v>785</v>
      </c>
      <c r="K378" s="310" t="s">
        <v>227</v>
      </c>
      <c r="L378" s="309"/>
      <c r="M378" s="310" t="s">
        <v>786</v>
      </c>
      <c r="N378" s="309" t="s">
        <v>314</v>
      </c>
      <c r="O378" s="311" t="s">
        <v>787</v>
      </c>
      <c r="DI378" s="219"/>
      <c r="DJ378" s="219"/>
      <c r="DK378" s="219" t="s">
        <v>315</v>
      </c>
      <c r="DL378" s="219" t="s">
        <v>5</v>
      </c>
      <c r="DM378" s="219" t="s">
        <v>5</v>
      </c>
      <c r="DR378" s="219"/>
      <c r="DT378" s="219"/>
    </row>
    <row r="379" spans="1:126" customFormat="1" ht="15" x14ac:dyDescent="0.25">
      <c r="A379" s="314"/>
      <c r="B379" s="313"/>
      <c r="C379" s="366"/>
      <c r="D379" s="485" t="s">
        <v>59</v>
      </c>
      <c r="E379" s="485"/>
      <c r="F379" s="485"/>
      <c r="G379" s="309"/>
      <c r="H379" s="333"/>
      <c r="I379" s="333"/>
      <c r="J379" s="333"/>
      <c r="K379" s="334"/>
      <c r="L379" s="333"/>
      <c r="M379" s="345">
        <v>68.72</v>
      </c>
      <c r="N379" s="330"/>
      <c r="O379" s="346">
        <v>962.77</v>
      </c>
      <c r="DI379" s="219"/>
      <c r="DJ379" s="219"/>
      <c r="DK379" s="219"/>
      <c r="DL379" s="219"/>
      <c r="DM379" s="219"/>
      <c r="DR379" s="219" t="s">
        <v>59</v>
      </c>
      <c r="DT379" s="219"/>
    </row>
    <row r="380" spans="1:126" customFormat="1" ht="15" x14ac:dyDescent="0.25">
      <c r="A380" s="347"/>
      <c r="B380" s="305"/>
      <c r="C380" s="310"/>
      <c r="D380" s="485" t="s">
        <v>788</v>
      </c>
      <c r="E380" s="485"/>
      <c r="F380" s="485"/>
      <c r="G380" s="485"/>
      <c r="H380" s="485"/>
      <c r="I380" s="485"/>
      <c r="J380" s="485"/>
      <c r="K380" s="485"/>
      <c r="L380" s="485"/>
      <c r="M380" s="348">
        <v>137364.38</v>
      </c>
      <c r="N380" s="349"/>
      <c r="O380" s="350"/>
      <c r="DI380" s="219"/>
      <c r="DJ380" s="219"/>
      <c r="DK380" s="219"/>
      <c r="DL380" s="219"/>
      <c r="DM380" s="219"/>
      <c r="DR380" s="219"/>
      <c r="DT380" s="219" t="s">
        <v>788</v>
      </c>
    </row>
    <row r="381" spans="1:126" customFormat="1" ht="15" x14ac:dyDescent="0.25">
      <c r="A381" s="347"/>
      <c r="B381" s="305"/>
      <c r="C381" s="310"/>
      <c r="D381" s="485" t="s">
        <v>114</v>
      </c>
      <c r="E381" s="485"/>
      <c r="F381" s="485"/>
      <c r="G381" s="485"/>
      <c r="H381" s="485"/>
      <c r="I381" s="485"/>
      <c r="J381" s="485"/>
      <c r="K381" s="485"/>
      <c r="L381" s="485"/>
      <c r="M381" s="351"/>
      <c r="N381" s="349"/>
      <c r="O381" s="350"/>
      <c r="DU381" s="219" t="s">
        <v>114</v>
      </c>
    </row>
    <row r="382" spans="1:126" customFormat="1" ht="15" x14ac:dyDescent="0.25">
      <c r="A382" s="314"/>
      <c r="B382" s="304"/>
      <c r="C382" s="316"/>
      <c r="D382" s="484" t="s">
        <v>77</v>
      </c>
      <c r="E382" s="484"/>
      <c r="F382" s="484"/>
      <c r="G382" s="484"/>
      <c r="H382" s="484"/>
      <c r="I382" s="484"/>
      <c r="J382" s="484"/>
      <c r="K382" s="484"/>
      <c r="L382" s="484"/>
      <c r="M382" s="352">
        <v>434295.37</v>
      </c>
      <c r="N382" s="353"/>
      <c r="O382" s="354">
        <v>4116918.96</v>
      </c>
      <c r="DU382" s="219"/>
      <c r="DV382" s="218" t="s">
        <v>77</v>
      </c>
    </row>
    <row r="383" spans="1:126" customFormat="1" ht="15" x14ac:dyDescent="0.25">
      <c r="A383" s="314"/>
      <c r="B383" s="304"/>
      <c r="C383" s="316"/>
      <c r="D383" s="484" t="s">
        <v>78</v>
      </c>
      <c r="E383" s="484"/>
      <c r="F383" s="484"/>
      <c r="G383" s="484"/>
      <c r="H383" s="484"/>
      <c r="I383" s="484"/>
      <c r="J383" s="484"/>
      <c r="K383" s="484"/>
      <c r="L383" s="484"/>
      <c r="M383" s="355"/>
      <c r="N383" s="353"/>
      <c r="O383" s="356"/>
      <c r="DU383" s="219"/>
      <c r="DV383" s="218" t="s">
        <v>78</v>
      </c>
    </row>
    <row r="384" spans="1:126" customFormat="1" ht="15" x14ac:dyDescent="0.25">
      <c r="A384" s="314"/>
      <c r="B384" s="304"/>
      <c r="C384" s="316"/>
      <c r="D384" s="484" t="s">
        <v>79</v>
      </c>
      <c r="E384" s="484"/>
      <c r="F384" s="484"/>
      <c r="G384" s="484"/>
      <c r="H384" s="484"/>
      <c r="I384" s="484"/>
      <c r="J384" s="484"/>
      <c r="K384" s="484"/>
      <c r="L384" s="484"/>
      <c r="M384" s="352">
        <v>6297.04</v>
      </c>
      <c r="N384" s="353"/>
      <c r="O384" s="354">
        <v>295897.92</v>
      </c>
      <c r="DU384" s="219"/>
      <c r="DV384" s="218" t="s">
        <v>79</v>
      </c>
    </row>
    <row r="385" spans="1:126" customFormat="1" ht="15" x14ac:dyDescent="0.25">
      <c r="A385" s="314"/>
      <c r="B385" s="304"/>
      <c r="C385" s="316"/>
      <c r="D385" s="484" t="s">
        <v>80</v>
      </c>
      <c r="E385" s="484"/>
      <c r="F385" s="484"/>
      <c r="G385" s="484"/>
      <c r="H385" s="484"/>
      <c r="I385" s="484"/>
      <c r="J385" s="484"/>
      <c r="K385" s="484"/>
      <c r="L385" s="484"/>
      <c r="M385" s="352">
        <v>13260.6</v>
      </c>
      <c r="N385" s="353"/>
      <c r="O385" s="354">
        <v>185781.02</v>
      </c>
      <c r="DU385" s="219"/>
      <c r="DV385" s="218" t="s">
        <v>80</v>
      </c>
    </row>
    <row r="386" spans="1:126" customFormat="1" ht="15" x14ac:dyDescent="0.25">
      <c r="A386" s="314"/>
      <c r="B386" s="304"/>
      <c r="C386" s="316"/>
      <c r="D386" s="484" t="s">
        <v>81</v>
      </c>
      <c r="E386" s="484"/>
      <c r="F386" s="484"/>
      <c r="G386" s="484"/>
      <c r="H386" s="484"/>
      <c r="I386" s="484"/>
      <c r="J386" s="484"/>
      <c r="K386" s="484"/>
      <c r="L386" s="484"/>
      <c r="M386" s="352">
        <v>1098.96</v>
      </c>
      <c r="N386" s="353"/>
      <c r="O386" s="354">
        <v>51640.13</v>
      </c>
      <c r="DU386" s="219"/>
      <c r="DV386" s="218" t="s">
        <v>81</v>
      </c>
    </row>
    <row r="387" spans="1:126" customFormat="1" ht="15" x14ac:dyDescent="0.25">
      <c r="A387" s="314"/>
      <c r="B387" s="304"/>
      <c r="C387" s="316"/>
      <c r="D387" s="484" t="s">
        <v>82</v>
      </c>
      <c r="E387" s="484"/>
      <c r="F387" s="484"/>
      <c r="G387" s="484"/>
      <c r="H387" s="484"/>
      <c r="I387" s="484"/>
      <c r="J387" s="484"/>
      <c r="K387" s="484"/>
      <c r="L387" s="484"/>
      <c r="M387" s="352">
        <v>413771.07</v>
      </c>
      <c r="N387" s="353"/>
      <c r="O387" s="354">
        <v>3621697.11</v>
      </c>
      <c r="DU387" s="219"/>
      <c r="DV387" s="218" t="s">
        <v>82</v>
      </c>
    </row>
    <row r="388" spans="1:126" customFormat="1" ht="15" x14ac:dyDescent="0.25">
      <c r="A388" s="314"/>
      <c r="B388" s="304"/>
      <c r="C388" s="316"/>
      <c r="D388" s="484" t="s">
        <v>395</v>
      </c>
      <c r="E388" s="484"/>
      <c r="F388" s="484"/>
      <c r="G388" s="484"/>
      <c r="H388" s="484"/>
      <c r="I388" s="484"/>
      <c r="J388" s="484"/>
      <c r="K388" s="484"/>
      <c r="L388" s="484"/>
      <c r="M388" s="367">
        <v>966.66</v>
      </c>
      <c r="N388" s="353"/>
      <c r="O388" s="354">
        <v>13542.91</v>
      </c>
      <c r="DU388" s="219"/>
      <c r="DV388" s="218" t="s">
        <v>395</v>
      </c>
    </row>
    <row r="389" spans="1:126" customFormat="1" ht="15" x14ac:dyDescent="0.25">
      <c r="A389" s="314"/>
      <c r="B389" s="304"/>
      <c r="C389" s="316"/>
      <c r="D389" s="484" t="s">
        <v>83</v>
      </c>
      <c r="E389" s="484"/>
      <c r="F389" s="484"/>
      <c r="G389" s="484"/>
      <c r="H389" s="484"/>
      <c r="I389" s="484"/>
      <c r="J389" s="484"/>
      <c r="K389" s="484"/>
      <c r="L389" s="484"/>
      <c r="M389" s="352">
        <v>446493.49</v>
      </c>
      <c r="N389" s="353"/>
      <c r="O389" s="354">
        <v>4690108.1900000004</v>
      </c>
      <c r="DU389" s="219"/>
      <c r="DV389" s="218" t="s">
        <v>83</v>
      </c>
    </row>
    <row r="390" spans="1:126" customFormat="1" ht="15" x14ac:dyDescent="0.25">
      <c r="A390" s="314"/>
      <c r="B390" s="304"/>
      <c r="C390" s="316"/>
      <c r="D390" s="484" t="s">
        <v>228</v>
      </c>
      <c r="E390" s="484"/>
      <c r="F390" s="484"/>
      <c r="G390" s="484"/>
      <c r="H390" s="484"/>
      <c r="I390" s="484"/>
      <c r="J390" s="484"/>
      <c r="K390" s="484"/>
      <c r="L390" s="484"/>
      <c r="M390" s="352">
        <v>445526.83</v>
      </c>
      <c r="N390" s="353"/>
      <c r="O390" s="354">
        <v>4676565.28</v>
      </c>
      <c r="DU390" s="219"/>
      <c r="DV390" s="218" t="s">
        <v>228</v>
      </c>
    </row>
    <row r="391" spans="1:126" customFormat="1" ht="15" x14ac:dyDescent="0.25">
      <c r="A391" s="314"/>
      <c r="B391" s="304"/>
      <c r="C391" s="316"/>
      <c r="D391" s="484" t="s">
        <v>229</v>
      </c>
      <c r="E391" s="484"/>
      <c r="F391" s="484"/>
      <c r="G391" s="484"/>
      <c r="H391" s="484"/>
      <c r="I391" s="484"/>
      <c r="J391" s="484"/>
      <c r="K391" s="484"/>
      <c r="L391" s="484"/>
      <c r="M391" s="355"/>
      <c r="N391" s="353"/>
      <c r="O391" s="356"/>
      <c r="DU391" s="219"/>
      <c r="DV391" s="218" t="s">
        <v>229</v>
      </c>
    </row>
    <row r="392" spans="1:126" customFormat="1" ht="15" x14ac:dyDescent="0.25">
      <c r="A392" s="314"/>
      <c r="B392" s="304"/>
      <c r="C392" s="316"/>
      <c r="D392" s="484" t="s">
        <v>230</v>
      </c>
      <c r="E392" s="484"/>
      <c r="F392" s="484"/>
      <c r="G392" s="484"/>
      <c r="H392" s="484"/>
      <c r="I392" s="484"/>
      <c r="J392" s="484"/>
      <c r="K392" s="484"/>
      <c r="L392" s="484"/>
      <c r="M392" s="352">
        <v>6297.04</v>
      </c>
      <c r="N392" s="353"/>
      <c r="O392" s="354">
        <v>295897.92</v>
      </c>
      <c r="DU392" s="219"/>
      <c r="DV392" s="218" t="s">
        <v>230</v>
      </c>
    </row>
    <row r="393" spans="1:126" customFormat="1" ht="15" x14ac:dyDescent="0.25">
      <c r="A393" s="314"/>
      <c r="B393" s="304"/>
      <c r="C393" s="316"/>
      <c r="D393" s="484" t="s">
        <v>231</v>
      </c>
      <c r="E393" s="484"/>
      <c r="F393" s="484"/>
      <c r="G393" s="484"/>
      <c r="H393" s="484"/>
      <c r="I393" s="484"/>
      <c r="J393" s="484"/>
      <c r="K393" s="484"/>
      <c r="L393" s="484"/>
      <c r="M393" s="352">
        <v>13260.6</v>
      </c>
      <c r="N393" s="353"/>
      <c r="O393" s="354">
        <v>185781.02</v>
      </c>
      <c r="DU393" s="219"/>
      <c r="DV393" s="218" t="s">
        <v>231</v>
      </c>
    </row>
    <row r="394" spans="1:126" customFormat="1" ht="15" x14ac:dyDescent="0.25">
      <c r="A394" s="314"/>
      <c r="B394" s="304"/>
      <c r="C394" s="316"/>
      <c r="D394" s="484" t="s">
        <v>232</v>
      </c>
      <c r="E394" s="484"/>
      <c r="F394" s="484"/>
      <c r="G394" s="484"/>
      <c r="H394" s="484"/>
      <c r="I394" s="484"/>
      <c r="J394" s="484"/>
      <c r="K394" s="484"/>
      <c r="L394" s="484"/>
      <c r="M394" s="352">
        <v>1098.96</v>
      </c>
      <c r="N394" s="353"/>
      <c r="O394" s="354">
        <v>51640.13</v>
      </c>
      <c r="DU394" s="219"/>
      <c r="DV394" s="218" t="s">
        <v>232</v>
      </c>
    </row>
    <row r="395" spans="1:126" customFormat="1" ht="15" x14ac:dyDescent="0.25">
      <c r="A395" s="314"/>
      <c r="B395" s="304"/>
      <c r="C395" s="316"/>
      <c r="D395" s="484" t="s">
        <v>233</v>
      </c>
      <c r="E395" s="484"/>
      <c r="F395" s="484"/>
      <c r="G395" s="484"/>
      <c r="H395" s="484"/>
      <c r="I395" s="484"/>
      <c r="J395" s="484"/>
      <c r="K395" s="484"/>
      <c r="L395" s="484"/>
      <c r="M395" s="352">
        <v>413771.07</v>
      </c>
      <c r="N395" s="353"/>
      <c r="O395" s="354">
        <v>3621697.11</v>
      </c>
      <c r="DU395" s="219"/>
      <c r="DV395" s="218" t="s">
        <v>233</v>
      </c>
    </row>
    <row r="396" spans="1:126" customFormat="1" ht="15" x14ac:dyDescent="0.25">
      <c r="A396" s="314"/>
      <c r="B396" s="304"/>
      <c r="C396" s="316"/>
      <c r="D396" s="484" t="s">
        <v>234</v>
      </c>
      <c r="E396" s="484"/>
      <c r="F396" s="484"/>
      <c r="G396" s="484"/>
      <c r="H396" s="484"/>
      <c r="I396" s="484"/>
      <c r="J396" s="484"/>
      <c r="K396" s="484"/>
      <c r="L396" s="484"/>
      <c r="M396" s="352">
        <v>8081.37</v>
      </c>
      <c r="N396" s="353"/>
      <c r="O396" s="354">
        <v>379743.57</v>
      </c>
      <c r="DU396" s="219"/>
      <c r="DV396" s="218" t="s">
        <v>234</v>
      </c>
    </row>
    <row r="397" spans="1:126" customFormat="1" ht="15" x14ac:dyDescent="0.25">
      <c r="A397" s="314"/>
      <c r="B397" s="304"/>
      <c r="C397" s="316"/>
      <c r="D397" s="484" t="s">
        <v>235</v>
      </c>
      <c r="E397" s="484"/>
      <c r="F397" s="484"/>
      <c r="G397" s="484"/>
      <c r="H397" s="484"/>
      <c r="I397" s="484"/>
      <c r="J397" s="484"/>
      <c r="K397" s="484"/>
      <c r="L397" s="484"/>
      <c r="M397" s="352">
        <v>4116.75</v>
      </c>
      <c r="N397" s="353"/>
      <c r="O397" s="354">
        <v>193445.66</v>
      </c>
      <c r="DU397" s="219"/>
      <c r="DV397" s="218" t="s">
        <v>235</v>
      </c>
    </row>
    <row r="398" spans="1:126" customFormat="1" ht="15" x14ac:dyDescent="0.25">
      <c r="A398" s="314"/>
      <c r="B398" s="304"/>
      <c r="C398" s="316"/>
      <c r="D398" s="484" t="s">
        <v>396</v>
      </c>
      <c r="E398" s="484"/>
      <c r="F398" s="484"/>
      <c r="G398" s="484"/>
      <c r="H398" s="484"/>
      <c r="I398" s="484"/>
      <c r="J398" s="484"/>
      <c r="K398" s="484"/>
      <c r="L398" s="484"/>
      <c r="M398" s="367">
        <v>966.66</v>
      </c>
      <c r="N398" s="353"/>
      <c r="O398" s="354">
        <v>13542.91</v>
      </c>
      <c r="DU398" s="219"/>
      <c r="DV398" s="218" t="s">
        <v>396</v>
      </c>
    </row>
    <row r="399" spans="1:126" customFormat="1" ht="15" x14ac:dyDescent="0.25">
      <c r="A399" s="314"/>
      <c r="B399" s="304"/>
      <c r="C399" s="316"/>
      <c r="D399" s="484" t="s">
        <v>84</v>
      </c>
      <c r="E399" s="484"/>
      <c r="F399" s="484"/>
      <c r="G399" s="484"/>
      <c r="H399" s="484"/>
      <c r="I399" s="484"/>
      <c r="J399" s="484"/>
      <c r="K399" s="484"/>
      <c r="L399" s="484"/>
      <c r="M399" s="352">
        <v>7396</v>
      </c>
      <c r="N399" s="353"/>
      <c r="O399" s="354">
        <v>347538.05</v>
      </c>
      <c r="DU399" s="219"/>
      <c r="DV399" s="218" t="s">
        <v>84</v>
      </c>
    </row>
    <row r="400" spans="1:126" customFormat="1" ht="15" x14ac:dyDescent="0.25">
      <c r="A400" s="314"/>
      <c r="B400" s="304"/>
      <c r="C400" s="316"/>
      <c r="D400" s="484" t="s">
        <v>85</v>
      </c>
      <c r="E400" s="484"/>
      <c r="F400" s="484"/>
      <c r="G400" s="484"/>
      <c r="H400" s="484"/>
      <c r="I400" s="484"/>
      <c r="J400" s="484"/>
      <c r="K400" s="484"/>
      <c r="L400" s="484"/>
      <c r="M400" s="352">
        <v>8081.37</v>
      </c>
      <c r="N400" s="353"/>
      <c r="O400" s="354">
        <v>379743.57</v>
      </c>
      <c r="DU400" s="219"/>
      <c r="DV400" s="218" t="s">
        <v>85</v>
      </c>
    </row>
    <row r="401" spans="1:129" customFormat="1" ht="15" x14ac:dyDescent="0.25">
      <c r="A401" s="314"/>
      <c r="B401" s="304"/>
      <c r="C401" s="316"/>
      <c r="D401" s="484" t="s">
        <v>86</v>
      </c>
      <c r="E401" s="484"/>
      <c r="F401" s="484"/>
      <c r="G401" s="484"/>
      <c r="H401" s="484"/>
      <c r="I401" s="484"/>
      <c r="J401" s="484"/>
      <c r="K401" s="484"/>
      <c r="L401" s="484"/>
      <c r="M401" s="352">
        <v>4116.75</v>
      </c>
      <c r="N401" s="353"/>
      <c r="O401" s="354">
        <v>193445.66</v>
      </c>
      <c r="DU401" s="219"/>
      <c r="DV401" s="218" t="s">
        <v>86</v>
      </c>
    </row>
    <row r="402" spans="1:129" customFormat="1" ht="15" x14ac:dyDescent="0.25">
      <c r="A402" s="314"/>
      <c r="B402" s="304"/>
      <c r="C402" s="316"/>
      <c r="D402" s="484" t="s">
        <v>402</v>
      </c>
      <c r="E402" s="484"/>
      <c r="F402" s="484"/>
      <c r="G402" s="484"/>
      <c r="H402" s="484"/>
      <c r="I402" s="484"/>
      <c r="J402" s="484"/>
      <c r="K402" s="484"/>
      <c r="L402" s="484"/>
      <c r="M402" s="352">
        <v>13394.8</v>
      </c>
      <c r="N402" s="353"/>
      <c r="O402" s="354">
        <v>140703.25</v>
      </c>
      <c r="DU402" s="219"/>
      <c r="DV402" s="218" t="s">
        <v>402</v>
      </c>
    </row>
    <row r="403" spans="1:129" customFormat="1" ht="15" x14ac:dyDescent="0.25">
      <c r="A403" s="314"/>
      <c r="B403" s="304"/>
      <c r="C403" s="357"/>
      <c r="D403" s="491" t="s">
        <v>398</v>
      </c>
      <c r="E403" s="491"/>
      <c r="F403" s="491"/>
      <c r="G403" s="491"/>
      <c r="H403" s="491"/>
      <c r="I403" s="491"/>
      <c r="J403" s="491"/>
      <c r="K403" s="491"/>
      <c r="L403" s="491"/>
      <c r="M403" s="358">
        <v>459888.29</v>
      </c>
      <c r="N403" s="359"/>
      <c r="O403" s="360">
        <v>4830811.4400000004</v>
      </c>
      <c r="P403" s="370">
        <f>O403/1.03</f>
        <v>4690108.1941747572</v>
      </c>
      <c r="DU403" s="219"/>
      <c r="DW403" s="219" t="s">
        <v>398</v>
      </c>
    </row>
    <row r="404" spans="1:129" customFormat="1" ht="15" x14ac:dyDescent="0.25">
      <c r="A404" s="314"/>
      <c r="B404" s="304"/>
      <c r="C404" s="316"/>
      <c r="D404" s="484" t="s">
        <v>789</v>
      </c>
      <c r="E404" s="484"/>
      <c r="F404" s="484"/>
      <c r="G404" s="484"/>
      <c r="H404" s="484"/>
      <c r="I404" s="484"/>
      <c r="J404" s="484"/>
      <c r="K404" s="484"/>
      <c r="L404" s="484"/>
      <c r="M404" s="352">
        <v>91977.66</v>
      </c>
      <c r="N404" s="353"/>
      <c r="O404" s="354">
        <v>966162.29</v>
      </c>
      <c r="DU404" s="219"/>
      <c r="DV404" s="218" t="s">
        <v>789</v>
      </c>
      <c r="DW404" s="219"/>
    </row>
    <row r="405" spans="1:129" customFormat="1" ht="15" x14ac:dyDescent="0.25">
      <c r="A405" s="314"/>
      <c r="B405" s="304"/>
      <c r="C405" s="357"/>
      <c r="D405" s="491" t="s">
        <v>115</v>
      </c>
      <c r="E405" s="491"/>
      <c r="F405" s="491"/>
      <c r="G405" s="491"/>
      <c r="H405" s="491"/>
      <c r="I405" s="491"/>
      <c r="J405" s="491"/>
      <c r="K405" s="491"/>
      <c r="L405" s="491"/>
      <c r="M405" s="358">
        <v>551865.94999999995</v>
      </c>
      <c r="N405" s="359"/>
      <c r="O405" s="360">
        <v>5796973.7300000004</v>
      </c>
      <c r="DU405" s="219"/>
      <c r="DW405" s="219" t="s">
        <v>559</v>
      </c>
    </row>
    <row r="406" spans="1:129" customFormat="1" ht="15" hidden="1" x14ac:dyDescent="0.25">
      <c r="A406" s="314"/>
      <c r="B406" s="304"/>
      <c r="C406" s="316"/>
      <c r="D406" s="484" t="s">
        <v>399</v>
      </c>
      <c r="E406" s="484"/>
      <c r="F406" s="484"/>
      <c r="G406" s="484"/>
      <c r="H406" s="484"/>
      <c r="I406" s="484"/>
      <c r="J406" s="484"/>
      <c r="K406" s="484"/>
      <c r="L406" s="484"/>
      <c r="M406" s="352">
        <v>110373.19</v>
      </c>
      <c r="N406" s="353"/>
      <c r="O406" s="354">
        <v>1159394.75</v>
      </c>
      <c r="DU406" s="219"/>
      <c r="DW406" s="219"/>
      <c r="DX406" s="218" t="s">
        <v>399</v>
      </c>
    </row>
    <row r="407" spans="1:129" customFormat="1" ht="15" hidden="1" x14ac:dyDescent="0.25">
      <c r="A407" s="314"/>
      <c r="B407" s="304"/>
      <c r="C407" s="357"/>
      <c r="D407" s="491" t="s">
        <v>115</v>
      </c>
      <c r="E407" s="491"/>
      <c r="F407" s="491"/>
      <c r="G407" s="491"/>
      <c r="H407" s="491"/>
      <c r="I407" s="491"/>
      <c r="J407" s="491"/>
      <c r="K407" s="491"/>
      <c r="L407" s="491"/>
      <c r="M407" s="358">
        <v>662239.14</v>
      </c>
      <c r="N407" s="359"/>
      <c r="O407" s="360">
        <v>6956368.4800000004</v>
      </c>
      <c r="DU407" s="219"/>
      <c r="DW407" s="219"/>
      <c r="DY407" s="219" t="s">
        <v>115</v>
      </c>
    </row>
    <row r="408" spans="1:129" customFormat="1" ht="29.25" customHeight="1" x14ac:dyDescent="0.25">
      <c r="A408" s="305"/>
      <c r="B408" s="305"/>
      <c r="C408" s="305"/>
      <c r="D408" s="305"/>
      <c r="E408" s="305"/>
      <c r="F408" s="305"/>
      <c r="G408" s="305"/>
      <c r="H408" s="305"/>
      <c r="I408" s="305"/>
      <c r="J408" s="305"/>
      <c r="K408" s="305"/>
      <c r="L408" s="305"/>
      <c r="M408" s="305"/>
      <c r="N408" s="305"/>
      <c r="O408" s="305"/>
    </row>
    <row r="409" spans="1:129" customFormat="1" ht="29.25" customHeight="1" x14ac:dyDescent="0.25">
      <c r="A409" s="371"/>
      <c r="B409" s="371"/>
      <c r="C409" s="371"/>
      <c r="D409" s="371"/>
      <c r="E409" s="371"/>
      <c r="F409" s="371"/>
      <c r="G409" s="371"/>
      <c r="H409" s="371"/>
      <c r="I409" s="371"/>
      <c r="J409" s="371"/>
      <c r="K409" s="371"/>
      <c r="L409" s="371"/>
      <c r="M409" s="371"/>
      <c r="N409" s="371"/>
      <c r="O409" s="371"/>
    </row>
    <row r="410" spans="1:129" s="12" customFormat="1" ht="15" x14ac:dyDescent="0.25">
      <c r="A410" s="300"/>
      <c r="B410" s="301" t="s">
        <v>117</v>
      </c>
      <c r="C410" s="510" t="s">
        <v>121</v>
      </c>
      <c r="D410" s="510"/>
      <c r="E410" s="510"/>
      <c r="F410" s="510"/>
      <c r="G410" s="510"/>
      <c r="H410" s="510"/>
      <c r="I410" s="511" t="s">
        <v>122</v>
      </c>
      <c r="J410" s="511"/>
      <c r="K410" s="511"/>
      <c r="L410" s="511"/>
      <c r="M410" s="511"/>
      <c r="N410" s="511"/>
      <c r="O410" s="300"/>
      <c r="P410" s="2"/>
      <c r="Q410" s="2"/>
      <c r="R410" s="2"/>
      <c r="S410" s="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 t="s">
        <v>5</v>
      </c>
      <c r="AX410" s="11"/>
      <c r="AY410" s="11"/>
      <c r="AZ410" s="11"/>
    </row>
    <row r="411" spans="1:129" s="13" customFormat="1" ht="49.5" customHeight="1" x14ac:dyDescent="0.25">
      <c r="A411" s="302"/>
      <c r="B411" s="301"/>
      <c r="C411" s="487" t="s">
        <v>118</v>
      </c>
      <c r="D411" s="487"/>
      <c r="E411" s="487"/>
      <c r="F411" s="487"/>
      <c r="G411" s="487"/>
      <c r="H411" s="487"/>
      <c r="I411" s="487"/>
      <c r="J411" s="487"/>
      <c r="K411" s="487"/>
      <c r="L411" s="487"/>
      <c r="M411" s="487"/>
      <c r="N411" s="487"/>
      <c r="O411" s="302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</row>
    <row r="412" spans="1:129" s="12" customFormat="1" ht="23.45" customHeight="1" x14ac:dyDescent="0.25">
      <c r="A412" s="300"/>
      <c r="B412" s="301" t="s">
        <v>119</v>
      </c>
      <c r="C412" s="510" t="s">
        <v>404</v>
      </c>
      <c r="D412" s="510"/>
      <c r="E412" s="510"/>
      <c r="F412" s="510"/>
      <c r="G412" s="510"/>
      <c r="H412" s="510"/>
      <c r="I412" s="511" t="s">
        <v>400</v>
      </c>
      <c r="J412" s="511"/>
      <c r="K412" s="511"/>
      <c r="L412" s="511"/>
      <c r="M412" s="511"/>
      <c r="N412" s="511"/>
      <c r="O412" s="300"/>
      <c r="P412" s="2"/>
      <c r="Q412" s="2"/>
      <c r="R412" s="2"/>
      <c r="S412" s="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</row>
    <row r="413" spans="1:129" s="13" customFormat="1" ht="18.75" customHeight="1" x14ac:dyDescent="0.25">
      <c r="A413" s="302"/>
      <c r="B413" s="225"/>
      <c r="C413" s="487" t="s">
        <v>118</v>
      </c>
      <c r="D413" s="487"/>
      <c r="E413" s="487"/>
      <c r="F413" s="487"/>
      <c r="G413" s="487"/>
      <c r="H413" s="487"/>
      <c r="I413" s="487"/>
      <c r="J413" s="487"/>
      <c r="K413" s="487"/>
      <c r="L413" s="487"/>
      <c r="M413" s="487"/>
      <c r="N413" s="487"/>
      <c r="O413" s="225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</row>
    <row r="414" spans="1:129" customFormat="1" ht="15" x14ac:dyDescent="0.25">
      <c r="A414" s="304"/>
      <c r="B414" s="304"/>
      <c r="C414" s="304"/>
      <c r="D414" s="304"/>
      <c r="E414" s="304"/>
      <c r="F414" s="304"/>
      <c r="G414" s="304"/>
      <c r="H414" s="304"/>
      <c r="I414" s="304"/>
      <c r="J414" s="304"/>
      <c r="K414" s="304"/>
      <c r="L414" s="304"/>
      <c r="M414" s="304"/>
      <c r="N414" s="304"/>
      <c r="O414" s="304"/>
    </row>
    <row r="415" spans="1:129" customFormat="1" ht="15" x14ac:dyDescent="0.25">
      <c r="A415" s="304"/>
      <c r="B415" s="304"/>
      <c r="C415" s="304"/>
      <c r="D415" s="304"/>
      <c r="E415" s="304"/>
      <c r="F415" s="304"/>
      <c r="G415" s="304"/>
      <c r="H415" s="304"/>
      <c r="I415" s="304"/>
      <c r="J415" s="304"/>
      <c r="K415" s="304"/>
      <c r="L415" s="304"/>
      <c r="M415" s="304"/>
      <c r="N415" s="304"/>
      <c r="O415" s="304"/>
    </row>
    <row r="416" spans="1:129" customFormat="1" ht="15" x14ac:dyDescent="0.25">
      <c r="A416" s="304"/>
      <c r="B416" s="304"/>
    </row>
  </sheetData>
  <mergeCells count="418">
    <mergeCell ref="C413:N413"/>
    <mergeCell ref="C7:K7"/>
    <mergeCell ref="C9:K9"/>
    <mergeCell ref="C410:H410"/>
    <mergeCell ref="I410:N410"/>
    <mergeCell ref="C411:N411"/>
    <mergeCell ref="C412:H412"/>
    <mergeCell ref="I412:N412"/>
    <mergeCell ref="D406:L406"/>
    <mergeCell ref="D407:L407"/>
    <mergeCell ref="D400:L400"/>
    <mergeCell ref="D401:L401"/>
    <mergeCell ref="D402:L402"/>
    <mergeCell ref="D403:L403"/>
    <mergeCell ref="D404:L404"/>
    <mergeCell ref="D405:L405"/>
    <mergeCell ref="D394:L394"/>
    <mergeCell ref="D395:L395"/>
    <mergeCell ref="D396:L396"/>
    <mergeCell ref="D397:L397"/>
    <mergeCell ref="D398:L398"/>
    <mergeCell ref="D399:L399"/>
    <mergeCell ref="D388:L388"/>
    <mergeCell ref="D389:L389"/>
    <mergeCell ref="D390:L390"/>
    <mergeCell ref="D391:L391"/>
    <mergeCell ref="D392:L392"/>
    <mergeCell ref="D393:L393"/>
    <mergeCell ref="D382:L382"/>
    <mergeCell ref="D383:L383"/>
    <mergeCell ref="D384:L384"/>
    <mergeCell ref="D385:L385"/>
    <mergeCell ref="D386:L386"/>
    <mergeCell ref="D387:L387"/>
    <mergeCell ref="D376:F376"/>
    <mergeCell ref="D377:F377"/>
    <mergeCell ref="D378:F378"/>
    <mergeCell ref="D379:F379"/>
    <mergeCell ref="D380:L380"/>
    <mergeCell ref="D381:L381"/>
    <mergeCell ref="D370:O370"/>
    <mergeCell ref="D371:O371"/>
    <mergeCell ref="D372:F372"/>
    <mergeCell ref="A373:O373"/>
    <mergeCell ref="D374:F374"/>
    <mergeCell ref="D375:F375"/>
    <mergeCell ref="D364:F364"/>
    <mergeCell ref="D365:F365"/>
    <mergeCell ref="D366:F366"/>
    <mergeCell ref="D367:F367"/>
    <mergeCell ref="D368:F368"/>
    <mergeCell ref="D369:O369"/>
    <mergeCell ref="D358:F358"/>
    <mergeCell ref="D359:F359"/>
    <mergeCell ref="D360:F360"/>
    <mergeCell ref="D361:F361"/>
    <mergeCell ref="D362:F362"/>
    <mergeCell ref="D363:F363"/>
    <mergeCell ref="D352:O352"/>
    <mergeCell ref="D353:O353"/>
    <mergeCell ref="D354:O354"/>
    <mergeCell ref="D355:F355"/>
    <mergeCell ref="D356:F356"/>
    <mergeCell ref="D357:F357"/>
    <mergeCell ref="D346:F346"/>
    <mergeCell ref="D347:F347"/>
    <mergeCell ref="D348:O348"/>
    <mergeCell ref="D349:F349"/>
    <mergeCell ref="D350:F350"/>
    <mergeCell ref="D351:O351"/>
    <mergeCell ref="D340:O340"/>
    <mergeCell ref="D341:F341"/>
    <mergeCell ref="D342:F342"/>
    <mergeCell ref="D343:O343"/>
    <mergeCell ref="D344:O344"/>
    <mergeCell ref="D345:O345"/>
    <mergeCell ref="D334:F334"/>
    <mergeCell ref="D335:F335"/>
    <mergeCell ref="D336:F336"/>
    <mergeCell ref="D337:F337"/>
    <mergeCell ref="D338:O338"/>
    <mergeCell ref="D339:O339"/>
    <mergeCell ref="D328:F328"/>
    <mergeCell ref="D329:F329"/>
    <mergeCell ref="D330:F330"/>
    <mergeCell ref="D331:O331"/>
    <mergeCell ref="D332:O332"/>
    <mergeCell ref="D333:O333"/>
    <mergeCell ref="D322:F322"/>
    <mergeCell ref="D323:F323"/>
    <mergeCell ref="D324:O324"/>
    <mergeCell ref="D325:O325"/>
    <mergeCell ref="D326:O326"/>
    <mergeCell ref="D327:F327"/>
    <mergeCell ref="D316:F316"/>
    <mergeCell ref="D317:F317"/>
    <mergeCell ref="D318:F318"/>
    <mergeCell ref="D319:O319"/>
    <mergeCell ref="D320:O320"/>
    <mergeCell ref="D321:O321"/>
    <mergeCell ref="D310:F310"/>
    <mergeCell ref="D311:F311"/>
    <mergeCell ref="D312:O312"/>
    <mergeCell ref="D313:O313"/>
    <mergeCell ref="D314:O314"/>
    <mergeCell ref="D315:F315"/>
    <mergeCell ref="D304:F304"/>
    <mergeCell ref="D305:F305"/>
    <mergeCell ref="D306:F306"/>
    <mergeCell ref="D307:F307"/>
    <mergeCell ref="D308:F308"/>
    <mergeCell ref="D309:F309"/>
    <mergeCell ref="D298:F298"/>
    <mergeCell ref="D299:F299"/>
    <mergeCell ref="D300:F300"/>
    <mergeCell ref="D301:F301"/>
    <mergeCell ref="D302:F302"/>
    <mergeCell ref="D303:F303"/>
    <mergeCell ref="D292:F292"/>
    <mergeCell ref="D293:F293"/>
    <mergeCell ref="D294:O294"/>
    <mergeCell ref="D295:O295"/>
    <mergeCell ref="D296:O296"/>
    <mergeCell ref="D297:O297"/>
    <mergeCell ref="D286:F286"/>
    <mergeCell ref="D287:F287"/>
    <mergeCell ref="D288:F288"/>
    <mergeCell ref="D289:F289"/>
    <mergeCell ref="D290:F290"/>
    <mergeCell ref="D291:F291"/>
    <mergeCell ref="D280:O280"/>
    <mergeCell ref="D281:O281"/>
    <mergeCell ref="D282:O282"/>
    <mergeCell ref="D283:F283"/>
    <mergeCell ref="D284:F284"/>
    <mergeCell ref="D285:F285"/>
    <mergeCell ref="D274:F274"/>
    <mergeCell ref="D275:F275"/>
    <mergeCell ref="D276:F276"/>
    <mergeCell ref="D277:L277"/>
    <mergeCell ref="A278:O278"/>
    <mergeCell ref="D279:F279"/>
    <mergeCell ref="D268:O268"/>
    <mergeCell ref="D269:F269"/>
    <mergeCell ref="A270:O270"/>
    <mergeCell ref="D271:F271"/>
    <mergeCell ref="D272:F272"/>
    <mergeCell ref="D273:F273"/>
    <mergeCell ref="D262:F262"/>
    <mergeCell ref="D263:F263"/>
    <mergeCell ref="D264:F264"/>
    <mergeCell ref="D265:F265"/>
    <mergeCell ref="D266:O266"/>
    <mergeCell ref="D267:O267"/>
    <mergeCell ref="D256:F256"/>
    <mergeCell ref="D257:F257"/>
    <mergeCell ref="D258:F258"/>
    <mergeCell ref="D259:F259"/>
    <mergeCell ref="D260:F260"/>
    <mergeCell ref="D261:F261"/>
    <mergeCell ref="D250:O250"/>
    <mergeCell ref="D251:O251"/>
    <mergeCell ref="D252:F252"/>
    <mergeCell ref="D253:F253"/>
    <mergeCell ref="D254:F254"/>
    <mergeCell ref="D255:F255"/>
    <mergeCell ref="D244:F244"/>
    <mergeCell ref="D245:O245"/>
    <mergeCell ref="D246:F246"/>
    <mergeCell ref="D247:F247"/>
    <mergeCell ref="D248:O248"/>
    <mergeCell ref="D249:O249"/>
    <mergeCell ref="D238:F238"/>
    <mergeCell ref="D239:F239"/>
    <mergeCell ref="D240:O240"/>
    <mergeCell ref="D241:O241"/>
    <mergeCell ref="D242:O242"/>
    <mergeCell ref="D243:F243"/>
    <mergeCell ref="D232:F232"/>
    <mergeCell ref="D233:F233"/>
    <mergeCell ref="D234:F234"/>
    <mergeCell ref="D235:O235"/>
    <mergeCell ref="D236:O236"/>
    <mergeCell ref="D237:O237"/>
    <mergeCell ref="D226:F226"/>
    <mergeCell ref="D227:F227"/>
    <mergeCell ref="D228:O228"/>
    <mergeCell ref="D229:O229"/>
    <mergeCell ref="D230:O230"/>
    <mergeCell ref="D231:F231"/>
    <mergeCell ref="D220:F220"/>
    <mergeCell ref="D221:O221"/>
    <mergeCell ref="D222:O222"/>
    <mergeCell ref="D223:O223"/>
    <mergeCell ref="D224:F224"/>
    <mergeCell ref="D225:F225"/>
    <mergeCell ref="D214:F214"/>
    <mergeCell ref="D215:F215"/>
    <mergeCell ref="D216:O216"/>
    <mergeCell ref="D217:O217"/>
    <mergeCell ref="D218:O218"/>
    <mergeCell ref="D219:F219"/>
    <mergeCell ref="D208:F208"/>
    <mergeCell ref="D209:O209"/>
    <mergeCell ref="D210:O210"/>
    <mergeCell ref="D211:O211"/>
    <mergeCell ref="D212:F212"/>
    <mergeCell ref="D213:F213"/>
    <mergeCell ref="D202:F202"/>
    <mergeCell ref="D203:F203"/>
    <mergeCell ref="D204:F204"/>
    <mergeCell ref="D205:F205"/>
    <mergeCell ref="D206:F206"/>
    <mergeCell ref="D207:F207"/>
    <mergeCell ref="D196:F196"/>
    <mergeCell ref="D197:F197"/>
    <mergeCell ref="D198:F198"/>
    <mergeCell ref="D199:F199"/>
    <mergeCell ref="D200:F200"/>
    <mergeCell ref="D201:F201"/>
    <mergeCell ref="D190:F190"/>
    <mergeCell ref="D191:O191"/>
    <mergeCell ref="D192:O192"/>
    <mergeCell ref="D193:O193"/>
    <mergeCell ref="D194:O194"/>
    <mergeCell ref="D195:F195"/>
    <mergeCell ref="D184:F184"/>
    <mergeCell ref="D185:F185"/>
    <mergeCell ref="D186:F186"/>
    <mergeCell ref="D187:F187"/>
    <mergeCell ref="D188:F188"/>
    <mergeCell ref="D189:F189"/>
    <mergeCell ref="D178:O178"/>
    <mergeCell ref="D179:O179"/>
    <mergeCell ref="D180:F180"/>
    <mergeCell ref="D181:F181"/>
    <mergeCell ref="D182:F182"/>
    <mergeCell ref="D183:F183"/>
    <mergeCell ref="D172:F172"/>
    <mergeCell ref="D173:F173"/>
    <mergeCell ref="D174:L174"/>
    <mergeCell ref="A175:O175"/>
    <mergeCell ref="D176:F176"/>
    <mergeCell ref="D177:O177"/>
    <mergeCell ref="D166:F166"/>
    <mergeCell ref="A167:O167"/>
    <mergeCell ref="D168:F168"/>
    <mergeCell ref="D169:F169"/>
    <mergeCell ref="D170:F170"/>
    <mergeCell ref="D171:F171"/>
    <mergeCell ref="D160:F160"/>
    <mergeCell ref="D161:F161"/>
    <mergeCell ref="D162:F162"/>
    <mergeCell ref="D163:O163"/>
    <mergeCell ref="D164:O164"/>
    <mergeCell ref="D165:O165"/>
    <mergeCell ref="D154:F154"/>
    <mergeCell ref="D155:F155"/>
    <mergeCell ref="D156:F156"/>
    <mergeCell ref="D157:F157"/>
    <mergeCell ref="D158:F158"/>
    <mergeCell ref="D159:F159"/>
    <mergeCell ref="D148:O148"/>
    <mergeCell ref="D149:F149"/>
    <mergeCell ref="D150:F150"/>
    <mergeCell ref="D151:F151"/>
    <mergeCell ref="D152:F152"/>
    <mergeCell ref="D153:F153"/>
    <mergeCell ref="D142:O142"/>
    <mergeCell ref="D143:F143"/>
    <mergeCell ref="D144:F144"/>
    <mergeCell ref="D145:O145"/>
    <mergeCell ref="D146:O146"/>
    <mergeCell ref="D147:O147"/>
    <mergeCell ref="D136:F136"/>
    <mergeCell ref="D137:F137"/>
    <mergeCell ref="D138:F138"/>
    <mergeCell ref="D139:F139"/>
    <mergeCell ref="D140:O140"/>
    <mergeCell ref="D141:O141"/>
    <mergeCell ref="D130:F130"/>
    <mergeCell ref="D131:F131"/>
    <mergeCell ref="D132:F132"/>
    <mergeCell ref="D133:O133"/>
    <mergeCell ref="D134:O134"/>
    <mergeCell ref="D135:O135"/>
    <mergeCell ref="D124:F124"/>
    <mergeCell ref="D125:F125"/>
    <mergeCell ref="D126:O126"/>
    <mergeCell ref="D127:O127"/>
    <mergeCell ref="D128:O128"/>
    <mergeCell ref="D129:F129"/>
    <mergeCell ref="D118:F118"/>
    <mergeCell ref="D119:O119"/>
    <mergeCell ref="D120:O120"/>
    <mergeCell ref="D121:O121"/>
    <mergeCell ref="D122:F122"/>
    <mergeCell ref="D123:F123"/>
    <mergeCell ref="D112:O112"/>
    <mergeCell ref="D113:O113"/>
    <mergeCell ref="D114:O114"/>
    <mergeCell ref="D115:F115"/>
    <mergeCell ref="D116:F116"/>
    <mergeCell ref="D117:F117"/>
    <mergeCell ref="D106:O106"/>
    <mergeCell ref="D107:O107"/>
    <mergeCell ref="D108:F108"/>
    <mergeCell ref="D109:F109"/>
    <mergeCell ref="D110:F110"/>
    <mergeCell ref="D111:F111"/>
    <mergeCell ref="D100:O100"/>
    <mergeCell ref="D101:F101"/>
    <mergeCell ref="D102:F102"/>
    <mergeCell ref="D103:F103"/>
    <mergeCell ref="D104:F104"/>
    <mergeCell ref="D105:O105"/>
    <mergeCell ref="D94:F94"/>
    <mergeCell ref="D95:F95"/>
    <mergeCell ref="D96:F96"/>
    <mergeCell ref="D97:F97"/>
    <mergeCell ref="D98:O98"/>
    <mergeCell ref="D99:O99"/>
    <mergeCell ref="D88:F88"/>
    <mergeCell ref="D89:F89"/>
    <mergeCell ref="D90:F90"/>
    <mergeCell ref="D91:O91"/>
    <mergeCell ref="D92:O92"/>
    <mergeCell ref="D93:O93"/>
    <mergeCell ref="D82:F82"/>
    <mergeCell ref="D83:F83"/>
    <mergeCell ref="D84:O84"/>
    <mergeCell ref="D85:O85"/>
    <mergeCell ref="D86:O86"/>
    <mergeCell ref="D87:F87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F73"/>
    <mergeCell ref="D74:F74"/>
    <mergeCell ref="D75:F75"/>
    <mergeCell ref="A64:O64"/>
    <mergeCell ref="D65:F65"/>
    <mergeCell ref="D66:O66"/>
    <mergeCell ref="D67:O67"/>
    <mergeCell ref="D68:O68"/>
    <mergeCell ref="D69:O69"/>
    <mergeCell ref="D58:F58"/>
    <mergeCell ref="D59:F59"/>
    <mergeCell ref="D60:O60"/>
    <mergeCell ref="D61:O61"/>
    <mergeCell ref="D62:O62"/>
    <mergeCell ref="D63:F63"/>
    <mergeCell ref="D52:F52"/>
    <mergeCell ref="D53:F53"/>
    <mergeCell ref="D54:F54"/>
    <mergeCell ref="D55:F55"/>
    <mergeCell ref="D56:F56"/>
    <mergeCell ref="D57:F57"/>
    <mergeCell ref="D46:F46"/>
    <mergeCell ref="D47:O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A45:O45"/>
    <mergeCell ref="D34:O34"/>
    <mergeCell ref="D35:F35"/>
    <mergeCell ref="D36:F36"/>
    <mergeCell ref="D37:F37"/>
    <mergeCell ref="D38:F38"/>
    <mergeCell ref="D39:F39"/>
    <mergeCell ref="D28:F28"/>
    <mergeCell ref="A29:O29"/>
    <mergeCell ref="A30:O30"/>
    <mergeCell ref="D31:F31"/>
    <mergeCell ref="D32:O32"/>
    <mergeCell ref="D33:O33"/>
    <mergeCell ref="A25:B26"/>
    <mergeCell ref="C25:C27"/>
    <mergeCell ref="D25:F27"/>
    <mergeCell ref="G25:G27"/>
    <mergeCell ref="H25:J26"/>
    <mergeCell ref="K25:M26"/>
    <mergeCell ref="N25:N27"/>
    <mergeCell ref="O25:O27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B59B-270D-40F7-9648-32EBC929B753}">
  <sheetPr>
    <tabColor rgb="FFFF0000"/>
    <pageSetUpPr fitToPage="1"/>
  </sheetPr>
  <dimension ref="A1:AZ453"/>
  <sheetViews>
    <sheetView view="pageBreakPreview" topLeftCell="A425" zoomScale="90" zoomScaleNormal="100" zoomScaleSheetLayoutView="90" workbookViewId="0">
      <selection activeCell="A446" sqref="A446:XFD449"/>
    </sheetView>
  </sheetViews>
  <sheetFormatPr defaultColWidth="9.140625" defaultRowHeight="11.25" customHeight="1" x14ac:dyDescent="0.2"/>
  <cols>
    <col min="1" max="1" width="7.42578125" style="303" customWidth="1"/>
    <col min="2" max="2" width="8.5703125" style="303" customWidth="1"/>
    <col min="3" max="3" width="16" style="303" customWidth="1"/>
    <col min="4" max="4" width="10.42578125" style="303" customWidth="1"/>
    <col min="5" max="5" width="13.28515625" style="303" customWidth="1"/>
    <col min="6" max="6" width="8.5703125" style="303" customWidth="1"/>
    <col min="7" max="7" width="9.28515625" style="303" customWidth="1"/>
    <col min="8" max="8" width="12.7109375" style="303" customWidth="1"/>
    <col min="9" max="10" width="12.85546875" style="303" customWidth="1"/>
    <col min="11" max="11" width="11" style="303" customWidth="1"/>
    <col min="12" max="13" width="12.85546875" style="303" customWidth="1"/>
    <col min="14" max="14" width="11" style="303" customWidth="1"/>
    <col min="15" max="15" width="16.7109375" style="303" customWidth="1"/>
    <col min="16" max="18" width="9.140625" style="220"/>
    <col min="19" max="19" width="102.5703125" style="218" hidden="1" customWidth="1"/>
    <col min="20" max="20" width="40.5703125" style="218" hidden="1" customWidth="1"/>
    <col min="21" max="21" width="91" style="218" hidden="1" customWidth="1"/>
    <col min="22" max="22" width="40.5703125" style="218" hidden="1" customWidth="1"/>
    <col min="23" max="23" width="91" style="218" hidden="1" customWidth="1"/>
    <col min="24" max="24" width="40.5703125" style="218" hidden="1" customWidth="1"/>
    <col min="25" max="26" width="102.5703125" style="218" hidden="1" customWidth="1"/>
    <col min="27" max="28" width="40.5703125" style="218" hidden="1" customWidth="1"/>
    <col min="29" max="32" width="169.42578125" style="218" hidden="1" customWidth="1"/>
    <col min="33" max="33" width="32.28515625" style="218" hidden="1" customWidth="1"/>
    <col min="34" max="34" width="144.42578125" style="218" hidden="1" customWidth="1"/>
    <col min="35" max="38" width="32.28515625" style="218" hidden="1" customWidth="1"/>
    <col min="39" max="39" width="144.42578125" style="218" hidden="1" customWidth="1"/>
    <col min="40" max="45" width="103.85546875" style="218" hidden="1" customWidth="1"/>
    <col min="46" max="46" width="65.85546875" style="218" hidden="1" customWidth="1"/>
    <col min="47" max="47" width="73.42578125" style="218" hidden="1" customWidth="1"/>
    <col min="48" max="48" width="65.85546875" style="218" hidden="1" customWidth="1"/>
    <col min="49" max="49" width="73.42578125" style="218" hidden="1" customWidth="1"/>
    <col min="50" max="16384" width="9.140625" style="220"/>
  </cols>
  <sheetData>
    <row r="1" spans="1:29" s="221" customFormat="1" ht="15" x14ac:dyDescent="0.25">
      <c r="A1" s="223"/>
      <c r="B1" s="223"/>
      <c r="C1" s="223"/>
      <c r="D1" s="223"/>
      <c r="E1" s="223"/>
      <c r="F1" s="223"/>
      <c r="G1" s="223"/>
      <c r="H1" s="203"/>
      <c r="I1" s="223"/>
      <c r="J1" s="223"/>
      <c r="K1" s="223"/>
      <c r="L1" s="223"/>
      <c r="M1" s="223"/>
      <c r="N1" s="223"/>
      <c r="O1" s="223"/>
    </row>
    <row r="2" spans="1:29" s="221" customFormat="1" ht="15" x14ac:dyDescent="0.25">
      <c r="A2" s="223"/>
      <c r="B2" s="223"/>
      <c r="C2" s="223"/>
      <c r="D2" s="223"/>
      <c r="E2" s="223"/>
      <c r="F2" s="223"/>
      <c r="G2" s="223"/>
      <c r="H2" s="203"/>
      <c r="I2" s="223"/>
      <c r="J2" s="223"/>
      <c r="K2" s="223"/>
      <c r="L2" s="223"/>
      <c r="M2" s="521" t="s">
        <v>0</v>
      </c>
      <c r="N2" s="522"/>
      <c r="O2" s="523"/>
    </row>
    <row r="3" spans="1:29" s="221" customFormat="1" ht="15" x14ac:dyDescent="0.25">
      <c r="A3" s="223"/>
      <c r="B3" s="223"/>
      <c r="C3" s="223"/>
      <c r="D3" s="223"/>
      <c r="E3" s="223"/>
      <c r="F3" s="223"/>
      <c r="G3" s="223"/>
      <c r="H3" s="203"/>
      <c r="I3" s="223"/>
      <c r="J3" s="223"/>
      <c r="K3" s="223"/>
      <c r="L3" s="224" t="s">
        <v>1</v>
      </c>
      <c r="M3" s="521" t="s">
        <v>2</v>
      </c>
      <c r="N3" s="522"/>
      <c r="O3" s="523"/>
    </row>
    <row r="4" spans="1:29" s="221" customFormat="1" ht="15" x14ac:dyDescent="0.25">
      <c r="A4" s="223"/>
      <c r="B4" s="223"/>
      <c r="C4" s="223"/>
      <c r="D4" s="223"/>
      <c r="E4" s="223"/>
      <c r="F4" s="223"/>
      <c r="G4" s="223"/>
      <c r="H4" s="203"/>
      <c r="I4" s="223"/>
      <c r="J4" s="223"/>
      <c r="K4" s="223"/>
      <c r="L4" s="224"/>
      <c r="M4" s="525"/>
      <c r="N4" s="526"/>
      <c r="O4" s="527"/>
    </row>
    <row r="5" spans="1:29" s="221" customFormat="1" ht="12.6" customHeight="1" x14ac:dyDescent="0.25">
      <c r="A5" s="225" t="s">
        <v>3</v>
      </c>
      <c r="B5" s="223"/>
      <c r="C5" s="528"/>
      <c r="D5" s="528"/>
      <c r="E5" s="528"/>
      <c r="F5" s="528"/>
      <c r="G5" s="528"/>
      <c r="H5" s="528"/>
      <c r="I5" s="528"/>
      <c r="J5" s="528"/>
      <c r="K5" s="528"/>
      <c r="L5" s="224" t="s">
        <v>4</v>
      </c>
      <c r="M5" s="518"/>
      <c r="N5" s="519"/>
      <c r="O5" s="520"/>
      <c r="T5" s="222" t="s">
        <v>5</v>
      </c>
      <c r="U5" s="222" t="s">
        <v>5</v>
      </c>
    </row>
    <row r="6" spans="1:29" s="221" customFormat="1" ht="15" x14ac:dyDescent="0.25">
      <c r="A6" s="223"/>
      <c r="B6" s="223"/>
      <c r="C6" s="226"/>
      <c r="D6" s="226"/>
      <c r="E6" s="226"/>
      <c r="F6" s="227" t="s">
        <v>6</v>
      </c>
      <c r="G6" s="226"/>
      <c r="H6" s="228"/>
      <c r="I6" s="226"/>
      <c r="J6" s="226"/>
      <c r="K6" s="226"/>
      <c r="L6" s="224"/>
      <c r="M6" s="525"/>
      <c r="N6" s="526"/>
      <c r="O6" s="527"/>
    </row>
    <row r="7" spans="1:29" s="221" customFormat="1" ht="16.5" customHeight="1" x14ac:dyDescent="0.25">
      <c r="A7" s="229" t="s">
        <v>139</v>
      </c>
      <c r="B7" s="223"/>
      <c r="C7" s="524" t="s">
        <v>292</v>
      </c>
      <c r="D7" s="524"/>
      <c r="E7" s="524"/>
      <c r="F7" s="524"/>
      <c r="G7" s="524"/>
      <c r="H7" s="524"/>
      <c r="I7" s="524"/>
      <c r="J7" s="524"/>
      <c r="K7" s="524"/>
      <c r="L7" s="224" t="s">
        <v>4</v>
      </c>
      <c r="M7" s="518" t="s">
        <v>293</v>
      </c>
      <c r="N7" s="519"/>
      <c r="O7" s="520"/>
      <c r="V7" s="222" t="s">
        <v>7</v>
      </c>
      <c r="W7" s="222" t="s">
        <v>5</v>
      </c>
    </row>
    <row r="8" spans="1:29" s="221" customFormat="1" ht="15" x14ac:dyDescent="0.25">
      <c r="A8" s="229"/>
      <c r="B8" s="223"/>
      <c r="C8" s="229"/>
      <c r="D8" s="230"/>
      <c r="E8" s="230"/>
      <c r="F8" s="231" t="s">
        <v>6</v>
      </c>
      <c r="G8" s="230"/>
      <c r="H8" s="232"/>
      <c r="I8" s="230"/>
      <c r="J8" s="230"/>
      <c r="K8" s="230"/>
      <c r="L8" s="224"/>
      <c r="M8" s="525"/>
      <c r="N8" s="526"/>
      <c r="O8" s="527"/>
    </row>
    <row r="9" spans="1:29" s="221" customFormat="1" ht="20.25" customHeight="1" x14ac:dyDescent="0.25">
      <c r="A9" s="229" t="s">
        <v>295</v>
      </c>
      <c r="B9" s="223"/>
      <c r="C9" s="524" t="s">
        <v>116</v>
      </c>
      <c r="D9" s="524"/>
      <c r="E9" s="524"/>
      <c r="F9" s="524"/>
      <c r="G9" s="524"/>
      <c r="H9" s="524"/>
      <c r="I9" s="524"/>
      <c r="J9" s="524"/>
      <c r="K9" s="524"/>
      <c r="L9" s="224" t="s">
        <v>4</v>
      </c>
      <c r="M9" s="518" t="s">
        <v>120</v>
      </c>
      <c r="N9" s="519"/>
      <c r="O9" s="520"/>
      <c r="X9" s="222" t="s">
        <v>5</v>
      </c>
      <c r="Y9" s="222" t="s">
        <v>5</v>
      </c>
    </row>
    <row r="10" spans="1:29" s="221" customFormat="1" ht="13.5" customHeight="1" x14ac:dyDescent="0.25">
      <c r="A10" s="229"/>
      <c r="B10" s="223"/>
      <c r="C10" s="229"/>
      <c r="D10" s="230"/>
      <c r="E10" s="230"/>
      <c r="F10" s="231" t="s">
        <v>6</v>
      </c>
      <c r="G10" s="230"/>
      <c r="H10" s="232"/>
      <c r="I10" s="230"/>
      <c r="J10" s="230"/>
      <c r="K10" s="230"/>
      <c r="L10" s="223"/>
      <c r="M10" s="525"/>
      <c r="N10" s="526"/>
      <c r="O10" s="527"/>
    </row>
    <row r="11" spans="1:29" s="221" customFormat="1" ht="29.25" customHeight="1" x14ac:dyDescent="0.25">
      <c r="A11" s="229" t="s">
        <v>8</v>
      </c>
      <c r="B11" s="223"/>
      <c r="C11" s="517" t="s">
        <v>296</v>
      </c>
      <c r="D11" s="517"/>
      <c r="E11" s="517"/>
      <c r="F11" s="517"/>
      <c r="G11" s="517"/>
      <c r="H11" s="517"/>
      <c r="I11" s="517"/>
      <c r="J11" s="517"/>
      <c r="K11" s="517"/>
      <c r="L11" s="223"/>
      <c r="M11" s="518"/>
      <c r="N11" s="519"/>
      <c r="O11" s="520"/>
      <c r="Z11" s="222" t="s">
        <v>9</v>
      </c>
    </row>
    <row r="12" spans="1:29" s="221" customFormat="1" ht="15" x14ac:dyDescent="0.25">
      <c r="A12" s="229"/>
      <c r="B12" s="223"/>
      <c r="C12" s="233"/>
      <c r="D12" s="233"/>
      <c r="E12" s="233"/>
      <c r="F12" s="234" t="s">
        <v>10</v>
      </c>
      <c r="G12" s="233"/>
      <c r="H12" s="235"/>
      <c r="I12" s="233"/>
      <c r="J12" s="233"/>
      <c r="K12" s="233"/>
      <c r="L12" s="223"/>
      <c r="M12" s="525"/>
      <c r="N12" s="526"/>
      <c r="O12" s="527"/>
    </row>
    <row r="13" spans="1:29" s="221" customFormat="1" ht="31.5" customHeight="1" x14ac:dyDescent="0.25">
      <c r="A13" s="229" t="s">
        <v>11</v>
      </c>
      <c r="B13" s="223"/>
      <c r="C13" s="517" t="s">
        <v>405</v>
      </c>
      <c r="D13" s="517"/>
      <c r="E13" s="517"/>
      <c r="F13" s="517"/>
      <c r="G13" s="517"/>
      <c r="H13" s="517"/>
      <c r="I13" s="517"/>
      <c r="J13" s="517"/>
      <c r="K13" s="517"/>
      <c r="L13" s="223"/>
      <c r="M13" s="518"/>
      <c r="N13" s="519"/>
      <c r="O13" s="520"/>
      <c r="AA13" s="222" t="s">
        <v>12</v>
      </c>
    </row>
    <row r="14" spans="1:29" s="221" customFormat="1" ht="15" x14ac:dyDescent="0.25">
      <c r="A14" s="223"/>
      <c r="B14" s="223"/>
      <c r="C14" s="226"/>
      <c r="D14" s="226"/>
      <c r="E14" s="226"/>
      <c r="F14" s="227" t="s">
        <v>13</v>
      </c>
      <c r="G14" s="226"/>
      <c r="H14" s="228"/>
      <c r="I14" s="226"/>
      <c r="J14" s="226"/>
      <c r="K14" s="226"/>
      <c r="L14" s="224" t="s">
        <v>14</v>
      </c>
      <c r="M14" s="521"/>
      <c r="N14" s="522"/>
      <c r="O14" s="523"/>
    </row>
    <row r="15" spans="1:29" s="221" customFormat="1" ht="15" customHeight="1" x14ac:dyDescent="0.25">
      <c r="A15" s="223"/>
      <c r="B15" s="223"/>
      <c r="C15" s="223"/>
      <c r="D15" s="223"/>
      <c r="E15" s="223"/>
      <c r="F15" s="223"/>
      <c r="G15" s="223"/>
      <c r="H15" s="203"/>
      <c r="I15" s="223"/>
      <c r="J15" s="223"/>
      <c r="K15" s="224" t="s">
        <v>15</v>
      </c>
      <c r="L15" s="236" t="s">
        <v>16</v>
      </c>
      <c r="M15" s="514" t="s">
        <v>41</v>
      </c>
      <c r="N15" s="515"/>
      <c r="O15" s="516"/>
      <c r="AB15" s="222" t="s">
        <v>5</v>
      </c>
    </row>
    <row r="16" spans="1:29" s="221" customFormat="1" ht="15" x14ac:dyDescent="0.25">
      <c r="A16" s="223"/>
      <c r="B16" s="223"/>
      <c r="C16" s="223"/>
      <c r="D16" s="223"/>
      <c r="E16" s="223"/>
      <c r="F16" s="223"/>
      <c r="G16" s="223"/>
      <c r="H16" s="203"/>
      <c r="I16" s="223"/>
      <c r="J16" s="223"/>
      <c r="K16" s="223"/>
      <c r="L16" s="236" t="s">
        <v>17</v>
      </c>
      <c r="M16" s="514" t="s">
        <v>297</v>
      </c>
      <c r="N16" s="515"/>
      <c r="O16" s="516"/>
      <c r="AC16" s="222" t="s">
        <v>5</v>
      </c>
    </row>
    <row r="17" spans="1:32" s="221" customFormat="1" ht="15" customHeight="1" x14ac:dyDescent="0.25">
      <c r="A17" s="223"/>
      <c r="B17" s="223"/>
      <c r="C17" s="223"/>
      <c r="D17" s="223"/>
      <c r="E17" s="223"/>
      <c r="F17" s="223"/>
      <c r="G17" s="223"/>
      <c r="H17" s="203"/>
      <c r="I17" s="223"/>
      <c r="J17" s="223"/>
      <c r="K17" s="224" t="s">
        <v>520</v>
      </c>
      <c r="L17" s="236" t="s">
        <v>16</v>
      </c>
      <c r="M17" s="514" t="s">
        <v>41</v>
      </c>
      <c r="N17" s="515"/>
      <c r="O17" s="516"/>
      <c r="AB17" s="222" t="s">
        <v>5</v>
      </c>
    </row>
    <row r="18" spans="1:32" s="221" customFormat="1" ht="15" x14ac:dyDescent="0.25">
      <c r="A18" s="223"/>
      <c r="B18" s="223"/>
      <c r="C18" s="223"/>
      <c r="D18" s="223"/>
      <c r="E18" s="223"/>
      <c r="F18" s="223"/>
      <c r="G18" s="223"/>
      <c r="H18" s="203"/>
      <c r="I18" s="223"/>
      <c r="J18" s="223"/>
      <c r="K18" s="223"/>
      <c r="L18" s="236" t="s">
        <v>17</v>
      </c>
      <c r="M18" s="514" t="s">
        <v>521</v>
      </c>
      <c r="N18" s="515"/>
      <c r="O18" s="516"/>
      <c r="AC18" s="222" t="s">
        <v>5</v>
      </c>
    </row>
    <row r="19" spans="1:32" s="221" customFormat="1" ht="15" x14ac:dyDescent="0.25">
      <c r="A19" s="223"/>
      <c r="B19" s="223"/>
      <c r="C19" s="223"/>
      <c r="D19" s="223"/>
      <c r="E19" s="223"/>
      <c r="F19" s="223"/>
      <c r="G19" s="223"/>
      <c r="H19" s="203"/>
      <c r="I19" s="223"/>
      <c r="J19" s="223"/>
      <c r="K19" s="223"/>
      <c r="L19" s="224" t="s">
        <v>18</v>
      </c>
      <c r="M19" s="521"/>
      <c r="N19" s="522"/>
      <c r="O19" s="523"/>
    </row>
    <row r="20" spans="1:32" s="221" customFormat="1" ht="15" x14ac:dyDescent="0.25">
      <c r="A20" s="223"/>
      <c r="B20" s="223"/>
      <c r="C20" s="223"/>
      <c r="D20" s="223"/>
      <c r="E20" s="223"/>
      <c r="F20" s="223"/>
      <c r="G20" s="223"/>
      <c r="H20" s="203"/>
      <c r="I20" s="223"/>
      <c r="J20" s="223"/>
      <c r="K20" s="224"/>
      <c r="L20" s="237"/>
      <c r="M20" s="237"/>
      <c r="N20" s="237"/>
      <c r="O20" s="223"/>
    </row>
    <row r="21" spans="1:32" s="221" customFormat="1" ht="16.5" customHeight="1" x14ac:dyDescent="0.25">
      <c r="A21" s="223"/>
      <c r="B21" s="223"/>
      <c r="C21" s="223"/>
      <c r="D21" s="223"/>
      <c r="E21" s="223"/>
      <c r="F21" s="223"/>
      <c r="G21" s="223"/>
      <c r="H21" s="203"/>
      <c r="I21" s="223"/>
      <c r="J21" s="223"/>
      <c r="K21" s="224"/>
      <c r="L21" s="512" t="s">
        <v>19</v>
      </c>
      <c r="M21" s="512" t="s">
        <v>20</v>
      </c>
      <c r="N21" s="513" t="s">
        <v>21</v>
      </c>
      <c r="O21" s="513"/>
    </row>
    <row r="22" spans="1:32" s="221" customFormat="1" ht="15" x14ac:dyDescent="0.25">
      <c r="A22" s="223"/>
      <c r="B22" s="223"/>
      <c r="C22" s="223"/>
      <c r="D22" s="223"/>
      <c r="E22" s="223"/>
      <c r="F22" s="223"/>
      <c r="G22" s="223"/>
      <c r="H22" s="203"/>
      <c r="I22" s="223"/>
      <c r="J22" s="223"/>
      <c r="K22" s="224"/>
      <c r="L22" s="512"/>
      <c r="M22" s="512"/>
      <c r="N22" s="238" t="s">
        <v>22</v>
      </c>
      <c r="O22" s="238" t="s">
        <v>23</v>
      </c>
    </row>
    <row r="23" spans="1:32" s="221" customFormat="1" ht="15" x14ac:dyDescent="0.25">
      <c r="A23" s="223"/>
      <c r="B23" s="223"/>
      <c r="C23" s="223"/>
      <c r="D23" s="223"/>
      <c r="E23" s="223"/>
      <c r="F23" s="223"/>
      <c r="G23" s="223"/>
      <c r="H23" s="239" t="s">
        <v>24</v>
      </c>
      <c r="I23" s="223"/>
      <c r="J23" s="223"/>
      <c r="K23" s="224"/>
      <c r="L23" s="236" t="s">
        <v>25</v>
      </c>
      <c r="M23" s="240">
        <f>O23</f>
        <v>45544</v>
      </c>
      <c r="N23" s="240">
        <v>45506</v>
      </c>
      <c r="O23" s="240">
        <v>45544</v>
      </c>
    </row>
    <row r="24" spans="1:32" s="221" customFormat="1" ht="15" x14ac:dyDescent="0.25">
      <c r="A24" s="223"/>
      <c r="B24" s="223"/>
      <c r="C24" s="223"/>
      <c r="D24" s="223"/>
      <c r="E24" s="223"/>
      <c r="F24" s="223"/>
      <c r="G24" s="223"/>
      <c r="H24" s="239" t="s">
        <v>26</v>
      </c>
      <c r="I24" s="223"/>
      <c r="J24" s="223"/>
      <c r="K24" s="224"/>
      <c r="L24" s="237"/>
      <c r="M24" s="237"/>
      <c r="N24" s="237"/>
      <c r="O24" s="223"/>
    </row>
    <row r="25" spans="1:32" s="221" customFormat="1" ht="15" x14ac:dyDescent="0.25">
      <c r="A25" s="223"/>
      <c r="B25" s="223"/>
      <c r="C25" s="223"/>
      <c r="D25" s="223"/>
      <c r="E25" s="223"/>
      <c r="F25" s="223"/>
      <c r="G25" s="223"/>
      <c r="H25" s="203" t="s">
        <v>519</v>
      </c>
      <c r="I25" s="223"/>
      <c r="J25" s="223"/>
      <c r="K25" s="224"/>
      <c r="L25" s="237"/>
      <c r="M25" s="237"/>
      <c r="N25" s="237"/>
      <c r="O25" s="223"/>
    </row>
    <row r="26" spans="1:32" customFormat="1" ht="15" x14ac:dyDescent="0.25">
      <c r="A26" s="223"/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</row>
    <row r="27" spans="1:32" customFormat="1" ht="36" customHeight="1" x14ac:dyDescent="0.25">
      <c r="A27" s="513" t="s">
        <v>27</v>
      </c>
      <c r="B27" s="513"/>
      <c r="C27" s="512" t="s">
        <v>28</v>
      </c>
      <c r="D27" s="512" t="s">
        <v>29</v>
      </c>
      <c r="E27" s="512"/>
      <c r="F27" s="512"/>
      <c r="G27" s="512" t="s">
        <v>30</v>
      </c>
      <c r="H27" s="512" t="s">
        <v>31</v>
      </c>
      <c r="I27" s="512"/>
      <c r="J27" s="512"/>
      <c r="K27" s="512" t="s">
        <v>32</v>
      </c>
      <c r="L27" s="512"/>
      <c r="M27" s="512"/>
      <c r="N27" s="512" t="s">
        <v>33</v>
      </c>
      <c r="O27" s="512" t="s">
        <v>34</v>
      </c>
    </row>
    <row r="28" spans="1:32" customFormat="1" ht="20.25" customHeight="1" x14ac:dyDescent="0.25">
      <c r="A28" s="513"/>
      <c r="B28" s="513"/>
      <c r="C28" s="512"/>
      <c r="D28" s="512"/>
      <c r="E28" s="512"/>
      <c r="F28" s="512"/>
      <c r="G28" s="512"/>
      <c r="H28" s="512"/>
      <c r="I28" s="512"/>
      <c r="J28" s="512"/>
      <c r="K28" s="512"/>
      <c r="L28" s="512"/>
      <c r="M28" s="512"/>
      <c r="N28" s="512"/>
      <c r="O28" s="512"/>
    </row>
    <row r="29" spans="1:32" customFormat="1" ht="49.5" customHeight="1" x14ac:dyDescent="0.25">
      <c r="A29" s="241" t="s">
        <v>35</v>
      </c>
      <c r="B29" s="241" t="s">
        <v>36</v>
      </c>
      <c r="C29" s="512"/>
      <c r="D29" s="512"/>
      <c r="E29" s="512"/>
      <c r="F29" s="512"/>
      <c r="G29" s="512"/>
      <c r="H29" s="242" t="s">
        <v>37</v>
      </c>
      <c r="I29" s="242" t="s">
        <v>38</v>
      </c>
      <c r="J29" s="242" t="s">
        <v>39</v>
      </c>
      <c r="K29" s="242" t="s">
        <v>37</v>
      </c>
      <c r="L29" s="242" t="s">
        <v>38</v>
      </c>
      <c r="M29" s="242" t="s">
        <v>40</v>
      </c>
      <c r="N29" s="512"/>
      <c r="O29" s="512"/>
    </row>
    <row r="30" spans="1:32" customFormat="1" ht="15" x14ac:dyDescent="0.25">
      <c r="A30" s="238">
        <v>1</v>
      </c>
      <c r="B30" s="238">
        <v>2</v>
      </c>
      <c r="C30" s="238">
        <v>3</v>
      </c>
      <c r="D30" s="513">
        <v>4</v>
      </c>
      <c r="E30" s="513"/>
      <c r="F30" s="513"/>
      <c r="G30" s="238">
        <v>5</v>
      </c>
      <c r="H30" s="238">
        <v>6</v>
      </c>
      <c r="I30" s="238">
        <v>7</v>
      </c>
      <c r="J30" s="238">
        <v>8</v>
      </c>
      <c r="K30" s="238">
        <v>9</v>
      </c>
      <c r="L30" s="238">
        <v>10</v>
      </c>
      <c r="M30" s="238">
        <v>11</v>
      </c>
      <c r="N30" s="238">
        <v>12</v>
      </c>
      <c r="O30" s="238">
        <v>13</v>
      </c>
    </row>
    <row r="31" spans="1:32" customFormat="1" ht="15" x14ac:dyDescent="0.25">
      <c r="A31" s="536" t="s">
        <v>406</v>
      </c>
      <c r="B31" s="537"/>
      <c r="C31" s="537"/>
      <c r="D31" s="537"/>
      <c r="E31" s="537"/>
      <c r="F31" s="537"/>
      <c r="G31" s="537"/>
      <c r="H31" s="537"/>
      <c r="I31" s="537"/>
      <c r="J31" s="537"/>
      <c r="K31" s="537"/>
      <c r="L31" s="537"/>
      <c r="M31" s="537"/>
      <c r="N31" s="537"/>
      <c r="O31" s="538"/>
      <c r="AE31" s="219" t="s">
        <v>406</v>
      </c>
    </row>
    <row r="32" spans="1:32" customFormat="1" ht="15" x14ac:dyDescent="0.25">
      <c r="A32" s="536" t="s">
        <v>298</v>
      </c>
      <c r="B32" s="537"/>
      <c r="C32" s="537"/>
      <c r="D32" s="537"/>
      <c r="E32" s="537"/>
      <c r="F32" s="537"/>
      <c r="G32" s="537"/>
      <c r="H32" s="537"/>
      <c r="I32" s="537"/>
      <c r="J32" s="537"/>
      <c r="K32" s="537"/>
      <c r="L32" s="537"/>
      <c r="M32" s="537"/>
      <c r="N32" s="537"/>
      <c r="O32" s="538"/>
      <c r="AE32" s="219"/>
      <c r="AF32" s="219" t="s">
        <v>298</v>
      </c>
    </row>
    <row r="33" spans="1:38" customFormat="1" ht="45.75" x14ac:dyDescent="0.25">
      <c r="A33" s="243" t="s">
        <v>41</v>
      </c>
      <c r="B33" s="244" t="s">
        <v>41</v>
      </c>
      <c r="C33" s="245" t="s">
        <v>381</v>
      </c>
      <c r="D33" s="531" t="s">
        <v>407</v>
      </c>
      <c r="E33" s="531"/>
      <c r="F33" s="531"/>
      <c r="G33" s="244" t="s">
        <v>134</v>
      </c>
      <c r="H33" s="244">
        <v>0.32</v>
      </c>
      <c r="I33" s="244" t="s">
        <v>41</v>
      </c>
      <c r="J33" s="244" t="s">
        <v>408</v>
      </c>
      <c r="K33" s="246"/>
      <c r="L33" s="244"/>
      <c r="M33" s="246"/>
      <c r="N33" s="244"/>
      <c r="O33" s="247"/>
      <c r="AE33" s="219"/>
      <c r="AF33" s="219"/>
      <c r="AG33" s="219" t="s">
        <v>407</v>
      </c>
    </row>
    <row r="34" spans="1:38" customFormat="1" ht="57" x14ac:dyDescent="0.25">
      <c r="A34" s="248"/>
      <c r="B34" s="249"/>
      <c r="C34" s="250" t="s">
        <v>45</v>
      </c>
      <c r="D34" s="533" t="s">
        <v>46</v>
      </c>
      <c r="E34" s="533"/>
      <c r="F34" s="533"/>
      <c r="G34" s="533"/>
      <c r="H34" s="533"/>
      <c r="I34" s="533"/>
      <c r="J34" s="533"/>
      <c r="K34" s="533"/>
      <c r="L34" s="533"/>
      <c r="M34" s="533"/>
      <c r="N34" s="533"/>
      <c r="O34" s="534"/>
      <c r="AE34" s="219"/>
      <c r="AF34" s="219"/>
      <c r="AG34" s="219"/>
      <c r="AH34" s="218" t="s">
        <v>46</v>
      </c>
    </row>
    <row r="35" spans="1:38" customFormat="1" ht="15" x14ac:dyDescent="0.25">
      <c r="A35" s="248"/>
      <c r="B35" s="251"/>
      <c r="C35" s="250" t="s">
        <v>41</v>
      </c>
      <c r="D35" s="528" t="s">
        <v>47</v>
      </c>
      <c r="E35" s="528"/>
      <c r="F35" s="528"/>
      <c r="G35" s="252"/>
      <c r="H35" s="253"/>
      <c r="I35" s="253"/>
      <c r="J35" s="253"/>
      <c r="K35" s="254">
        <v>178.84</v>
      </c>
      <c r="L35" s="255">
        <v>1.1499999999999999</v>
      </c>
      <c r="M35" s="254">
        <v>65.81</v>
      </c>
      <c r="N35" s="255">
        <v>46.99</v>
      </c>
      <c r="O35" s="256">
        <v>3092.41</v>
      </c>
      <c r="AE35" s="219"/>
      <c r="AF35" s="219"/>
      <c r="AG35" s="219"/>
      <c r="AI35" s="218" t="s">
        <v>47</v>
      </c>
    </row>
    <row r="36" spans="1:38" customFormat="1" ht="15" x14ac:dyDescent="0.25">
      <c r="A36" s="248"/>
      <c r="B36" s="251"/>
      <c r="C36" s="250" t="s">
        <v>25</v>
      </c>
      <c r="D36" s="528" t="s">
        <v>48</v>
      </c>
      <c r="E36" s="528"/>
      <c r="F36" s="528"/>
      <c r="G36" s="252"/>
      <c r="H36" s="253"/>
      <c r="I36" s="253"/>
      <c r="J36" s="253"/>
      <c r="K36" s="257">
        <v>1228.57</v>
      </c>
      <c r="L36" s="255">
        <v>1.1499999999999999</v>
      </c>
      <c r="M36" s="254">
        <v>452.11</v>
      </c>
      <c r="N36" s="255">
        <v>14.01</v>
      </c>
      <c r="O36" s="256">
        <v>6334.06</v>
      </c>
      <c r="AE36" s="219"/>
      <c r="AF36" s="219"/>
      <c r="AG36" s="219"/>
      <c r="AI36" s="218" t="s">
        <v>48</v>
      </c>
    </row>
    <row r="37" spans="1:38" customFormat="1" ht="15" x14ac:dyDescent="0.25">
      <c r="A37" s="248"/>
      <c r="B37" s="251"/>
      <c r="C37" s="250" t="s">
        <v>49</v>
      </c>
      <c r="D37" s="528" t="s">
        <v>50</v>
      </c>
      <c r="E37" s="528"/>
      <c r="F37" s="528"/>
      <c r="G37" s="252"/>
      <c r="H37" s="253"/>
      <c r="I37" s="253"/>
      <c r="J37" s="253"/>
      <c r="K37" s="254">
        <v>51.94</v>
      </c>
      <c r="L37" s="255">
        <v>1.1499999999999999</v>
      </c>
      <c r="M37" s="254">
        <v>19.11</v>
      </c>
      <c r="N37" s="255">
        <v>46.99</v>
      </c>
      <c r="O37" s="258">
        <v>897.98</v>
      </c>
      <c r="AE37" s="219"/>
      <c r="AF37" s="219"/>
      <c r="AG37" s="219"/>
      <c r="AI37" s="218" t="s">
        <v>50</v>
      </c>
    </row>
    <row r="38" spans="1:38" customFormat="1" ht="15" x14ac:dyDescent="0.25">
      <c r="A38" s="248"/>
      <c r="B38" s="251"/>
      <c r="C38" s="250" t="s">
        <v>51</v>
      </c>
      <c r="D38" s="528" t="s">
        <v>52</v>
      </c>
      <c r="E38" s="528"/>
      <c r="F38" s="528"/>
      <c r="G38" s="252"/>
      <c r="H38" s="253"/>
      <c r="I38" s="253"/>
      <c r="J38" s="253"/>
      <c r="K38" s="254">
        <v>418.42</v>
      </c>
      <c r="L38" s="253"/>
      <c r="M38" s="254">
        <v>133.88999999999999</v>
      </c>
      <c r="N38" s="255">
        <v>8.75</v>
      </c>
      <c r="O38" s="256">
        <v>1171.54</v>
      </c>
      <c r="AE38" s="219"/>
      <c r="AF38" s="219"/>
      <c r="AG38" s="219"/>
      <c r="AI38" s="218" t="s">
        <v>52</v>
      </c>
    </row>
    <row r="39" spans="1:38" customFormat="1" ht="15" x14ac:dyDescent="0.25">
      <c r="A39" s="259"/>
      <c r="B39" s="251"/>
      <c r="C39" s="250"/>
      <c r="D39" s="528" t="s">
        <v>53</v>
      </c>
      <c r="E39" s="528"/>
      <c r="F39" s="528"/>
      <c r="G39" s="252" t="s">
        <v>54</v>
      </c>
      <c r="H39" s="255">
        <v>21.89</v>
      </c>
      <c r="I39" s="255">
        <v>1.1499999999999999</v>
      </c>
      <c r="J39" s="260">
        <v>8.0555199999999996</v>
      </c>
      <c r="K39" s="261"/>
      <c r="L39" s="253"/>
      <c r="M39" s="261"/>
      <c r="N39" s="253"/>
      <c r="O39" s="262"/>
      <c r="AE39" s="219"/>
      <c r="AF39" s="219"/>
      <c r="AG39" s="219"/>
      <c r="AJ39" s="218" t="s">
        <v>53</v>
      </c>
    </row>
    <row r="40" spans="1:38" customFormat="1" ht="15" x14ac:dyDescent="0.25">
      <c r="A40" s="259"/>
      <c r="B40" s="251"/>
      <c r="C40" s="250"/>
      <c r="D40" s="528" t="s">
        <v>55</v>
      </c>
      <c r="E40" s="528"/>
      <c r="F40" s="528"/>
      <c r="G40" s="252" t="s">
        <v>54</v>
      </c>
      <c r="H40" s="255">
        <v>4.5199999999999996</v>
      </c>
      <c r="I40" s="255">
        <v>1.1499999999999999</v>
      </c>
      <c r="J40" s="260">
        <v>1.6633599999999999</v>
      </c>
      <c r="K40" s="261"/>
      <c r="L40" s="253"/>
      <c r="M40" s="261"/>
      <c r="N40" s="253"/>
      <c r="O40" s="262"/>
      <c r="AE40" s="219"/>
      <c r="AF40" s="219"/>
      <c r="AG40" s="219"/>
      <c r="AJ40" s="218" t="s">
        <v>55</v>
      </c>
    </row>
    <row r="41" spans="1:38" customFormat="1" ht="15" x14ac:dyDescent="0.25">
      <c r="A41" s="263"/>
      <c r="B41" s="252"/>
      <c r="C41" s="250"/>
      <c r="D41" s="532" t="s">
        <v>56</v>
      </c>
      <c r="E41" s="532"/>
      <c r="F41" s="532"/>
      <c r="G41" s="264"/>
      <c r="H41" s="265"/>
      <c r="I41" s="265"/>
      <c r="J41" s="265"/>
      <c r="K41" s="266">
        <v>1825.83</v>
      </c>
      <c r="L41" s="265"/>
      <c r="M41" s="267">
        <v>651.80999999999995</v>
      </c>
      <c r="N41" s="265"/>
      <c r="O41" s="268">
        <v>10598.01</v>
      </c>
      <c r="AE41" s="219"/>
      <c r="AF41" s="219"/>
      <c r="AG41" s="219"/>
      <c r="AK41" s="218" t="s">
        <v>56</v>
      </c>
    </row>
    <row r="42" spans="1:38" customFormat="1" ht="15" x14ac:dyDescent="0.25">
      <c r="A42" s="259"/>
      <c r="B42" s="251"/>
      <c r="C42" s="250"/>
      <c r="D42" s="528" t="s">
        <v>57</v>
      </c>
      <c r="E42" s="528"/>
      <c r="F42" s="528"/>
      <c r="G42" s="252"/>
      <c r="H42" s="253"/>
      <c r="I42" s="253"/>
      <c r="J42" s="253"/>
      <c r="K42" s="261"/>
      <c r="L42" s="253"/>
      <c r="M42" s="254">
        <v>84.92</v>
      </c>
      <c r="N42" s="253"/>
      <c r="O42" s="256">
        <v>3990.39</v>
      </c>
      <c r="AE42" s="219"/>
      <c r="AF42" s="219"/>
      <c r="AG42" s="219"/>
      <c r="AJ42" s="218" t="s">
        <v>57</v>
      </c>
    </row>
    <row r="43" spans="1:38" customFormat="1" ht="56.25" x14ac:dyDescent="0.25">
      <c r="A43" s="259"/>
      <c r="B43" s="251"/>
      <c r="C43" s="250" t="s">
        <v>220</v>
      </c>
      <c r="D43" s="528" t="s">
        <v>221</v>
      </c>
      <c r="E43" s="528"/>
      <c r="F43" s="528"/>
      <c r="G43" s="252" t="s">
        <v>58</v>
      </c>
      <c r="H43" s="269">
        <v>147</v>
      </c>
      <c r="I43" s="253"/>
      <c r="J43" s="269">
        <v>147</v>
      </c>
      <c r="K43" s="261"/>
      <c r="L43" s="253"/>
      <c r="M43" s="254">
        <v>124.83</v>
      </c>
      <c r="N43" s="253"/>
      <c r="O43" s="256">
        <v>5865.87</v>
      </c>
      <c r="AE43" s="219"/>
      <c r="AF43" s="219"/>
      <c r="AG43" s="219"/>
      <c r="AJ43" s="218" t="s">
        <v>221</v>
      </c>
    </row>
    <row r="44" spans="1:38" customFormat="1" ht="78.75" x14ac:dyDescent="0.25">
      <c r="A44" s="259"/>
      <c r="B44" s="251"/>
      <c r="C44" s="250" t="s">
        <v>222</v>
      </c>
      <c r="D44" s="528" t="s">
        <v>223</v>
      </c>
      <c r="E44" s="528"/>
      <c r="F44" s="528"/>
      <c r="G44" s="252" t="s">
        <v>58</v>
      </c>
      <c r="H44" s="269">
        <v>134</v>
      </c>
      <c r="I44" s="255">
        <v>0.85</v>
      </c>
      <c r="J44" s="270">
        <v>113.9</v>
      </c>
      <c r="K44" s="261"/>
      <c r="L44" s="253"/>
      <c r="M44" s="254">
        <v>96.72</v>
      </c>
      <c r="N44" s="253"/>
      <c r="O44" s="256">
        <v>4545.05</v>
      </c>
      <c r="AE44" s="219"/>
      <c r="AF44" s="219"/>
      <c r="AG44" s="219"/>
      <c r="AJ44" s="218" t="s">
        <v>223</v>
      </c>
    </row>
    <row r="45" spans="1:38" customFormat="1" ht="15" x14ac:dyDescent="0.25">
      <c r="A45" s="248"/>
      <c r="B45" s="271"/>
      <c r="C45" s="272"/>
      <c r="D45" s="530" t="s">
        <v>59</v>
      </c>
      <c r="E45" s="530"/>
      <c r="F45" s="530"/>
      <c r="G45" s="244"/>
      <c r="H45" s="273"/>
      <c r="I45" s="273"/>
      <c r="J45" s="273"/>
      <c r="K45" s="274"/>
      <c r="L45" s="273"/>
      <c r="M45" s="275">
        <v>873.36</v>
      </c>
      <c r="N45" s="265"/>
      <c r="O45" s="276">
        <v>21008.93</v>
      </c>
      <c r="AE45" s="219"/>
      <c r="AF45" s="219"/>
      <c r="AG45" s="219"/>
      <c r="AL45" s="219" t="s">
        <v>59</v>
      </c>
    </row>
    <row r="46" spans="1:38" customFormat="1" ht="23.25" x14ac:dyDescent="0.25">
      <c r="A46" s="243" t="s">
        <v>25</v>
      </c>
      <c r="B46" s="244" t="s">
        <v>25</v>
      </c>
      <c r="C46" s="245" t="s">
        <v>367</v>
      </c>
      <c r="D46" s="531" t="s">
        <v>368</v>
      </c>
      <c r="E46" s="531"/>
      <c r="F46" s="531"/>
      <c r="G46" s="244" t="s">
        <v>94</v>
      </c>
      <c r="H46" s="244">
        <v>-3.0000000000000001E-3</v>
      </c>
      <c r="I46" s="244" t="s">
        <v>41</v>
      </c>
      <c r="J46" s="244" t="s">
        <v>382</v>
      </c>
      <c r="K46" s="246" t="s">
        <v>369</v>
      </c>
      <c r="L46" s="244"/>
      <c r="M46" s="246" t="s">
        <v>383</v>
      </c>
      <c r="N46" s="244" t="s">
        <v>318</v>
      </c>
      <c r="O46" s="247" t="s">
        <v>384</v>
      </c>
      <c r="AE46" s="219"/>
      <c r="AF46" s="219"/>
      <c r="AG46" s="219" t="s">
        <v>368</v>
      </c>
      <c r="AL46" s="219"/>
    </row>
    <row r="47" spans="1:38" customFormat="1" ht="15" x14ac:dyDescent="0.25">
      <c r="A47" s="248"/>
      <c r="B47" s="271"/>
      <c r="C47" s="272"/>
      <c r="D47" s="530" t="s">
        <v>59</v>
      </c>
      <c r="E47" s="530"/>
      <c r="F47" s="530"/>
      <c r="G47" s="244"/>
      <c r="H47" s="273"/>
      <c r="I47" s="273"/>
      <c r="J47" s="273"/>
      <c r="K47" s="274"/>
      <c r="L47" s="273"/>
      <c r="M47" s="275">
        <v>-5.07</v>
      </c>
      <c r="N47" s="265"/>
      <c r="O47" s="277">
        <v>-44.36</v>
      </c>
      <c r="AE47" s="219"/>
      <c r="AF47" s="219"/>
      <c r="AG47" s="219"/>
      <c r="AL47" s="219" t="s">
        <v>59</v>
      </c>
    </row>
    <row r="48" spans="1:38" customFormat="1" ht="22.5" x14ac:dyDescent="0.25">
      <c r="A48" s="243" t="s">
        <v>49</v>
      </c>
      <c r="B48" s="244" t="s">
        <v>49</v>
      </c>
      <c r="C48" s="245" t="s">
        <v>385</v>
      </c>
      <c r="D48" s="531" t="s">
        <v>386</v>
      </c>
      <c r="E48" s="531"/>
      <c r="F48" s="531"/>
      <c r="G48" s="244" t="s">
        <v>94</v>
      </c>
      <c r="H48" s="244">
        <v>-2.1999999999999999E-2</v>
      </c>
      <c r="I48" s="244" t="s">
        <v>41</v>
      </c>
      <c r="J48" s="244" t="s">
        <v>409</v>
      </c>
      <c r="K48" s="246" t="s">
        <v>387</v>
      </c>
      <c r="L48" s="244"/>
      <c r="M48" s="246" t="s">
        <v>410</v>
      </c>
      <c r="N48" s="244" t="s">
        <v>318</v>
      </c>
      <c r="O48" s="247" t="s">
        <v>411</v>
      </c>
      <c r="AE48" s="219"/>
      <c r="AF48" s="219"/>
      <c r="AG48" s="219" t="s">
        <v>386</v>
      </c>
      <c r="AL48" s="219"/>
    </row>
    <row r="49" spans="1:38" customFormat="1" ht="15" x14ac:dyDescent="0.25">
      <c r="A49" s="248"/>
      <c r="B49" s="271"/>
      <c r="C49" s="272"/>
      <c r="D49" s="530" t="s">
        <v>59</v>
      </c>
      <c r="E49" s="530"/>
      <c r="F49" s="530"/>
      <c r="G49" s="244"/>
      <c r="H49" s="273"/>
      <c r="I49" s="273"/>
      <c r="J49" s="273"/>
      <c r="K49" s="274"/>
      <c r="L49" s="273"/>
      <c r="M49" s="275">
        <v>-33</v>
      </c>
      <c r="N49" s="265"/>
      <c r="O49" s="277">
        <v>-288.75</v>
      </c>
      <c r="AE49" s="219"/>
      <c r="AF49" s="219"/>
      <c r="AG49" s="219"/>
      <c r="AL49" s="219" t="s">
        <v>59</v>
      </c>
    </row>
    <row r="50" spans="1:38" customFormat="1" ht="22.5" x14ac:dyDescent="0.25">
      <c r="A50" s="243" t="s">
        <v>51</v>
      </c>
      <c r="B50" s="244" t="s">
        <v>51</v>
      </c>
      <c r="C50" s="245" t="s">
        <v>388</v>
      </c>
      <c r="D50" s="531" t="s">
        <v>389</v>
      </c>
      <c r="E50" s="531"/>
      <c r="F50" s="531"/>
      <c r="G50" s="244" t="s">
        <v>390</v>
      </c>
      <c r="H50" s="244">
        <v>-3.2</v>
      </c>
      <c r="I50" s="244" t="s">
        <v>41</v>
      </c>
      <c r="J50" s="244" t="s">
        <v>412</v>
      </c>
      <c r="K50" s="246" t="s">
        <v>391</v>
      </c>
      <c r="L50" s="244"/>
      <c r="M50" s="246" t="s">
        <v>413</v>
      </c>
      <c r="N50" s="244" t="s">
        <v>318</v>
      </c>
      <c r="O50" s="247" t="s">
        <v>414</v>
      </c>
      <c r="AE50" s="219"/>
      <c r="AF50" s="219"/>
      <c r="AG50" s="219" t="s">
        <v>389</v>
      </c>
      <c r="AL50" s="219"/>
    </row>
    <row r="51" spans="1:38" customFormat="1" ht="15" x14ac:dyDescent="0.25">
      <c r="A51" s="248"/>
      <c r="B51" s="271"/>
      <c r="C51" s="272"/>
      <c r="D51" s="530" t="s">
        <v>59</v>
      </c>
      <c r="E51" s="530"/>
      <c r="F51" s="530"/>
      <c r="G51" s="244"/>
      <c r="H51" s="273"/>
      <c r="I51" s="273"/>
      <c r="J51" s="273"/>
      <c r="K51" s="274"/>
      <c r="L51" s="273"/>
      <c r="M51" s="275">
        <v>-53.76</v>
      </c>
      <c r="N51" s="265"/>
      <c r="O51" s="277">
        <v>-470.4</v>
      </c>
      <c r="AE51" s="219"/>
      <c r="AF51" s="219"/>
      <c r="AG51" s="219"/>
      <c r="AL51" s="219" t="s">
        <v>59</v>
      </c>
    </row>
    <row r="52" spans="1:38" customFormat="1" ht="23.25" x14ac:dyDescent="0.25">
      <c r="A52" s="243" t="s">
        <v>66</v>
      </c>
      <c r="B52" s="244" t="s">
        <v>66</v>
      </c>
      <c r="C52" s="245" t="s">
        <v>392</v>
      </c>
      <c r="D52" s="531" t="s">
        <v>393</v>
      </c>
      <c r="E52" s="531"/>
      <c r="F52" s="531"/>
      <c r="G52" s="244" t="s">
        <v>67</v>
      </c>
      <c r="H52" s="244">
        <v>-0.64</v>
      </c>
      <c r="I52" s="244" t="s">
        <v>41</v>
      </c>
      <c r="J52" s="244" t="s">
        <v>415</v>
      </c>
      <c r="K52" s="246" t="s">
        <v>394</v>
      </c>
      <c r="L52" s="244"/>
      <c r="M52" s="246" t="s">
        <v>416</v>
      </c>
      <c r="N52" s="244" t="s">
        <v>318</v>
      </c>
      <c r="O52" s="247" t="s">
        <v>417</v>
      </c>
      <c r="AE52" s="219"/>
      <c r="AF52" s="219"/>
      <c r="AG52" s="219" t="s">
        <v>393</v>
      </c>
      <c r="AL52" s="219"/>
    </row>
    <row r="53" spans="1:38" customFormat="1" ht="15" x14ac:dyDescent="0.25">
      <c r="A53" s="248"/>
      <c r="B53" s="271"/>
      <c r="C53" s="272"/>
      <c r="D53" s="530" t="s">
        <v>59</v>
      </c>
      <c r="E53" s="530"/>
      <c r="F53" s="530"/>
      <c r="G53" s="244"/>
      <c r="H53" s="273"/>
      <c r="I53" s="273"/>
      <c r="J53" s="273"/>
      <c r="K53" s="274"/>
      <c r="L53" s="273"/>
      <c r="M53" s="275">
        <v>-38.39</v>
      </c>
      <c r="N53" s="265"/>
      <c r="O53" s="277">
        <v>-335.91</v>
      </c>
      <c r="AE53" s="219"/>
      <c r="AF53" s="219"/>
      <c r="AG53" s="219"/>
      <c r="AL53" s="219" t="s">
        <v>59</v>
      </c>
    </row>
    <row r="54" spans="1:38" customFormat="1" ht="23.25" x14ac:dyDescent="0.25">
      <c r="A54" s="243" t="s">
        <v>68</v>
      </c>
      <c r="B54" s="244" t="s">
        <v>68</v>
      </c>
      <c r="C54" s="245" t="s">
        <v>218</v>
      </c>
      <c r="D54" s="531" t="s">
        <v>219</v>
      </c>
      <c r="E54" s="531"/>
      <c r="F54" s="531"/>
      <c r="G54" s="244" t="s">
        <v>60</v>
      </c>
      <c r="H54" s="244">
        <v>4.8000000000000001E-2</v>
      </c>
      <c r="I54" s="244" t="s">
        <v>41</v>
      </c>
      <c r="J54" s="244" t="s">
        <v>418</v>
      </c>
      <c r="K54" s="246"/>
      <c r="L54" s="244"/>
      <c r="M54" s="246"/>
      <c r="N54" s="244"/>
      <c r="O54" s="247"/>
      <c r="AE54" s="219"/>
      <c r="AF54" s="219"/>
      <c r="AG54" s="219" t="s">
        <v>219</v>
      </c>
      <c r="AL54" s="219"/>
    </row>
    <row r="55" spans="1:38" customFormat="1" ht="57" x14ac:dyDescent="0.25">
      <c r="A55" s="248"/>
      <c r="B55" s="249"/>
      <c r="C55" s="250" t="s">
        <v>45</v>
      </c>
      <c r="D55" s="533" t="s">
        <v>46</v>
      </c>
      <c r="E55" s="533"/>
      <c r="F55" s="533"/>
      <c r="G55" s="533"/>
      <c r="H55" s="533"/>
      <c r="I55" s="533"/>
      <c r="J55" s="533"/>
      <c r="K55" s="533"/>
      <c r="L55" s="533"/>
      <c r="M55" s="533"/>
      <c r="N55" s="533"/>
      <c r="O55" s="534"/>
      <c r="AE55" s="219"/>
      <c r="AF55" s="219"/>
      <c r="AG55" s="219"/>
      <c r="AH55" s="218" t="s">
        <v>46</v>
      </c>
      <c r="AL55" s="219"/>
    </row>
    <row r="56" spans="1:38" customFormat="1" ht="15" x14ac:dyDescent="0.25">
      <c r="A56" s="248"/>
      <c r="B56" s="251"/>
      <c r="C56" s="250" t="s">
        <v>41</v>
      </c>
      <c r="D56" s="528" t="s">
        <v>47</v>
      </c>
      <c r="E56" s="528"/>
      <c r="F56" s="528"/>
      <c r="G56" s="252"/>
      <c r="H56" s="253"/>
      <c r="I56" s="253"/>
      <c r="J56" s="253"/>
      <c r="K56" s="257">
        <v>1494.14</v>
      </c>
      <c r="L56" s="255">
        <v>1.1499999999999999</v>
      </c>
      <c r="M56" s="254">
        <v>82.48</v>
      </c>
      <c r="N56" s="255">
        <v>46.99</v>
      </c>
      <c r="O56" s="256">
        <v>3875.74</v>
      </c>
      <c r="AE56" s="219"/>
      <c r="AF56" s="219"/>
      <c r="AG56" s="219"/>
      <c r="AI56" s="218" t="s">
        <v>47</v>
      </c>
      <c r="AL56" s="219"/>
    </row>
    <row r="57" spans="1:38" customFormat="1" ht="15" x14ac:dyDescent="0.25">
      <c r="A57" s="248"/>
      <c r="B57" s="251"/>
      <c r="C57" s="250" t="s">
        <v>25</v>
      </c>
      <c r="D57" s="528" t="s">
        <v>48</v>
      </c>
      <c r="E57" s="528"/>
      <c r="F57" s="528"/>
      <c r="G57" s="252"/>
      <c r="H57" s="253"/>
      <c r="I57" s="253"/>
      <c r="J57" s="253"/>
      <c r="K57" s="257">
        <v>4292.7299999999996</v>
      </c>
      <c r="L57" s="255">
        <v>1.1499999999999999</v>
      </c>
      <c r="M57" s="254">
        <v>236.96</v>
      </c>
      <c r="N57" s="255">
        <v>14.01</v>
      </c>
      <c r="O57" s="256">
        <v>3319.81</v>
      </c>
      <c r="AE57" s="219"/>
      <c r="AF57" s="219"/>
      <c r="AG57" s="219"/>
      <c r="AI57" s="218" t="s">
        <v>48</v>
      </c>
      <c r="AL57" s="219"/>
    </row>
    <row r="58" spans="1:38" customFormat="1" ht="15" x14ac:dyDescent="0.25">
      <c r="A58" s="248"/>
      <c r="B58" s="251"/>
      <c r="C58" s="250" t="s">
        <v>49</v>
      </c>
      <c r="D58" s="528" t="s">
        <v>50</v>
      </c>
      <c r="E58" s="528"/>
      <c r="F58" s="528"/>
      <c r="G58" s="252"/>
      <c r="H58" s="253"/>
      <c r="I58" s="253"/>
      <c r="J58" s="253"/>
      <c r="K58" s="254">
        <v>464.37</v>
      </c>
      <c r="L58" s="255">
        <v>1.1499999999999999</v>
      </c>
      <c r="M58" s="254">
        <v>25.63</v>
      </c>
      <c r="N58" s="255">
        <v>46.99</v>
      </c>
      <c r="O58" s="256">
        <v>1204.3499999999999</v>
      </c>
      <c r="AE58" s="219"/>
      <c r="AF58" s="219"/>
      <c r="AG58" s="219"/>
      <c r="AI58" s="218" t="s">
        <v>50</v>
      </c>
      <c r="AL58" s="219"/>
    </row>
    <row r="59" spans="1:38" customFormat="1" ht="15" x14ac:dyDescent="0.25">
      <c r="A59" s="259"/>
      <c r="B59" s="251"/>
      <c r="C59" s="250"/>
      <c r="D59" s="528" t="s">
        <v>53</v>
      </c>
      <c r="E59" s="528"/>
      <c r="F59" s="528"/>
      <c r="G59" s="252" t="s">
        <v>54</v>
      </c>
      <c r="H59" s="270">
        <v>179.8</v>
      </c>
      <c r="I59" s="255">
        <v>1.1499999999999999</v>
      </c>
      <c r="J59" s="260">
        <v>9.9249600000000004</v>
      </c>
      <c r="K59" s="261"/>
      <c r="L59" s="253"/>
      <c r="M59" s="261"/>
      <c r="N59" s="253"/>
      <c r="O59" s="262"/>
      <c r="AE59" s="219"/>
      <c r="AF59" s="219"/>
      <c r="AG59" s="219"/>
      <c r="AJ59" s="218" t="s">
        <v>53</v>
      </c>
      <c r="AL59" s="219"/>
    </row>
    <row r="60" spans="1:38" customFormat="1" ht="15" x14ac:dyDescent="0.25">
      <c r="A60" s="259"/>
      <c r="B60" s="251"/>
      <c r="C60" s="250"/>
      <c r="D60" s="528" t="s">
        <v>55</v>
      </c>
      <c r="E60" s="528"/>
      <c r="F60" s="528"/>
      <c r="G60" s="252" t="s">
        <v>54</v>
      </c>
      <c r="H60" s="255">
        <v>45.63</v>
      </c>
      <c r="I60" s="255">
        <v>1.1499999999999999</v>
      </c>
      <c r="J60" s="278">
        <v>2.5187759999999999</v>
      </c>
      <c r="K60" s="261"/>
      <c r="L60" s="253"/>
      <c r="M60" s="261"/>
      <c r="N60" s="253"/>
      <c r="O60" s="262"/>
      <c r="AE60" s="219"/>
      <c r="AF60" s="219"/>
      <c r="AG60" s="219"/>
      <c r="AJ60" s="218" t="s">
        <v>55</v>
      </c>
      <c r="AL60" s="219"/>
    </row>
    <row r="61" spans="1:38" customFormat="1" ht="15" x14ac:dyDescent="0.25">
      <c r="A61" s="263"/>
      <c r="B61" s="252"/>
      <c r="C61" s="250"/>
      <c r="D61" s="532" t="s">
        <v>56</v>
      </c>
      <c r="E61" s="532"/>
      <c r="F61" s="532"/>
      <c r="G61" s="264"/>
      <c r="H61" s="265"/>
      <c r="I61" s="265"/>
      <c r="J61" s="265"/>
      <c r="K61" s="266">
        <v>5786.87</v>
      </c>
      <c r="L61" s="265"/>
      <c r="M61" s="267">
        <v>319.44</v>
      </c>
      <c r="N61" s="265"/>
      <c r="O61" s="268">
        <v>7195.55</v>
      </c>
      <c r="AE61" s="219"/>
      <c r="AF61" s="219"/>
      <c r="AG61" s="219"/>
      <c r="AK61" s="218" t="s">
        <v>56</v>
      </c>
      <c r="AL61" s="219"/>
    </row>
    <row r="62" spans="1:38" customFormat="1" ht="15" x14ac:dyDescent="0.25">
      <c r="A62" s="259"/>
      <c r="B62" s="251"/>
      <c r="C62" s="250"/>
      <c r="D62" s="528" t="s">
        <v>57</v>
      </c>
      <c r="E62" s="528"/>
      <c r="F62" s="528"/>
      <c r="G62" s="252"/>
      <c r="H62" s="253"/>
      <c r="I62" s="253"/>
      <c r="J62" s="253"/>
      <c r="K62" s="261"/>
      <c r="L62" s="253"/>
      <c r="M62" s="254">
        <v>108.11</v>
      </c>
      <c r="N62" s="253"/>
      <c r="O62" s="256">
        <v>5080.09</v>
      </c>
      <c r="AE62" s="219"/>
      <c r="AF62" s="219"/>
      <c r="AG62" s="219"/>
      <c r="AJ62" s="218" t="s">
        <v>57</v>
      </c>
      <c r="AL62" s="219"/>
    </row>
    <row r="63" spans="1:38" customFormat="1" ht="56.25" x14ac:dyDescent="0.25">
      <c r="A63" s="259"/>
      <c r="B63" s="251"/>
      <c r="C63" s="250" t="s">
        <v>220</v>
      </c>
      <c r="D63" s="528" t="s">
        <v>221</v>
      </c>
      <c r="E63" s="528"/>
      <c r="F63" s="528"/>
      <c r="G63" s="252" t="s">
        <v>58</v>
      </c>
      <c r="H63" s="269">
        <v>147</v>
      </c>
      <c r="I63" s="253"/>
      <c r="J63" s="269">
        <v>147</v>
      </c>
      <c r="K63" s="261"/>
      <c r="L63" s="253"/>
      <c r="M63" s="254">
        <v>158.91999999999999</v>
      </c>
      <c r="N63" s="253"/>
      <c r="O63" s="256">
        <v>7467.73</v>
      </c>
      <c r="AE63" s="219"/>
      <c r="AF63" s="219"/>
      <c r="AG63" s="219"/>
      <c r="AJ63" s="218" t="s">
        <v>221</v>
      </c>
      <c r="AL63" s="219"/>
    </row>
    <row r="64" spans="1:38" customFormat="1" ht="78.75" x14ac:dyDescent="0.25">
      <c r="A64" s="259"/>
      <c r="B64" s="251"/>
      <c r="C64" s="250" t="s">
        <v>222</v>
      </c>
      <c r="D64" s="528" t="s">
        <v>223</v>
      </c>
      <c r="E64" s="528"/>
      <c r="F64" s="528"/>
      <c r="G64" s="252" t="s">
        <v>58</v>
      </c>
      <c r="H64" s="269">
        <v>134</v>
      </c>
      <c r="I64" s="255">
        <v>0.85</v>
      </c>
      <c r="J64" s="270">
        <v>113.9</v>
      </c>
      <c r="K64" s="261"/>
      <c r="L64" s="253"/>
      <c r="M64" s="254">
        <v>123.14</v>
      </c>
      <c r="N64" s="253"/>
      <c r="O64" s="256">
        <v>5786.22</v>
      </c>
      <c r="AE64" s="219"/>
      <c r="AF64" s="219"/>
      <c r="AG64" s="219"/>
      <c r="AJ64" s="218" t="s">
        <v>223</v>
      </c>
      <c r="AL64" s="219"/>
    </row>
    <row r="65" spans="1:38" customFormat="1" ht="15" x14ac:dyDescent="0.25">
      <c r="A65" s="248"/>
      <c r="B65" s="271"/>
      <c r="C65" s="272"/>
      <c r="D65" s="530" t="s">
        <v>59</v>
      </c>
      <c r="E65" s="530"/>
      <c r="F65" s="530"/>
      <c r="G65" s="244"/>
      <c r="H65" s="273"/>
      <c r="I65" s="273"/>
      <c r="J65" s="273"/>
      <c r="K65" s="274"/>
      <c r="L65" s="273"/>
      <c r="M65" s="275">
        <v>601.5</v>
      </c>
      <c r="N65" s="265"/>
      <c r="O65" s="276">
        <v>20449.5</v>
      </c>
      <c r="AE65" s="219"/>
      <c r="AF65" s="219"/>
      <c r="AG65" s="219"/>
      <c r="AL65" s="219" t="s">
        <v>59</v>
      </c>
    </row>
    <row r="66" spans="1:38" customFormat="1" ht="23.25" x14ac:dyDescent="0.25">
      <c r="A66" s="243" t="s">
        <v>69</v>
      </c>
      <c r="B66" s="244" t="s">
        <v>69</v>
      </c>
      <c r="C66" s="245" t="s">
        <v>224</v>
      </c>
      <c r="D66" s="531" t="s">
        <v>225</v>
      </c>
      <c r="E66" s="531"/>
      <c r="F66" s="531"/>
      <c r="G66" s="244" t="s">
        <v>60</v>
      </c>
      <c r="H66" s="244">
        <v>7.1999999999999995E-2</v>
      </c>
      <c r="I66" s="244" t="s">
        <v>41</v>
      </c>
      <c r="J66" s="244" t="s">
        <v>419</v>
      </c>
      <c r="K66" s="246"/>
      <c r="L66" s="244"/>
      <c r="M66" s="246"/>
      <c r="N66" s="244"/>
      <c r="O66" s="247"/>
      <c r="AE66" s="219"/>
      <c r="AF66" s="219"/>
      <c r="AG66" s="219" t="s">
        <v>225</v>
      </c>
      <c r="AL66" s="219"/>
    </row>
    <row r="67" spans="1:38" customFormat="1" ht="57" x14ac:dyDescent="0.25">
      <c r="A67" s="248"/>
      <c r="B67" s="249"/>
      <c r="C67" s="250" t="s">
        <v>45</v>
      </c>
      <c r="D67" s="533" t="s">
        <v>46</v>
      </c>
      <c r="E67" s="533"/>
      <c r="F67" s="533"/>
      <c r="G67" s="533"/>
      <c r="H67" s="533"/>
      <c r="I67" s="533"/>
      <c r="J67" s="533"/>
      <c r="K67" s="533"/>
      <c r="L67" s="533"/>
      <c r="M67" s="533"/>
      <c r="N67" s="533"/>
      <c r="O67" s="534"/>
      <c r="AE67" s="219"/>
      <c r="AF67" s="219"/>
      <c r="AG67" s="219"/>
      <c r="AH67" s="218" t="s">
        <v>46</v>
      </c>
      <c r="AL67" s="219"/>
    </row>
    <row r="68" spans="1:38" customFormat="1" ht="15" x14ac:dyDescent="0.25">
      <c r="A68" s="248"/>
      <c r="B68" s="251"/>
      <c r="C68" s="250" t="s">
        <v>41</v>
      </c>
      <c r="D68" s="528" t="s">
        <v>47</v>
      </c>
      <c r="E68" s="528"/>
      <c r="F68" s="528"/>
      <c r="G68" s="252"/>
      <c r="H68" s="253"/>
      <c r="I68" s="253"/>
      <c r="J68" s="253"/>
      <c r="K68" s="254">
        <v>103.12</v>
      </c>
      <c r="L68" s="255">
        <v>1.1499999999999999</v>
      </c>
      <c r="M68" s="254">
        <v>8.5399999999999991</v>
      </c>
      <c r="N68" s="255">
        <v>46.99</v>
      </c>
      <c r="O68" s="258">
        <v>401.29</v>
      </c>
      <c r="AE68" s="219"/>
      <c r="AF68" s="219"/>
      <c r="AG68" s="219"/>
      <c r="AI68" s="218" t="s">
        <v>47</v>
      </c>
      <c r="AL68" s="219"/>
    </row>
    <row r="69" spans="1:38" customFormat="1" ht="15" x14ac:dyDescent="0.25">
      <c r="A69" s="248"/>
      <c r="B69" s="251"/>
      <c r="C69" s="250" t="s">
        <v>25</v>
      </c>
      <c r="D69" s="528" t="s">
        <v>48</v>
      </c>
      <c r="E69" s="528"/>
      <c r="F69" s="528"/>
      <c r="G69" s="252"/>
      <c r="H69" s="253"/>
      <c r="I69" s="253"/>
      <c r="J69" s="253"/>
      <c r="K69" s="254">
        <v>407.65</v>
      </c>
      <c r="L69" s="255">
        <v>1.1499999999999999</v>
      </c>
      <c r="M69" s="254">
        <v>33.75</v>
      </c>
      <c r="N69" s="255">
        <v>14.01</v>
      </c>
      <c r="O69" s="258">
        <v>472.84</v>
      </c>
      <c r="AE69" s="219"/>
      <c r="AF69" s="219"/>
      <c r="AG69" s="219"/>
      <c r="AI69" s="218" t="s">
        <v>48</v>
      </c>
      <c r="AL69" s="219"/>
    </row>
    <row r="70" spans="1:38" customFormat="1" ht="15" x14ac:dyDescent="0.25">
      <c r="A70" s="248"/>
      <c r="B70" s="251"/>
      <c r="C70" s="250" t="s">
        <v>49</v>
      </c>
      <c r="D70" s="528" t="s">
        <v>50</v>
      </c>
      <c r="E70" s="528"/>
      <c r="F70" s="528"/>
      <c r="G70" s="252"/>
      <c r="H70" s="253"/>
      <c r="I70" s="253"/>
      <c r="J70" s="253"/>
      <c r="K70" s="254">
        <v>50.3</v>
      </c>
      <c r="L70" s="255">
        <v>1.1499999999999999</v>
      </c>
      <c r="M70" s="254">
        <v>4.16</v>
      </c>
      <c r="N70" s="255">
        <v>46.99</v>
      </c>
      <c r="O70" s="258">
        <v>195.48</v>
      </c>
      <c r="AE70" s="219"/>
      <c r="AF70" s="219"/>
      <c r="AG70" s="219"/>
      <c r="AI70" s="218" t="s">
        <v>50</v>
      </c>
      <c r="AL70" s="219"/>
    </row>
    <row r="71" spans="1:38" customFormat="1" ht="15" x14ac:dyDescent="0.25">
      <c r="A71" s="259"/>
      <c r="B71" s="251"/>
      <c r="C71" s="250"/>
      <c r="D71" s="528" t="s">
        <v>53</v>
      </c>
      <c r="E71" s="528"/>
      <c r="F71" s="528"/>
      <c r="G71" s="252" t="s">
        <v>54</v>
      </c>
      <c r="H71" s="255">
        <v>13.22</v>
      </c>
      <c r="I71" s="255">
        <v>1.1499999999999999</v>
      </c>
      <c r="J71" s="278">
        <v>1.094616</v>
      </c>
      <c r="K71" s="261"/>
      <c r="L71" s="253"/>
      <c r="M71" s="261"/>
      <c r="N71" s="253"/>
      <c r="O71" s="262"/>
      <c r="AE71" s="219"/>
      <c r="AF71" s="219"/>
      <c r="AG71" s="219"/>
      <c r="AJ71" s="218" t="s">
        <v>53</v>
      </c>
      <c r="AL71" s="219"/>
    </row>
    <row r="72" spans="1:38" customFormat="1" ht="15" x14ac:dyDescent="0.25">
      <c r="A72" s="259"/>
      <c r="B72" s="251"/>
      <c r="C72" s="250"/>
      <c r="D72" s="528" t="s">
        <v>55</v>
      </c>
      <c r="E72" s="528"/>
      <c r="F72" s="528"/>
      <c r="G72" s="252" t="s">
        <v>54</v>
      </c>
      <c r="H72" s="255">
        <v>3.79</v>
      </c>
      <c r="I72" s="255">
        <v>1.1499999999999999</v>
      </c>
      <c r="J72" s="278">
        <v>0.31381199999999998</v>
      </c>
      <c r="K72" s="261"/>
      <c r="L72" s="253"/>
      <c r="M72" s="261"/>
      <c r="N72" s="253"/>
      <c r="O72" s="262"/>
      <c r="AE72" s="219"/>
      <c r="AF72" s="219"/>
      <c r="AG72" s="219"/>
      <c r="AJ72" s="218" t="s">
        <v>55</v>
      </c>
      <c r="AL72" s="219"/>
    </row>
    <row r="73" spans="1:38" customFormat="1" ht="15" x14ac:dyDescent="0.25">
      <c r="A73" s="263"/>
      <c r="B73" s="252"/>
      <c r="C73" s="250"/>
      <c r="D73" s="532" t="s">
        <v>56</v>
      </c>
      <c r="E73" s="532"/>
      <c r="F73" s="532"/>
      <c r="G73" s="264"/>
      <c r="H73" s="265"/>
      <c r="I73" s="265"/>
      <c r="J73" s="265"/>
      <c r="K73" s="267">
        <v>510.77</v>
      </c>
      <c r="L73" s="265"/>
      <c r="M73" s="267">
        <v>42.29</v>
      </c>
      <c r="N73" s="265"/>
      <c r="O73" s="279">
        <v>874.13</v>
      </c>
      <c r="AE73" s="219"/>
      <c r="AF73" s="219"/>
      <c r="AG73" s="219"/>
      <c r="AK73" s="218" t="s">
        <v>56</v>
      </c>
      <c r="AL73" s="219"/>
    </row>
    <row r="74" spans="1:38" customFormat="1" ht="15" x14ac:dyDescent="0.25">
      <c r="A74" s="259"/>
      <c r="B74" s="251"/>
      <c r="C74" s="250"/>
      <c r="D74" s="528" t="s">
        <v>57</v>
      </c>
      <c r="E74" s="528"/>
      <c r="F74" s="528"/>
      <c r="G74" s="252"/>
      <c r="H74" s="253"/>
      <c r="I74" s="253"/>
      <c r="J74" s="253"/>
      <c r="K74" s="261"/>
      <c r="L74" s="253"/>
      <c r="M74" s="254">
        <v>12.7</v>
      </c>
      <c r="N74" s="253"/>
      <c r="O74" s="258">
        <v>596.77</v>
      </c>
      <c r="AE74" s="219"/>
      <c r="AF74" s="219"/>
      <c r="AG74" s="219"/>
      <c r="AJ74" s="218" t="s">
        <v>57</v>
      </c>
      <c r="AL74" s="219"/>
    </row>
    <row r="75" spans="1:38" customFormat="1" ht="56.25" x14ac:dyDescent="0.25">
      <c r="A75" s="259"/>
      <c r="B75" s="251"/>
      <c r="C75" s="250" t="s">
        <v>220</v>
      </c>
      <c r="D75" s="528" t="s">
        <v>221</v>
      </c>
      <c r="E75" s="528"/>
      <c r="F75" s="528"/>
      <c r="G75" s="252" t="s">
        <v>58</v>
      </c>
      <c r="H75" s="269">
        <v>147</v>
      </c>
      <c r="I75" s="253"/>
      <c r="J75" s="269">
        <v>147</v>
      </c>
      <c r="K75" s="261"/>
      <c r="L75" s="253"/>
      <c r="M75" s="254">
        <v>18.670000000000002</v>
      </c>
      <c r="N75" s="253"/>
      <c r="O75" s="258">
        <v>877.25</v>
      </c>
      <c r="AE75" s="219"/>
      <c r="AF75" s="219"/>
      <c r="AG75" s="219"/>
      <c r="AJ75" s="218" t="s">
        <v>221</v>
      </c>
      <c r="AL75" s="219"/>
    </row>
    <row r="76" spans="1:38" customFormat="1" ht="78.75" x14ac:dyDescent="0.25">
      <c r="A76" s="259"/>
      <c r="B76" s="251"/>
      <c r="C76" s="250" t="s">
        <v>222</v>
      </c>
      <c r="D76" s="528" t="s">
        <v>223</v>
      </c>
      <c r="E76" s="528"/>
      <c r="F76" s="528"/>
      <c r="G76" s="252" t="s">
        <v>58</v>
      </c>
      <c r="H76" s="269">
        <v>134</v>
      </c>
      <c r="I76" s="255">
        <v>0.85</v>
      </c>
      <c r="J76" s="270">
        <v>113.9</v>
      </c>
      <c r="K76" s="261"/>
      <c r="L76" s="253"/>
      <c r="M76" s="254">
        <v>14.47</v>
      </c>
      <c r="N76" s="253"/>
      <c r="O76" s="258">
        <v>679.72</v>
      </c>
      <c r="AE76" s="219"/>
      <c r="AF76" s="219"/>
      <c r="AG76" s="219"/>
      <c r="AJ76" s="218" t="s">
        <v>223</v>
      </c>
      <c r="AL76" s="219"/>
    </row>
    <row r="77" spans="1:38" customFormat="1" ht="15" x14ac:dyDescent="0.25">
      <c r="A77" s="248"/>
      <c r="B77" s="271"/>
      <c r="C77" s="272"/>
      <c r="D77" s="530" t="s">
        <v>59</v>
      </c>
      <c r="E77" s="530"/>
      <c r="F77" s="530"/>
      <c r="G77" s="244"/>
      <c r="H77" s="273"/>
      <c r="I77" s="273"/>
      <c r="J77" s="273"/>
      <c r="K77" s="274"/>
      <c r="L77" s="273"/>
      <c r="M77" s="275">
        <v>75.430000000000007</v>
      </c>
      <c r="N77" s="265"/>
      <c r="O77" s="276">
        <v>2431.1</v>
      </c>
      <c r="AE77" s="219"/>
      <c r="AF77" s="219"/>
      <c r="AG77" s="219"/>
      <c r="AL77" s="219" t="s">
        <v>59</v>
      </c>
    </row>
    <row r="78" spans="1:38" customFormat="1" ht="45.75" x14ac:dyDescent="0.25">
      <c r="A78" s="243" t="s">
        <v>70</v>
      </c>
      <c r="B78" s="244" t="s">
        <v>70</v>
      </c>
      <c r="C78" s="245" t="s">
        <v>224</v>
      </c>
      <c r="D78" s="531" t="s">
        <v>304</v>
      </c>
      <c r="E78" s="531"/>
      <c r="F78" s="531"/>
      <c r="G78" s="244" t="s">
        <v>60</v>
      </c>
      <c r="H78" s="244">
        <v>9.69E-2</v>
      </c>
      <c r="I78" s="244" t="s">
        <v>41</v>
      </c>
      <c r="J78" s="244" t="s">
        <v>420</v>
      </c>
      <c r="K78" s="246"/>
      <c r="L78" s="244"/>
      <c r="M78" s="246"/>
      <c r="N78" s="244"/>
      <c r="O78" s="247"/>
      <c r="AE78" s="219"/>
      <c r="AF78" s="219"/>
      <c r="AG78" s="219" t="s">
        <v>304</v>
      </c>
      <c r="AL78" s="219"/>
    </row>
    <row r="79" spans="1:38" customFormat="1" ht="57" x14ac:dyDescent="0.25">
      <c r="A79" s="248"/>
      <c r="B79" s="249"/>
      <c r="C79" s="250" t="s">
        <v>45</v>
      </c>
      <c r="D79" s="533" t="s">
        <v>46</v>
      </c>
      <c r="E79" s="533"/>
      <c r="F79" s="533"/>
      <c r="G79" s="533"/>
      <c r="H79" s="533"/>
      <c r="I79" s="533"/>
      <c r="J79" s="533"/>
      <c r="K79" s="533"/>
      <c r="L79" s="533"/>
      <c r="M79" s="533"/>
      <c r="N79" s="533"/>
      <c r="O79" s="534"/>
      <c r="AE79" s="219"/>
      <c r="AF79" s="219"/>
      <c r="AG79" s="219"/>
      <c r="AH79" s="218" t="s">
        <v>46</v>
      </c>
      <c r="AL79" s="219"/>
    </row>
    <row r="80" spans="1:38" customFormat="1" ht="15" x14ac:dyDescent="0.25">
      <c r="A80" s="248"/>
      <c r="B80" s="251"/>
      <c r="C80" s="250" t="s">
        <v>41</v>
      </c>
      <c r="D80" s="528" t="s">
        <v>47</v>
      </c>
      <c r="E80" s="528"/>
      <c r="F80" s="528"/>
      <c r="G80" s="252"/>
      <c r="H80" s="253"/>
      <c r="I80" s="253"/>
      <c r="J80" s="253"/>
      <c r="K80" s="254">
        <v>103.12</v>
      </c>
      <c r="L80" s="255">
        <v>1.1499999999999999</v>
      </c>
      <c r="M80" s="254">
        <v>11.49</v>
      </c>
      <c r="N80" s="255">
        <v>46.99</v>
      </c>
      <c r="O80" s="258">
        <v>539.91999999999996</v>
      </c>
      <c r="AE80" s="219"/>
      <c r="AF80" s="219"/>
      <c r="AG80" s="219"/>
      <c r="AI80" s="218" t="s">
        <v>47</v>
      </c>
      <c r="AL80" s="219"/>
    </row>
    <row r="81" spans="1:38" customFormat="1" ht="15" x14ac:dyDescent="0.25">
      <c r="A81" s="248"/>
      <c r="B81" s="251"/>
      <c r="C81" s="250" t="s">
        <v>25</v>
      </c>
      <c r="D81" s="528" t="s">
        <v>48</v>
      </c>
      <c r="E81" s="528"/>
      <c r="F81" s="528"/>
      <c r="G81" s="252"/>
      <c r="H81" s="253"/>
      <c r="I81" s="253"/>
      <c r="J81" s="253"/>
      <c r="K81" s="254">
        <v>407.65</v>
      </c>
      <c r="L81" s="255">
        <v>1.1499999999999999</v>
      </c>
      <c r="M81" s="254">
        <v>45.43</v>
      </c>
      <c r="N81" s="255">
        <v>14.01</v>
      </c>
      <c r="O81" s="258">
        <v>636.47</v>
      </c>
      <c r="AE81" s="219"/>
      <c r="AF81" s="219"/>
      <c r="AG81" s="219"/>
      <c r="AI81" s="218" t="s">
        <v>48</v>
      </c>
      <c r="AL81" s="219"/>
    </row>
    <row r="82" spans="1:38" customFormat="1" ht="15" x14ac:dyDescent="0.25">
      <c r="A82" s="248"/>
      <c r="B82" s="251"/>
      <c r="C82" s="250" t="s">
        <v>49</v>
      </c>
      <c r="D82" s="528" t="s">
        <v>50</v>
      </c>
      <c r="E82" s="528"/>
      <c r="F82" s="528"/>
      <c r="G82" s="252"/>
      <c r="H82" s="253"/>
      <c r="I82" s="253"/>
      <c r="J82" s="253"/>
      <c r="K82" s="254">
        <v>50.3</v>
      </c>
      <c r="L82" s="255">
        <v>1.1499999999999999</v>
      </c>
      <c r="M82" s="254">
        <v>5.61</v>
      </c>
      <c r="N82" s="255">
        <v>46.99</v>
      </c>
      <c r="O82" s="258">
        <v>263.61</v>
      </c>
      <c r="AE82" s="219"/>
      <c r="AF82" s="219"/>
      <c r="AG82" s="219"/>
      <c r="AI82" s="218" t="s">
        <v>50</v>
      </c>
      <c r="AL82" s="219"/>
    </row>
    <row r="83" spans="1:38" customFormat="1" ht="15" x14ac:dyDescent="0.25">
      <c r="A83" s="259"/>
      <c r="B83" s="251"/>
      <c r="C83" s="250"/>
      <c r="D83" s="528" t="s">
        <v>53</v>
      </c>
      <c r="E83" s="528"/>
      <c r="F83" s="528"/>
      <c r="G83" s="252" t="s">
        <v>54</v>
      </c>
      <c r="H83" s="255">
        <v>13.22</v>
      </c>
      <c r="I83" s="255">
        <v>1.1499999999999999</v>
      </c>
      <c r="J83" s="280">
        <v>1.4731707000000001</v>
      </c>
      <c r="K83" s="261"/>
      <c r="L83" s="253"/>
      <c r="M83" s="261"/>
      <c r="N83" s="253"/>
      <c r="O83" s="262"/>
      <c r="AE83" s="219"/>
      <c r="AF83" s="219"/>
      <c r="AG83" s="219"/>
      <c r="AJ83" s="218" t="s">
        <v>53</v>
      </c>
      <c r="AL83" s="219"/>
    </row>
    <row r="84" spans="1:38" customFormat="1" ht="15" x14ac:dyDescent="0.25">
      <c r="A84" s="259"/>
      <c r="B84" s="251"/>
      <c r="C84" s="250"/>
      <c r="D84" s="528" t="s">
        <v>55</v>
      </c>
      <c r="E84" s="528"/>
      <c r="F84" s="528"/>
      <c r="G84" s="252" t="s">
        <v>54</v>
      </c>
      <c r="H84" s="255">
        <v>3.79</v>
      </c>
      <c r="I84" s="255">
        <v>1.1499999999999999</v>
      </c>
      <c r="J84" s="280">
        <v>0.42233870000000001</v>
      </c>
      <c r="K84" s="261"/>
      <c r="L84" s="253"/>
      <c r="M84" s="261"/>
      <c r="N84" s="253"/>
      <c r="O84" s="262"/>
      <c r="AE84" s="219"/>
      <c r="AF84" s="219"/>
      <c r="AG84" s="219"/>
      <c r="AJ84" s="218" t="s">
        <v>55</v>
      </c>
      <c r="AL84" s="219"/>
    </row>
    <row r="85" spans="1:38" customFormat="1" ht="15" x14ac:dyDescent="0.25">
      <c r="A85" s="263"/>
      <c r="B85" s="252"/>
      <c r="C85" s="250"/>
      <c r="D85" s="532" t="s">
        <v>56</v>
      </c>
      <c r="E85" s="532"/>
      <c r="F85" s="532"/>
      <c r="G85" s="264"/>
      <c r="H85" s="265"/>
      <c r="I85" s="265"/>
      <c r="J85" s="265"/>
      <c r="K85" s="267">
        <v>510.77</v>
      </c>
      <c r="L85" s="265"/>
      <c r="M85" s="267">
        <v>56.92</v>
      </c>
      <c r="N85" s="265"/>
      <c r="O85" s="268">
        <v>1176.3900000000001</v>
      </c>
      <c r="AE85" s="219"/>
      <c r="AF85" s="219"/>
      <c r="AG85" s="219"/>
      <c r="AK85" s="218" t="s">
        <v>56</v>
      </c>
      <c r="AL85" s="219"/>
    </row>
    <row r="86" spans="1:38" customFormat="1" ht="15" x14ac:dyDescent="0.25">
      <c r="A86" s="259"/>
      <c r="B86" s="251"/>
      <c r="C86" s="250"/>
      <c r="D86" s="528" t="s">
        <v>57</v>
      </c>
      <c r="E86" s="528"/>
      <c r="F86" s="528"/>
      <c r="G86" s="252"/>
      <c r="H86" s="253"/>
      <c r="I86" s="253"/>
      <c r="J86" s="253"/>
      <c r="K86" s="261"/>
      <c r="L86" s="253"/>
      <c r="M86" s="254">
        <v>17.100000000000001</v>
      </c>
      <c r="N86" s="253"/>
      <c r="O86" s="258">
        <v>803.53</v>
      </c>
      <c r="AE86" s="219"/>
      <c r="AF86" s="219"/>
      <c r="AG86" s="219"/>
      <c r="AJ86" s="218" t="s">
        <v>57</v>
      </c>
      <c r="AL86" s="219"/>
    </row>
    <row r="87" spans="1:38" customFormat="1" ht="56.25" x14ac:dyDescent="0.25">
      <c r="A87" s="259"/>
      <c r="B87" s="251"/>
      <c r="C87" s="250" t="s">
        <v>220</v>
      </c>
      <c r="D87" s="528" t="s">
        <v>221</v>
      </c>
      <c r="E87" s="528"/>
      <c r="F87" s="528"/>
      <c r="G87" s="252" t="s">
        <v>58</v>
      </c>
      <c r="H87" s="269">
        <v>147</v>
      </c>
      <c r="I87" s="253"/>
      <c r="J87" s="269">
        <v>147</v>
      </c>
      <c r="K87" s="261"/>
      <c r="L87" s="253"/>
      <c r="M87" s="254">
        <v>25.14</v>
      </c>
      <c r="N87" s="253"/>
      <c r="O87" s="256">
        <v>1181.19</v>
      </c>
      <c r="AE87" s="219"/>
      <c r="AF87" s="219"/>
      <c r="AG87" s="219"/>
      <c r="AJ87" s="218" t="s">
        <v>221</v>
      </c>
      <c r="AL87" s="219"/>
    </row>
    <row r="88" spans="1:38" customFormat="1" ht="78.75" x14ac:dyDescent="0.25">
      <c r="A88" s="259"/>
      <c r="B88" s="251"/>
      <c r="C88" s="250" t="s">
        <v>222</v>
      </c>
      <c r="D88" s="528" t="s">
        <v>223</v>
      </c>
      <c r="E88" s="528"/>
      <c r="F88" s="528"/>
      <c r="G88" s="252" t="s">
        <v>58</v>
      </c>
      <c r="H88" s="269">
        <v>134</v>
      </c>
      <c r="I88" s="255">
        <v>0.85</v>
      </c>
      <c r="J88" s="270">
        <v>113.9</v>
      </c>
      <c r="K88" s="261"/>
      <c r="L88" s="253"/>
      <c r="M88" s="254">
        <v>19.48</v>
      </c>
      <c r="N88" s="253"/>
      <c r="O88" s="258">
        <v>915.22</v>
      </c>
      <c r="AE88" s="219"/>
      <c r="AF88" s="219"/>
      <c r="AG88" s="219"/>
      <c r="AJ88" s="218" t="s">
        <v>223</v>
      </c>
      <c r="AL88" s="219"/>
    </row>
    <row r="89" spans="1:38" customFormat="1" ht="15" x14ac:dyDescent="0.25">
      <c r="A89" s="248"/>
      <c r="B89" s="271"/>
      <c r="C89" s="272"/>
      <c r="D89" s="530" t="s">
        <v>59</v>
      </c>
      <c r="E89" s="530"/>
      <c r="F89" s="530"/>
      <c r="G89" s="244"/>
      <c r="H89" s="273"/>
      <c r="I89" s="273"/>
      <c r="J89" s="273"/>
      <c r="K89" s="274"/>
      <c r="L89" s="273"/>
      <c r="M89" s="275">
        <v>101.54</v>
      </c>
      <c r="N89" s="265"/>
      <c r="O89" s="276">
        <v>3272.8</v>
      </c>
      <c r="AE89" s="219"/>
      <c r="AF89" s="219"/>
      <c r="AG89" s="219"/>
      <c r="AL89" s="219" t="s">
        <v>59</v>
      </c>
    </row>
    <row r="90" spans="1:38" customFormat="1" ht="68.25" x14ac:dyDescent="0.25">
      <c r="A90" s="243" t="s">
        <v>71</v>
      </c>
      <c r="B90" s="244" t="s">
        <v>71</v>
      </c>
      <c r="C90" s="245" t="s">
        <v>421</v>
      </c>
      <c r="D90" s="531" t="s">
        <v>422</v>
      </c>
      <c r="E90" s="531"/>
      <c r="F90" s="531"/>
      <c r="G90" s="244" t="s">
        <v>60</v>
      </c>
      <c r="H90" s="244">
        <v>9.69E-2</v>
      </c>
      <c r="I90" s="244" t="s">
        <v>41</v>
      </c>
      <c r="J90" s="244" t="s">
        <v>420</v>
      </c>
      <c r="K90" s="246"/>
      <c r="L90" s="244"/>
      <c r="M90" s="246"/>
      <c r="N90" s="244"/>
      <c r="O90" s="247"/>
      <c r="AE90" s="219"/>
      <c r="AF90" s="219"/>
      <c r="AG90" s="219" t="s">
        <v>422</v>
      </c>
      <c r="AL90" s="219"/>
    </row>
    <row r="91" spans="1:38" customFormat="1" ht="57" x14ac:dyDescent="0.25">
      <c r="A91" s="248"/>
      <c r="B91" s="249"/>
      <c r="C91" s="250" t="s">
        <v>45</v>
      </c>
      <c r="D91" s="533" t="s">
        <v>46</v>
      </c>
      <c r="E91" s="533"/>
      <c r="F91" s="533"/>
      <c r="G91" s="533"/>
      <c r="H91" s="533"/>
      <c r="I91" s="533"/>
      <c r="J91" s="533"/>
      <c r="K91" s="533"/>
      <c r="L91" s="533"/>
      <c r="M91" s="533"/>
      <c r="N91" s="533"/>
      <c r="O91" s="534"/>
      <c r="AE91" s="219"/>
      <c r="AF91" s="219"/>
      <c r="AG91" s="219"/>
      <c r="AH91" s="218" t="s">
        <v>46</v>
      </c>
      <c r="AL91" s="219"/>
    </row>
    <row r="92" spans="1:38" customFormat="1" ht="15" x14ac:dyDescent="0.25">
      <c r="A92" s="248"/>
      <c r="B92" s="251"/>
      <c r="C92" s="250" t="s">
        <v>41</v>
      </c>
      <c r="D92" s="528" t="s">
        <v>47</v>
      </c>
      <c r="E92" s="528"/>
      <c r="F92" s="528"/>
      <c r="G92" s="252"/>
      <c r="H92" s="253"/>
      <c r="I92" s="253"/>
      <c r="J92" s="253"/>
      <c r="K92" s="257">
        <v>2184</v>
      </c>
      <c r="L92" s="255">
        <v>1.1499999999999999</v>
      </c>
      <c r="M92" s="254">
        <v>243.37</v>
      </c>
      <c r="N92" s="255">
        <v>46.99</v>
      </c>
      <c r="O92" s="256">
        <v>11435.96</v>
      </c>
      <c r="AE92" s="219"/>
      <c r="AF92" s="219"/>
      <c r="AG92" s="219"/>
      <c r="AI92" s="218" t="s">
        <v>47</v>
      </c>
      <c r="AL92" s="219"/>
    </row>
    <row r="93" spans="1:38" customFormat="1" ht="15" x14ac:dyDescent="0.25">
      <c r="A93" s="259"/>
      <c r="B93" s="251"/>
      <c r="C93" s="250"/>
      <c r="D93" s="528" t="s">
        <v>53</v>
      </c>
      <c r="E93" s="528"/>
      <c r="F93" s="528"/>
      <c r="G93" s="252" t="s">
        <v>54</v>
      </c>
      <c r="H93" s="269">
        <v>280</v>
      </c>
      <c r="I93" s="255">
        <v>1.1499999999999999</v>
      </c>
      <c r="J93" s="281">
        <v>31.201799999999999</v>
      </c>
      <c r="K93" s="261"/>
      <c r="L93" s="253"/>
      <c r="M93" s="261"/>
      <c r="N93" s="253"/>
      <c r="O93" s="262"/>
      <c r="AE93" s="219"/>
      <c r="AF93" s="219"/>
      <c r="AG93" s="219"/>
      <c r="AJ93" s="218" t="s">
        <v>53</v>
      </c>
      <c r="AL93" s="219"/>
    </row>
    <row r="94" spans="1:38" customFormat="1" ht="15" x14ac:dyDescent="0.25">
      <c r="A94" s="263"/>
      <c r="B94" s="252"/>
      <c r="C94" s="250"/>
      <c r="D94" s="532" t="s">
        <v>56</v>
      </c>
      <c r="E94" s="532"/>
      <c r="F94" s="532"/>
      <c r="G94" s="264"/>
      <c r="H94" s="265"/>
      <c r="I94" s="265"/>
      <c r="J94" s="265"/>
      <c r="K94" s="266">
        <v>2184</v>
      </c>
      <c r="L94" s="265"/>
      <c r="M94" s="267">
        <v>243.37</v>
      </c>
      <c r="N94" s="265"/>
      <c r="O94" s="268">
        <v>11435.96</v>
      </c>
      <c r="AE94" s="219"/>
      <c r="AF94" s="219"/>
      <c r="AG94" s="219"/>
      <c r="AK94" s="218" t="s">
        <v>56</v>
      </c>
      <c r="AL94" s="219"/>
    </row>
    <row r="95" spans="1:38" customFormat="1" ht="15" x14ac:dyDescent="0.25">
      <c r="A95" s="259"/>
      <c r="B95" s="251"/>
      <c r="C95" s="250"/>
      <c r="D95" s="528" t="s">
        <v>57</v>
      </c>
      <c r="E95" s="528"/>
      <c r="F95" s="528"/>
      <c r="G95" s="252"/>
      <c r="H95" s="253"/>
      <c r="I95" s="253"/>
      <c r="J95" s="253"/>
      <c r="K95" s="261"/>
      <c r="L95" s="253"/>
      <c r="M95" s="254">
        <v>243.37</v>
      </c>
      <c r="N95" s="253"/>
      <c r="O95" s="256">
        <v>11435.96</v>
      </c>
      <c r="AE95" s="219"/>
      <c r="AF95" s="219"/>
      <c r="AG95" s="219"/>
      <c r="AJ95" s="218" t="s">
        <v>57</v>
      </c>
      <c r="AL95" s="219"/>
    </row>
    <row r="96" spans="1:38" customFormat="1" ht="33.75" x14ac:dyDescent="0.25">
      <c r="A96" s="259"/>
      <c r="B96" s="251"/>
      <c r="C96" s="250" t="s">
        <v>61</v>
      </c>
      <c r="D96" s="528" t="s">
        <v>62</v>
      </c>
      <c r="E96" s="528"/>
      <c r="F96" s="528"/>
      <c r="G96" s="252" t="s">
        <v>58</v>
      </c>
      <c r="H96" s="269">
        <v>89</v>
      </c>
      <c r="I96" s="253"/>
      <c r="J96" s="269">
        <v>89</v>
      </c>
      <c r="K96" s="261"/>
      <c r="L96" s="253"/>
      <c r="M96" s="254">
        <v>216.6</v>
      </c>
      <c r="N96" s="253"/>
      <c r="O96" s="256">
        <v>10178</v>
      </c>
      <c r="AE96" s="219"/>
      <c r="AF96" s="219"/>
      <c r="AG96" s="219"/>
      <c r="AJ96" s="218" t="s">
        <v>62</v>
      </c>
      <c r="AL96" s="219"/>
    </row>
    <row r="97" spans="1:38" customFormat="1" ht="56.25" x14ac:dyDescent="0.25">
      <c r="A97" s="259"/>
      <c r="B97" s="251"/>
      <c r="C97" s="250" t="s">
        <v>63</v>
      </c>
      <c r="D97" s="528" t="s">
        <v>64</v>
      </c>
      <c r="E97" s="528"/>
      <c r="F97" s="528"/>
      <c r="G97" s="252" t="s">
        <v>58</v>
      </c>
      <c r="H97" s="269">
        <v>40</v>
      </c>
      <c r="I97" s="255">
        <v>0.85</v>
      </c>
      <c r="J97" s="269">
        <v>34</v>
      </c>
      <c r="K97" s="261"/>
      <c r="L97" s="253"/>
      <c r="M97" s="254">
        <v>82.75</v>
      </c>
      <c r="N97" s="253"/>
      <c r="O97" s="256">
        <v>3888.23</v>
      </c>
      <c r="AE97" s="219"/>
      <c r="AF97" s="219"/>
      <c r="AG97" s="219"/>
      <c r="AJ97" s="218" t="s">
        <v>64</v>
      </c>
      <c r="AL97" s="219"/>
    </row>
    <row r="98" spans="1:38" customFormat="1" ht="15" x14ac:dyDescent="0.25">
      <c r="A98" s="248"/>
      <c r="B98" s="271"/>
      <c r="C98" s="272"/>
      <c r="D98" s="530" t="s">
        <v>59</v>
      </c>
      <c r="E98" s="530"/>
      <c r="F98" s="530"/>
      <c r="G98" s="244"/>
      <c r="H98" s="273"/>
      <c r="I98" s="273"/>
      <c r="J98" s="273"/>
      <c r="K98" s="274"/>
      <c r="L98" s="273"/>
      <c r="M98" s="275">
        <v>542.72</v>
      </c>
      <c r="N98" s="265"/>
      <c r="O98" s="276">
        <v>25502.19</v>
      </c>
      <c r="AE98" s="219"/>
      <c r="AF98" s="219"/>
      <c r="AG98" s="219"/>
      <c r="AL98" s="219" t="s">
        <v>59</v>
      </c>
    </row>
    <row r="99" spans="1:38" customFormat="1" ht="57" x14ac:dyDescent="0.25">
      <c r="A99" s="243" t="s">
        <v>72</v>
      </c>
      <c r="B99" s="244" t="s">
        <v>72</v>
      </c>
      <c r="C99" s="245" t="s">
        <v>423</v>
      </c>
      <c r="D99" s="531" t="s">
        <v>424</v>
      </c>
      <c r="E99" s="531"/>
      <c r="F99" s="531"/>
      <c r="G99" s="244" t="s">
        <v>134</v>
      </c>
      <c r="H99" s="244">
        <v>7.1999999999999998E-3</v>
      </c>
      <c r="I99" s="244" t="s">
        <v>41</v>
      </c>
      <c r="J99" s="244" t="s">
        <v>425</v>
      </c>
      <c r="K99" s="246"/>
      <c r="L99" s="244"/>
      <c r="M99" s="246"/>
      <c r="N99" s="244"/>
      <c r="O99" s="247"/>
      <c r="AE99" s="219"/>
      <c r="AF99" s="219"/>
      <c r="AG99" s="219" t="s">
        <v>424</v>
      </c>
      <c r="AL99" s="219"/>
    </row>
    <row r="100" spans="1:38" customFormat="1" ht="33.75" x14ac:dyDescent="0.25">
      <c r="A100" s="248"/>
      <c r="B100" s="249"/>
      <c r="C100" s="250" t="s">
        <v>43</v>
      </c>
      <c r="D100" s="533" t="s">
        <v>44</v>
      </c>
      <c r="E100" s="533"/>
      <c r="F100" s="533"/>
      <c r="G100" s="533"/>
      <c r="H100" s="533"/>
      <c r="I100" s="533"/>
      <c r="J100" s="533"/>
      <c r="K100" s="533"/>
      <c r="L100" s="533"/>
      <c r="M100" s="533"/>
      <c r="N100" s="533"/>
      <c r="O100" s="534"/>
      <c r="AE100" s="219"/>
      <c r="AF100" s="219"/>
      <c r="AG100" s="219"/>
      <c r="AH100" s="218" t="s">
        <v>44</v>
      </c>
      <c r="AL100" s="219"/>
    </row>
    <row r="101" spans="1:38" customFormat="1" ht="57" x14ac:dyDescent="0.25">
      <c r="A101" s="248"/>
      <c r="B101" s="249"/>
      <c r="C101" s="250" t="s">
        <v>45</v>
      </c>
      <c r="D101" s="533" t="s">
        <v>46</v>
      </c>
      <c r="E101" s="533"/>
      <c r="F101" s="533"/>
      <c r="G101" s="533"/>
      <c r="H101" s="533"/>
      <c r="I101" s="533"/>
      <c r="J101" s="533"/>
      <c r="K101" s="533"/>
      <c r="L101" s="533"/>
      <c r="M101" s="533"/>
      <c r="N101" s="533"/>
      <c r="O101" s="534"/>
      <c r="AE101" s="219"/>
      <c r="AF101" s="219"/>
      <c r="AG101" s="219"/>
      <c r="AH101" s="218" t="s">
        <v>46</v>
      </c>
      <c r="AL101" s="219"/>
    </row>
    <row r="102" spans="1:38" customFormat="1" ht="15" x14ac:dyDescent="0.25">
      <c r="A102" s="248"/>
      <c r="B102" s="251"/>
      <c r="C102" s="250" t="s">
        <v>41</v>
      </c>
      <c r="D102" s="528" t="s">
        <v>47</v>
      </c>
      <c r="E102" s="528"/>
      <c r="F102" s="528"/>
      <c r="G102" s="252"/>
      <c r="H102" s="253"/>
      <c r="I102" s="253"/>
      <c r="J102" s="253"/>
      <c r="K102" s="254">
        <v>333.24</v>
      </c>
      <c r="L102" s="281">
        <v>1.3225</v>
      </c>
      <c r="M102" s="254">
        <v>3.17</v>
      </c>
      <c r="N102" s="255">
        <v>46.99</v>
      </c>
      <c r="O102" s="258">
        <v>148.96</v>
      </c>
      <c r="AE102" s="219"/>
      <c r="AF102" s="219"/>
      <c r="AG102" s="219"/>
      <c r="AI102" s="218" t="s">
        <v>47</v>
      </c>
      <c r="AL102" s="219"/>
    </row>
    <row r="103" spans="1:38" customFormat="1" ht="15" x14ac:dyDescent="0.25">
      <c r="A103" s="248"/>
      <c r="B103" s="251"/>
      <c r="C103" s="250" t="s">
        <v>25</v>
      </c>
      <c r="D103" s="528" t="s">
        <v>48</v>
      </c>
      <c r="E103" s="528"/>
      <c r="F103" s="528"/>
      <c r="G103" s="252"/>
      <c r="H103" s="253"/>
      <c r="I103" s="253"/>
      <c r="J103" s="253"/>
      <c r="K103" s="254">
        <v>12.83</v>
      </c>
      <c r="L103" s="281">
        <v>1.4375</v>
      </c>
      <c r="M103" s="254">
        <v>0.13</v>
      </c>
      <c r="N103" s="255">
        <v>14.01</v>
      </c>
      <c r="O103" s="258">
        <v>1.82</v>
      </c>
      <c r="AE103" s="219"/>
      <c r="AF103" s="219"/>
      <c r="AG103" s="219"/>
      <c r="AI103" s="218" t="s">
        <v>48</v>
      </c>
      <c r="AL103" s="219"/>
    </row>
    <row r="104" spans="1:38" customFormat="1" ht="15" x14ac:dyDescent="0.25">
      <c r="A104" s="248"/>
      <c r="B104" s="251"/>
      <c r="C104" s="250" t="s">
        <v>49</v>
      </c>
      <c r="D104" s="528" t="s">
        <v>50</v>
      </c>
      <c r="E104" s="528"/>
      <c r="F104" s="528"/>
      <c r="G104" s="252"/>
      <c r="H104" s="253"/>
      <c r="I104" s="253"/>
      <c r="J104" s="253"/>
      <c r="K104" s="254">
        <v>0.34</v>
      </c>
      <c r="L104" s="281">
        <v>1.4375</v>
      </c>
      <c r="M104" s="254">
        <v>0</v>
      </c>
      <c r="N104" s="255">
        <v>46.99</v>
      </c>
      <c r="O104" s="262"/>
      <c r="AE104" s="219"/>
      <c r="AF104" s="219"/>
      <c r="AG104" s="219"/>
      <c r="AI104" s="218" t="s">
        <v>50</v>
      </c>
      <c r="AL104" s="219"/>
    </row>
    <row r="105" spans="1:38" customFormat="1" ht="15" x14ac:dyDescent="0.25">
      <c r="A105" s="248"/>
      <c r="B105" s="251"/>
      <c r="C105" s="250" t="s">
        <v>51</v>
      </c>
      <c r="D105" s="528" t="s">
        <v>52</v>
      </c>
      <c r="E105" s="528"/>
      <c r="F105" s="528"/>
      <c r="G105" s="252"/>
      <c r="H105" s="253"/>
      <c r="I105" s="253"/>
      <c r="J105" s="253"/>
      <c r="K105" s="254">
        <v>723.5</v>
      </c>
      <c r="L105" s="253"/>
      <c r="M105" s="254">
        <v>5.21</v>
      </c>
      <c r="N105" s="255">
        <v>8.75</v>
      </c>
      <c r="O105" s="258">
        <v>45.59</v>
      </c>
      <c r="AE105" s="219"/>
      <c r="AF105" s="219"/>
      <c r="AG105" s="219"/>
      <c r="AI105" s="218" t="s">
        <v>52</v>
      </c>
      <c r="AL105" s="219"/>
    </row>
    <row r="106" spans="1:38" customFormat="1" ht="15" x14ac:dyDescent="0.25">
      <c r="A106" s="259"/>
      <c r="B106" s="251"/>
      <c r="C106" s="250"/>
      <c r="D106" s="528" t="s">
        <v>53</v>
      </c>
      <c r="E106" s="528"/>
      <c r="F106" s="528"/>
      <c r="G106" s="252" t="s">
        <v>54</v>
      </c>
      <c r="H106" s="255">
        <v>34.64</v>
      </c>
      <c r="I106" s="281">
        <v>1.3225</v>
      </c>
      <c r="J106" s="280">
        <v>0.32984210000000003</v>
      </c>
      <c r="K106" s="261"/>
      <c r="L106" s="253"/>
      <c r="M106" s="261"/>
      <c r="N106" s="253"/>
      <c r="O106" s="262"/>
      <c r="AE106" s="219"/>
      <c r="AF106" s="219"/>
      <c r="AG106" s="219"/>
      <c r="AJ106" s="218" t="s">
        <v>53</v>
      </c>
      <c r="AL106" s="219"/>
    </row>
    <row r="107" spans="1:38" customFormat="1" ht="15" x14ac:dyDescent="0.25">
      <c r="A107" s="259"/>
      <c r="B107" s="251"/>
      <c r="C107" s="250"/>
      <c r="D107" s="528" t="s">
        <v>55</v>
      </c>
      <c r="E107" s="528"/>
      <c r="F107" s="528"/>
      <c r="G107" s="252" t="s">
        <v>54</v>
      </c>
      <c r="H107" s="255">
        <v>0.03</v>
      </c>
      <c r="I107" s="281">
        <v>1.4375</v>
      </c>
      <c r="J107" s="280">
        <v>3.1050000000000001E-4</v>
      </c>
      <c r="K107" s="261"/>
      <c r="L107" s="253"/>
      <c r="M107" s="261"/>
      <c r="N107" s="253"/>
      <c r="O107" s="262"/>
      <c r="AE107" s="219"/>
      <c r="AF107" s="219"/>
      <c r="AG107" s="219"/>
      <c r="AJ107" s="218" t="s">
        <v>55</v>
      </c>
      <c r="AL107" s="219"/>
    </row>
    <row r="108" spans="1:38" customFormat="1" ht="15" x14ac:dyDescent="0.25">
      <c r="A108" s="263"/>
      <c r="B108" s="252"/>
      <c r="C108" s="250"/>
      <c r="D108" s="532" t="s">
        <v>56</v>
      </c>
      <c r="E108" s="532"/>
      <c r="F108" s="532"/>
      <c r="G108" s="264"/>
      <c r="H108" s="265"/>
      <c r="I108" s="265"/>
      <c r="J108" s="265"/>
      <c r="K108" s="266">
        <v>1069.57</v>
      </c>
      <c r="L108" s="265"/>
      <c r="M108" s="267">
        <v>8.51</v>
      </c>
      <c r="N108" s="265"/>
      <c r="O108" s="279">
        <v>196.37</v>
      </c>
      <c r="AE108" s="219"/>
      <c r="AF108" s="219"/>
      <c r="AG108" s="219"/>
      <c r="AK108" s="218" t="s">
        <v>56</v>
      </c>
      <c r="AL108" s="219"/>
    </row>
    <row r="109" spans="1:38" customFormat="1" ht="15" x14ac:dyDescent="0.25">
      <c r="A109" s="259"/>
      <c r="B109" s="251"/>
      <c r="C109" s="250"/>
      <c r="D109" s="528" t="s">
        <v>57</v>
      </c>
      <c r="E109" s="528"/>
      <c r="F109" s="528"/>
      <c r="G109" s="252"/>
      <c r="H109" s="253"/>
      <c r="I109" s="253"/>
      <c r="J109" s="253"/>
      <c r="K109" s="261"/>
      <c r="L109" s="253"/>
      <c r="M109" s="254">
        <v>3.17</v>
      </c>
      <c r="N109" s="253"/>
      <c r="O109" s="258">
        <v>148.96</v>
      </c>
      <c r="AE109" s="219"/>
      <c r="AF109" s="219"/>
      <c r="AG109" s="219"/>
      <c r="AJ109" s="218" t="s">
        <v>57</v>
      </c>
      <c r="AL109" s="219"/>
    </row>
    <row r="110" spans="1:38" customFormat="1" ht="23.25" x14ac:dyDescent="0.25">
      <c r="A110" s="259"/>
      <c r="B110" s="251"/>
      <c r="C110" s="250" t="s">
        <v>300</v>
      </c>
      <c r="D110" s="528" t="s">
        <v>301</v>
      </c>
      <c r="E110" s="528"/>
      <c r="F110" s="528"/>
      <c r="G110" s="252" t="s">
        <v>58</v>
      </c>
      <c r="H110" s="269">
        <v>93</v>
      </c>
      <c r="I110" s="253"/>
      <c r="J110" s="269">
        <v>93</v>
      </c>
      <c r="K110" s="261"/>
      <c r="L110" s="253"/>
      <c r="M110" s="254">
        <v>2.95</v>
      </c>
      <c r="N110" s="253"/>
      <c r="O110" s="258">
        <v>138.53</v>
      </c>
      <c r="AE110" s="219"/>
      <c r="AF110" s="219"/>
      <c r="AG110" s="219"/>
      <c r="AJ110" s="218" t="s">
        <v>301</v>
      </c>
      <c r="AL110" s="219"/>
    </row>
    <row r="111" spans="1:38" customFormat="1" ht="56.25" x14ac:dyDescent="0.25">
      <c r="A111" s="259"/>
      <c r="B111" s="251"/>
      <c r="C111" s="250" t="s">
        <v>302</v>
      </c>
      <c r="D111" s="528" t="s">
        <v>303</v>
      </c>
      <c r="E111" s="528"/>
      <c r="F111" s="528"/>
      <c r="G111" s="252" t="s">
        <v>58</v>
      </c>
      <c r="H111" s="269">
        <v>62</v>
      </c>
      <c r="I111" s="255">
        <v>0.85</v>
      </c>
      <c r="J111" s="270">
        <v>52.7</v>
      </c>
      <c r="K111" s="261"/>
      <c r="L111" s="253"/>
      <c r="M111" s="254">
        <v>1.67</v>
      </c>
      <c r="N111" s="253"/>
      <c r="O111" s="258">
        <v>78.5</v>
      </c>
      <c r="AE111" s="219"/>
      <c r="AF111" s="219"/>
      <c r="AG111" s="219"/>
      <c r="AJ111" s="218" t="s">
        <v>303</v>
      </c>
      <c r="AL111" s="219"/>
    </row>
    <row r="112" spans="1:38" customFormat="1" ht="15" x14ac:dyDescent="0.25">
      <c r="A112" s="248"/>
      <c r="B112" s="271"/>
      <c r="C112" s="272"/>
      <c r="D112" s="530" t="s">
        <v>59</v>
      </c>
      <c r="E112" s="530"/>
      <c r="F112" s="530"/>
      <c r="G112" s="244"/>
      <c r="H112" s="273"/>
      <c r="I112" s="273"/>
      <c r="J112" s="273"/>
      <c r="K112" s="274"/>
      <c r="L112" s="273"/>
      <c r="M112" s="275">
        <v>13.13</v>
      </c>
      <c r="N112" s="265"/>
      <c r="O112" s="277">
        <v>413.4</v>
      </c>
      <c r="AE112" s="219"/>
      <c r="AF112" s="219"/>
      <c r="AG112" s="219"/>
      <c r="AL112" s="219" t="s">
        <v>59</v>
      </c>
    </row>
    <row r="113" spans="1:38" customFormat="1" ht="34.5" x14ac:dyDescent="0.25">
      <c r="A113" s="243" t="s">
        <v>74</v>
      </c>
      <c r="B113" s="244" t="s">
        <v>74</v>
      </c>
      <c r="C113" s="245" t="s">
        <v>305</v>
      </c>
      <c r="D113" s="531" t="s">
        <v>306</v>
      </c>
      <c r="E113" s="531"/>
      <c r="F113" s="531"/>
      <c r="G113" s="244" t="s">
        <v>246</v>
      </c>
      <c r="H113" s="244">
        <v>1.2500000000000001E-2</v>
      </c>
      <c r="I113" s="244" t="s">
        <v>41</v>
      </c>
      <c r="J113" s="244" t="s">
        <v>426</v>
      </c>
      <c r="K113" s="246"/>
      <c r="L113" s="244"/>
      <c r="M113" s="246"/>
      <c r="N113" s="244"/>
      <c r="O113" s="247"/>
      <c r="AE113" s="219"/>
      <c r="AF113" s="219"/>
      <c r="AG113" s="219" t="s">
        <v>306</v>
      </c>
      <c r="AL113" s="219"/>
    </row>
    <row r="114" spans="1:38" customFormat="1" ht="57" x14ac:dyDescent="0.25">
      <c r="A114" s="248"/>
      <c r="B114" s="249"/>
      <c r="C114" s="250" t="s">
        <v>45</v>
      </c>
      <c r="D114" s="533" t="s">
        <v>46</v>
      </c>
      <c r="E114" s="533"/>
      <c r="F114" s="533"/>
      <c r="G114" s="533"/>
      <c r="H114" s="533"/>
      <c r="I114" s="533"/>
      <c r="J114" s="533"/>
      <c r="K114" s="533"/>
      <c r="L114" s="533"/>
      <c r="M114" s="533"/>
      <c r="N114" s="533"/>
      <c r="O114" s="534"/>
      <c r="AE114" s="219"/>
      <c r="AF114" s="219"/>
      <c r="AG114" s="219"/>
      <c r="AH114" s="218" t="s">
        <v>46</v>
      </c>
      <c r="AL114" s="219"/>
    </row>
    <row r="115" spans="1:38" customFormat="1" ht="15" x14ac:dyDescent="0.25">
      <c r="A115" s="248"/>
      <c r="B115" s="251"/>
      <c r="C115" s="250" t="s">
        <v>41</v>
      </c>
      <c r="D115" s="528" t="s">
        <v>47</v>
      </c>
      <c r="E115" s="528"/>
      <c r="F115" s="528"/>
      <c r="G115" s="252"/>
      <c r="H115" s="253"/>
      <c r="I115" s="253"/>
      <c r="J115" s="253"/>
      <c r="K115" s="254">
        <v>657.76</v>
      </c>
      <c r="L115" s="255">
        <v>1.1499999999999999</v>
      </c>
      <c r="M115" s="254">
        <v>9.4600000000000009</v>
      </c>
      <c r="N115" s="255">
        <v>46.99</v>
      </c>
      <c r="O115" s="258">
        <v>444.53</v>
      </c>
      <c r="AE115" s="219"/>
      <c r="AF115" s="219"/>
      <c r="AG115" s="219"/>
      <c r="AI115" s="218" t="s">
        <v>47</v>
      </c>
      <c r="AL115" s="219"/>
    </row>
    <row r="116" spans="1:38" customFormat="1" ht="15" x14ac:dyDescent="0.25">
      <c r="A116" s="248"/>
      <c r="B116" s="251"/>
      <c r="C116" s="250" t="s">
        <v>25</v>
      </c>
      <c r="D116" s="528" t="s">
        <v>48</v>
      </c>
      <c r="E116" s="528"/>
      <c r="F116" s="528"/>
      <c r="G116" s="252"/>
      <c r="H116" s="253"/>
      <c r="I116" s="253"/>
      <c r="J116" s="253"/>
      <c r="K116" s="257">
        <v>13775.43</v>
      </c>
      <c r="L116" s="255">
        <v>1.1499999999999999</v>
      </c>
      <c r="M116" s="254">
        <v>198.02</v>
      </c>
      <c r="N116" s="255">
        <v>14.01</v>
      </c>
      <c r="O116" s="256">
        <v>2774.26</v>
      </c>
      <c r="AE116" s="219"/>
      <c r="AF116" s="219"/>
      <c r="AG116" s="219"/>
      <c r="AI116" s="218" t="s">
        <v>48</v>
      </c>
      <c r="AL116" s="219"/>
    </row>
    <row r="117" spans="1:38" customFormat="1" ht="15" x14ac:dyDescent="0.25">
      <c r="A117" s="248"/>
      <c r="B117" s="251"/>
      <c r="C117" s="250" t="s">
        <v>49</v>
      </c>
      <c r="D117" s="528" t="s">
        <v>50</v>
      </c>
      <c r="E117" s="528"/>
      <c r="F117" s="528"/>
      <c r="G117" s="252"/>
      <c r="H117" s="253"/>
      <c r="I117" s="253"/>
      <c r="J117" s="253"/>
      <c r="K117" s="254">
        <v>462.96</v>
      </c>
      <c r="L117" s="255">
        <v>1.1499999999999999</v>
      </c>
      <c r="M117" s="254">
        <v>6.66</v>
      </c>
      <c r="N117" s="255">
        <v>46.99</v>
      </c>
      <c r="O117" s="258">
        <v>312.95</v>
      </c>
      <c r="AE117" s="219"/>
      <c r="AF117" s="219"/>
      <c r="AG117" s="219"/>
      <c r="AI117" s="218" t="s">
        <v>50</v>
      </c>
      <c r="AL117" s="219"/>
    </row>
    <row r="118" spans="1:38" customFormat="1" ht="15" x14ac:dyDescent="0.25">
      <c r="A118" s="259"/>
      <c r="B118" s="251"/>
      <c r="C118" s="250"/>
      <c r="D118" s="528" t="s">
        <v>53</v>
      </c>
      <c r="E118" s="528"/>
      <c r="F118" s="528"/>
      <c r="G118" s="252" t="s">
        <v>54</v>
      </c>
      <c r="H118" s="255">
        <v>72.52</v>
      </c>
      <c r="I118" s="255">
        <v>1.1499999999999999</v>
      </c>
      <c r="J118" s="278">
        <v>1.042475</v>
      </c>
      <c r="K118" s="261"/>
      <c r="L118" s="253"/>
      <c r="M118" s="261"/>
      <c r="N118" s="253"/>
      <c r="O118" s="262"/>
      <c r="AE118" s="219"/>
      <c r="AF118" s="219"/>
      <c r="AG118" s="219"/>
      <c r="AJ118" s="218" t="s">
        <v>53</v>
      </c>
      <c r="AL118" s="219"/>
    </row>
    <row r="119" spans="1:38" customFormat="1" ht="15" x14ac:dyDescent="0.25">
      <c r="A119" s="259"/>
      <c r="B119" s="251"/>
      <c r="C119" s="250"/>
      <c r="D119" s="528" t="s">
        <v>55</v>
      </c>
      <c r="E119" s="528"/>
      <c r="F119" s="528"/>
      <c r="G119" s="252" t="s">
        <v>54</v>
      </c>
      <c r="H119" s="270">
        <v>31.4</v>
      </c>
      <c r="I119" s="255">
        <v>1.1499999999999999</v>
      </c>
      <c r="J119" s="278">
        <v>0.45137500000000003</v>
      </c>
      <c r="K119" s="261"/>
      <c r="L119" s="253"/>
      <c r="M119" s="261"/>
      <c r="N119" s="253"/>
      <c r="O119" s="262"/>
      <c r="AE119" s="219"/>
      <c r="AF119" s="219"/>
      <c r="AG119" s="219"/>
      <c r="AJ119" s="218" t="s">
        <v>55</v>
      </c>
      <c r="AL119" s="219"/>
    </row>
    <row r="120" spans="1:38" customFormat="1" ht="15" x14ac:dyDescent="0.25">
      <c r="A120" s="263"/>
      <c r="B120" s="252"/>
      <c r="C120" s="250"/>
      <c r="D120" s="532" t="s">
        <v>56</v>
      </c>
      <c r="E120" s="532"/>
      <c r="F120" s="532"/>
      <c r="G120" s="264"/>
      <c r="H120" s="265"/>
      <c r="I120" s="265"/>
      <c r="J120" s="265"/>
      <c r="K120" s="266">
        <v>14433.19</v>
      </c>
      <c r="L120" s="265"/>
      <c r="M120" s="267">
        <v>207.48</v>
      </c>
      <c r="N120" s="265"/>
      <c r="O120" s="268">
        <v>3218.79</v>
      </c>
      <c r="AE120" s="219"/>
      <c r="AF120" s="219"/>
      <c r="AG120" s="219"/>
      <c r="AK120" s="218" t="s">
        <v>56</v>
      </c>
      <c r="AL120" s="219"/>
    </row>
    <row r="121" spans="1:38" customFormat="1" ht="15" x14ac:dyDescent="0.25">
      <c r="A121" s="259"/>
      <c r="B121" s="251"/>
      <c r="C121" s="250"/>
      <c r="D121" s="528" t="s">
        <v>57</v>
      </c>
      <c r="E121" s="528"/>
      <c r="F121" s="528"/>
      <c r="G121" s="252"/>
      <c r="H121" s="253"/>
      <c r="I121" s="253"/>
      <c r="J121" s="253"/>
      <c r="K121" s="261"/>
      <c r="L121" s="253"/>
      <c r="M121" s="254">
        <v>16.12</v>
      </c>
      <c r="N121" s="253"/>
      <c r="O121" s="258">
        <v>757.48</v>
      </c>
      <c r="AE121" s="219"/>
      <c r="AF121" s="219"/>
      <c r="AG121" s="219"/>
      <c r="AJ121" s="218" t="s">
        <v>57</v>
      </c>
      <c r="AL121" s="219"/>
    </row>
    <row r="122" spans="1:38" customFormat="1" ht="33.75" x14ac:dyDescent="0.25">
      <c r="A122" s="259"/>
      <c r="B122" s="251"/>
      <c r="C122" s="250" t="s">
        <v>238</v>
      </c>
      <c r="D122" s="528" t="s">
        <v>239</v>
      </c>
      <c r="E122" s="528"/>
      <c r="F122" s="528"/>
      <c r="G122" s="252" t="s">
        <v>58</v>
      </c>
      <c r="H122" s="269">
        <v>109</v>
      </c>
      <c r="I122" s="253"/>
      <c r="J122" s="269">
        <v>109</v>
      </c>
      <c r="K122" s="261"/>
      <c r="L122" s="253"/>
      <c r="M122" s="254">
        <v>17.57</v>
      </c>
      <c r="N122" s="253"/>
      <c r="O122" s="258">
        <v>825.65</v>
      </c>
      <c r="AE122" s="219"/>
      <c r="AF122" s="219"/>
      <c r="AG122" s="219"/>
      <c r="AJ122" s="218" t="s">
        <v>239</v>
      </c>
      <c r="AL122" s="219"/>
    </row>
    <row r="123" spans="1:38" customFormat="1" ht="56.25" x14ac:dyDescent="0.25">
      <c r="A123" s="259"/>
      <c r="B123" s="251"/>
      <c r="C123" s="250" t="s">
        <v>240</v>
      </c>
      <c r="D123" s="528" t="s">
        <v>241</v>
      </c>
      <c r="E123" s="528"/>
      <c r="F123" s="528"/>
      <c r="G123" s="252" t="s">
        <v>58</v>
      </c>
      <c r="H123" s="269">
        <v>65</v>
      </c>
      <c r="I123" s="255">
        <v>0.85</v>
      </c>
      <c r="J123" s="255">
        <v>55.25</v>
      </c>
      <c r="K123" s="261"/>
      <c r="L123" s="253"/>
      <c r="M123" s="254">
        <v>8.91</v>
      </c>
      <c r="N123" s="253"/>
      <c r="O123" s="258">
        <v>418.51</v>
      </c>
      <c r="AE123" s="219"/>
      <c r="AF123" s="219"/>
      <c r="AG123" s="219"/>
      <c r="AJ123" s="218" t="s">
        <v>241</v>
      </c>
      <c r="AL123" s="219"/>
    </row>
    <row r="124" spans="1:38" customFormat="1" ht="15" x14ac:dyDescent="0.25">
      <c r="A124" s="248"/>
      <c r="B124" s="271"/>
      <c r="C124" s="272"/>
      <c r="D124" s="530" t="s">
        <v>59</v>
      </c>
      <c r="E124" s="530"/>
      <c r="F124" s="530"/>
      <c r="G124" s="244"/>
      <c r="H124" s="273"/>
      <c r="I124" s="273"/>
      <c r="J124" s="273"/>
      <c r="K124" s="274"/>
      <c r="L124" s="273"/>
      <c r="M124" s="275">
        <v>233.96</v>
      </c>
      <c r="N124" s="265"/>
      <c r="O124" s="276">
        <v>4462.95</v>
      </c>
      <c r="AE124" s="219"/>
      <c r="AF124" s="219"/>
      <c r="AG124" s="219"/>
      <c r="AL124" s="219" t="s">
        <v>59</v>
      </c>
    </row>
    <row r="125" spans="1:38" customFormat="1" ht="45.75" x14ac:dyDescent="0.25">
      <c r="A125" s="243" t="s">
        <v>73</v>
      </c>
      <c r="B125" s="244" t="s">
        <v>73</v>
      </c>
      <c r="C125" s="245" t="s">
        <v>427</v>
      </c>
      <c r="D125" s="531" t="s">
        <v>428</v>
      </c>
      <c r="E125" s="531"/>
      <c r="F125" s="531"/>
      <c r="G125" s="244" t="s">
        <v>246</v>
      </c>
      <c r="H125" s="244">
        <v>6.0000000000000001E-3</v>
      </c>
      <c r="I125" s="244" t="s">
        <v>41</v>
      </c>
      <c r="J125" s="244" t="s">
        <v>429</v>
      </c>
      <c r="K125" s="246"/>
      <c r="L125" s="244"/>
      <c r="M125" s="246"/>
      <c r="N125" s="244"/>
      <c r="O125" s="247"/>
      <c r="AE125" s="219"/>
      <c r="AF125" s="219"/>
      <c r="AG125" s="219" t="s">
        <v>428</v>
      </c>
      <c r="AL125" s="219"/>
    </row>
    <row r="126" spans="1:38" customFormat="1" ht="57" x14ac:dyDescent="0.25">
      <c r="A126" s="248"/>
      <c r="B126" s="249"/>
      <c r="C126" s="250" t="s">
        <v>45</v>
      </c>
      <c r="D126" s="533" t="s">
        <v>46</v>
      </c>
      <c r="E126" s="533"/>
      <c r="F126" s="533"/>
      <c r="G126" s="533"/>
      <c r="H126" s="533"/>
      <c r="I126" s="533"/>
      <c r="J126" s="533"/>
      <c r="K126" s="533"/>
      <c r="L126" s="533"/>
      <c r="M126" s="533"/>
      <c r="N126" s="533"/>
      <c r="O126" s="534"/>
      <c r="AE126" s="219"/>
      <c r="AF126" s="219"/>
      <c r="AG126" s="219"/>
      <c r="AH126" s="218" t="s">
        <v>46</v>
      </c>
      <c r="AL126" s="219"/>
    </row>
    <row r="127" spans="1:38" customFormat="1" ht="15" x14ac:dyDescent="0.25">
      <c r="A127" s="248"/>
      <c r="B127" s="251"/>
      <c r="C127" s="250" t="s">
        <v>41</v>
      </c>
      <c r="D127" s="528" t="s">
        <v>47</v>
      </c>
      <c r="E127" s="528"/>
      <c r="F127" s="528"/>
      <c r="G127" s="252"/>
      <c r="H127" s="253"/>
      <c r="I127" s="253"/>
      <c r="J127" s="253"/>
      <c r="K127" s="257">
        <v>10073.6</v>
      </c>
      <c r="L127" s="255">
        <v>1.1499999999999999</v>
      </c>
      <c r="M127" s="254">
        <v>69.510000000000005</v>
      </c>
      <c r="N127" s="255">
        <v>46.99</v>
      </c>
      <c r="O127" s="256">
        <v>3266.27</v>
      </c>
      <c r="AE127" s="219"/>
      <c r="AF127" s="219"/>
      <c r="AG127" s="219"/>
      <c r="AI127" s="218" t="s">
        <v>47</v>
      </c>
      <c r="AL127" s="219"/>
    </row>
    <row r="128" spans="1:38" customFormat="1" ht="15" x14ac:dyDescent="0.25">
      <c r="A128" s="248"/>
      <c r="B128" s="251"/>
      <c r="C128" s="250" t="s">
        <v>25</v>
      </c>
      <c r="D128" s="528" t="s">
        <v>48</v>
      </c>
      <c r="E128" s="528"/>
      <c r="F128" s="528"/>
      <c r="G128" s="252"/>
      <c r="H128" s="253"/>
      <c r="I128" s="253"/>
      <c r="J128" s="253"/>
      <c r="K128" s="257">
        <v>3806.31</v>
      </c>
      <c r="L128" s="255">
        <v>1.1499999999999999</v>
      </c>
      <c r="M128" s="254">
        <v>26.26</v>
      </c>
      <c r="N128" s="255">
        <v>14.01</v>
      </c>
      <c r="O128" s="258">
        <v>367.9</v>
      </c>
      <c r="AE128" s="219"/>
      <c r="AF128" s="219"/>
      <c r="AG128" s="219"/>
      <c r="AI128" s="218" t="s">
        <v>48</v>
      </c>
      <c r="AL128" s="219"/>
    </row>
    <row r="129" spans="1:38" customFormat="1" ht="15" x14ac:dyDescent="0.25">
      <c r="A129" s="248"/>
      <c r="B129" s="251"/>
      <c r="C129" s="250" t="s">
        <v>49</v>
      </c>
      <c r="D129" s="528" t="s">
        <v>50</v>
      </c>
      <c r="E129" s="528"/>
      <c r="F129" s="528"/>
      <c r="G129" s="252"/>
      <c r="H129" s="253"/>
      <c r="I129" s="253"/>
      <c r="J129" s="253"/>
      <c r="K129" s="254">
        <v>456.82</v>
      </c>
      <c r="L129" s="255">
        <v>1.1499999999999999</v>
      </c>
      <c r="M129" s="254">
        <v>3.15</v>
      </c>
      <c r="N129" s="255">
        <v>46.99</v>
      </c>
      <c r="O129" s="258">
        <v>148.02000000000001</v>
      </c>
      <c r="AE129" s="219"/>
      <c r="AF129" s="219"/>
      <c r="AG129" s="219"/>
      <c r="AI129" s="218" t="s">
        <v>50</v>
      </c>
      <c r="AL129" s="219"/>
    </row>
    <row r="130" spans="1:38" customFormat="1" ht="15" x14ac:dyDescent="0.25">
      <c r="A130" s="259"/>
      <c r="B130" s="251"/>
      <c r="C130" s="250"/>
      <c r="D130" s="528" t="s">
        <v>53</v>
      </c>
      <c r="E130" s="528"/>
      <c r="F130" s="528"/>
      <c r="G130" s="252" t="s">
        <v>54</v>
      </c>
      <c r="H130" s="269">
        <v>1280</v>
      </c>
      <c r="I130" s="255">
        <v>1.1499999999999999</v>
      </c>
      <c r="J130" s="282">
        <v>8.8320000000000007</v>
      </c>
      <c r="K130" s="261"/>
      <c r="L130" s="253"/>
      <c r="M130" s="261"/>
      <c r="N130" s="253"/>
      <c r="O130" s="262"/>
      <c r="AE130" s="219"/>
      <c r="AF130" s="219"/>
      <c r="AG130" s="219"/>
      <c r="AJ130" s="218" t="s">
        <v>53</v>
      </c>
      <c r="AL130" s="219"/>
    </row>
    <row r="131" spans="1:38" customFormat="1" ht="15" x14ac:dyDescent="0.25">
      <c r="A131" s="259"/>
      <c r="B131" s="251"/>
      <c r="C131" s="250"/>
      <c r="D131" s="528" t="s">
        <v>55</v>
      </c>
      <c r="E131" s="528"/>
      <c r="F131" s="528"/>
      <c r="G131" s="252" t="s">
        <v>54</v>
      </c>
      <c r="H131" s="270">
        <v>36.4</v>
      </c>
      <c r="I131" s="255">
        <v>1.1499999999999999</v>
      </c>
      <c r="J131" s="260">
        <v>0.25115999999999999</v>
      </c>
      <c r="K131" s="261"/>
      <c r="L131" s="253"/>
      <c r="M131" s="261"/>
      <c r="N131" s="253"/>
      <c r="O131" s="262"/>
      <c r="AE131" s="219"/>
      <c r="AF131" s="219"/>
      <c r="AG131" s="219"/>
      <c r="AJ131" s="218" t="s">
        <v>55</v>
      </c>
      <c r="AL131" s="219"/>
    </row>
    <row r="132" spans="1:38" customFormat="1" ht="15" x14ac:dyDescent="0.25">
      <c r="A132" s="263"/>
      <c r="B132" s="252"/>
      <c r="C132" s="250"/>
      <c r="D132" s="532" t="s">
        <v>56</v>
      </c>
      <c r="E132" s="532"/>
      <c r="F132" s="532"/>
      <c r="G132" s="264"/>
      <c r="H132" s="265"/>
      <c r="I132" s="265"/>
      <c r="J132" s="265"/>
      <c r="K132" s="266">
        <v>13879.91</v>
      </c>
      <c r="L132" s="265"/>
      <c r="M132" s="267">
        <v>95.77</v>
      </c>
      <c r="N132" s="265"/>
      <c r="O132" s="268">
        <v>3634.17</v>
      </c>
      <c r="AE132" s="219"/>
      <c r="AF132" s="219"/>
      <c r="AG132" s="219"/>
      <c r="AK132" s="218" t="s">
        <v>56</v>
      </c>
      <c r="AL132" s="219"/>
    </row>
    <row r="133" spans="1:38" customFormat="1" ht="15" x14ac:dyDescent="0.25">
      <c r="A133" s="259"/>
      <c r="B133" s="251"/>
      <c r="C133" s="250"/>
      <c r="D133" s="528" t="s">
        <v>57</v>
      </c>
      <c r="E133" s="528"/>
      <c r="F133" s="528"/>
      <c r="G133" s="252"/>
      <c r="H133" s="253"/>
      <c r="I133" s="253"/>
      <c r="J133" s="253"/>
      <c r="K133" s="261"/>
      <c r="L133" s="253"/>
      <c r="M133" s="254">
        <v>72.66</v>
      </c>
      <c r="N133" s="253"/>
      <c r="O133" s="256">
        <v>3414.29</v>
      </c>
      <c r="AE133" s="219"/>
      <c r="AF133" s="219"/>
      <c r="AG133" s="219"/>
      <c r="AJ133" s="218" t="s">
        <v>57</v>
      </c>
      <c r="AL133" s="219"/>
    </row>
    <row r="134" spans="1:38" customFormat="1" ht="33.75" x14ac:dyDescent="0.25">
      <c r="A134" s="259"/>
      <c r="B134" s="251"/>
      <c r="C134" s="250" t="s">
        <v>238</v>
      </c>
      <c r="D134" s="528" t="s">
        <v>239</v>
      </c>
      <c r="E134" s="528"/>
      <c r="F134" s="528"/>
      <c r="G134" s="252" t="s">
        <v>58</v>
      </c>
      <c r="H134" s="269">
        <v>109</v>
      </c>
      <c r="I134" s="253"/>
      <c r="J134" s="269">
        <v>109</v>
      </c>
      <c r="K134" s="261"/>
      <c r="L134" s="253"/>
      <c r="M134" s="254">
        <v>79.2</v>
      </c>
      <c r="N134" s="253"/>
      <c r="O134" s="256">
        <v>3721.58</v>
      </c>
      <c r="AE134" s="219"/>
      <c r="AF134" s="219"/>
      <c r="AG134" s="219"/>
      <c r="AJ134" s="218" t="s">
        <v>239</v>
      </c>
      <c r="AL134" s="219"/>
    </row>
    <row r="135" spans="1:38" customFormat="1" ht="56.25" x14ac:dyDescent="0.25">
      <c r="A135" s="259"/>
      <c r="B135" s="251"/>
      <c r="C135" s="250" t="s">
        <v>240</v>
      </c>
      <c r="D135" s="528" t="s">
        <v>241</v>
      </c>
      <c r="E135" s="528"/>
      <c r="F135" s="528"/>
      <c r="G135" s="252" t="s">
        <v>58</v>
      </c>
      <c r="H135" s="269">
        <v>65</v>
      </c>
      <c r="I135" s="255">
        <v>0.85</v>
      </c>
      <c r="J135" s="255">
        <v>55.25</v>
      </c>
      <c r="K135" s="261"/>
      <c r="L135" s="253"/>
      <c r="M135" s="254">
        <v>40.14</v>
      </c>
      <c r="N135" s="253"/>
      <c r="O135" s="256">
        <v>1886.4</v>
      </c>
      <c r="AE135" s="219"/>
      <c r="AF135" s="219"/>
      <c r="AG135" s="219"/>
      <c r="AJ135" s="218" t="s">
        <v>241</v>
      </c>
      <c r="AL135" s="219"/>
    </row>
    <row r="136" spans="1:38" customFormat="1" ht="15" x14ac:dyDescent="0.25">
      <c r="A136" s="248"/>
      <c r="B136" s="271"/>
      <c r="C136" s="272"/>
      <c r="D136" s="530" t="s">
        <v>59</v>
      </c>
      <c r="E136" s="530"/>
      <c r="F136" s="530"/>
      <c r="G136" s="244"/>
      <c r="H136" s="273"/>
      <c r="I136" s="273"/>
      <c r="J136" s="273"/>
      <c r="K136" s="274"/>
      <c r="L136" s="273"/>
      <c r="M136" s="275">
        <v>215.11</v>
      </c>
      <c r="N136" s="265"/>
      <c r="O136" s="276">
        <v>9242.15</v>
      </c>
      <c r="AE136" s="219"/>
      <c r="AF136" s="219"/>
      <c r="AG136" s="219"/>
      <c r="AL136" s="219" t="s">
        <v>59</v>
      </c>
    </row>
    <row r="137" spans="1:38" customFormat="1" ht="45" x14ac:dyDescent="0.25">
      <c r="A137" s="243" t="s">
        <v>75</v>
      </c>
      <c r="B137" s="244" t="s">
        <v>75</v>
      </c>
      <c r="C137" s="245" t="s">
        <v>307</v>
      </c>
      <c r="D137" s="531" t="s">
        <v>430</v>
      </c>
      <c r="E137" s="531"/>
      <c r="F137" s="531"/>
      <c r="G137" s="244" t="s">
        <v>308</v>
      </c>
      <c r="H137" s="244">
        <v>0.06</v>
      </c>
      <c r="I137" s="244" t="s">
        <v>41</v>
      </c>
      <c r="J137" s="244" t="s">
        <v>431</v>
      </c>
      <c r="K137" s="246"/>
      <c r="L137" s="244"/>
      <c r="M137" s="246"/>
      <c r="N137" s="244"/>
      <c r="O137" s="247"/>
      <c r="AE137" s="219"/>
      <c r="AF137" s="219"/>
      <c r="AG137" s="219" t="s">
        <v>430</v>
      </c>
      <c r="AL137" s="219"/>
    </row>
    <row r="138" spans="1:38" customFormat="1" ht="33.75" x14ac:dyDescent="0.25">
      <c r="A138" s="248"/>
      <c r="B138" s="249"/>
      <c r="C138" s="250" t="s">
        <v>110</v>
      </c>
      <c r="D138" s="533" t="s">
        <v>299</v>
      </c>
      <c r="E138" s="533"/>
      <c r="F138" s="533"/>
      <c r="G138" s="533"/>
      <c r="H138" s="533"/>
      <c r="I138" s="533"/>
      <c r="J138" s="533"/>
      <c r="K138" s="533"/>
      <c r="L138" s="533"/>
      <c r="M138" s="533"/>
      <c r="N138" s="533"/>
      <c r="O138" s="534"/>
      <c r="AE138" s="219"/>
      <c r="AF138" s="219"/>
      <c r="AG138" s="219"/>
      <c r="AH138" s="218" t="s">
        <v>299</v>
      </c>
      <c r="AL138" s="219"/>
    </row>
    <row r="139" spans="1:38" customFormat="1" ht="57" x14ac:dyDescent="0.25">
      <c r="A139" s="248"/>
      <c r="B139" s="249"/>
      <c r="C139" s="250" t="s">
        <v>45</v>
      </c>
      <c r="D139" s="533" t="s">
        <v>46</v>
      </c>
      <c r="E139" s="533"/>
      <c r="F139" s="533"/>
      <c r="G139" s="533"/>
      <c r="H139" s="533"/>
      <c r="I139" s="533"/>
      <c r="J139" s="533"/>
      <c r="K139" s="533"/>
      <c r="L139" s="533"/>
      <c r="M139" s="533"/>
      <c r="N139" s="533"/>
      <c r="O139" s="534"/>
      <c r="AE139" s="219"/>
      <c r="AF139" s="219"/>
      <c r="AG139" s="219"/>
      <c r="AH139" s="218" t="s">
        <v>46</v>
      </c>
      <c r="AL139" s="219"/>
    </row>
    <row r="140" spans="1:38" customFormat="1" ht="15" x14ac:dyDescent="0.25">
      <c r="A140" s="248"/>
      <c r="B140" s="251"/>
      <c r="C140" s="250" t="s">
        <v>41</v>
      </c>
      <c r="D140" s="528" t="s">
        <v>47</v>
      </c>
      <c r="E140" s="528"/>
      <c r="F140" s="528"/>
      <c r="G140" s="252"/>
      <c r="H140" s="253"/>
      <c r="I140" s="253"/>
      <c r="J140" s="253"/>
      <c r="K140" s="254">
        <v>777.45</v>
      </c>
      <c r="L140" s="282">
        <v>0.80500000000000005</v>
      </c>
      <c r="M140" s="254">
        <v>37.549999999999997</v>
      </c>
      <c r="N140" s="255">
        <v>46.99</v>
      </c>
      <c r="O140" s="256">
        <v>1764.47</v>
      </c>
      <c r="AE140" s="219"/>
      <c r="AF140" s="219"/>
      <c r="AG140" s="219"/>
      <c r="AI140" s="218" t="s">
        <v>47</v>
      </c>
      <c r="AL140" s="219"/>
    </row>
    <row r="141" spans="1:38" customFormat="1" ht="15" x14ac:dyDescent="0.25">
      <c r="A141" s="248"/>
      <c r="B141" s="251"/>
      <c r="C141" s="250" t="s">
        <v>25</v>
      </c>
      <c r="D141" s="528" t="s">
        <v>48</v>
      </c>
      <c r="E141" s="528"/>
      <c r="F141" s="528"/>
      <c r="G141" s="252"/>
      <c r="H141" s="253"/>
      <c r="I141" s="253"/>
      <c r="J141" s="253"/>
      <c r="K141" s="254">
        <v>119.74</v>
      </c>
      <c r="L141" s="282">
        <v>0.80500000000000005</v>
      </c>
      <c r="M141" s="254">
        <v>5.78</v>
      </c>
      <c r="N141" s="255">
        <v>14.01</v>
      </c>
      <c r="O141" s="258">
        <v>80.98</v>
      </c>
      <c r="AE141" s="219"/>
      <c r="AF141" s="219"/>
      <c r="AG141" s="219"/>
      <c r="AI141" s="218" t="s">
        <v>48</v>
      </c>
      <c r="AL141" s="219"/>
    </row>
    <row r="142" spans="1:38" customFormat="1" ht="15" x14ac:dyDescent="0.25">
      <c r="A142" s="248"/>
      <c r="B142" s="251"/>
      <c r="C142" s="250" t="s">
        <v>49</v>
      </c>
      <c r="D142" s="528" t="s">
        <v>50</v>
      </c>
      <c r="E142" s="528"/>
      <c r="F142" s="528"/>
      <c r="G142" s="252"/>
      <c r="H142" s="253"/>
      <c r="I142" s="253"/>
      <c r="J142" s="253"/>
      <c r="K142" s="254">
        <v>7.54</v>
      </c>
      <c r="L142" s="282">
        <v>0.80500000000000005</v>
      </c>
      <c r="M142" s="254">
        <v>0.36</v>
      </c>
      <c r="N142" s="255">
        <v>46.99</v>
      </c>
      <c r="O142" s="258">
        <v>16.920000000000002</v>
      </c>
      <c r="AE142" s="219"/>
      <c r="AF142" s="219"/>
      <c r="AG142" s="219"/>
      <c r="AI142" s="218" t="s">
        <v>50</v>
      </c>
      <c r="AL142" s="219"/>
    </row>
    <row r="143" spans="1:38" customFormat="1" ht="15" x14ac:dyDescent="0.25">
      <c r="A143" s="248"/>
      <c r="B143" s="251"/>
      <c r="C143" s="250" t="s">
        <v>51</v>
      </c>
      <c r="D143" s="528" t="s">
        <v>52</v>
      </c>
      <c r="E143" s="528"/>
      <c r="F143" s="528"/>
      <c r="G143" s="252"/>
      <c r="H143" s="253"/>
      <c r="I143" s="253"/>
      <c r="J143" s="253"/>
      <c r="K143" s="254">
        <v>84</v>
      </c>
      <c r="L143" s="269">
        <v>0</v>
      </c>
      <c r="M143" s="254">
        <v>0</v>
      </c>
      <c r="N143" s="255">
        <v>8.75</v>
      </c>
      <c r="O143" s="262"/>
      <c r="AE143" s="219"/>
      <c r="AF143" s="219"/>
      <c r="AG143" s="219"/>
      <c r="AI143" s="218" t="s">
        <v>52</v>
      </c>
      <c r="AL143" s="219"/>
    </row>
    <row r="144" spans="1:38" customFormat="1" ht="15" x14ac:dyDescent="0.25">
      <c r="A144" s="259"/>
      <c r="B144" s="251"/>
      <c r="C144" s="250"/>
      <c r="D144" s="528" t="s">
        <v>53</v>
      </c>
      <c r="E144" s="528"/>
      <c r="F144" s="528"/>
      <c r="G144" s="252" t="s">
        <v>54</v>
      </c>
      <c r="H144" s="255">
        <v>84.69</v>
      </c>
      <c r="I144" s="282">
        <v>0.80500000000000005</v>
      </c>
      <c r="J144" s="278">
        <v>4.0905269999999998</v>
      </c>
      <c r="K144" s="261"/>
      <c r="L144" s="253"/>
      <c r="M144" s="261"/>
      <c r="N144" s="253"/>
      <c r="O144" s="262"/>
      <c r="AE144" s="219"/>
      <c r="AF144" s="219"/>
      <c r="AG144" s="219"/>
      <c r="AJ144" s="218" t="s">
        <v>53</v>
      </c>
      <c r="AL144" s="219"/>
    </row>
    <row r="145" spans="1:38" customFormat="1" ht="15" x14ac:dyDescent="0.25">
      <c r="A145" s="259"/>
      <c r="B145" s="251"/>
      <c r="C145" s="250"/>
      <c r="D145" s="528" t="s">
        <v>55</v>
      </c>
      <c r="E145" s="528"/>
      <c r="F145" s="528"/>
      <c r="G145" s="252" t="s">
        <v>54</v>
      </c>
      <c r="H145" s="255">
        <v>0.65</v>
      </c>
      <c r="I145" s="282">
        <v>0.80500000000000005</v>
      </c>
      <c r="J145" s="278">
        <v>3.1394999999999999E-2</v>
      </c>
      <c r="K145" s="261"/>
      <c r="L145" s="253"/>
      <c r="M145" s="261"/>
      <c r="N145" s="253"/>
      <c r="O145" s="262"/>
      <c r="AE145" s="219"/>
      <c r="AF145" s="219"/>
      <c r="AG145" s="219"/>
      <c r="AJ145" s="218" t="s">
        <v>55</v>
      </c>
      <c r="AL145" s="219"/>
    </row>
    <row r="146" spans="1:38" customFormat="1" ht="15" x14ac:dyDescent="0.25">
      <c r="A146" s="263"/>
      <c r="B146" s="252"/>
      <c r="C146" s="250"/>
      <c r="D146" s="532" t="s">
        <v>56</v>
      </c>
      <c r="E146" s="532"/>
      <c r="F146" s="532"/>
      <c r="G146" s="264"/>
      <c r="H146" s="265"/>
      <c r="I146" s="265"/>
      <c r="J146" s="265"/>
      <c r="K146" s="267">
        <v>981.19</v>
      </c>
      <c r="L146" s="265"/>
      <c r="M146" s="267">
        <v>43.33</v>
      </c>
      <c r="N146" s="265"/>
      <c r="O146" s="268">
        <v>1845.45</v>
      </c>
      <c r="AE146" s="219"/>
      <c r="AF146" s="219"/>
      <c r="AG146" s="219"/>
      <c r="AK146" s="218" t="s">
        <v>56</v>
      </c>
      <c r="AL146" s="219"/>
    </row>
    <row r="147" spans="1:38" customFormat="1" ht="15" x14ac:dyDescent="0.25">
      <c r="A147" s="259"/>
      <c r="B147" s="251"/>
      <c r="C147" s="250"/>
      <c r="D147" s="528" t="s">
        <v>57</v>
      </c>
      <c r="E147" s="528"/>
      <c r="F147" s="528"/>
      <c r="G147" s="252"/>
      <c r="H147" s="253"/>
      <c r="I147" s="253"/>
      <c r="J147" s="253"/>
      <c r="K147" s="261"/>
      <c r="L147" s="253"/>
      <c r="M147" s="254">
        <v>37.909999999999997</v>
      </c>
      <c r="N147" s="253"/>
      <c r="O147" s="256">
        <v>1781.39</v>
      </c>
      <c r="AE147" s="219"/>
      <c r="AF147" s="219"/>
      <c r="AG147" s="219"/>
      <c r="AJ147" s="218" t="s">
        <v>57</v>
      </c>
      <c r="AL147" s="219"/>
    </row>
    <row r="148" spans="1:38" customFormat="1" ht="45.75" x14ac:dyDescent="0.25">
      <c r="A148" s="259"/>
      <c r="B148" s="251"/>
      <c r="C148" s="250" t="s">
        <v>309</v>
      </c>
      <c r="D148" s="528" t="s">
        <v>310</v>
      </c>
      <c r="E148" s="528"/>
      <c r="F148" s="528"/>
      <c r="G148" s="252" t="s">
        <v>58</v>
      </c>
      <c r="H148" s="269">
        <v>103</v>
      </c>
      <c r="I148" s="253"/>
      <c r="J148" s="269">
        <v>103</v>
      </c>
      <c r="K148" s="261"/>
      <c r="L148" s="253"/>
      <c r="M148" s="254">
        <v>39.049999999999997</v>
      </c>
      <c r="N148" s="253"/>
      <c r="O148" s="256">
        <v>1834.83</v>
      </c>
      <c r="AE148" s="219"/>
      <c r="AF148" s="219"/>
      <c r="AG148" s="219"/>
      <c r="AJ148" s="218" t="s">
        <v>310</v>
      </c>
      <c r="AL148" s="219"/>
    </row>
    <row r="149" spans="1:38" customFormat="1" ht="45.75" x14ac:dyDescent="0.25">
      <c r="A149" s="259"/>
      <c r="B149" s="251"/>
      <c r="C149" s="250" t="s">
        <v>311</v>
      </c>
      <c r="D149" s="528" t="s">
        <v>312</v>
      </c>
      <c r="E149" s="528"/>
      <c r="F149" s="528"/>
      <c r="G149" s="252" t="s">
        <v>58</v>
      </c>
      <c r="H149" s="269">
        <v>59</v>
      </c>
      <c r="I149" s="253"/>
      <c r="J149" s="269">
        <v>59</v>
      </c>
      <c r="K149" s="261"/>
      <c r="L149" s="253"/>
      <c r="M149" s="254">
        <v>22.37</v>
      </c>
      <c r="N149" s="253"/>
      <c r="O149" s="256">
        <v>1051.02</v>
      </c>
      <c r="AE149" s="219"/>
      <c r="AF149" s="219"/>
      <c r="AG149" s="219"/>
      <c r="AJ149" s="218" t="s">
        <v>312</v>
      </c>
      <c r="AL149" s="219"/>
    </row>
    <row r="150" spans="1:38" customFormat="1" ht="15" x14ac:dyDescent="0.25">
      <c r="A150" s="248"/>
      <c r="B150" s="271"/>
      <c r="C150" s="272"/>
      <c r="D150" s="530" t="s">
        <v>59</v>
      </c>
      <c r="E150" s="530"/>
      <c r="F150" s="530"/>
      <c r="G150" s="244"/>
      <c r="H150" s="273"/>
      <c r="I150" s="273"/>
      <c r="J150" s="273"/>
      <c r="K150" s="274"/>
      <c r="L150" s="273"/>
      <c r="M150" s="275">
        <v>104.75</v>
      </c>
      <c r="N150" s="265"/>
      <c r="O150" s="276">
        <v>4731.3</v>
      </c>
      <c r="AE150" s="219"/>
      <c r="AF150" s="219"/>
      <c r="AG150" s="219"/>
      <c r="AL150" s="219" t="s">
        <v>59</v>
      </c>
    </row>
    <row r="151" spans="1:38" customFormat="1" ht="57" x14ac:dyDescent="0.25">
      <c r="A151" s="243" t="s">
        <v>87</v>
      </c>
      <c r="B151" s="244" t="s">
        <v>87</v>
      </c>
      <c r="C151" s="245" t="s">
        <v>224</v>
      </c>
      <c r="D151" s="531" t="s">
        <v>432</v>
      </c>
      <c r="E151" s="531"/>
      <c r="F151" s="531"/>
      <c r="G151" s="244" t="s">
        <v>60</v>
      </c>
      <c r="H151" s="244">
        <v>3.0249999999999999E-2</v>
      </c>
      <c r="I151" s="244" t="s">
        <v>41</v>
      </c>
      <c r="J151" s="244" t="s">
        <v>433</v>
      </c>
      <c r="K151" s="246"/>
      <c r="L151" s="244"/>
      <c r="M151" s="246"/>
      <c r="N151" s="244"/>
      <c r="O151" s="247"/>
      <c r="AE151" s="219"/>
      <c r="AF151" s="219"/>
      <c r="AG151" s="219" t="s">
        <v>432</v>
      </c>
      <c r="AL151" s="219"/>
    </row>
    <row r="152" spans="1:38" customFormat="1" ht="57" x14ac:dyDescent="0.25">
      <c r="A152" s="248"/>
      <c r="B152" s="249"/>
      <c r="C152" s="250" t="s">
        <v>45</v>
      </c>
      <c r="D152" s="533" t="s">
        <v>46</v>
      </c>
      <c r="E152" s="533"/>
      <c r="F152" s="533"/>
      <c r="G152" s="533"/>
      <c r="H152" s="533"/>
      <c r="I152" s="533"/>
      <c r="J152" s="533"/>
      <c r="K152" s="533"/>
      <c r="L152" s="533"/>
      <c r="M152" s="533"/>
      <c r="N152" s="533"/>
      <c r="O152" s="534"/>
      <c r="AE152" s="219"/>
      <c r="AF152" s="219"/>
      <c r="AG152" s="219"/>
      <c r="AH152" s="218" t="s">
        <v>46</v>
      </c>
      <c r="AL152" s="219"/>
    </row>
    <row r="153" spans="1:38" customFormat="1" ht="15" x14ac:dyDescent="0.25">
      <c r="A153" s="248"/>
      <c r="B153" s="251"/>
      <c r="C153" s="250" t="s">
        <v>41</v>
      </c>
      <c r="D153" s="528" t="s">
        <v>47</v>
      </c>
      <c r="E153" s="528"/>
      <c r="F153" s="528"/>
      <c r="G153" s="252"/>
      <c r="H153" s="253"/>
      <c r="I153" s="253"/>
      <c r="J153" s="253"/>
      <c r="K153" s="254">
        <v>103.12</v>
      </c>
      <c r="L153" s="255">
        <v>1.1499999999999999</v>
      </c>
      <c r="M153" s="254">
        <v>3.59</v>
      </c>
      <c r="N153" s="255">
        <v>46.99</v>
      </c>
      <c r="O153" s="258">
        <v>168.69</v>
      </c>
      <c r="AE153" s="219"/>
      <c r="AF153" s="219"/>
      <c r="AG153" s="219"/>
      <c r="AI153" s="218" t="s">
        <v>47</v>
      </c>
      <c r="AL153" s="219"/>
    </row>
    <row r="154" spans="1:38" customFormat="1" ht="15" x14ac:dyDescent="0.25">
      <c r="A154" s="248"/>
      <c r="B154" s="251"/>
      <c r="C154" s="250" t="s">
        <v>25</v>
      </c>
      <c r="D154" s="528" t="s">
        <v>48</v>
      </c>
      <c r="E154" s="528"/>
      <c r="F154" s="528"/>
      <c r="G154" s="252"/>
      <c r="H154" s="253"/>
      <c r="I154" s="253"/>
      <c r="J154" s="253"/>
      <c r="K154" s="254">
        <v>407.65</v>
      </c>
      <c r="L154" s="255">
        <v>1.1499999999999999</v>
      </c>
      <c r="M154" s="254">
        <v>14.18</v>
      </c>
      <c r="N154" s="255">
        <v>14.01</v>
      </c>
      <c r="O154" s="258">
        <v>198.66</v>
      </c>
      <c r="AE154" s="219"/>
      <c r="AF154" s="219"/>
      <c r="AG154" s="219"/>
      <c r="AI154" s="218" t="s">
        <v>48</v>
      </c>
      <c r="AL154" s="219"/>
    </row>
    <row r="155" spans="1:38" customFormat="1" ht="15" x14ac:dyDescent="0.25">
      <c r="A155" s="248"/>
      <c r="B155" s="251"/>
      <c r="C155" s="250" t="s">
        <v>49</v>
      </c>
      <c r="D155" s="528" t="s">
        <v>50</v>
      </c>
      <c r="E155" s="528"/>
      <c r="F155" s="528"/>
      <c r="G155" s="252"/>
      <c r="H155" s="253"/>
      <c r="I155" s="253"/>
      <c r="J155" s="253"/>
      <c r="K155" s="254">
        <v>50.3</v>
      </c>
      <c r="L155" s="255">
        <v>1.1499999999999999</v>
      </c>
      <c r="M155" s="254">
        <v>1.75</v>
      </c>
      <c r="N155" s="255">
        <v>46.99</v>
      </c>
      <c r="O155" s="258">
        <v>82.23</v>
      </c>
      <c r="AE155" s="219"/>
      <c r="AF155" s="219"/>
      <c r="AG155" s="219"/>
      <c r="AI155" s="218" t="s">
        <v>50</v>
      </c>
      <c r="AL155" s="219"/>
    </row>
    <row r="156" spans="1:38" customFormat="1" ht="15" x14ac:dyDescent="0.25">
      <c r="A156" s="259"/>
      <c r="B156" s="251"/>
      <c r="C156" s="250"/>
      <c r="D156" s="528" t="s">
        <v>53</v>
      </c>
      <c r="E156" s="528"/>
      <c r="F156" s="528"/>
      <c r="G156" s="252" t="s">
        <v>54</v>
      </c>
      <c r="H156" s="255">
        <v>13.22</v>
      </c>
      <c r="I156" s="255">
        <v>1.1499999999999999</v>
      </c>
      <c r="J156" s="280">
        <v>0.45989079999999999</v>
      </c>
      <c r="K156" s="261"/>
      <c r="L156" s="253"/>
      <c r="M156" s="261"/>
      <c r="N156" s="253"/>
      <c r="O156" s="262"/>
      <c r="AE156" s="219"/>
      <c r="AF156" s="219"/>
      <c r="AG156" s="219"/>
      <c r="AJ156" s="218" t="s">
        <v>53</v>
      </c>
      <c r="AL156" s="219"/>
    </row>
    <row r="157" spans="1:38" customFormat="1" ht="15" x14ac:dyDescent="0.25">
      <c r="A157" s="259"/>
      <c r="B157" s="251"/>
      <c r="C157" s="250"/>
      <c r="D157" s="528" t="s">
        <v>55</v>
      </c>
      <c r="E157" s="528"/>
      <c r="F157" s="528"/>
      <c r="G157" s="252" t="s">
        <v>54</v>
      </c>
      <c r="H157" s="255">
        <v>3.79</v>
      </c>
      <c r="I157" s="255">
        <v>1.1499999999999999</v>
      </c>
      <c r="J157" s="280">
        <v>0.13184460000000001</v>
      </c>
      <c r="K157" s="261"/>
      <c r="L157" s="253"/>
      <c r="M157" s="261"/>
      <c r="N157" s="253"/>
      <c r="O157" s="262"/>
      <c r="AE157" s="219"/>
      <c r="AF157" s="219"/>
      <c r="AG157" s="219"/>
      <c r="AJ157" s="218" t="s">
        <v>55</v>
      </c>
      <c r="AL157" s="219"/>
    </row>
    <row r="158" spans="1:38" customFormat="1" ht="15" x14ac:dyDescent="0.25">
      <c r="A158" s="263"/>
      <c r="B158" s="252"/>
      <c r="C158" s="250"/>
      <c r="D158" s="532" t="s">
        <v>56</v>
      </c>
      <c r="E158" s="532"/>
      <c r="F158" s="532"/>
      <c r="G158" s="264"/>
      <c r="H158" s="265"/>
      <c r="I158" s="265"/>
      <c r="J158" s="265"/>
      <c r="K158" s="267">
        <v>510.77</v>
      </c>
      <c r="L158" s="265"/>
      <c r="M158" s="267">
        <v>17.77</v>
      </c>
      <c r="N158" s="265"/>
      <c r="O158" s="279">
        <v>367.35</v>
      </c>
      <c r="AE158" s="219"/>
      <c r="AF158" s="219"/>
      <c r="AG158" s="219"/>
      <c r="AK158" s="218" t="s">
        <v>56</v>
      </c>
      <c r="AL158" s="219"/>
    </row>
    <row r="159" spans="1:38" customFormat="1" ht="15" x14ac:dyDescent="0.25">
      <c r="A159" s="259"/>
      <c r="B159" s="251"/>
      <c r="C159" s="250"/>
      <c r="D159" s="528" t="s">
        <v>57</v>
      </c>
      <c r="E159" s="528"/>
      <c r="F159" s="528"/>
      <c r="G159" s="252"/>
      <c r="H159" s="253"/>
      <c r="I159" s="253"/>
      <c r="J159" s="253"/>
      <c r="K159" s="261"/>
      <c r="L159" s="253"/>
      <c r="M159" s="254">
        <v>5.34</v>
      </c>
      <c r="N159" s="253"/>
      <c r="O159" s="258">
        <v>250.92</v>
      </c>
      <c r="AE159" s="219"/>
      <c r="AF159" s="219"/>
      <c r="AG159" s="219"/>
      <c r="AJ159" s="218" t="s">
        <v>57</v>
      </c>
      <c r="AL159" s="219"/>
    </row>
    <row r="160" spans="1:38" customFormat="1" ht="56.25" x14ac:dyDescent="0.25">
      <c r="A160" s="259"/>
      <c r="B160" s="251"/>
      <c r="C160" s="250" t="s">
        <v>220</v>
      </c>
      <c r="D160" s="528" t="s">
        <v>221</v>
      </c>
      <c r="E160" s="528"/>
      <c r="F160" s="528"/>
      <c r="G160" s="252" t="s">
        <v>58</v>
      </c>
      <c r="H160" s="269">
        <v>147</v>
      </c>
      <c r="I160" s="253"/>
      <c r="J160" s="269">
        <v>147</v>
      </c>
      <c r="K160" s="261"/>
      <c r="L160" s="253"/>
      <c r="M160" s="254">
        <v>7.85</v>
      </c>
      <c r="N160" s="253"/>
      <c r="O160" s="258">
        <v>368.85</v>
      </c>
      <c r="AE160" s="219"/>
      <c r="AF160" s="219"/>
      <c r="AG160" s="219"/>
      <c r="AJ160" s="218" t="s">
        <v>221</v>
      </c>
      <c r="AL160" s="219"/>
    </row>
    <row r="161" spans="1:38" customFormat="1" ht="78.75" x14ac:dyDescent="0.25">
      <c r="A161" s="259"/>
      <c r="B161" s="251"/>
      <c r="C161" s="250" t="s">
        <v>222</v>
      </c>
      <c r="D161" s="528" t="s">
        <v>223</v>
      </c>
      <c r="E161" s="528"/>
      <c r="F161" s="528"/>
      <c r="G161" s="252" t="s">
        <v>58</v>
      </c>
      <c r="H161" s="269">
        <v>134</v>
      </c>
      <c r="I161" s="255">
        <v>0.85</v>
      </c>
      <c r="J161" s="270">
        <v>113.9</v>
      </c>
      <c r="K161" s="261"/>
      <c r="L161" s="253"/>
      <c r="M161" s="254">
        <v>6.08</v>
      </c>
      <c r="N161" s="253"/>
      <c r="O161" s="258">
        <v>285.8</v>
      </c>
      <c r="AE161" s="219"/>
      <c r="AF161" s="219"/>
      <c r="AG161" s="219"/>
      <c r="AJ161" s="218" t="s">
        <v>223</v>
      </c>
      <c r="AL161" s="219"/>
    </row>
    <row r="162" spans="1:38" customFormat="1" ht="15" x14ac:dyDescent="0.25">
      <c r="A162" s="248"/>
      <c r="B162" s="271"/>
      <c r="C162" s="272"/>
      <c r="D162" s="530" t="s">
        <v>59</v>
      </c>
      <c r="E162" s="530"/>
      <c r="F162" s="530"/>
      <c r="G162" s="244"/>
      <c r="H162" s="273"/>
      <c r="I162" s="273"/>
      <c r="J162" s="273"/>
      <c r="K162" s="274"/>
      <c r="L162" s="273"/>
      <c r="M162" s="275">
        <v>31.7</v>
      </c>
      <c r="N162" s="265"/>
      <c r="O162" s="276">
        <v>1022</v>
      </c>
      <c r="AE162" s="219"/>
      <c r="AF162" s="219"/>
      <c r="AG162" s="219"/>
      <c r="AL162" s="219" t="s">
        <v>59</v>
      </c>
    </row>
    <row r="163" spans="1:38" customFormat="1" ht="68.25" x14ac:dyDescent="0.25">
      <c r="A163" s="243" t="s">
        <v>92</v>
      </c>
      <c r="B163" s="244" t="s">
        <v>92</v>
      </c>
      <c r="C163" s="245" t="s">
        <v>421</v>
      </c>
      <c r="D163" s="531" t="s">
        <v>434</v>
      </c>
      <c r="E163" s="531"/>
      <c r="F163" s="531"/>
      <c r="G163" s="244" t="s">
        <v>60</v>
      </c>
      <c r="H163" s="244">
        <v>3.0249999999999999E-2</v>
      </c>
      <c r="I163" s="244" t="s">
        <v>41</v>
      </c>
      <c r="J163" s="244" t="s">
        <v>433</v>
      </c>
      <c r="K163" s="246"/>
      <c r="L163" s="244"/>
      <c r="M163" s="246"/>
      <c r="N163" s="244"/>
      <c r="O163" s="247"/>
      <c r="AE163" s="219"/>
      <c r="AF163" s="219"/>
      <c r="AG163" s="219" t="s">
        <v>434</v>
      </c>
      <c r="AL163" s="219"/>
    </row>
    <row r="164" spans="1:38" customFormat="1" ht="57" x14ac:dyDescent="0.25">
      <c r="A164" s="248"/>
      <c r="B164" s="249"/>
      <c r="C164" s="250" t="s">
        <v>45</v>
      </c>
      <c r="D164" s="533" t="s">
        <v>46</v>
      </c>
      <c r="E164" s="533"/>
      <c r="F164" s="533"/>
      <c r="G164" s="533"/>
      <c r="H164" s="533"/>
      <c r="I164" s="533"/>
      <c r="J164" s="533"/>
      <c r="K164" s="533"/>
      <c r="L164" s="533"/>
      <c r="M164" s="533"/>
      <c r="N164" s="533"/>
      <c r="O164" s="534"/>
      <c r="AE164" s="219"/>
      <c r="AF164" s="219"/>
      <c r="AG164" s="219"/>
      <c r="AH164" s="218" t="s">
        <v>46</v>
      </c>
      <c r="AL164" s="219"/>
    </row>
    <row r="165" spans="1:38" customFormat="1" ht="15" x14ac:dyDescent="0.25">
      <c r="A165" s="248"/>
      <c r="B165" s="251"/>
      <c r="C165" s="250" t="s">
        <v>41</v>
      </c>
      <c r="D165" s="528" t="s">
        <v>47</v>
      </c>
      <c r="E165" s="528"/>
      <c r="F165" s="528"/>
      <c r="G165" s="252"/>
      <c r="H165" s="253"/>
      <c r="I165" s="253"/>
      <c r="J165" s="253"/>
      <c r="K165" s="257">
        <v>2184</v>
      </c>
      <c r="L165" s="255">
        <v>1.1499999999999999</v>
      </c>
      <c r="M165" s="254">
        <v>75.98</v>
      </c>
      <c r="N165" s="255">
        <v>46.99</v>
      </c>
      <c r="O165" s="256">
        <v>3570.3</v>
      </c>
      <c r="AE165" s="219"/>
      <c r="AF165" s="219"/>
      <c r="AG165" s="219"/>
      <c r="AI165" s="218" t="s">
        <v>47</v>
      </c>
      <c r="AL165" s="219"/>
    </row>
    <row r="166" spans="1:38" customFormat="1" ht="15" x14ac:dyDescent="0.25">
      <c r="A166" s="259"/>
      <c r="B166" s="251"/>
      <c r="C166" s="250"/>
      <c r="D166" s="528" t="s">
        <v>53</v>
      </c>
      <c r="E166" s="528"/>
      <c r="F166" s="528"/>
      <c r="G166" s="252" t="s">
        <v>54</v>
      </c>
      <c r="H166" s="269">
        <v>280</v>
      </c>
      <c r="I166" s="255">
        <v>1.1499999999999999</v>
      </c>
      <c r="J166" s="281">
        <v>9.7405000000000008</v>
      </c>
      <c r="K166" s="261"/>
      <c r="L166" s="253"/>
      <c r="M166" s="261"/>
      <c r="N166" s="253"/>
      <c r="O166" s="262"/>
      <c r="AE166" s="219"/>
      <c r="AF166" s="219"/>
      <c r="AG166" s="219"/>
      <c r="AJ166" s="218" t="s">
        <v>53</v>
      </c>
      <c r="AL166" s="219"/>
    </row>
    <row r="167" spans="1:38" customFormat="1" ht="15" x14ac:dyDescent="0.25">
      <c r="A167" s="263"/>
      <c r="B167" s="252"/>
      <c r="C167" s="250"/>
      <c r="D167" s="532" t="s">
        <v>56</v>
      </c>
      <c r="E167" s="532"/>
      <c r="F167" s="532"/>
      <c r="G167" s="264"/>
      <c r="H167" s="265"/>
      <c r="I167" s="265"/>
      <c r="J167" s="265"/>
      <c r="K167" s="266">
        <v>2184</v>
      </c>
      <c r="L167" s="265"/>
      <c r="M167" s="267">
        <v>75.98</v>
      </c>
      <c r="N167" s="265"/>
      <c r="O167" s="268">
        <v>3570.3</v>
      </c>
      <c r="AE167" s="219"/>
      <c r="AF167" s="219"/>
      <c r="AG167" s="219"/>
      <c r="AK167" s="218" t="s">
        <v>56</v>
      </c>
      <c r="AL167" s="219"/>
    </row>
    <row r="168" spans="1:38" customFormat="1" ht="15" x14ac:dyDescent="0.25">
      <c r="A168" s="259"/>
      <c r="B168" s="251"/>
      <c r="C168" s="250"/>
      <c r="D168" s="528" t="s">
        <v>57</v>
      </c>
      <c r="E168" s="528"/>
      <c r="F168" s="528"/>
      <c r="G168" s="252"/>
      <c r="H168" s="253"/>
      <c r="I168" s="253"/>
      <c r="J168" s="253"/>
      <c r="K168" s="261"/>
      <c r="L168" s="253"/>
      <c r="M168" s="254">
        <v>75.98</v>
      </c>
      <c r="N168" s="253"/>
      <c r="O168" s="256">
        <v>3570.3</v>
      </c>
      <c r="AE168" s="219"/>
      <c r="AF168" s="219"/>
      <c r="AG168" s="219"/>
      <c r="AJ168" s="218" t="s">
        <v>57</v>
      </c>
      <c r="AL168" s="219"/>
    </row>
    <row r="169" spans="1:38" customFormat="1" ht="33.75" x14ac:dyDescent="0.25">
      <c r="A169" s="259"/>
      <c r="B169" s="251"/>
      <c r="C169" s="250" t="s">
        <v>61</v>
      </c>
      <c r="D169" s="528" t="s">
        <v>62</v>
      </c>
      <c r="E169" s="528"/>
      <c r="F169" s="528"/>
      <c r="G169" s="252" t="s">
        <v>58</v>
      </c>
      <c r="H169" s="269">
        <v>89</v>
      </c>
      <c r="I169" s="253"/>
      <c r="J169" s="269">
        <v>89</v>
      </c>
      <c r="K169" s="261"/>
      <c r="L169" s="253"/>
      <c r="M169" s="254">
        <v>67.62</v>
      </c>
      <c r="N169" s="253"/>
      <c r="O169" s="256">
        <v>3177.57</v>
      </c>
      <c r="AE169" s="219"/>
      <c r="AF169" s="219"/>
      <c r="AG169" s="219"/>
      <c r="AJ169" s="218" t="s">
        <v>62</v>
      </c>
      <c r="AL169" s="219"/>
    </row>
    <row r="170" spans="1:38" customFormat="1" ht="56.25" x14ac:dyDescent="0.25">
      <c r="A170" s="259"/>
      <c r="B170" s="251"/>
      <c r="C170" s="250" t="s">
        <v>63</v>
      </c>
      <c r="D170" s="528" t="s">
        <v>64</v>
      </c>
      <c r="E170" s="528"/>
      <c r="F170" s="528"/>
      <c r="G170" s="252" t="s">
        <v>58</v>
      </c>
      <c r="H170" s="269">
        <v>40</v>
      </c>
      <c r="I170" s="255">
        <v>0.85</v>
      </c>
      <c r="J170" s="269">
        <v>34</v>
      </c>
      <c r="K170" s="261"/>
      <c r="L170" s="253"/>
      <c r="M170" s="254">
        <v>25.83</v>
      </c>
      <c r="N170" s="253"/>
      <c r="O170" s="256">
        <v>1213.9000000000001</v>
      </c>
      <c r="AE170" s="219"/>
      <c r="AF170" s="219"/>
      <c r="AG170" s="219"/>
      <c r="AJ170" s="218" t="s">
        <v>64</v>
      </c>
      <c r="AL170" s="219"/>
    </row>
    <row r="171" spans="1:38" customFormat="1" ht="15" x14ac:dyDescent="0.25">
      <c r="A171" s="248"/>
      <c r="B171" s="271"/>
      <c r="C171" s="272"/>
      <c r="D171" s="530" t="s">
        <v>59</v>
      </c>
      <c r="E171" s="530"/>
      <c r="F171" s="530"/>
      <c r="G171" s="244"/>
      <c r="H171" s="273"/>
      <c r="I171" s="273"/>
      <c r="J171" s="273"/>
      <c r="K171" s="274"/>
      <c r="L171" s="273"/>
      <c r="M171" s="275">
        <v>169.43</v>
      </c>
      <c r="N171" s="265"/>
      <c r="O171" s="276">
        <v>7961.77</v>
      </c>
      <c r="AE171" s="219"/>
      <c r="AF171" s="219"/>
      <c r="AG171" s="219"/>
      <c r="AL171" s="219" t="s">
        <v>59</v>
      </c>
    </row>
    <row r="172" spans="1:38" customFormat="1" ht="15" x14ac:dyDescent="0.25">
      <c r="A172" s="536" t="s">
        <v>313</v>
      </c>
      <c r="B172" s="537"/>
      <c r="C172" s="537"/>
      <c r="D172" s="537"/>
      <c r="E172" s="537"/>
      <c r="F172" s="537"/>
      <c r="G172" s="537"/>
      <c r="H172" s="537"/>
      <c r="I172" s="537"/>
      <c r="J172" s="537"/>
      <c r="K172" s="537"/>
      <c r="L172" s="537"/>
      <c r="M172" s="537"/>
      <c r="N172" s="537"/>
      <c r="O172" s="538"/>
      <c r="AE172" s="219"/>
      <c r="AF172" s="219" t="s">
        <v>313</v>
      </c>
      <c r="AG172" s="219"/>
      <c r="AL172" s="219"/>
    </row>
    <row r="173" spans="1:38" customFormat="1" ht="34.5" x14ac:dyDescent="0.25">
      <c r="A173" s="243" t="s">
        <v>96</v>
      </c>
      <c r="B173" s="244" t="s">
        <v>96</v>
      </c>
      <c r="C173" s="245" t="s">
        <v>111</v>
      </c>
      <c r="D173" s="531" t="s">
        <v>112</v>
      </c>
      <c r="E173" s="531"/>
      <c r="F173" s="531"/>
      <c r="G173" s="244" t="s">
        <v>65</v>
      </c>
      <c r="H173" s="244">
        <v>2.29</v>
      </c>
      <c r="I173" s="244" t="s">
        <v>41</v>
      </c>
      <c r="J173" s="244" t="s">
        <v>435</v>
      </c>
      <c r="K173" s="246" t="s">
        <v>113</v>
      </c>
      <c r="L173" s="244"/>
      <c r="M173" s="246" t="s">
        <v>436</v>
      </c>
      <c r="N173" s="244" t="s">
        <v>314</v>
      </c>
      <c r="O173" s="247" t="s">
        <v>437</v>
      </c>
      <c r="AE173" s="219"/>
      <c r="AF173" s="219"/>
      <c r="AG173" s="219" t="s">
        <v>112</v>
      </c>
      <c r="AL173" s="219"/>
    </row>
    <row r="174" spans="1:38" customFormat="1" ht="15" x14ac:dyDescent="0.25">
      <c r="A174" s="248"/>
      <c r="B174" s="271"/>
      <c r="C174" s="272"/>
      <c r="D174" s="530" t="s">
        <v>59</v>
      </c>
      <c r="E174" s="530"/>
      <c r="F174" s="530"/>
      <c r="G174" s="244"/>
      <c r="H174" s="273"/>
      <c r="I174" s="273"/>
      <c r="J174" s="273"/>
      <c r="K174" s="274"/>
      <c r="L174" s="273"/>
      <c r="M174" s="275">
        <v>98.42</v>
      </c>
      <c r="N174" s="265"/>
      <c r="O174" s="276">
        <v>1378.86</v>
      </c>
      <c r="AE174" s="219"/>
      <c r="AF174" s="219"/>
      <c r="AG174" s="219"/>
      <c r="AL174" s="219" t="s">
        <v>59</v>
      </c>
    </row>
    <row r="175" spans="1:38" customFormat="1" ht="45.75" x14ac:dyDescent="0.25">
      <c r="A175" s="243" t="s">
        <v>98</v>
      </c>
      <c r="B175" s="244" t="s">
        <v>98</v>
      </c>
      <c r="C175" s="245" t="s">
        <v>226</v>
      </c>
      <c r="D175" s="531" t="s">
        <v>315</v>
      </c>
      <c r="E175" s="531"/>
      <c r="F175" s="531"/>
      <c r="G175" s="244" t="s">
        <v>65</v>
      </c>
      <c r="H175" s="244">
        <v>20.58</v>
      </c>
      <c r="I175" s="244" t="s">
        <v>41</v>
      </c>
      <c r="J175" s="244" t="s">
        <v>438</v>
      </c>
      <c r="K175" s="246" t="s">
        <v>227</v>
      </c>
      <c r="L175" s="244"/>
      <c r="M175" s="246" t="s">
        <v>439</v>
      </c>
      <c r="N175" s="244" t="s">
        <v>314</v>
      </c>
      <c r="O175" s="247" t="s">
        <v>440</v>
      </c>
      <c r="AE175" s="219"/>
      <c r="AF175" s="219"/>
      <c r="AG175" s="219" t="s">
        <v>315</v>
      </c>
      <c r="AL175" s="219"/>
    </row>
    <row r="176" spans="1:38" customFormat="1" ht="15" x14ac:dyDescent="0.25">
      <c r="A176" s="248"/>
      <c r="B176" s="271"/>
      <c r="C176" s="272"/>
      <c r="D176" s="530" t="s">
        <v>59</v>
      </c>
      <c r="E176" s="530"/>
      <c r="F176" s="530"/>
      <c r="G176" s="244"/>
      <c r="H176" s="273"/>
      <c r="I176" s="273"/>
      <c r="J176" s="273"/>
      <c r="K176" s="274"/>
      <c r="L176" s="273"/>
      <c r="M176" s="275">
        <v>67.5</v>
      </c>
      <c r="N176" s="265"/>
      <c r="O176" s="277">
        <v>945.68</v>
      </c>
      <c r="AE176" s="219"/>
      <c r="AF176" s="219"/>
      <c r="AG176" s="219"/>
      <c r="AL176" s="219" t="s">
        <v>59</v>
      </c>
    </row>
    <row r="177" spans="1:38" customFormat="1" ht="34.5" x14ac:dyDescent="0.25">
      <c r="A177" s="243" t="s">
        <v>100</v>
      </c>
      <c r="B177" s="244" t="s">
        <v>100</v>
      </c>
      <c r="C177" s="245" t="s">
        <v>441</v>
      </c>
      <c r="D177" s="531" t="s">
        <v>442</v>
      </c>
      <c r="E177" s="531"/>
      <c r="F177" s="531"/>
      <c r="G177" s="244" t="s">
        <v>65</v>
      </c>
      <c r="H177" s="244">
        <v>8.516</v>
      </c>
      <c r="I177" s="244" t="s">
        <v>41</v>
      </c>
      <c r="J177" s="244" t="s">
        <v>443</v>
      </c>
      <c r="K177" s="246" t="s">
        <v>444</v>
      </c>
      <c r="L177" s="244"/>
      <c r="M177" s="246" t="s">
        <v>445</v>
      </c>
      <c r="N177" s="244" t="s">
        <v>314</v>
      </c>
      <c r="O177" s="247" t="s">
        <v>446</v>
      </c>
      <c r="AE177" s="219"/>
      <c r="AF177" s="219"/>
      <c r="AG177" s="219" t="s">
        <v>442</v>
      </c>
      <c r="AL177" s="219"/>
    </row>
    <row r="178" spans="1:38" customFormat="1" ht="15" x14ac:dyDescent="0.25">
      <c r="A178" s="248"/>
      <c r="B178" s="271"/>
      <c r="C178" s="272"/>
      <c r="D178" s="530" t="s">
        <v>59</v>
      </c>
      <c r="E178" s="530"/>
      <c r="F178" s="530"/>
      <c r="G178" s="244"/>
      <c r="H178" s="273"/>
      <c r="I178" s="273"/>
      <c r="J178" s="273"/>
      <c r="K178" s="274"/>
      <c r="L178" s="273"/>
      <c r="M178" s="275">
        <v>71.45</v>
      </c>
      <c r="N178" s="265"/>
      <c r="O178" s="276">
        <v>1001.01</v>
      </c>
      <c r="AE178" s="219"/>
      <c r="AF178" s="219"/>
      <c r="AG178" s="219"/>
      <c r="AL178" s="219" t="s">
        <v>59</v>
      </c>
    </row>
    <row r="179" spans="1:38" customFormat="1" ht="15" x14ac:dyDescent="0.25">
      <c r="A179" s="536" t="s">
        <v>316</v>
      </c>
      <c r="B179" s="537"/>
      <c r="C179" s="537"/>
      <c r="D179" s="537"/>
      <c r="E179" s="537"/>
      <c r="F179" s="537"/>
      <c r="G179" s="537"/>
      <c r="H179" s="537"/>
      <c r="I179" s="537"/>
      <c r="J179" s="537"/>
      <c r="K179" s="537"/>
      <c r="L179" s="537"/>
      <c r="M179" s="537"/>
      <c r="N179" s="537"/>
      <c r="O179" s="538"/>
      <c r="AE179" s="219"/>
      <c r="AF179" s="219" t="s">
        <v>316</v>
      </c>
      <c r="AG179" s="219"/>
      <c r="AL179" s="219"/>
    </row>
    <row r="180" spans="1:38" customFormat="1" ht="34.5" x14ac:dyDescent="0.25">
      <c r="A180" s="243" t="s">
        <v>101</v>
      </c>
      <c r="B180" s="244" t="s">
        <v>101</v>
      </c>
      <c r="C180" s="245" t="s">
        <v>447</v>
      </c>
      <c r="D180" s="531" t="s">
        <v>448</v>
      </c>
      <c r="E180" s="531"/>
      <c r="F180" s="531"/>
      <c r="G180" s="244" t="s">
        <v>60</v>
      </c>
      <c r="H180" s="244">
        <v>0.04</v>
      </c>
      <c r="I180" s="244" t="s">
        <v>41</v>
      </c>
      <c r="J180" s="244" t="s">
        <v>449</v>
      </c>
      <c r="K180" s="246"/>
      <c r="L180" s="244"/>
      <c r="M180" s="246"/>
      <c r="N180" s="244"/>
      <c r="O180" s="247"/>
      <c r="AE180" s="219"/>
      <c r="AF180" s="219"/>
      <c r="AG180" s="219" t="s">
        <v>448</v>
      </c>
      <c r="AL180" s="219"/>
    </row>
    <row r="181" spans="1:38" customFormat="1" ht="33.75" x14ac:dyDescent="0.25">
      <c r="A181" s="248"/>
      <c r="B181" s="249"/>
      <c r="C181" s="250" t="s">
        <v>43</v>
      </c>
      <c r="D181" s="533" t="s">
        <v>44</v>
      </c>
      <c r="E181" s="533"/>
      <c r="F181" s="533"/>
      <c r="G181" s="533"/>
      <c r="H181" s="533"/>
      <c r="I181" s="533"/>
      <c r="J181" s="533"/>
      <c r="K181" s="533"/>
      <c r="L181" s="533"/>
      <c r="M181" s="533"/>
      <c r="N181" s="533"/>
      <c r="O181" s="534"/>
      <c r="AE181" s="219"/>
      <c r="AF181" s="219"/>
      <c r="AG181" s="219"/>
      <c r="AH181" s="218" t="s">
        <v>44</v>
      </c>
      <c r="AL181" s="219"/>
    </row>
    <row r="182" spans="1:38" customFormat="1" ht="57" x14ac:dyDescent="0.25">
      <c r="A182" s="248"/>
      <c r="B182" s="249"/>
      <c r="C182" s="250" t="s">
        <v>45</v>
      </c>
      <c r="D182" s="533" t="s">
        <v>46</v>
      </c>
      <c r="E182" s="533"/>
      <c r="F182" s="533"/>
      <c r="G182" s="533"/>
      <c r="H182" s="533"/>
      <c r="I182" s="533"/>
      <c r="J182" s="533"/>
      <c r="K182" s="533"/>
      <c r="L182" s="533"/>
      <c r="M182" s="533"/>
      <c r="N182" s="533"/>
      <c r="O182" s="534"/>
      <c r="AE182" s="219"/>
      <c r="AF182" s="219"/>
      <c r="AG182" s="219"/>
      <c r="AH182" s="218" t="s">
        <v>46</v>
      </c>
      <c r="AL182" s="219"/>
    </row>
    <row r="183" spans="1:38" customFormat="1" ht="15" x14ac:dyDescent="0.25">
      <c r="A183" s="248"/>
      <c r="B183" s="251"/>
      <c r="C183" s="250" t="s">
        <v>41</v>
      </c>
      <c r="D183" s="528" t="s">
        <v>47</v>
      </c>
      <c r="E183" s="528"/>
      <c r="F183" s="528"/>
      <c r="G183" s="252"/>
      <c r="H183" s="253"/>
      <c r="I183" s="253"/>
      <c r="J183" s="253"/>
      <c r="K183" s="254">
        <v>173.23</v>
      </c>
      <c r="L183" s="281">
        <v>1.3225</v>
      </c>
      <c r="M183" s="254">
        <v>9.16</v>
      </c>
      <c r="N183" s="255">
        <v>46.99</v>
      </c>
      <c r="O183" s="258">
        <v>430.43</v>
      </c>
      <c r="AE183" s="219"/>
      <c r="AF183" s="219"/>
      <c r="AG183" s="219"/>
      <c r="AI183" s="218" t="s">
        <v>47</v>
      </c>
      <c r="AL183" s="219"/>
    </row>
    <row r="184" spans="1:38" customFormat="1" ht="15" x14ac:dyDescent="0.25">
      <c r="A184" s="248"/>
      <c r="B184" s="251"/>
      <c r="C184" s="250" t="s">
        <v>25</v>
      </c>
      <c r="D184" s="528" t="s">
        <v>48</v>
      </c>
      <c r="E184" s="528"/>
      <c r="F184" s="528"/>
      <c r="G184" s="252"/>
      <c r="H184" s="253"/>
      <c r="I184" s="253"/>
      <c r="J184" s="253"/>
      <c r="K184" s="257">
        <v>5268.76</v>
      </c>
      <c r="L184" s="281">
        <v>1.4375</v>
      </c>
      <c r="M184" s="254">
        <v>302.95</v>
      </c>
      <c r="N184" s="255">
        <v>14.01</v>
      </c>
      <c r="O184" s="256">
        <v>4244.33</v>
      </c>
      <c r="AE184" s="219"/>
      <c r="AF184" s="219"/>
      <c r="AG184" s="219"/>
      <c r="AI184" s="218" t="s">
        <v>48</v>
      </c>
      <c r="AL184" s="219"/>
    </row>
    <row r="185" spans="1:38" customFormat="1" ht="15" x14ac:dyDescent="0.25">
      <c r="A185" s="248"/>
      <c r="B185" s="251"/>
      <c r="C185" s="250" t="s">
        <v>49</v>
      </c>
      <c r="D185" s="528" t="s">
        <v>50</v>
      </c>
      <c r="E185" s="528"/>
      <c r="F185" s="528"/>
      <c r="G185" s="252"/>
      <c r="H185" s="253"/>
      <c r="I185" s="253"/>
      <c r="J185" s="253"/>
      <c r="K185" s="254">
        <v>267.67</v>
      </c>
      <c r="L185" s="281">
        <v>1.4375</v>
      </c>
      <c r="M185" s="254">
        <v>15.39</v>
      </c>
      <c r="N185" s="255">
        <v>46.99</v>
      </c>
      <c r="O185" s="258">
        <v>723.18</v>
      </c>
      <c r="AE185" s="219"/>
      <c r="AF185" s="219"/>
      <c r="AG185" s="219"/>
      <c r="AI185" s="218" t="s">
        <v>50</v>
      </c>
      <c r="AL185" s="219"/>
    </row>
    <row r="186" spans="1:38" customFormat="1" ht="15" x14ac:dyDescent="0.25">
      <c r="A186" s="248"/>
      <c r="B186" s="251"/>
      <c r="C186" s="250" t="s">
        <v>51</v>
      </c>
      <c r="D186" s="528" t="s">
        <v>52</v>
      </c>
      <c r="E186" s="528"/>
      <c r="F186" s="528"/>
      <c r="G186" s="252"/>
      <c r="H186" s="253"/>
      <c r="I186" s="253"/>
      <c r="J186" s="253"/>
      <c r="K186" s="254">
        <v>17.079999999999998</v>
      </c>
      <c r="L186" s="253"/>
      <c r="M186" s="254">
        <v>0.68</v>
      </c>
      <c r="N186" s="255">
        <v>8.75</v>
      </c>
      <c r="O186" s="258">
        <v>5.95</v>
      </c>
      <c r="AE186" s="219"/>
      <c r="AF186" s="219"/>
      <c r="AG186" s="219"/>
      <c r="AI186" s="218" t="s">
        <v>52</v>
      </c>
      <c r="AL186" s="219"/>
    </row>
    <row r="187" spans="1:38" customFormat="1" ht="15" x14ac:dyDescent="0.25">
      <c r="A187" s="259"/>
      <c r="B187" s="251"/>
      <c r="C187" s="250"/>
      <c r="D187" s="528" t="s">
        <v>53</v>
      </c>
      <c r="E187" s="528"/>
      <c r="F187" s="528"/>
      <c r="G187" s="252" t="s">
        <v>54</v>
      </c>
      <c r="H187" s="270">
        <v>21.6</v>
      </c>
      <c r="I187" s="281">
        <v>1.3225</v>
      </c>
      <c r="J187" s="260">
        <v>1.1426400000000001</v>
      </c>
      <c r="K187" s="261"/>
      <c r="L187" s="253"/>
      <c r="M187" s="261"/>
      <c r="N187" s="253"/>
      <c r="O187" s="262"/>
      <c r="AE187" s="219"/>
      <c r="AF187" s="219"/>
      <c r="AG187" s="219"/>
      <c r="AJ187" s="218" t="s">
        <v>53</v>
      </c>
      <c r="AL187" s="219"/>
    </row>
    <row r="188" spans="1:38" customFormat="1" ht="15" x14ac:dyDescent="0.25">
      <c r="A188" s="259"/>
      <c r="B188" s="251"/>
      <c r="C188" s="250"/>
      <c r="D188" s="528" t="s">
        <v>55</v>
      </c>
      <c r="E188" s="528"/>
      <c r="F188" s="528"/>
      <c r="G188" s="252" t="s">
        <v>54</v>
      </c>
      <c r="H188" s="270">
        <v>20.6</v>
      </c>
      <c r="I188" s="281">
        <v>1.4375</v>
      </c>
      <c r="J188" s="281">
        <v>1.1845000000000001</v>
      </c>
      <c r="K188" s="261"/>
      <c r="L188" s="253"/>
      <c r="M188" s="261"/>
      <c r="N188" s="253"/>
      <c r="O188" s="262"/>
      <c r="AE188" s="219"/>
      <c r="AF188" s="219"/>
      <c r="AG188" s="219"/>
      <c r="AJ188" s="218" t="s">
        <v>55</v>
      </c>
      <c r="AL188" s="219"/>
    </row>
    <row r="189" spans="1:38" customFormat="1" ht="15" x14ac:dyDescent="0.25">
      <c r="A189" s="263"/>
      <c r="B189" s="252"/>
      <c r="C189" s="250"/>
      <c r="D189" s="532" t="s">
        <v>56</v>
      </c>
      <c r="E189" s="532"/>
      <c r="F189" s="532"/>
      <c r="G189" s="264"/>
      <c r="H189" s="265"/>
      <c r="I189" s="265"/>
      <c r="J189" s="265"/>
      <c r="K189" s="266">
        <v>5459.07</v>
      </c>
      <c r="L189" s="265"/>
      <c r="M189" s="267">
        <v>312.79000000000002</v>
      </c>
      <c r="N189" s="265"/>
      <c r="O189" s="268">
        <v>4680.71</v>
      </c>
      <c r="AE189" s="219"/>
      <c r="AF189" s="219"/>
      <c r="AG189" s="219"/>
      <c r="AK189" s="218" t="s">
        <v>56</v>
      </c>
      <c r="AL189" s="219"/>
    </row>
    <row r="190" spans="1:38" customFormat="1" ht="15" x14ac:dyDescent="0.25">
      <c r="A190" s="259"/>
      <c r="B190" s="251"/>
      <c r="C190" s="250"/>
      <c r="D190" s="528" t="s">
        <v>57</v>
      </c>
      <c r="E190" s="528"/>
      <c r="F190" s="528"/>
      <c r="G190" s="252"/>
      <c r="H190" s="253"/>
      <c r="I190" s="253"/>
      <c r="J190" s="253"/>
      <c r="K190" s="261"/>
      <c r="L190" s="253"/>
      <c r="M190" s="254">
        <v>24.55</v>
      </c>
      <c r="N190" s="253"/>
      <c r="O190" s="256">
        <v>1153.6099999999999</v>
      </c>
      <c r="AE190" s="219"/>
      <c r="AF190" s="219"/>
      <c r="AG190" s="219"/>
      <c r="AJ190" s="218" t="s">
        <v>57</v>
      </c>
      <c r="AL190" s="219"/>
    </row>
    <row r="191" spans="1:38" customFormat="1" ht="56.25" x14ac:dyDescent="0.25">
      <c r="A191" s="259"/>
      <c r="B191" s="251"/>
      <c r="C191" s="250" t="s">
        <v>220</v>
      </c>
      <c r="D191" s="528" t="s">
        <v>221</v>
      </c>
      <c r="E191" s="528"/>
      <c r="F191" s="528"/>
      <c r="G191" s="252" t="s">
        <v>58</v>
      </c>
      <c r="H191" s="269">
        <v>147</v>
      </c>
      <c r="I191" s="253"/>
      <c r="J191" s="269">
        <v>147</v>
      </c>
      <c r="K191" s="261"/>
      <c r="L191" s="253"/>
      <c r="M191" s="254">
        <v>36.090000000000003</v>
      </c>
      <c r="N191" s="253"/>
      <c r="O191" s="256">
        <v>1695.81</v>
      </c>
      <c r="AE191" s="219"/>
      <c r="AF191" s="219"/>
      <c r="AG191" s="219"/>
      <c r="AJ191" s="218" t="s">
        <v>221</v>
      </c>
      <c r="AL191" s="219"/>
    </row>
    <row r="192" spans="1:38" customFormat="1" ht="78.75" x14ac:dyDescent="0.25">
      <c r="A192" s="259"/>
      <c r="B192" s="251"/>
      <c r="C192" s="250" t="s">
        <v>222</v>
      </c>
      <c r="D192" s="528" t="s">
        <v>223</v>
      </c>
      <c r="E192" s="528"/>
      <c r="F192" s="528"/>
      <c r="G192" s="252" t="s">
        <v>58</v>
      </c>
      <c r="H192" s="269">
        <v>134</v>
      </c>
      <c r="I192" s="255">
        <v>0.85</v>
      </c>
      <c r="J192" s="270">
        <v>113.9</v>
      </c>
      <c r="K192" s="261"/>
      <c r="L192" s="253"/>
      <c r="M192" s="254">
        <v>27.96</v>
      </c>
      <c r="N192" s="253"/>
      <c r="O192" s="256">
        <v>1313.96</v>
      </c>
      <c r="AE192" s="219"/>
      <c r="AF192" s="219"/>
      <c r="AG192" s="219"/>
      <c r="AJ192" s="218" t="s">
        <v>223</v>
      </c>
      <c r="AL192" s="219"/>
    </row>
    <row r="193" spans="1:39" customFormat="1" ht="15" x14ac:dyDescent="0.25">
      <c r="A193" s="248"/>
      <c r="B193" s="271"/>
      <c r="C193" s="272"/>
      <c r="D193" s="530" t="s">
        <v>59</v>
      </c>
      <c r="E193" s="530"/>
      <c r="F193" s="530"/>
      <c r="G193" s="244"/>
      <c r="H193" s="273"/>
      <c r="I193" s="273"/>
      <c r="J193" s="273"/>
      <c r="K193" s="274"/>
      <c r="L193" s="273"/>
      <c r="M193" s="275">
        <v>376.84</v>
      </c>
      <c r="N193" s="265"/>
      <c r="O193" s="276">
        <v>7690.48</v>
      </c>
      <c r="AE193" s="219"/>
      <c r="AF193" s="219"/>
      <c r="AG193" s="219"/>
      <c r="AL193" s="219" t="s">
        <v>59</v>
      </c>
    </row>
    <row r="194" spans="1:39" customFormat="1" ht="22.5" x14ac:dyDescent="0.25">
      <c r="A194" s="243" t="s">
        <v>102</v>
      </c>
      <c r="B194" s="244" t="s">
        <v>102</v>
      </c>
      <c r="C194" s="245" t="s">
        <v>331</v>
      </c>
      <c r="D194" s="531" t="s">
        <v>332</v>
      </c>
      <c r="E194" s="531"/>
      <c r="F194" s="531"/>
      <c r="G194" s="244" t="s">
        <v>67</v>
      </c>
      <c r="H194" s="244">
        <v>5.08</v>
      </c>
      <c r="I194" s="244" t="s">
        <v>41</v>
      </c>
      <c r="J194" s="244" t="s">
        <v>450</v>
      </c>
      <c r="K194" s="246" t="s">
        <v>333</v>
      </c>
      <c r="L194" s="244" t="s">
        <v>217</v>
      </c>
      <c r="M194" s="246" t="s">
        <v>451</v>
      </c>
      <c r="N194" s="244" t="s">
        <v>318</v>
      </c>
      <c r="O194" s="247" t="s">
        <v>452</v>
      </c>
      <c r="AE194" s="219"/>
      <c r="AF194" s="219"/>
      <c r="AG194" s="219" t="s">
        <v>332</v>
      </c>
      <c r="AL194" s="219"/>
    </row>
    <row r="195" spans="1:39" customFormat="1" ht="15" x14ac:dyDescent="0.25">
      <c r="A195" s="283"/>
      <c r="B195" s="271"/>
      <c r="C195" s="272"/>
      <c r="D195" s="528" t="s">
        <v>334</v>
      </c>
      <c r="E195" s="528"/>
      <c r="F195" s="528"/>
      <c r="G195" s="528"/>
      <c r="H195" s="528"/>
      <c r="I195" s="528"/>
      <c r="J195" s="528"/>
      <c r="K195" s="528"/>
      <c r="L195" s="528"/>
      <c r="M195" s="528"/>
      <c r="N195" s="528"/>
      <c r="O195" s="535"/>
      <c r="AE195" s="219"/>
      <c r="AF195" s="219"/>
      <c r="AG195" s="219"/>
      <c r="AL195" s="219"/>
      <c r="AM195" s="218" t="s">
        <v>334</v>
      </c>
    </row>
    <row r="196" spans="1:39" customFormat="1" ht="15" x14ac:dyDescent="0.25">
      <c r="A196" s="248"/>
      <c r="B196" s="249"/>
      <c r="C196" s="250"/>
      <c r="D196" s="533" t="s">
        <v>335</v>
      </c>
      <c r="E196" s="533"/>
      <c r="F196" s="533"/>
      <c r="G196" s="533"/>
      <c r="H196" s="533"/>
      <c r="I196" s="533"/>
      <c r="J196" s="533"/>
      <c r="K196" s="533"/>
      <c r="L196" s="533"/>
      <c r="M196" s="533"/>
      <c r="N196" s="533"/>
      <c r="O196" s="534"/>
      <c r="AE196" s="219"/>
      <c r="AF196" s="219"/>
      <c r="AG196" s="219"/>
      <c r="AH196" s="218" t="s">
        <v>335</v>
      </c>
      <c r="AL196" s="219"/>
    </row>
    <row r="197" spans="1:39" customFormat="1" ht="15" x14ac:dyDescent="0.25">
      <c r="A197" s="248"/>
      <c r="B197" s="249"/>
      <c r="C197" s="250"/>
      <c r="D197" s="533" t="s">
        <v>133</v>
      </c>
      <c r="E197" s="533"/>
      <c r="F197" s="533"/>
      <c r="G197" s="533"/>
      <c r="H197" s="533"/>
      <c r="I197" s="533"/>
      <c r="J197" s="533"/>
      <c r="K197" s="533"/>
      <c r="L197" s="533"/>
      <c r="M197" s="533"/>
      <c r="N197" s="533"/>
      <c r="O197" s="534"/>
      <c r="AE197" s="219"/>
      <c r="AF197" s="219"/>
      <c r="AG197" s="219"/>
      <c r="AH197" s="218" t="s">
        <v>133</v>
      </c>
      <c r="AL197" s="219"/>
    </row>
    <row r="198" spans="1:39" customFormat="1" ht="15" x14ac:dyDescent="0.25">
      <c r="A198" s="248"/>
      <c r="B198" s="271"/>
      <c r="C198" s="272"/>
      <c r="D198" s="530" t="s">
        <v>59</v>
      </c>
      <c r="E198" s="530"/>
      <c r="F198" s="530"/>
      <c r="G198" s="244"/>
      <c r="H198" s="273"/>
      <c r="I198" s="273"/>
      <c r="J198" s="273"/>
      <c r="K198" s="274"/>
      <c r="L198" s="273"/>
      <c r="M198" s="284">
        <v>2546.7199999999998</v>
      </c>
      <c r="N198" s="265"/>
      <c r="O198" s="276">
        <v>22283.8</v>
      </c>
      <c r="AE198" s="219"/>
      <c r="AF198" s="219"/>
      <c r="AG198" s="219"/>
      <c r="AL198" s="219" t="s">
        <v>59</v>
      </c>
    </row>
    <row r="199" spans="1:39" customFormat="1" ht="57" x14ac:dyDescent="0.25">
      <c r="A199" s="243" t="s">
        <v>103</v>
      </c>
      <c r="B199" s="244" t="s">
        <v>103</v>
      </c>
      <c r="C199" s="245" t="s">
        <v>266</v>
      </c>
      <c r="D199" s="531" t="s">
        <v>453</v>
      </c>
      <c r="E199" s="531"/>
      <c r="F199" s="531"/>
      <c r="G199" s="244" t="s">
        <v>246</v>
      </c>
      <c r="H199" s="244">
        <v>1.2500000000000001E-2</v>
      </c>
      <c r="I199" s="244" t="s">
        <v>41</v>
      </c>
      <c r="J199" s="244" t="s">
        <v>426</v>
      </c>
      <c r="K199" s="246"/>
      <c r="L199" s="244"/>
      <c r="M199" s="246"/>
      <c r="N199" s="244"/>
      <c r="O199" s="247"/>
      <c r="AE199" s="219"/>
      <c r="AF199" s="219"/>
      <c r="AG199" s="219" t="s">
        <v>453</v>
      </c>
      <c r="AL199" s="219"/>
    </row>
    <row r="200" spans="1:39" customFormat="1" ht="33.75" x14ac:dyDescent="0.25">
      <c r="A200" s="248"/>
      <c r="B200" s="249"/>
      <c r="C200" s="250" t="s">
        <v>43</v>
      </c>
      <c r="D200" s="533" t="s">
        <v>44</v>
      </c>
      <c r="E200" s="533"/>
      <c r="F200" s="533"/>
      <c r="G200" s="533"/>
      <c r="H200" s="533"/>
      <c r="I200" s="533"/>
      <c r="J200" s="533"/>
      <c r="K200" s="533"/>
      <c r="L200" s="533"/>
      <c r="M200" s="533"/>
      <c r="N200" s="533"/>
      <c r="O200" s="534"/>
      <c r="AE200" s="219"/>
      <c r="AF200" s="219"/>
      <c r="AG200" s="219"/>
      <c r="AH200" s="218" t="s">
        <v>44</v>
      </c>
      <c r="AL200" s="219"/>
    </row>
    <row r="201" spans="1:39" customFormat="1" ht="57" x14ac:dyDescent="0.25">
      <c r="A201" s="248"/>
      <c r="B201" s="249"/>
      <c r="C201" s="250" t="s">
        <v>45</v>
      </c>
      <c r="D201" s="533" t="s">
        <v>46</v>
      </c>
      <c r="E201" s="533"/>
      <c r="F201" s="533"/>
      <c r="G201" s="533"/>
      <c r="H201" s="533"/>
      <c r="I201" s="533"/>
      <c r="J201" s="533"/>
      <c r="K201" s="533"/>
      <c r="L201" s="533"/>
      <c r="M201" s="533"/>
      <c r="N201" s="533"/>
      <c r="O201" s="534"/>
      <c r="AE201" s="219"/>
      <c r="AF201" s="219"/>
      <c r="AG201" s="219"/>
      <c r="AH201" s="218" t="s">
        <v>46</v>
      </c>
      <c r="AL201" s="219"/>
    </row>
    <row r="202" spans="1:39" customFormat="1" ht="15" x14ac:dyDescent="0.25">
      <c r="A202" s="248"/>
      <c r="B202" s="251"/>
      <c r="C202" s="250" t="s">
        <v>41</v>
      </c>
      <c r="D202" s="528" t="s">
        <v>47</v>
      </c>
      <c r="E202" s="528"/>
      <c r="F202" s="528"/>
      <c r="G202" s="252"/>
      <c r="H202" s="253"/>
      <c r="I202" s="253"/>
      <c r="J202" s="253"/>
      <c r="K202" s="257">
        <v>9218</v>
      </c>
      <c r="L202" s="281">
        <v>1.3225</v>
      </c>
      <c r="M202" s="254">
        <v>152.38999999999999</v>
      </c>
      <c r="N202" s="255">
        <v>46.99</v>
      </c>
      <c r="O202" s="256">
        <v>7160.81</v>
      </c>
      <c r="AE202" s="219"/>
      <c r="AF202" s="219"/>
      <c r="AG202" s="219"/>
      <c r="AI202" s="218" t="s">
        <v>47</v>
      </c>
      <c r="AL202" s="219"/>
    </row>
    <row r="203" spans="1:39" customFormat="1" ht="15" x14ac:dyDescent="0.25">
      <c r="A203" s="248"/>
      <c r="B203" s="251"/>
      <c r="C203" s="250" t="s">
        <v>25</v>
      </c>
      <c r="D203" s="528" t="s">
        <v>48</v>
      </c>
      <c r="E203" s="528"/>
      <c r="F203" s="528"/>
      <c r="G203" s="252"/>
      <c r="H203" s="253"/>
      <c r="I203" s="253"/>
      <c r="J203" s="253"/>
      <c r="K203" s="257">
        <v>40105.1</v>
      </c>
      <c r="L203" s="281">
        <v>1.4375</v>
      </c>
      <c r="M203" s="254">
        <v>720.64</v>
      </c>
      <c r="N203" s="255">
        <v>14.01</v>
      </c>
      <c r="O203" s="256">
        <v>10096.17</v>
      </c>
      <c r="AE203" s="219"/>
      <c r="AF203" s="219"/>
      <c r="AG203" s="219"/>
      <c r="AI203" s="218" t="s">
        <v>48</v>
      </c>
      <c r="AL203" s="219"/>
    </row>
    <row r="204" spans="1:39" customFormat="1" ht="15" x14ac:dyDescent="0.25">
      <c r="A204" s="248"/>
      <c r="B204" s="251"/>
      <c r="C204" s="250" t="s">
        <v>49</v>
      </c>
      <c r="D204" s="528" t="s">
        <v>50</v>
      </c>
      <c r="E204" s="528"/>
      <c r="F204" s="528"/>
      <c r="G204" s="252"/>
      <c r="H204" s="253"/>
      <c r="I204" s="253"/>
      <c r="J204" s="253"/>
      <c r="K204" s="257">
        <v>2629.93</v>
      </c>
      <c r="L204" s="281">
        <v>1.4375</v>
      </c>
      <c r="M204" s="254">
        <v>47.26</v>
      </c>
      <c r="N204" s="255">
        <v>46.99</v>
      </c>
      <c r="O204" s="256">
        <v>2220.75</v>
      </c>
      <c r="AE204" s="219"/>
      <c r="AF204" s="219"/>
      <c r="AG204" s="219"/>
      <c r="AI204" s="218" t="s">
        <v>50</v>
      </c>
      <c r="AL204" s="219"/>
    </row>
    <row r="205" spans="1:39" customFormat="1" ht="15" x14ac:dyDescent="0.25">
      <c r="A205" s="248"/>
      <c r="B205" s="251"/>
      <c r="C205" s="250" t="s">
        <v>51</v>
      </c>
      <c r="D205" s="528" t="s">
        <v>52</v>
      </c>
      <c r="E205" s="528"/>
      <c r="F205" s="528"/>
      <c r="G205" s="252"/>
      <c r="H205" s="253"/>
      <c r="I205" s="253"/>
      <c r="J205" s="253"/>
      <c r="K205" s="257">
        <v>1477980.73</v>
      </c>
      <c r="L205" s="253"/>
      <c r="M205" s="257">
        <v>18474.759999999998</v>
      </c>
      <c r="N205" s="255">
        <v>8.75</v>
      </c>
      <c r="O205" s="256">
        <v>161654.15</v>
      </c>
      <c r="AE205" s="219"/>
      <c r="AF205" s="219"/>
      <c r="AG205" s="219"/>
      <c r="AI205" s="218" t="s">
        <v>52</v>
      </c>
      <c r="AL205" s="219"/>
    </row>
    <row r="206" spans="1:39" customFormat="1" ht="15" x14ac:dyDescent="0.25">
      <c r="A206" s="259"/>
      <c r="B206" s="251"/>
      <c r="C206" s="250"/>
      <c r="D206" s="528" t="s">
        <v>53</v>
      </c>
      <c r="E206" s="528"/>
      <c r="F206" s="528"/>
      <c r="G206" s="252" t="s">
        <v>54</v>
      </c>
      <c r="H206" s="269">
        <v>1100</v>
      </c>
      <c r="I206" s="281">
        <v>1.3225</v>
      </c>
      <c r="J206" s="278">
        <v>18.184374999999999</v>
      </c>
      <c r="K206" s="261"/>
      <c r="L206" s="253"/>
      <c r="M206" s="261"/>
      <c r="N206" s="253"/>
      <c r="O206" s="262"/>
      <c r="AE206" s="219"/>
      <c r="AF206" s="219"/>
      <c r="AG206" s="219"/>
      <c r="AJ206" s="218" t="s">
        <v>53</v>
      </c>
      <c r="AL206" s="219"/>
    </row>
    <row r="207" spans="1:39" customFormat="1" ht="15" x14ac:dyDescent="0.25">
      <c r="A207" s="259"/>
      <c r="B207" s="251"/>
      <c r="C207" s="250"/>
      <c r="D207" s="528" t="s">
        <v>55</v>
      </c>
      <c r="E207" s="528"/>
      <c r="F207" s="528"/>
      <c r="G207" s="252" t="s">
        <v>54</v>
      </c>
      <c r="H207" s="255">
        <v>213.68</v>
      </c>
      <c r="I207" s="281">
        <v>1.4375</v>
      </c>
      <c r="J207" s="280">
        <v>3.8395625</v>
      </c>
      <c r="K207" s="261"/>
      <c r="L207" s="253"/>
      <c r="M207" s="261"/>
      <c r="N207" s="253"/>
      <c r="O207" s="262"/>
      <c r="AE207" s="219"/>
      <c r="AF207" s="219"/>
      <c r="AG207" s="219"/>
      <c r="AJ207" s="218" t="s">
        <v>55</v>
      </c>
      <c r="AL207" s="219"/>
    </row>
    <row r="208" spans="1:39" customFormat="1" ht="15" x14ac:dyDescent="0.25">
      <c r="A208" s="263"/>
      <c r="B208" s="252"/>
      <c r="C208" s="250"/>
      <c r="D208" s="532" t="s">
        <v>56</v>
      </c>
      <c r="E208" s="532"/>
      <c r="F208" s="532"/>
      <c r="G208" s="264"/>
      <c r="H208" s="265"/>
      <c r="I208" s="265"/>
      <c r="J208" s="265"/>
      <c r="K208" s="266">
        <v>1527303.83</v>
      </c>
      <c r="L208" s="265"/>
      <c r="M208" s="266">
        <v>19347.79</v>
      </c>
      <c r="N208" s="265"/>
      <c r="O208" s="268">
        <v>178911.13</v>
      </c>
      <c r="AE208" s="219"/>
      <c r="AF208" s="219"/>
      <c r="AG208" s="219"/>
      <c r="AK208" s="218" t="s">
        <v>56</v>
      </c>
      <c r="AL208" s="219"/>
    </row>
    <row r="209" spans="1:39" customFormat="1" ht="15" x14ac:dyDescent="0.25">
      <c r="A209" s="259"/>
      <c r="B209" s="251"/>
      <c r="C209" s="250"/>
      <c r="D209" s="528" t="s">
        <v>57</v>
      </c>
      <c r="E209" s="528"/>
      <c r="F209" s="528"/>
      <c r="G209" s="252"/>
      <c r="H209" s="253"/>
      <c r="I209" s="253"/>
      <c r="J209" s="253"/>
      <c r="K209" s="261"/>
      <c r="L209" s="253"/>
      <c r="M209" s="254">
        <v>199.65</v>
      </c>
      <c r="N209" s="253"/>
      <c r="O209" s="256">
        <v>9381.56</v>
      </c>
      <c r="AE209" s="219"/>
      <c r="AF209" s="219"/>
      <c r="AG209" s="219"/>
      <c r="AJ209" s="218" t="s">
        <v>57</v>
      </c>
      <c r="AL209" s="219"/>
    </row>
    <row r="210" spans="1:39" customFormat="1" ht="33.75" x14ac:dyDescent="0.25">
      <c r="A210" s="259"/>
      <c r="B210" s="251"/>
      <c r="C210" s="250" t="s">
        <v>238</v>
      </c>
      <c r="D210" s="528" t="s">
        <v>239</v>
      </c>
      <c r="E210" s="528"/>
      <c r="F210" s="528"/>
      <c r="G210" s="252" t="s">
        <v>58</v>
      </c>
      <c r="H210" s="269">
        <v>109</v>
      </c>
      <c r="I210" s="253"/>
      <c r="J210" s="269">
        <v>109</v>
      </c>
      <c r="K210" s="261"/>
      <c r="L210" s="253"/>
      <c r="M210" s="254">
        <v>217.62</v>
      </c>
      <c r="N210" s="253"/>
      <c r="O210" s="256">
        <v>10225.9</v>
      </c>
      <c r="AE210" s="219"/>
      <c r="AF210" s="219"/>
      <c r="AG210" s="219"/>
      <c r="AJ210" s="218" t="s">
        <v>239</v>
      </c>
      <c r="AL210" s="219"/>
    </row>
    <row r="211" spans="1:39" customFormat="1" ht="56.25" x14ac:dyDescent="0.25">
      <c r="A211" s="259"/>
      <c r="B211" s="251"/>
      <c r="C211" s="250" t="s">
        <v>240</v>
      </c>
      <c r="D211" s="528" t="s">
        <v>241</v>
      </c>
      <c r="E211" s="528"/>
      <c r="F211" s="528"/>
      <c r="G211" s="252" t="s">
        <v>58</v>
      </c>
      <c r="H211" s="269">
        <v>65</v>
      </c>
      <c r="I211" s="255">
        <v>0.85</v>
      </c>
      <c r="J211" s="255">
        <v>55.25</v>
      </c>
      <c r="K211" s="261"/>
      <c r="L211" s="253"/>
      <c r="M211" s="254">
        <v>110.31</v>
      </c>
      <c r="N211" s="253"/>
      <c r="O211" s="256">
        <v>5183.3100000000004</v>
      </c>
      <c r="AE211" s="219"/>
      <c r="AF211" s="219"/>
      <c r="AG211" s="219"/>
      <c r="AJ211" s="218" t="s">
        <v>241</v>
      </c>
      <c r="AL211" s="219"/>
    </row>
    <row r="212" spans="1:39" customFormat="1" ht="15" x14ac:dyDescent="0.25">
      <c r="A212" s="248"/>
      <c r="B212" s="271"/>
      <c r="C212" s="272"/>
      <c r="D212" s="530" t="s">
        <v>59</v>
      </c>
      <c r="E212" s="530"/>
      <c r="F212" s="530"/>
      <c r="G212" s="244"/>
      <c r="H212" s="273"/>
      <c r="I212" s="273"/>
      <c r="J212" s="273"/>
      <c r="K212" s="274"/>
      <c r="L212" s="273"/>
      <c r="M212" s="284">
        <v>19675.72</v>
      </c>
      <c r="N212" s="265"/>
      <c r="O212" s="276">
        <v>194320.34</v>
      </c>
      <c r="AE212" s="219"/>
      <c r="AF212" s="219"/>
      <c r="AG212" s="219"/>
      <c r="AL212" s="219" t="s">
        <v>59</v>
      </c>
    </row>
    <row r="213" spans="1:39" customFormat="1" ht="23.25" x14ac:dyDescent="0.25">
      <c r="A213" s="243" t="s">
        <v>104</v>
      </c>
      <c r="B213" s="244" t="s">
        <v>104</v>
      </c>
      <c r="C213" s="245" t="s">
        <v>247</v>
      </c>
      <c r="D213" s="531" t="s">
        <v>248</v>
      </c>
      <c r="E213" s="531"/>
      <c r="F213" s="531"/>
      <c r="G213" s="244" t="s">
        <v>91</v>
      </c>
      <c r="H213" s="244">
        <v>-23</v>
      </c>
      <c r="I213" s="244" t="s">
        <v>41</v>
      </c>
      <c r="J213" s="244" t="s">
        <v>454</v>
      </c>
      <c r="K213" s="246" t="s">
        <v>249</v>
      </c>
      <c r="L213" s="244"/>
      <c r="M213" s="246" t="s">
        <v>455</v>
      </c>
      <c r="N213" s="244" t="s">
        <v>318</v>
      </c>
      <c r="O213" s="247" t="s">
        <v>456</v>
      </c>
      <c r="AE213" s="219"/>
      <c r="AF213" s="219"/>
      <c r="AG213" s="219" t="s">
        <v>248</v>
      </c>
      <c r="AL213" s="219"/>
    </row>
    <row r="214" spans="1:39" customFormat="1" ht="15" x14ac:dyDescent="0.25">
      <c r="A214" s="248"/>
      <c r="B214" s="271"/>
      <c r="C214" s="272"/>
      <c r="D214" s="530" t="s">
        <v>59</v>
      </c>
      <c r="E214" s="530"/>
      <c r="F214" s="530"/>
      <c r="G214" s="244"/>
      <c r="H214" s="273"/>
      <c r="I214" s="273"/>
      <c r="J214" s="273"/>
      <c r="K214" s="274"/>
      <c r="L214" s="273"/>
      <c r="M214" s="284">
        <v>-8077.6</v>
      </c>
      <c r="N214" s="265"/>
      <c r="O214" s="276">
        <v>-70679</v>
      </c>
      <c r="AE214" s="219"/>
      <c r="AF214" s="219"/>
      <c r="AG214" s="219"/>
      <c r="AL214" s="219" t="s">
        <v>59</v>
      </c>
    </row>
    <row r="215" spans="1:39" customFormat="1" ht="23.25" x14ac:dyDescent="0.25">
      <c r="A215" s="243" t="s">
        <v>105</v>
      </c>
      <c r="B215" s="244" t="s">
        <v>105</v>
      </c>
      <c r="C215" s="245" t="s">
        <v>327</v>
      </c>
      <c r="D215" s="531" t="s">
        <v>248</v>
      </c>
      <c r="E215" s="531"/>
      <c r="F215" s="531"/>
      <c r="G215" s="244" t="s">
        <v>91</v>
      </c>
      <c r="H215" s="244">
        <v>25</v>
      </c>
      <c r="I215" s="244" t="s">
        <v>41</v>
      </c>
      <c r="J215" s="244" t="s">
        <v>107</v>
      </c>
      <c r="K215" s="246"/>
      <c r="L215" s="244"/>
      <c r="M215" s="246"/>
      <c r="N215" s="244" t="s">
        <v>318</v>
      </c>
      <c r="O215" s="247"/>
      <c r="AE215" s="219"/>
      <c r="AF215" s="219"/>
      <c r="AG215" s="219" t="s">
        <v>248</v>
      </c>
      <c r="AL215" s="219"/>
    </row>
    <row r="216" spans="1:39" customFormat="1" ht="15" x14ac:dyDescent="0.25">
      <c r="A216" s="248"/>
      <c r="B216" s="271"/>
      <c r="C216" s="272"/>
      <c r="D216" s="530" t="s">
        <v>59</v>
      </c>
      <c r="E216" s="530"/>
      <c r="F216" s="530"/>
      <c r="G216" s="244"/>
      <c r="H216" s="273"/>
      <c r="I216" s="273"/>
      <c r="J216" s="273"/>
      <c r="K216" s="274"/>
      <c r="L216" s="273"/>
      <c r="M216" s="275">
        <v>0</v>
      </c>
      <c r="N216" s="265"/>
      <c r="O216" s="277">
        <v>0</v>
      </c>
      <c r="AE216" s="219"/>
      <c r="AF216" s="219"/>
      <c r="AG216" s="219"/>
      <c r="AL216" s="219" t="s">
        <v>59</v>
      </c>
    </row>
    <row r="217" spans="1:39" customFormat="1" ht="23.25" x14ac:dyDescent="0.25">
      <c r="A217" s="243" t="s">
        <v>106</v>
      </c>
      <c r="B217" s="244" t="s">
        <v>106</v>
      </c>
      <c r="C217" s="245" t="s">
        <v>269</v>
      </c>
      <c r="D217" s="531" t="s">
        <v>270</v>
      </c>
      <c r="E217" s="531"/>
      <c r="F217" s="531"/>
      <c r="G217" s="244" t="s">
        <v>88</v>
      </c>
      <c r="H217" s="244">
        <v>-23</v>
      </c>
      <c r="I217" s="244" t="s">
        <v>41</v>
      </c>
      <c r="J217" s="244" t="s">
        <v>454</v>
      </c>
      <c r="K217" s="246" t="s">
        <v>271</v>
      </c>
      <c r="L217" s="244"/>
      <c r="M217" s="246" t="s">
        <v>457</v>
      </c>
      <c r="N217" s="244" t="s">
        <v>318</v>
      </c>
      <c r="O217" s="247" t="s">
        <v>458</v>
      </c>
      <c r="AE217" s="219"/>
      <c r="AF217" s="219"/>
      <c r="AG217" s="219" t="s">
        <v>270</v>
      </c>
      <c r="AL217" s="219"/>
    </row>
    <row r="218" spans="1:39" customFormat="1" ht="15" x14ac:dyDescent="0.25">
      <c r="A218" s="248"/>
      <c r="B218" s="271"/>
      <c r="C218" s="272"/>
      <c r="D218" s="530" t="s">
        <v>59</v>
      </c>
      <c r="E218" s="530"/>
      <c r="F218" s="530"/>
      <c r="G218" s="244"/>
      <c r="H218" s="273"/>
      <c r="I218" s="273"/>
      <c r="J218" s="273"/>
      <c r="K218" s="274"/>
      <c r="L218" s="273"/>
      <c r="M218" s="284">
        <v>-4326.3</v>
      </c>
      <c r="N218" s="265"/>
      <c r="O218" s="276">
        <v>-37855.129999999997</v>
      </c>
      <c r="AE218" s="219"/>
      <c r="AF218" s="219"/>
      <c r="AG218" s="219"/>
      <c r="AL218" s="219" t="s">
        <v>59</v>
      </c>
    </row>
    <row r="219" spans="1:39" customFormat="1" ht="33.75" x14ac:dyDescent="0.25">
      <c r="A219" s="243" t="s">
        <v>107</v>
      </c>
      <c r="B219" s="244" t="s">
        <v>107</v>
      </c>
      <c r="C219" s="245" t="s">
        <v>321</v>
      </c>
      <c r="D219" s="531" t="s">
        <v>322</v>
      </c>
      <c r="E219" s="531"/>
      <c r="F219" s="531"/>
      <c r="G219" s="244" t="s">
        <v>88</v>
      </c>
      <c r="H219" s="244">
        <v>15</v>
      </c>
      <c r="I219" s="244" t="s">
        <v>41</v>
      </c>
      <c r="J219" s="244" t="s">
        <v>92</v>
      </c>
      <c r="K219" s="246" t="s">
        <v>323</v>
      </c>
      <c r="L219" s="244" t="s">
        <v>76</v>
      </c>
      <c r="M219" s="246" t="s">
        <v>324</v>
      </c>
      <c r="N219" s="244" t="s">
        <v>318</v>
      </c>
      <c r="O219" s="247" t="s">
        <v>325</v>
      </c>
      <c r="AE219" s="219"/>
      <c r="AF219" s="219"/>
      <c r="AG219" s="219" t="s">
        <v>322</v>
      </c>
      <c r="AL219" s="219"/>
    </row>
    <row r="220" spans="1:39" customFormat="1" ht="15" x14ac:dyDescent="0.25">
      <c r="A220" s="283"/>
      <c r="B220" s="271"/>
      <c r="C220" s="272"/>
      <c r="D220" s="528" t="s">
        <v>326</v>
      </c>
      <c r="E220" s="528"/>
      <c r="F220" s="528"/>
      <c r="G220" s="528"/>
      <c r="H220" s="528"/>
      <c r="I220" s="528"/>
      <c r="J220" s="528"/>
      <c r="K220" s="528"/>
      <c r="L220" s="528"/>
      <c r="M220" s="528"/>
      <c r="N220" s="528"/>
      <c r="O220" s="535"/>
      <c r="AE220" s="219"/>
      <c r="AF220" s="219"/>
      <c r="AG220" s="219"/>
      <c r="AL220" s="219"/>
      <c r="AM220" s="218" t="s">
        <v>326</v>
      </c>
    </row>
    <row r="221" spans="1:39" customFormat="1" ht="15" x14ac:dyDescent="0.25">
      <c r="A221" s="248"/>
      <c r="B221" s="249"/>
      <c r="C221" s="250"/>
      <c r="D221" s="533" t="s">
        <v>95</v>
      </c>
      <c r="E221" s="533"/>
      <c r="F221" s="533"/>
      <c r="G221" s="533"/>
      <c r="H221" s="533"/>
      <c r="I221" s="533"/>
      <c r="J221" s="533"/>
      <c r="K221" s="533"/>
      <c r="L221" s="533"/>
      <c r="M221" s="533"/>
      <c r="N221" s="533"/>
      <c r="O221" s="534"/>
      <c r="AE221" s="219"/>
      <c r="AF221" s="219"/>
      <c r="AG221" s="219"/>
      <c r="AH221" s="218" t="s">
        <v>95</v>
      </c>
      <c r="AL221" s="219"/>
    </row>
    <row r="222" spans="1:39" customFormat="1" ht="15" x14ac:dyDescent="0.25">
      <c r="A222" s="248"/>
      <c r="B222" s="271"/>
      <c r="C222" s="272"/>
      <c r="D222" s="530" t="s">
        <v>59</v>
      </c>
      <c r="E222" s="530"/>
      <c r="F222" s="530"/>
      <c r="G222" s="244"/>
      <c r="H222" s="273"/>
      <c r="I222" s="273"/>
      <c r="J222" s="273"/>
      <c r="K222" s="274"/>
      <c r="L222" s="273"/>
      <c r="M222" s="284">
        <v>10148.89</v>
      </c>
      <c r="N222" s="265"/>
      <c r="O222" s="276">
        <v>88802.79</v>
      </c>
      <c r="AE222" s="219"/>
      <c r="AF222" s="219"/>
      <c r="AG222" s="219"/>
      <c r="AL222" s="219" t="s">
        <v>59</v>
      </c>
    </row>
    <row r="223" spans="1:39" customFormat="1" ht="23.25" x14ac:dyDescent="0.25">
      <c r="A223" s="243" t="s">
        <v>108</v>
      </c>
      <c r="B223" s="244" t="s">
        <v>108</v>
      </c>
      <c r="C223" s="245" t="s">
        <v>327</v>
      </c>
      <c r="D223" s="531" t="s">
        <v>328</v>
      </c>
      <c r="E223" s="531"/>
      <c r="F223" s="531"/>
      <c r="G223" s="244" t="s">
        <v>88</v>
      </c>
      <c r="H223" s="244">
        <v>8</v>
      </c>
      <c r="I223" s="244" t="s">
        <v>41</v>
      </c>
      <c r="J223" s="244" t="s">
        <v>70</v>
      </c>
      <c r="K223" s="246"/>
      <c r="L223" s="244"/>
      <c r="M223" s="246"/>
      <c r="N223" s="244" t="s">
        <v>318</v>
      </c>
      <c r="O223" s="247"/>
      <c r="AE223" s="219"/>
      <c r="AF223" s="219"/>
      <c r="AG223" s="219" t="s">
        <v>328</v>
      </c>
      <c r="AL223" s="219"/>
    </row>
    <row r="224" spans="1:39" customFormat="1" ht="15" x14ac:dyDescent="0.25">
      <c r="A224" s="248"/>
      <c r="B224" s="271"/>
      <c r="C224" s="272"/>
      <c r="D224" s="530" t="s">
        <v>59</v>
      </c>
      <c r="E224" s="530"/>
      <c r="F224" s="530"/>
      <c r="G224" s="244"/>
      <c r="H224" s="273"/>
      <c r="I224" s="273"/>
      <c r="J224" s="273"/>
      <c r="K224" s="274"/>
      <c r="L224" s="273"/>
      <c r="M224" s="275">
        <v>0</v>
      </c>
      <c r="N224" s="265"/>
      <c r="O224" s="277">
        <v>0</v>
      </c>
      <c r="AE224" s="219"/>
      <c r="AF224" s="219"/>
      <c r="AG224" s="219"/>
      <c r="AL224" s="219" t="s">
        <v>59</v>
      </c>
    </row>
    <row r="225" spans="1:38" customFormat="1" ht="34.5" x14ac:dyDescent="0.25">
      <c r="A225" s="243" t="s">
        <v>109</v>
      </c>
      <c r="B225" s="244" t="s">
        <v>109</v>
      </c>
      <c r="C225" s="245" t="s">
        <v>329</v>
      </c>
      <c r="D225" s="531" t="s">
        <v>330</v>
      </c>
      <c r="E225" s="531"/>
      <c r="F225" s="531"/>
      <c r="G225" s="244" t="s">
        <v>42</v>
      </c>
      <c r="H225" s="244">
        <v>1.0749999999999999E-2</v>
      </c>
      <c r="I225" s="244" t="s">
        <v>41</v>
      </c>
      <c r="J225" s="244" t="s">
        <v>459</v>
      </c>
      <c r="K225" s="246"/>
      <c r="L225" s="244"/>
      <c r="M225" s="246"/>
      <c r="N225" s="244"/>
      <c r="O225" s="247"/>
      <c r="AE225" s="219"/>
      <c r="AF225" s="219"/>
      <c r="AG225" s="219" t="s">
        <v>330</v>
      </c>
      <c r="AL225" s="219"/>
    </row>
    <row r="226" spans="1:38" customFormat="1" ht="33.75" x14ac:dyDescent="0.25">
      <c r="A226" s="248"/>
      <c r="B226" s="249"/>
      <c r="C226" s="250" t="s">
        <v>43</v>
      </c>
      <c r="D226" s="533" t="s">
        <v>44</v>
      </c>
      <c r="E226" s="533"/>
      <c r="F226" s="533"/>
      <c r="G226" s="533"/>
      <c r="H226" s="533"/>
      <c r="I226" s="533"/>
      <c r="J226" s="533"/>
      <c r="K226" s="533"/>
      <c r="L226" s="533"/>
      <c r="M226" s="533"/>
      <c r="N226" s="533"/>
      <c r="O226" s="534"/>
      <c r="AE226" s="219"/>
      <c r="AF226" s="219"/>
      <c r="AG226" s="219"/>
      <c r="AH226" s="218" t="s">
        <v>44</v>
      </c>
      <c r="AL226" s="219"/>
    </row>
    <row r="227" spans="1:38" customFormat="1" ht="57" x14ac:dyDescent="0.25">
      <c r="A227" s="248"/>
      <c r="B227" s="249"/>
      <c r="C227" s="250" t="s">
        <v>45</v>
      </c>
      <c r="D227" s="533" t="s">
        <v>46</v>
      </c>
      <c r="E227" s="533"/>
      <c r="F227" s="533"/>
      <c r="G227" s="533"/>
      <c r="H227" s="533"/>
      <c r="I227" s="533"/>
      <c r="J227" s="533"/>
      <c r="K227" s="533"/>
      <c r="L227" s="533"/>
      <c r="M227" s="533"/>
      <c r="N227" s="533"/>
      <c r="O227" s="534"/>
      <c r="AE227" s="219"/>
      <c r="AF227" s="219"/>
      <c r="AG227" s="219"/>
      <c r="AH227" s="218" t="s">
        <v>46</v>
      </c>
      <c r="AL227" s="219"/>
    </row>
    <row r="228" spans="1:38" customFormat="1" ht="15" x14ac:dyDescent="0.25">
      <c r="A228" s="248"/>
      <c r="B228" s="251"/>
      <c r="C228" s="250" t="s">
        <v>41</v>
      </c>
      <c r="D228" s="528" t="s">
        <v>47</v>
      </c>
      <c r="E228" s="528"/>
      <c r="F228" s="528"/>
      <c r="G228" s="252"/>
      <c r="H228" s="253"/>
      <c r="I228" s="253"/>
      <c r="J228" s="253"/>
      <c r="K228" s="257">
        <v>1107.95</v>
      </c>
      <c r="L228" s="281">
        <v>1.3225</v>
      </c>
      <c r="M228" s="254">
        <v>15.75</v>
      </c>
      <c r="N228" s="255">
        <v>46.99</v>
      </c>
      <c r="O228" s="258">
        <v>740.09</v>
      </c>
      <c r="AE228" s="219"/>
      <c r="AF228" s="219"/>
      <c r="AG228" s="219"/>
      <c r="AI228" s="218" t="s">
        <v>47</v>
      </c>
      <c r="AL228" s="219"/>
    </row>
    <row r="229" spans="1:38" customFormat="1" ht="15" x14ac:dyDescent="0.25">
      <c r="A229" s="248"/>
      <c r="B229" s="251"/>
      <c r="C229" s="250" t="s">
        <v>25</v>
      </c>
      <c r="D229" s="528" t="s">
        <v>48</v>
      </c>
      <c r="E229" s="528"/>
      <c r="F229" s="528"/>
      <c r="G229" s="252"/>
      <c r="H229" s="253"/>
      <c r="I229" s="253"/>
      <c r="J229" s="253"/>
      <c r="K229" s="257">
        <v>12533.99</v>
      </c>
      <c r="L229" s="281">
        <v>1.4375</v>
      </c>
      <c r="M229" s="254">
        <v>193.69</v>
      </c>
      <c r="N229" s="255">
        <v>14.01</v>
      </c>
      <c r="O229" s="256">
        <v>2713.6</v>
      </c>
      <c r="AE229" s="219"/>
      <c r="AF229" s="219"/>
      <c r="AG229" s="219"/>
      <c r="AI229" s="218" t="s">
        <v>48</v>
      </c>
      <c r="AL229" s="219"/>
    </row>
    <row r="230" spans="1:38" customFormat="1" ht="15" x14ac:dyDescent="0.25">
      <c r="A230" s="248"/>
      <c r="B230" s="251"/>
      <c r="C230" s="250" t="s">
        <v>49</v>
      </c>
      <c r="D230" s="528" t="s">
        <v>50</v>
      </c>
      <c r="E230" s="528"/>
      <c r="F230" s="528"/>
      <c r="G230" s="252"/>
      <c r="H230" s="253"/>
      <c r="I230" s="253"/>
      <c r="J230" s="253"/>
      <c r="K230" s="254">
        <v>820.22</v>
      </c>
      <c r="L230" s="281">
        <v>1.4375</v>
      </c>
      <c r="M230" s="254">
        <v>12.67</v>
      </c>
      <c r="N230" s="255">
        <v>46.99</v>
      </c>
      <c r="O230" s="258">
        <v>595.36</v>
      </c>
      <c r="AE230" s="219"/>
      <c r="AF230" s="219"/>
      <c r="AG230" s="219"/>
      <c r="AI230" s="218" t="s">
        <v>50</v>
      </c>
      <c r="AL230" s="219"/>
    </row>
    <row r="231" spans="1:38" customFormat="1" ht="15" x14ac:dyDescent="0.25">
      <c r="A231" s="248"/>
      <c r="B231" s="251"/>
      <c r="C231" s="250" t="s">
        <v>51</v>
      </c>
      <c r="D231" s="528" t="s">
        <v>52</v>
      </c>
      <c r="E231" s="528"/>
      <c r="F231" s="528"/>
      <c r="G231" s="252"/>
      <c r="H231" s="253"/>
      <c r="I231" s="253"/>
      <c r="J231" s="253"/>
      <c r="K231" s="257">
        <v>230267.7</v>
      </c>
      <c r="L231" s="253"/>
      <c r="M231" s="257">
        <v>2475.38</v>
      </c>
      <c r="N231" s="255">
        <v>8.75</v>
      </c>
      <c r="O231" s="256">
        <v>21659.58</v>
      </c>
      <c r="AE231" s="219"/>
      <c r="AF231" s="219"/>
      <c r="AG231" s="219"/>
      <c r="AI231" s="218" t="s">
        <v>52</v>
      </c>
      <c r="AL231" s="219"/>
    </row>
    <row r="232" spans="1:38" customFormat="1" ht="15" x14ac:dyDescent="0.25">
      <c r="A232" s="259"/>
      <c r="B232" s="251"/>
      <c r="C232" s="250"/>
      <c r="D232" s="528" t="s">
        <v>53</v>
      </c>
      <c r="E232" s="528"/>
      <c r="F232" s="528"/>
      <c r="G232" s="252" t="s">
        <v>54</v>
      </c>
      <c r="H232" s="255">
        <v>134.46</v>
      </c>
      <c r="I232" s="281">
        <v>1.3225</v>
      </c>
      <c r="J232" s="278">
        <v>1.9116010000000001</v>
      </c>
      <c r="K232" s="261"/>
      <c r="L232" s="253"/>
      <c r="M232" s="261"/>
      <c r="N232" s="253"/>
      <c r="O232" s="262"/>
      <c r="AE232" s="219"/>
      <c r="AF232" s="219"/>
      <c r="AG232" s="219"/>
      <c r="AJ232" s="218" t="s">
        <v>53</v>
      </c>
      <c r="AL232" s="219"/>
    </row>
    <row r="233" spans="1:38" customFormat="1" ht="15" x14ac:dyDescent="0.25">
      <c r="A233" s="259"/>
      <c r="B233" s="251"/>
      <c r="C233" s="250"/>
      <c r="D233" s="528" t="s">
        <v>55</v>
      </c>
      <c r="E233" s="528"/>
      <c r="F233" s="528"/>
      <c r="G233" s="252" t="s">
        <v>54</v>
      </c>
      <c r="H233" s="255">
        <v>54.89</v>
      </c>
      <c r="I233" s="281">
        <v>1.4375</v>
      </c>
      <c r="J233" s="278">
        <v>0.84822200000000003</v>
      </c>
      <c r="K233" s="261"/>
      <c r="L233" s="253"/>
      <c r="M233" s="261"/>
      <c r="N233" s="253"/>
      <c r="O233" s="262"/>
      <c r="AE233" s="219"/>
      <c r="AF233" s="219"/>
      <c r="AG233" s="219"/>
      <c r="AJ233" s="218" t="s">
        <v>55</v>
      </c>
      <c r="AL233" s="219"/>
    </row>
    <row r="234" spans="1:38" customFormat="1" ht="15" x14ac:dyDescent="0.25">
      <c r="A234" s="263"/>
      <c r="B234" s="252"/>
      <c r="C234" s="250"/>
      <c r="D234" s="532" t="s">
        <v>56</v>
      </c>
      <c r="E234" s="532"/>
      <c r="F234" s="532"/>
      <c r="G234" s="264"/>
      <c r="H234" s="265"/>
      <c r="I234" s="265"/>
      <c r="J234" s="265"/>
      <c r="K234" s="266">
        <v>243909.64</v>
      </c>
      <c r="L234" s="265"/>
      <c r="M234" s="266">
        <v>2684.82</v>
      </c>
      <c r="N234" s="265"/>
      <c r="O234" s="268">
        <v>25113.27</v>
      </c>
      <c r="AE234" s="219"/>
      <c r="AF234" s="219"/>
      <c r="AG234" s="219"/>
      <c r="AK234" s="218" t="s">
        <v>56</v>
      </c>
      <c r="AL234" s="219"/>
    </row>
    <row r="235" spans="1:38" customFormat="1" ht="15" x14ac:dyDescent="0.25">
      <c r="A235" s="259"/>
      <c r="B235" s="251"/>
      <c r="C235" s="250"/>
      <c r="D235" s="528" t="s">
        <v>57</v>
      </c>
      <c r="E235" s="528"/>
      <c r="F235" s="528"/>
      <c r="G235" s="252"/>
      <c r="H235" s="253"/>
      <c r="I235" s="253"/>
      <c r="J235" s="253"/>
      <c r="K235" s="261"/>
      <c r="L235" s="253"/>
      <c r="M235" s="254">
        <v>28.42</v>
      </c>
      <c r="N235" s="253"/>
      <c r="O235" s="256">
        <v>1335.45</v>
      </c>
      <c r="AE235" s="219"/>
      <c r="AF235" s="219"/>
      <c r="AG235" s="219"/>
      <c r="AJ235" s="218" t="s">
        <v>57</v>
      </c>
      <c r="AL235" s="219"/>
    </row>
    <row r="236" spans="1:38" customFormat="1" ht="33.75" x14ac:dyDescent="0.25">
      <c r="A236" s="259"/>
      <c r="B236" s="251"/>
      <c r="C236" s="250" t="s">
        <v>238</v>
      </c>
      <c r="D236" s="528" t="s">
        <v>239</v>
      </c>
      <c r="E236" s="528"/>
      <c r="F236" s="528"/>
      <c r="G236" s="252" t="s">
        <v>58</v>
      </c>
      <c r="H236" s="269">
        <v>109</v>
      </c>
      <c r="I236" s="253"/>
      <c r="J236" s="269">
        <v>109</v>
      </c>
      <c r="K236" s="261"/>
      <c r="L236" s="253"/>
      <c r="M236" s="254">
        <v>30.98</v>
      </c>
      <c r="N236" s="253"/>
      <c r="O236" s="256">
        <v>1455.64</v>
      </c>
      <c r="AE236" s="219"/>
      <c r="AF236" s="219"/>
      <c r="AG236" s="219"/>
      <c r="AJ236" s="218" t="s">
        <v>239</v>
      </c>
      <c r="AL236" s="219"/>
    </row>
    <row r="237" spans="1:38" customFormat="1" ht="56.25" x14ac:dyDescent="0.25">
      <c r="A237" s="259"/>
      <c r="B237" s="251"/>
      <c r="C237" s="250" t="s">
        <v>240</v>
      </c>
      <c r="D237" s="528" t="s">
        <v>241</v>
      </c>
      <c r="E237" s="528"/>
      <c r="F237" s="528"/>
      <c r="G237" s="252" t="s">
        <v>58</v>
      </c>
      <c r="H237" s="269">
        <v>65</v>
      </c>
      <c r="I237" s="255">
        <v>0.85</v>
      </c>
      <c r="J237" s="255">
        <v>55.25</v>
      </c>
      <c r="K237" s="261"/>
      <c r="L237" s="253"/>
      <c r="M237" s="254">
        <v>15.7</v>
      </c>
      <c r="N237" s="253"/>
      <c r="O237" s="258">
        <v>737.84</v>
      </c>
      <c r="AE237" s="219"/>
      <c r="AF237" s="219"/>
      <c r="AG237" s="219"/>
      <c r="AJ237" s="218" t="s">
        <v>241</v>
      </c>
      <c r="AL237" s="219"/>
    </row>
    <row r="238" spans="1:38" customFormat="1" ht="15" x14ac:dyDescent="0.25">
      <c r="A238" s="248"/>
      <c r="B238" s="271"/>
      <c r="C238" s="272"/>
      <c r="D238" s="530" t="s">
        <v>59</v>
      </c>
      <c r="E238" s="530"/>
      <c r="F238" s="530"/>
      <c r="G238" s="244"/>
      <c r="H238" s="273"/>
      <c r="I238" s="273"/>
      <c r="J238" s="273"/>
      <c r="K238" s="274"/>
      <c r="L238" s="273"/>
      <c r="M238" s="284">
        <v>2731.5</v>
      </c>
      <c r="N238" s="265"/>
      <c r="O238" s="276">
        <v>27306.75</v>
      </c>
      <c r="AE238" s="219"/>
      <c r="AF238" s="219"/>
      <c r="AG238" s="219"/>
      <c r="AL238" s="219" t="s">
        <v>59</v>
      </c>
    </row>
    <row r="239" spans="1:38" customFormat="1" ht="45.75" x14ac:dyDescent="0.25">
      <c r="A239" s="243" t="s">
        <v>89</v>
      </c>
      <c r="B239" s="244" t="s">
        <v>89</v>
      </c>
      <c r="C239" s="245" t="s">
        <v>286</v>
      </c>
      <c r="D239" s="531" t="s">
        <v>287</v>
      </c>
      <c r="E239" s="531"/>
      <c r="F239" s="531"/>
      <c r="G239" s="244" t="s">
        <v>67</v>
      </c>
      <c r="H239" s="244">
        <v>-12.58</v>
      </c>
      <c r="I239" s="244" t="s">
        <v>41</v>
      </c>
      <c r="J239" s="244" t="s">
        <v>460</v>
      </c>
      <c r="K239" s="246" t="s">
        <v>288</v>
      </c>
      <c r="L239" s="244"/>
      <c r="M239" s="246" t="s">
        <v>461</v>
      </c>
      <c r="N239" s="244" t="s">
        <v>318</v>
      </c>
      <c r="O239" s="247" t="s">
        <v>462</v>
      </c>
      <c r="AE239" s="219"/>
      <c r="AF239" s="219"/>
      <c r="AG239" s="219" t="s">
        <v>287</v>
      </c>
      <c r="AL239" s="219"/>
    </row>
    <row r="240" spans="1:38" customFormat="1" ht="15" x14ac:dyDescent="0.25">
      <c r="A240" s="248"/>
      <c r="B240" s="271"/>
      <c r="C240" s="272"/>
      <c r="D240" s="530" t="s">
        <v>59</v>
      </c>
      <c r="E240" s="530"/>
      <c r="F240" s="530"/>
      <c r="G240" s="244"/>
      <c r="H240" s="273"/>
      <c r="I240" s="273"/>
      <c r="J240" s="273"/>
      <c r="K240" s="274"/>
      <c r="L240" s="273"/>
      <c r="M240" s="284">
        <v>-2475.87</v>
      </c>
      <c r="N240" s="265"/>
      <c r="O240" s="276">
        <v>-21663.86</v>
      </c>
      <c r="AE240" s="219"/>
      <c r="AF240" s="219"/>
      <c r="AG240" s="219"/>
      <c r="AL240" s="219" t="s">
        <v>59</v>
      </c>
    </row>
    <row r="241" spans="1:39" customFormat="1" ht="22.5" x14ac:dyDescent="0.25">
      <c r="A241" s="243" t="s">
        <v>90</v>
      </c>
      <c r="B241" s="244" t="s">
        <v>90</v>
      </c>
      <c r="C241" s="245" t="s">
        <v>331</v>
      </c>
      <c r="D241" s="531" t="s">
        <v>332</v>
      </c>
      <c r="E241" s="531"/>
      <c r="F241" s="531"/>
      <c r="G241" s="244" t="s">
        <v>67</v>
      </c>
      <c r="H241" s="244">
        <v>12.58</v>
      </c>
      <c r="I241" s="244" t="s">
        <v>41</v>
      </c>
      <c r="J241" s="244" t="s">
        <v>463</v>
      </c>
      <c r="K241" s="246" t="s">
        <v>333</v>
      </c>
      <c r="L241" s="244" t="s">
        <v>217</v>
      </c>
      <c r="M241" s="246" t="s">
        <v>464</v>
      </c>
      <c r="N241" s="244" t="s">
        <v>318</v>
      </c>
      <c r="O241" s="247" t="s">
        <v>465</v>
      </c>
      <c r="AE241" s="219"/>
      <c r="AF241" s="219"/>
      <c r="AG241" s="219" t="s">
        <v>332</v>
      </c>
      <c r="AL241" s="219"/>
    </row>
    <row r="242" spans="1:39" customFormat="1" ht="15" x14ac:dyDescent="0.25">
      <c r="A242" s="283"/>
      <c r="B242" s="271"/>
      <c r="C242" s="272"/>
      <c r="D242" s="528" t="s">
        <v>334</v>
      </c>
      <c r="E242" s="528"/>
      <c r="F242" s="528"/>
      <c r="G242" s="528"/>
      <c r="H242" s="528"/>
      <c r="I242" s="528"/>
      <c r="J242" s="528"/>
      <c r="K242" s="528"/>
      <c r="L242" s="528"/>
      <c r="M242" s="528"/>
      <c r="N242" s="528"/>
      <c r="O242" s="535"/>
      <c r="AE242" s="219"/>
      <c r="AF242" s="219"/>
      <c r="AG242" s="219"/>
      <c r="AL242" s="219"/>
      <c r="AM242" s="218" t="s">
        <v>334</v>
      </c>
    </row>
    <row r="243" spans="1:39" customFormat="1" ht="15" x14ac:dyDescent="0.25">
      <c r="A243" s="248"/>
      <c r="B243" s="249"/>
      <c r="C243" s="250"/>
      <c r="D243" s="533" t="s">
        <v>335</v>
      </c>
      <c r="E243" s="533"/>
      <c r="F243" s="533"/>
      <c r="G243" s="533"/>
      <c r="H243" s="533"/>
      <c r="I243" s="533"/>
      <c r="J243" s="533"/>
      <c r="K243" s="533"/>
      <c r="L243" s="533"/>
      <c r="M243" s="533"/>
      <c r="N243" s="533"/>
      <c r="O243" s="534"/>
      <c r="AE243" s="219"/>
      <c r="AF243" s="219"/>
      <c r="AG243" s="219"/>
      <c r="AH243" s="218" t="s">
        <v>335</v>
      </c>
      <c r="AL243" s="219"/>
    </row>
    <row r="244" spans="1:39" customFormat="1" ht="15" x14ac:dyDescent="0.25">
      <c r="A244" s="248"/>
      <c r="B244" s="249"/>
      <c r="C244" s="250"/>
      <c r="D244" s="533" t="s">
        <v>133</v>
      </c>
      <c r="E244" s="533"/>
      <c r="F244" s="533"/>
      <c r="G244" s="533"/>
      <c r="H244" s="533"/>
      <c r="I244" s="533"/>
      <c r="J244" s="533"/>
      <c r="K244" s="533"/>
      <c r="L244" s="533"/>
      <c r="M244" s="533"/>
      <c r="N244" s="533"/>
      <c r="O244" s="534"/>
      <c r="AE244" s="219"/>
      <c r="AF244" s="219"/>
      <c r="AG244" s="219"/>
      <c r="AH244" s="218" t="s">
        <v>133</v>
      </c>
      <c r="AL244" s="219"/>
    </row>
    <row r="245" spans="1:39" customFormat="1" ht="15" x14ac:dyDescent="0.25">
      <c r="A245" s="248"/>
      <c r="B245" s="271"/>
      <c r="C245" s="272"/>
      <c r="D245" s="530" t="s">
        <v>59</v>
      </c>
      <c r="E245" s="530"/>
      <c r="F245" s="530"/>
      <c r="G245" s="244"/>
      <c r="H245" s="273"/>
      <c r="I245" s="273"/>
      <c r="J245" s="273"/>
      <c r="K245" s="274"/>
      <c r="L245" s="273"/>
      <c r="M245" s="284">
        <v>6306.64</v>
      </c>
      <c r="N245" s="265"/>
      <c r="O245" s="276">
        <v>55183.1</v>
      </c>
      <c r="AE245" s="219"/>
      <c r="AF245" s="219"/>
      <c r="AG245" s="219"/>
      <c r="AL245" s="219" t="s">
        <v>59</v>
      </c>
    </row>
    <row r="246" spans="1:39" customFormat="1" ht="57" x14ac:dyDescent="0.25">
      <c r="A246" s="243" t="s">
        <v>93</v>
      </c>
      <c r="B246" s="244" t="s">
        <v>93</v>
      </c>
      <c r="C246" s="245" t="s">
        <v>336</v>
      </c>
      <c r="D246" s="531" t="s">
        <v>337</v>
      </c>
      <c r="E246" s="531"/>
      <c r="F246" s="531"/>
      <c r="G246" s="244" t="s">
        <v>246</v>
      </c>
      <c r="H246" s="244">
        <v>2.5000000000000001E-2</v>
      </c>
      <c r="I246" s="244" t="s">
        <v>41</v>
      </c>
      <c r="J246" s="244" t="s">
        <v>466</v>
      </c>
      <c r="K246" s="246"/>
      <c r="L246" s="244"/>
      <c r="M246" s="246"/>
      <c r="N246" s="244"/>
      <c r="O246" s="247"/>
      <c r="AE246" s="219"/>
      <c r="AF246" s="219"/>
      <c r="AG246" s="219" t="s">
        <v>337</v>
      </c>
      <c r="AL246" s="219"/>
    </row>
    <row r="247" spans="1:39" customFormat="1" ht="33.75" x14ac:dyDescent="0.25">
      <c r="A247" s="248"/>
      <c r="B247" s="249"/>
      <c r="C247" s="250" t="s">
        <v>43</v>
      </c>
      <c r="D247" s="533" t="s">
        <v>44</v>
      </c>
      <c r="E247" s="533"/>
      <c r="F247" s="533"/>
      <c r="G247" s="533"/>
      <c r="H247" s="533"/>
      <c r="I247" s="533"/>
      <c r="J247" s="533"/>
      <c r="K247" s="533"/>
      <c r="L247" s="533"/>
      <c r="M247" s="533"/>
      <c r="N247" s="533"/>
      <c r="O247" s="534"/>
      <c r="AE247" s="219"/>
      <c r="AF247" s="219"/>
      <c r="AG247" s="219"/>
      <c r="AH247" s="218" t="s">
        <v>44</v>
      </c>
      <c r="AL247" s="219"/>
    </row>
    <row r="248" spans="1:39" customFormat="1" ht="57" x14ac:dyDescent="0.25">
      <c r="A248" s="248"/>
      <c r="B248" s="249"/>
      <c r="C248" s="250" t="s">
        <v>45</v>
      </c>
      <c r="D248" s="533" t="s">
        <v>46</v>
      </c>
      <c r="E248" s="533"/>
      <c r="F248" s="533"/>
      <c r="G248" s="533"/>
      <c r="H248" s="533"/>
      <c r="I248" s="533"/>
      <c r="J248" s="533"/>
      <c r="K248" s="533"/>
      <c r="L248" s="533"/>
      <c r="M248" s="533"/>
      <c r="N248" s="533"/>
      <c r="O248" s="534"/>
      <c r="AE248" s="219"/>
      <c r="AF248" s="219"/>
      <c r="AG248" s="219"/>
      <c r="AH248" s="218" t="s">
        <v>46</v>
      </c>
      <c r="AL248" s="219"/>
    </row>
    <row r="249" spans="1:39" customFormat="1" ht="15" x14ac:dyDescent="0.25">
      <c r="A249" s="248"/>
      <c r="B249" s="251"/>
      <c r="C249" s="250" t="s">
        <v>41</v>
      </c>
      <c r="D249" s="528" t="s">
        <v>47</v>
      </c>
      <c r="E249" s="528"/>
      <c r="F249" s="528"/>
      <c r="G249" s="252"/>
      <c r="H249" s="253"/>
      <c r="I249" s="253"/>
      <c r="J249" s="253"/>
      <c r="K249" s="254">
        <v>991.03</v>
      </c>
      <c r="L249" s="281">
        <v>1.3225</v>
      </c>
      <c r="M249" s="254">
        <v>32.770000000000003</v>
      </c>
      <c r="N249" s="255">
        <v>46.99</v>
      </c>
      <c r="O249" s="256">
        <v>1539.86</v>
      </c>
      <c r="AE249" s="219"/>
      <c r="AF249" s="219"/>
      <c r="AG249" s="219"/>
      <c r="AI249" s="218" t="s">
        <v>47</v>
      </c>
      <c r="AL249" s="219"/>
    </row>
    <row r="250" spans="1:39" customFormat="1" ht="15" x14ac:dyDescent="0.25">
      <c r="A250" s="248"/>
      <c r="B250" s="251"/>
      <c r="C250" s="250" t="s">
        <v>25</v>
      </c>
      <c r="D250" s="528" t="s">
        <v>48</v>
      </c>
      <c r="E250" s="528"/>
      <c r="F250" s="528"/>
      <c r="G250" s="252"/>
      <c r="H250" s="253"/>
      <c r="I250" s="253"/>
      <c r="J250" s="253"/>
      <c r="K250" s="257">
        <v>9818.43</v>
      </c>
      <c r="L250" s="281">
        <v>1.4375</v>
      </c>
      <c r="M250" s="254">
        <v>352.85</v>
      </c>
      <c r="N250" s="255">
        <v>14.01</v>
      </c>
      <c r="O250" s="256">
        <v>4943.43</v>
      </c>
      <c r="AE250" s="219"/>
      <c r="AF250" s="219"/>
      <c r="AG250" s="219"/>
      <c r="AI250" s="218" t="s">
        <v>48</v>
      </c>
      <c r="AL250" s="219"/>
    </row>
    <row r="251" spans="1:39" customFormat="1" ht="15" x14ac:dyDescent="0.25">
      <c r="A251" s="248"/>
      <c r="B251" s="251"/>
      <c r="C251" s="250" t="s">
        <v>49</v>
      </c>
      <c r="D251" s="528" t="s">
        <v>50</v>
      </c>
      <c r="E251" s="528"/>
      <c r="F251" s="528"/>
      <c r="G251" s="252"/>
      <c r="H251" s="253"/>
      <c r="I251" s="253"/>
      <c r="J251" s="253"/>
      <c r="K251" s="254">
        <v>554.48</v>
      </c>
      <c r="L251" s="281">
        <v>1.4375</v>
      </c>
      <c r="M251" s="254">
        <v>19.93</v>
      </c>
      <c r="N251" s="255">
        <v>46.99</v>
      </c>
      <c r="O251" s="258">
        <v>936.51</v>
      </c>
      <c r="AE251" s="219"/>
      <c r="AF251" s="219"/>
      <c r="AG251" s="219"/>
      <c r="AI251" s="218" t="s">
        <v>50</v>
      </c>
      <c r="AL251" s="219"/>
    </row>
    <row r="252" spans="1:39" customFormat="1" ht="15" x14ac:dyDescent="0.25">
      <c r="A252" s="259"/>
      <c r="B252" s="251"/>
      <c r="C252" s="250"/>
      <c r="D252" s="528" t="s">
        <v>53</v>
      </c>
      <c r="E252" s="528"/>
      <c r="F252" s="528"/>
      <c r="G252" s="252" t="s">
        <v>54</v>
      </c>
      <c r="H252" s="270">
        <v>122.5</v>
      </c>
      <c r="I252" s="281">
        <v>1.3225</v>
      </c>
      <c r="J252" s="280">
        <v>4.0501563000000003</v>
      </c>
      <c r="K252" s="261"/>
      <c r="L252" s="253"/>
      <c r="M252" s="261"/>
      <c r="N252" s="253"/>
      <c r="O252" s="262"/>
      <c r="AE252" s="219"/>
      <c r="AF252" s="219"/>
      <c r="AG252" s="219"/>
      <c r="AJ252" s="218" t="s">
        <v>53</v>
      </c>
      <c r="AL252" s="219"/>
    </row>
    <row r="253" spans="1:39" customFormat="1" ht="15" x14ac:dyDescent="0.25">
      <c r="A253" s="259"/>
      <c r="B253" s="251"/>
      <c r="C253" s="250"/>
      <c r="D253" s="528" t="s">
        <v>55</v>
      </c>
      <c r="E253" s="528"/>
      <c r="F253" s="528"/>
      <c r="G253" s="252" t="s">
        <v>54</v>
      </c>
      <c r="H253" s="255">
        <v>39.049999999999997</v>
      </c>
      <c r="I253" s="281">
        <v>1.4375</v>
      </c>
      <c r="J253" s="280">
        <v>1.4033594</v>
      </c>
      <c r="K253" s="261"/>
      <c r="L253" s="253"/>
      <c r="M253" s="261"/>
      <c r="N253" s="253"/>
      <c r="O253" s="262"/>
      <c r="AE253" s="219"/>
      <c r="AF253" s="219"/>
      <c r="AG253" s="219"/>
      <c r="AJ253" s="218" t="s">
        <v>55</v>
      </c>
      <c r="AL253" s="219"/>
    </row>
    <row r="254" spans="1:39" customFormat="1" ht="15" x14ac:dyDescent="0.25">
      <c r="A254" s="263"/>
      <c r="B254" s="252"/>
      <c r="C254" s="250"/>
      <c r="D254" s="532" t="s">
        <v>56</v>
      </c>
      <c r="E254" s="532"/>
      <c r="F254" s="532"/>
      <c r="G254" s="264"/>
      <c r="H254" s="265"/>
      <c r="I254" s="265"/>
      <c r="J254" s="265"/>
      <c r="K254" s="266">
        <v>10809.46</v>
      </c>
      <c r="L254" s="265"/>
      <c r="M254" s="267">
        <v>385.62</v>
      </c>
      <c r="N254" s="265"/>
      <c r="O254" s="268">
        <v>6483.29</v>
      </c>
      <c r="AE254" s="219"/>
      <c r="AF254" s="219"/>
      <c r="AG254" s="219"/>
      <c r="AK254" s="218" t="s">
        <v>56</v>
      </c>
      <c r="AL254" s="219"/>
    </row>
    <row r="255" spans="1:39" customFormat="1" ht="15" x14ac:dyDescent="0.25">
      <c r="A255" s="259"/>
      <c r="B255" s="251"/>
      <c r="C255" s="250"/>
      <c r="D255" s="528" t="s">
        <v>57</v>
      </c>
      <c r="E255" s="528"/>
      <c r="F255" s="528"/>
      <c r="G255" s="252"/>
      <c r="H255" s="253"/>
      <c r="I255" s="253"/>
      <c r="J255" s="253"/>
      <c r="K255" s="261"/>
      <c r="L255" s="253"/>
      <c r="M255" s="254">
        <v>52.7</v>
      </c>
      <c r="N255" s="253"/>
      <c r="O255" s="256">
        <v>2476.37</v>
      </c>
      <c r="AE255" s="219"/>
      <c r="AF255" s="219"/>
      <c r="AG255" s="219"/>
      <c r="AJ255" s="218" t="s">
        <v>57</v>
      </c>
      <c r="AL255" s="219"/>
    </row>
    <row r="256" spans="1:39" customFormat="1" ht="33.75" x14ac:dyDescent="0.25">
      <c r="A256" s="259"/>
      <c r="B256" s="251"/>
      <c r="C256" s="250" t="s">
        <v>238</v>
      </c>
      <c r="D256" s="528" t="s">
        <v>239</v>
      </c>
      <c r="E256" s="528"/>
      <c r="F256" s="528"/>
      <c r="G256" s="252" t="s">
        <v>58</v>
      </c>
      <c r="H256" s="269">
        <v>109</v>
      </c>
      <c r="I256" s="253"/>
      <c r="J256" s="269">
        <v>109</v>
      </c>
      <c r="K256" s="261"/>
      <c r="L256" s="253"/>
      <c r="M256" s="254">
        <v>57.44</v>
      </c>
      <c r="N256" s="253"/>
      <c r="O256" s="256">
        <v>2699.24</v>
      </c>
      <c r="AE256" s="219"/>
      <c r="AF256" s="219"/>
      <c r="AG256" s="219"/>
      <c r="AJ256" s="218" t="s">
        <v>239</v>
      </c>
      <c r="AL256" s="219"/>
    </row>
    <row r="257" spans="1:38" customFormat="1" ht="56.25" x14ac:dyDescent="0.25">
      <c r="A257" s="259"/>
      <c r="B257" s="251"/>
      <c r="C257" s="250" t="s">
        <v>240</v>
      </c>
      <c r="D257" s="528" t="s">
        <v>241</v>
      </c>
      <c r="E257" s="528"/>
      <c r="F257" s="528"/>
      <c r="G257" s="252" t="s">
        <v>58</v>
      </c>
      <c r="H257" s="269">
        <v>65</v>
      </c>
      <c r="I257" s="255">
        <v>0.85</v>
      </c>
      <c r="J257" s="255">
        <v>55.25</v>
      </c>
      <c r="K257" s="261"/>
      <c r="L257" s="253"/>
      <c r="M257" s="254">
        <v>29.12</v>
      </c>
      <c r="N257" s="253"/>
      <c r="O257" s="256">
        <v>1368.19</v>
      </c>
      <c r="AE257" s="219"/>
      <c r="AF257" s="219"/>
      <c r="AG257" s="219"/>
      <c r="AJ257" s="218" t="s">
        <v>241</v>
      </c>
      <c r="AL257" s="219"/>
    </row>
    <row r="258" spans="1:38" customFormat="1" ht="15" x14ac:dyDescent="0.25">
      <c r="A258" s="248"/>
      <c r="B258" s="271"/>
      <c r="C258" s="272"/>
      <c r="D258" s="530" t="s">
        <v>59</v>
      </c>
      <c r="E258" s="530"/>
      <c r="F258" s="530"/>
      <c r="G258" s="244"/>
      <c r="H258" s="273"/>
      <c r="I258" s="273"/>
      <c r="J258" s="273"/>
      <c r="K258" s="274"/>
      <c r="L258" s="273"/>
      <c r="M258" s="275">
        <v>472.18</v>
      </c>
      <c r="N258" s="265"/>
      <c r="O258" s="276">
        <v>10550.72</v>
      </c>
      <c r="AE258" s="219"/>
      <c r="AF258" s="219"/>
      <c r="AG258" s="219"/>
      <c r="AL258" s="219" t="s">
        <v>59</v>
      </c>
    </row>
    <row r="259" spans="1:38" customFormat="1" ht="15" x14ac:dyDescent="0.25">
      <c r="A259" s="536" t="s">
        <v>338</v>
      </c>
      <c r="B259" s="537"/>
      <c r="C259" s="537"/>
      <c r="D259" s="537"/>
      <c r="E259" s="537"/>
      <c r="F259" s="537"/>
      <c r="G259" s="537"/>
      <c r="H259" s="537"/>
      <c r="I259" s="537"/>
      <c r="J259" s="537"/>
      <c r="K259" s="537"/>
      <c r="L259" s="537"/>
      <c r="M259" s="537"/>
      <c r="N259" s="537"/>
      <c r="O259" s="538"/>
      <c r="AE259" s="219"/>
      <c r="AF259" s="219" t="s">
        <v>338</v>
      </c>
      <c r="AG259" s="219"/>
      <c r="AL259" s="219"/>
    </row>
    <row r="260" spans="1:38" customFormat="1" ht="68.25" x14ac:dyDescent="0.25">
      <c r="A260" s="243" t="s">
        <v>97</v>
      </c>
      <c r="B260" s="244" t="s">
        <v>97</v>
      </c>
      <c r="C260" s="245" t="s">
        <v>467</v>
      </c>
      <c r="D260" s="531" t="s">
        <v>468</v>
      </c>
      <c r="E260" s="531"/>
      <c r="F260" s="531"/>
      <c r="G260" s="244" t="s">
        <v>237</v>
      </c>
      <c r="H260" s="244">
        <v>1</v>
      </c>
      <c r="I260" s="244" t="s">
        <v>41</v>
      </c>
      <c r="J260" s="244" t="s">
        <v>41</v>
      </c>
      <c r="K260" s="246"/>
      <c r="L260" s="244"/>
      <c r="M260" s="246"/>
      <c r="N260" s="244"/>
      <c r="O260" s="247"/>
      <c r="AE260" s="219"/>
      <c r="AF260" s="219"/>
      <c r="AG260" s="219" t="s">
        <v>468</v>
      </c>
      <c r="AL260" s="219"/>
    </row>
    <row r="261" spans="1:38" customFormat="1" ht="33.75" x14ac:dyDescent="0.25">
      <c r="A261" s="248"/>
      <c r="B261" s="249"/>
      <c r="C261" s="250" t="s">
        <v>43</v>
      </c>
      <c r="D261" s="533" t="s">
        <v>44</v>
      </c>
      <c r="E261" s="533"/>
      <c r="F261" s="533"/>
      <c r="G261" s="533"/>
      <c r="H261" s="533"/>
      <c r="I261" s="533"/>
      <c r="J261" s="533"/>
      <c r="K261" s="533"/>
      <c r="L261" s="533"/>
      <c r="M261" s="533"/>
      <c r="N261" s="533"/>
      <c r="O261" s="534"/>
      <c r="AE261" s="219"/>
      <c r="AF261" s="219"/>
      <c r="AG261" s="219"/>
      <c r="AH261" s="218" t="s">
        <v>44</v>
      </c>
      <c r="AL261" s="219"/>
    </row>
    <row r="262" spans="1:38" customFormat="1" ht="57" x14ac:dyDescent="0.25">
      <c r="A262" s="248"/>
      <c r="B262" s="249"/>
      <c r="C262" s="250" t="s">
        <v>45</v>
      </c>
      <c r="D262" s="533" t="s">
        <v>46</v>
      </c>
      <c r="E262" s="533"/>
      <c r="F262" s="533"/>
      <c r="G262" s="533"/>
      <c r="H262" s="533"/>
      <c r="I262" s="533"/>
      <c r="J262" s="533"/>
      <c r="K262" s="533"/>
      <c r="L262" s="533"/>
      <c r="M262" s="533"/>
      <c r="N262" s="533"/>
      <c r="O262" s="534"/>
      <c r="AE262" s="219"/>
      <c r="AF262" s="219"/>
      <c r="AG262" s="219"/>
      <c r="AH262" s="218" t="s">
        <v>46</v>
      </c>
      <c r="AL262" s="219"/>
    </row>
    <row r="263" spans="1:38" customFormat="1" ht="15" x14ac:dyDescent="0.25">
      <c r="A263" s="248"/>
      <c r="B263" s="251"/>
      <c r="C263" s="250" t="s">
        <v>41</v>
      </c>
      <c r="D263" s="528" t="s">
        <v>47</v>
      </c>
      <c r="E263" s="528"/>
      <c r="F263" s="528"/>
      <c r="G263" s="252"/>
      <c r="H263" s="253"/>
      <c r="I263" s="253"/>
      <c r="J263" s="253"/>
      <c r="K263" s="257">
        <v>3368.76</v>
      </c>
      <c r="L263" s="281">
        <v>1.3225</v>
      </c>
      <c r="M263" s="257">
        <v>4455.1899999999996</v>
      </c>
      <c r="N263" s="255">
        <v>46.99</v>
      </c>
      <c r="O263" s="256">
        <v>209349.38</v>
      </c>
      <c r="AE263" s="219"/>
      <c r="AF263" s="219"/>
      <c r="AG263" s="219"/>
      <c r="AI263" s="218" t="s">
        <v>47</v>
      </c>
      <c r="AL263" s="219"/>
    </row>
    <row r="264" spans="1:38" customFormat="1" ht="15" x14ac:dyDescent="0.25">
      <c r="A264" s="248"/>
      <c r="B264" s="251"/>
      <c r="C264" s="250" t="s">
        <v>25</v>
      </c>
      <c r="D264" s="528" t="s">
        <v>48</v>
      </c>
      <c r="E264" s="528"/>
      <c r="F264" s="528"/>
      <c r="G264" s="252"/>
      <c r="H264" s="253"/>
      <c r="I264" s="253"/>
      <c r="J264" s="253"/>
      <c r="K264" s="257">
        <v>6125.55</v>
      </c>
      <c r="L264" s="281">
        <v>1.4375</v>
      </c>
      <c r="M264" s="257">
        <v>8805.48</v>
      </c>
      <c r="N264" s="255">
        <v>14.01</v>
      </c>
      <c r="O264" s="256">
        <v>123364.77</v>
      </c>
      <c r="AE264" s="219"/>
      <c r="AF264" s="219"/>
      <c r="AG264" s="219"/>
      <c r="AI264" s="218" t="s">
        <v>48</v>
      </c>
      <c r="AL264" s="219"/>
    </row>
    <row r="265" spans="1:38" customFormat="1" ht="15" x14ac:dyDescent="0.25">
      <c r="A265" s="248"/>
      <c r="B265" s="251"/>
      <c r="C265" s="250" t="s">
        <v>49</v>
      </c>
      <c r="D265" s="528" t="s">
        <v>50</v>
      </c>
      <c r="E265" s="528"/>
      <c r="F265" s="528"/>
      <c r="G265" s="252"/>
      <c r="H265" s="253"/>
      <c r="I265" s="253"/>
      <c r="J265" s="253"/>
      <c r="K265" s="254">
        <v>673.91</v>
      </c>
      <c r="L265" s="281">
        <v>1.4375</v>
      </c>
      <c r="M265" s="254">
        <v>968.75</v>
      </c>
      <c r="N265" s="255">
        <v>46.99</v>
      </c>
      <c r="O265" s="256">
        <v>45521.56</v>
      </c>
      <c r="AE265" s="219"/>
      <c r="AF265" s="219"/>
      <c r="AG265" s="219"/>
      <c r="AI265" s="218" t="s">
        <v>50</v>
      </c>
      <c r="AL265" s="219"/>
    </row>
    <row r="266" spans="1:38" customFormat="1" ht="15" x14ac:dyDescent="0.25">
      <c r="A266" s="248"/>
      <c r="B266" s="251"/>
      <c r="C266" s="250" t="s">
        <v>51</v>
      </c>
      <c r="D266" s="528" t="s">
        <v>52</v>
      </c>
      <c r="E266" s="528"/>
      <c r="F266" s="528"/>
      <c r="G266" s="252"/>
      <c r="H266" s="253"/>
      <c r="I266" s="253"/>
      <c r="J266" s="253"/>
      <c r="K266" s="257">
        <v>20905.349999999999</v>
      </c>
      <c r="L266" s="253"/>
      <c r="M266" s="257">
        <v>20905.349999999999</v>
      </c>
      <c r="N266" s="255">
        <v>8.75</v>
      </c>
      <c r="O266" s="256">
        <v>182921.81</v>
      </c>
      <c r="AE266" s="219"/>
      <c r="AF266" s="219"/>
      <c r="AG266" s="219"/>
      <c r="AI266" s="218" t="s">
        <v>52</v>
      </c>
      <c r="AL266" s="219"/>
    </row>
    <row r="267" spans="1:38" customFormat="1" ht="15" x14ac:dyDescent="0.25">
      <c r="A267" s="259"/>
      <c r="B267" s="251"/>
      <c r="C267" s="250"/>
      <c r="D267" s="528" t="s">
        <v>53</v>
      </c>
      <c r="E267" s="528"/>
      <c r="F267" s="528"/>
      <c r="G267" s="252" t="s">
        <v>54</v>
      </c>
      <c r="H267" s="269">
        <v>402</v>
      </c>
      <c r="I267" s="281">
        <v>1.3225</v>
      </c>
      <c r="J267" s="282">
        <v>531.64499999999998</v>
      </c>
      <c r="K267" s="261"/>
      <c r="L267" s="253"/>
      <c r="M267" s="261"/>
      <c r="N267" s="253"/>
      <c r="O267" s="262"/>
      <c r="AE267" s="219"/>
      <c r="AF267" s="219"/>
      <c r="AG267" s="219"/>
      <c r="AJ267" s="218" t="s">
        <v>53</v>
      </c>
      <c r="AL267" s="219"/>
    </row>
    <row r="268" spans="1:38" customFormat="1" ht="15" x14ac:dyDescent="0.25">
      <c r="A268" s="259"/>
      <c r="B268" s="251"/>
      <c r="C268" s="250"/>
      <c r="D268" s="528" t="s">
        <v>55</v>
      </c>
      <c r="E268" s="528"/>
      <c r="F268" s="528"/>
      <c r="G268" s="252" t="s">
        <v>54</v>
      </c>
      <c r="H268" s="255">
        <v>54.61</v>
      </c>
      <c r="I268" s="281">
        <v>1.4375</v>
      </c>
      <c r="J268" s="278">
        <v>78.501874999999998</v>
      </c>
      <c r="K268" s="261"/>
      <c r="L268" s="253"/>
      <c r="M268" s="261"/>
      <c r="N268" s="253"/>
      <c r="O268" s="262"/>
      <c r="AE268" s="219"/>
      <c r="AF268" s="219"/>
      <c r="AG268" s="219"/>
      <c r="AJ268" s="218" t="s">
        <v>55</v>
      </c>
      <c r="AL268" s="219"/>
    </row>
    <row r="269" spans="1:38" customFormat="1" ht="15" x14ac:dyDescent="0.25">
      <c r="A269" s="263"/>
      <c r="B269" s="252"/>
      <c r="C269" s="250"/>
      <c r="D269" s="532" t="s">
        <v>56</v>
      </c>
      <c r="E269" s="532"/>
      <c r="F269" s="532"/>
      <c r="G269" s="264"/>
      <c r="H269" s="265"/>
      <c r="I269" s="265"/>
      <c r="J269" s="265"/>
      <c r="K269" s="266">
        <v>30399.66</v>
      </c>
      <c r="L269" s="265"/>
      <c r="M269" s="266">
        <v>34166.019999999997</v>
      </c>
      <c r="N269" s="265"/>
      <c r="O269" s="268">
        <v>515635.96</v>
      </c>
      <c r="AE269" s="219"/>
      <c r="AF269" s="219"/>
      <c r="AG269" s="219"/>
      <c r="AK269" s="218" t="s">
        <v>56</v>
      </c>
      <c r="AL269" s="219"/>
    </row>
    <row r="270" spans="1:38" customFormat="1" ht="15" x14ac:dyDescent="0.25">
      <c r="A270" s="259"/>
      <c r="B270" s="251"/>
      <c r="C270" s="250"/>
      <c r="D270" s="528" t="s">
        <v>57</v>
      </c>
      <c r="E270" s="528"/>
      <c r="F270" s="528"/>
      <c r="G270" s="252"/>
      <c r="H270" s="253"/>
      <c r="I270" s="253"/>
      <c r="J270" s="253"/>
      <c r="K270" s="261"/>
      <c r="L270" s="253"/>
      <c r="M270" s="257">
        <v>5423.94</v>
      </c>
      <c r="N270" s="253"/>
      <c r="O270" s="256">
        <v>254870.94</v>
      </c>
      <c r="AE270" s="219"/>
      <c r="AF270" s="219"/>
      <c r="AG270" s="219"/>
      <c r="AJ270" s="218" t="s">
        <v>57</v>
      </c>
      <c r="AL270" s="219"/>
    </row>
    <row r="271" spans="1:38" customFormat="1" ht="33.75" x14ac:dyDescent="0.25">
      <c r="A271" s="259"/>
      <c r="B271" s="251"/>
      <c r="C271" s="250" t="s">
        <v>238</v>
      </c>
      <c r="D271" s="528" t="s">
        <v>239</v>
      </c>
      <c r="E271" s="528"/>
      <c r="F271" s="528"/>
      <c r="G271" s="252" t="s">
        <v>58</v>
      </c>
      <c r="H271" s="269">
        <v>109</v>
      </c>
      <c r="I271" s="253"/>
      <c r="J271" s="269">
        <v>109</v>
      </c>
      <c r="K271" s="261"/>
      <c r="L271" s="253"/>
      <c r="M271" s="257">
        <v>5912.09</v>
      </c>
      <c r="N271" s="253"/>
      <c r="O271" s="256">
        <v>277809.32</v>
      </c>
      <c r="AE271" s="219"/>
      <c r="AF271" s="219"/>
      <c r="AG271" s="219"/>
      <c r="AJ271" s="218" t="s">
        <v>239</v>
      </c>
      <c r="AL271" s="219"/>
    </row>
    <row r="272" spans="1:38" customFormat="1" ht="56.25" x14ac:dyDescent="0.25">
      <c r="A272" s="259"/>
      <c r="B272" s="251"/>
      <c r="C272" s="250" t="s">
        <v>240</v>
      </c>
      <c r="D272" s="528" t="s">
        <v>241</v>
      </c>
      <c r="E272" s="528"/>
      <c r="F272" s="528"/>
      <c r="G272" s="252" t="s">
        <v>58</v>
      </c>
      <c r="H272" s="269">
        <v>65</v>
      </c>
      <c r="I272" s="255">
        <v>0.85</v>
      </c>
      <c r="J272" s="255">
        <v>55.25</v>
      </c>
      <c r="K272" s="261"/>
      <c r="L272" s="253"/>
      <c r="M272" s="257">
        <v>2996.73</v>
      </c>
      <c r="N272" s="253"/>
      <c r="O272" s="256">
        <v>140816.19</v>
      </c>
      <c r="AE272" s="219"/>
      <c r="AF272" s="219"/>
      <c r="AG272" s="219"/>
      <c r="AJ272" s="218" t="s">
        <v>241</v>
      </c>
      <c r="AL272" s="219"/>
    </row>
    <row r="273" spans="1:39" customFormat="1" ht="15" x14ac:dyDescent="0.25">
      <c r="A273" s="248"/>
      <c r="B273" s="271"/>
      <c r="C273" s="272"/>
      <c r="D273" s="530" t="s">
        <v>59</v>
      </c>
      <c r="E273" s="530"/>
      <c r="F273" s="530"/>
      <c r="G273" s="244"/>
      <c r="H273" s="273"/>
      <c r="I273" s="273"/>
      <c r="J273" s="273"/>
      <c r="K273" s="274"/>
      <c r="L273" s="273"/>
      <c r="M273" s="284">
        <v>43074.84</v>
      </c>
      <c r="N273" s="265"/>
      <c r="O273" s="276">
        <v>934261.47</v>
      </c>
      <c r="AE273" s="219"/>
      <c r="AF273" s="219"/>
      <c r="AG273" s="219"/>
      <c r="AL273" s="219" t="s">
        <v>59</v>
      </c>
    </row>
    <row r="274" spans="1:39" customFormat="1" ht="45.75" x14ac:dyDescent="0.25">
      <c r="A274" s="243" t="s">
        <v>99</v>
      </c>
      <c r="B274" s="244" t="s">
        <v>99</v>
      </c>
      <c r="C274" s="245" t="s">
        <v>469</v>
      </c>
      <c r="D274" s="531" t="s">
        <v>470</v>
      </c>
      <c r="E274" s="531"/>
      <c r="F274" s="531"/>
      <c r="G274" s="244" t="s">
        <v>244</v>
      </c>
      <c r="H274" s="244">
        <v>1</v>
      </c>
      <c r="I274" s="244" t="s">
        <v>41</v>
      </c>
      <c r="J274" s="244" t="s">
        <v>41</v>
      </c>
      <c r="K274" s="246" t="s">
        <v>471</v>
      </c>
      <c r="L274" s="244" t="s">
        <v>76</v>
      </c>
      <c r="M274" s="246" t="s">
        <v>472</v>
      </c>
      <c r="N274" s="244" t="s">
        <v>318</v>
      </c>
      <c r="O274" s="247" t="s">
        <v>473</v>
      </c>
      <c r="AE274" s="219"/>
      <c r="AF274" s="219"/>
      <c r="AG274" s="219" t="s">
        <v>470</v>
      </c>
      <c r="AL274" s="219"/>
    </row>
    <row r="275" spans="1:39" customFormat="1" ht="15" x14ac:dyDescent="0.25">
      <c r="A275" s="283"/>
      <c r="B275" s="271"/>
      <c r="C275" s="272"/>
      <c r="D275" s="528" t="s">
        <v>474</v>
      </c>
      <c r="E275" s="528"/>
      <c r="F275" s="528"/>
      <c r="G275" s="528"/>
      <c r="H275" s="528"/>
      <c r="I275" s="528"/>
      <c r="J275" s="528"/>
      <c r="K275" s="528"/>
      <c r="L275" s="528"/>
      <c r="M275" s="528"/>
      <c r="N275" s="528"/>
      <c r="O275" s="535"/>
      <c r="AE275" s="219"/>
      <c r="AF275" s="219"/>
      <c r="AG275" s="219"/>
      <c r="AL275" s="219"/>
      <c r="AM275" s="218" t="s">
        <v>474</v>
      </c>
    </row>
    <row r="276" spans="1:39" customFormat="1" ht="15" x14ac:dyDescent="0.25">
      <c r="A276" s="248"/>
      <c r="B276" s="249"/>
      <c r="C276" s="250"/>
      <c r="D276" s="533" t="s">
        <v>133</v>
      </c>
      <c r="E276" s="533"/>
      <c r="F276" s="533"/>
      <c r="G276" s="533"/>
      <c r="H276" s="533"/>
      <c r="I276" s="533"/>
      <c r="J276" s="533"/>
      <c r="K276" s="533"/>
      <c r="L276" s="533"/>
      <c r="M276" s="533"/>
      <c r="N276" s="533"/>
      <c r="O276" s="534"/>
      <c r="AE276" s="219"/>
      <c r="AF276" s="219"/>
      <c r="AG276" s="219"/>
      <c r="AH276" s="218" t="s">
        <v>133</v>
      </c>
      <c r="AL276" s="219"/>
    </row>
    <row r="277" spans="1:39" customFormat="1" ht="15" x14ac:dyDescent="0.25">
      <c r="A277" s="248"/>
      <c r="B277" s="271"/>
      <c r="C277" s="272"/>
      <c r="D277" s="530" t="s">
        <v>59</v>
      </c>
      <c r="E277" s="530"/>
      <c r="F277" s="530"/>
      <c r="G277" s="244"/>
      <c r="H277" s="273"/>
      <c r="I277" s="273"/>
      <c r="J277" s="273"/>
      <c r="K277" s="274"/>
      <c r="L277" s="273"/>
      <c r="M277" s="284">
        <v>114934.29</v>
      </c>
      <c r="N277" s="265"/>
      <c r="O277" s="276">
        <v>1005675.04</v>
      </c>
      <c r="AE277" s="219"/>
      <c r="AF277" s="219"/>
      <c r="AG277" s="219"/>
      <c r="AL277" s="219" t="s">
        <v>59</v>
      </c>
    </row>
    <row r="278" spans="1:39" customFormat="1" ht="33.75" x14ac:dyDescent="0.25">
      <c r="A278" s="243" t="s">
        <v>267</v>
      </c>
      <c r="B278" s="244" t="s">
        <v>267</v>
      </c>
      <c r="C278" s="245" t="s">
        <v>475</v>
      </c>
      <c r="D278" s="531" t="s">
        <v>476</v>
      </c>
      <c r="E278" s="531"/>
      <c r="F278" s="531"/>
      <c r="G278" s="244" t="s">
        <v>88</v>
      </c>
      <c r="H278" s="244">
        <v>4</v>
      </c>
      <c r="I278" s="244" t="s">
        <v>41</v>
      </c>
      <c r="J278" s="244" t="s">
        <v>51</v>
      </c>
      <c r="K278" s="246" t="s">
        <v>477</v>
      </c>
      <c r="L278" s="244" t="s">
        <v>76</v>
      </c>
      <c r="M278" s="246" t="s">
        <v>478</v>
      </c>
      <c r="N278" s="244" t="s">
        <v>318</v>
      </c>
      <c r="O278" s="247" t="s">
        <v>479</v>
      </c>
      <c r="AE278" s="219"/>
      <c r="AF278" s="219"/>
      <c r="AG278" s="219" t="s">
        <v>476</v>
      </c>
      <c r="AL278" s="219"/>
    </row>
    <row r="279" spans="1:39" customFormat="1" ht="15" x14ac:dyDescent="0.25">
      <c r="A279" s="283"/>
      <c r="B279" s="271"/>
      <c r="C279" s="272"/>
      <c r="D279" s="528" t="s">
        <v>480</v>
      </c>
      <c r="E279" s="528"/>
      <c r="F279" s="528"/>
      <c r="G279" s="528"/>
      <c r="H279" s="528"/>
      <c r="I279" s="528"/>
      <c r="J279" s="528"/>
      <c r="K279" s="528"/>
      <c r="L279" s="528"/>
      <c r="M279" s="528"/>
      <c r="N279" s="528"/>
      <c r="O279" s="535"/>
      <c r="AE279" s="219"/>
      <c r="AF279" s="219"/>
      <c r="AG279" s="219"/>
      <c r="AL279" s="219"/>
      <c r="AM279" s="218" t="s">
        <v>480</v>
      </c>
    </row>
    <row r="280" spans="1:39" customFormat="1" ht="15" x14ac:dyDescent="0.25">
      <c r="A280" s="248"/>
      <c r="B280" s="249"/>
      <c r="C280" s="250"/>
      <c r="D280" s="533" t="s">
        <v>133</v>
      </c>
      <c r="E280" s="533"/>
      <c r="F280" s="533"/>
      <c r="G280" s="533"/>
      <c r="H280" s="533"/>
      <c r="I280" s="533"/>
      <c r="J280" s="533"/>
      <c r="K280" s="533"/>
      <c r="L280" s="533"/>
      <c r="M280" s="533"/>
      <c r="N280" s="533"/>
      <c r="O280" s="534"/>
      <c r="AE280" s="219"/>
      <c r="AF280" s="219"/>
      <c r="AG280" s="219"/>
      <c r="AH280" s="218" t="s">
        <v>133</v>
      </c>
      <c r="AL280" s="219"/>
    </row>
    <row r="281" spans="1:39" customFormat="1" ht="15" x14ac:dyDescent="0.25">
      <c r="A281" s="248"/>
      <c r="B281" s="271"/>
      <c r="C281" s="272"/>
      <c r="D281" s="530" t="s">
        <v>59</v>
      </c>
      <c r="E281" s="530"/>
      <c r="F281" s="530"/>
      <c r="G281" s="244"/>
      <c r="H281" s="273"/>
      <c r="I281" s="273"/>
      <c r="J281" s="273"/>
      <c r="K281" s="274"/>
      <c r="L281" s="273"/>
      <c r="M281" s="284">
        <v>30996.1</v>
      </c>
      <c r="N281" s="265"/>
      <c r="O281" s="276">
        <v>271215.88</v>
      </c>
      <c r="AE281" s="219"/>
      <c r="AF281" s="219"/>
      <c r="AG281" s="219"/>
      <c r="AL281" s="219" t="s">
        <v>59</v>
      </c>
    </row>
    <row r="282" spans="1:39" customFormat="1" ht="33.75" x14ac:dyDescent="0.25">
      <c r="A282" s="243" t="s">
        <v>268</v>
      </c>
      <c r="B282" s="244" t="s">
        <v>268</v>
      </c>
      <c r="C282" s="245" t="s">
        <v>481</v>
      </c>
      <c r="D282" s="531" t="s">
        <v>482</v>
      </c>
      <c r="E282" s="531"/>
      <c r="F282" s="531"/>
      <c r="G282" s="244" t="s">
        <v>88</v>
      </c>
      <c r="H282" s="244">
        <v>3</v>
      </c>
      <c r="I282" s="244" t="s">
        <v>41</v>
      </c>
      <c r="J282" s="244" t="s">
        <v>49</v>
      </c>
      <c r="K282" s="246" t="s">
        <v>483</v>
      </c>
      <c r="L282" s="244" t="s">
        <v>76</v>
      </c>
      <c r="M282" s="246" t="s">
        <v>484</v>
      </c>
      <c r="N282" s="244" t="s">
        <v>318</v>
      </c>
      <c r="O282" s="247" t="s">
        <v>485</v>
      </c>
      <c r="AE282" s="219"/>
      <c r="AF282" s="219"/>
      <c r="AG282" s="219" t="s">
        <v>482</v>
      </c>
      <c r="AL282" s="219"/>
    </row>
    <row r="283" spans="1:39" customFormat="1" ht="15" x14ac:dyDescent="0.25">
      <c r="A283" s="283"/>
      <c r="B283" s="271"/>
      <c r="C283" s="272"/>
      <c r="D283" s="528" t="s">
        <v>486</v>
      </c>
      <c r="E283" s="528"/>
      <c r="F283" s="528"/>
      <c r="G283" s="528"/>
      <c r="H283" s="528"/>
      <c r="I283" s="528"/>
      <c r="J283" s="528"/>
      <c r="K283" s="528"/>
      <c r="L283" s="528"/>
      <c r="M283" s="528"/>
      <c r="N283" s="528"/>
      <c r="O283" s="535"/>
      <c r="AE283" s="219"/>
      <c r="AF283" s="219"/>
      <c r="AG283" s="219"/>
      <c r="AL283" s="219"/>
      <c r="AM283" s="218" t="s">
        <v>486</v>
      </c>
    </row>
    <row r="284" spans="1:39" customFormat="1" ht="15" x14ac:dyDescent="0.25">
      <c r="A284" s="248"/>
      <c r="B284" s="249"/>
      <c r="C284" s="250"/>
      <c r="D284" s="533" t="s">
        <v>133</v>
      </c>
      <c r="E284" s="533"/>
      <c r="F284" s="533"/>
      <c r="G284" s="533"/>
      <c r="H284" s="533"/>
      <c r="I284" s="533"/>
      <c r="J284" s="533"/>
      <c r="K284" s="533"/>
      <c r="L284" s="533"/>
      <c r="M284" s="533"/>
      <c r="N284" s="533"/>
      <c r="O284" s="534"/>
      <c r="AE284" s="219"/>
      <c r="AF284" s="219"/>
      <c r="AG284" s="219"/>
      <c r="AH284" s="218" t="s">
        <v>133</v>
      </c>
      <c r="AL284" s="219"/>
    </row>
    <row r="285" spans="1:39" customFormat="1" ht="15" x14ac:dyDescent="0.25">
      <c r="A285" s="248"/>
      <c r="B285" s="271"/>
      <c r="C285" s="272"/>
      <c r="D285" s="530" t="s">
        <v>59</v>
      </c>
      <c r="E285" s="530"/>
      <c r="F285" s="530"/>
      <c r="G285" s="244"/>
      <c r="H285" s="273"/>
      <c r="I285" s="273"/>
      <c r="J285" s="273"/>
      <c r="K285" s="274"/>
      <c r="L285" s="273"/>
      <c r="M285" s="284">
        <v>28191.42</v>
      </c>
      <c r="N285" s="265"/>
      <c r="O285" s="276">
        <v>246674.93</v>
      </c>
      <c r="AE285" s="219"/>
      <c r="AF285" s="219"/>
      <c r="AG285" s="219"/>
      <c r="AL285" s="219" t="s">
        <v>59</v>
      </c>
    </row>
    <row r="286" spans="1:39" customFormat="1" ht="15" x14ac:dyDescent="0.25">
      <c r="A286" s="536" t="s">
        <v>487</v>
      </c>
      <c r="B286" s="537"/>
      <c r="C286" s="537"/>
      <c r="D286" s="537"/>
      <c r="E286" s="537"/>
      <c r="F286" s="537"/>
      <c r="G286" s="537"/>
      <c r="H286" s="537"/>
      <c r="I286" s="537"/>
      <c r="J286" s="537"/>
      <c r="K286" s="537"/>
      <c r="L286" s="537"/>
      <c r="M286" s="537"/>
      <c r="N286" s="537"/>
      <c r="O286" s="538"/>
      <c r="AE286" s="219"/>
      <c r="AF286" s="219" t="s">
        <v>487</v>
      </c>
      <c r="AG286" s="219"/>
      <c r="AL286" s="219"/>
    </row>
    <row r="287" spans="1:39" customFormat="1" ht="34.5" x14ac:dyDescent="0.25">
      <c r="A287" s="243" t="s">
        <v>250</v>
      </c>
      <c r="B287" s="244" t="s">
        <v>250</v>
      </c>
      <c r="C287" s="245" t="s">
        <v>339</v>
      </c>
      <c r="D287" s="531" t="s">
        <v>340</v>
      </c>
      <c r="E287" s="531"/>
      <c r="F287" s="531"/>
      <c r="G287" s="244" t="s">
        <v>60</v>
      </c>
      <c r="H287" s="244">
        <v>0.05</v>
      </c>
      <c r="I287" s="244" t="s">
        <v>41</v>
      </c>
      <c r="J287" s="244" t="s">
        <v>488</v>
      </c>
      <c r="K287" s="246"/>
      <c r="L287" s="244"/>
      <c r="M287" s="246"/>
      <c r="N287" s="244"/>
      <c r="O287" s="247"/>
      <c r="AE287" s="219"/>
      <c r="AF287" s="219"/>
      <c r="AG287" s="219" t="s">
        <v>340</v>
      </c>
      <c r="AL287" s="219"/>
    </row>
    <row r="288" spans="1:39" customFormat="1" ht="33.75" x14ac:dyDescent="0.25">
      <c r="A288" s="248"/>
      <c r="B288" s="249"/>
      <c r="C288" s="250" t="s">
        <v>43</v>
      </c>
      <c r="D288" s="533" t="s">
        <v>44</v>
      </c>
      <c r="E288" s="533"/>
      <c r="F288" s="533"/>
      <c r="G288" s="533"/>
      <c r="H288" s="533"/>
      <c r="I288" s="533"/>
      <c r="J288" s="533"/>
      <c r="K288" s="533"/>
      <c r="L288" s="533"/>
      <c r="M288" s="533"/>
      <c r="N288" s="533"/>
      <c r="O288" s="534"/>
      <c r="AE288" s="219"/>
      <c r="AF288" s="219"/>
      <c r="AG288" s="219"/>
      <c r="AH288" s="218" t="s">
        <v>44</v>
      </c>
      <c r="AL288" s="219"/>
    </row>
    <row r="289" spans="1:39" customFormat="1" ht="57" x14ac:dyDescent="0.25">
      <c r="A289" s="248"/>
      <c r="B289" s="249"/>
      <c r="C289" s="250" t="s">
        <v>45</v>
      </c>
      <c r="D289" s="533" t="s">
        <v>46</v>
      </c>
      <c r="E289" s="533"/>
      <c r="F289" s="533"/>
      <c r="G289" s="533"/>
      <c r="H289" s="533"/>
      <c r="I289" s="533"/>
      <c r="J289" s="533"/>
      <c r="K289" s="533"/>
      <c r="L289" s="533"/>
      <c r="M289" s="533"/>
      <c r="N289" s="533"/>
      <c r="O289" s="534"/>
      <c r="AE289" s="219"/>
      <c r="AF289" s="219"/>
      <c r="AG289" s="219"/>
      <c r="AH289" s="218" t="s">
        <v>46</v>
      </c>
      <c r="AL289" s="219"/>
    </row>
    <row r="290" spans="1:39" customFormat="1" ht="15" x14ac:dyDescent="0.25">
      <c r="A290" s="248"/>
      <c r="B290" s="251"/>
      <c r="C290" s="250" t="s">
        <v>41</v>
      </c>
      <c r="D290" s="528" t="s">
        <v>47</v>
      </c>
      <c r="E290" s="528"/>
      <c r="F290" s="528"/>
      <c r="G290" s="252"/>
      <c r="H290" s="253"/>
      <c r="I290" s="253"/>
      <c r="J290" s="253"/>
      <c r="K290" s="254">
        <v>115.49</v>
      </c>
      <c r="L290" s="281">
        <v>1.3225</v>
      </c>
      <c r="M290" s="254">
        <v>7.64</v>
      </c>
      <c r="N290" s="255">
        <v>46.99</v>
      </c>
      <c r="O290" s="258">
        <v>359</v>
      </c>
      <c r="AE290" s="219"/>
      <c r="AF290" s="219"/>
      <c r="AG290" s="219"/>
      <c r="AI290" s="218" t="s">
        <v>47</v>
      </c>
      <c r="AL290" s="219"/>
    </row>
    <row r="291" spans="1:39" customFormat="1" ht="15" x14ac:dyDescent="0.25">
      <c r="A291" s="248"/>
      <c r="B291" s="251"/>
      <c r="C291" s="250" t="s">
        <v>25</v>
      </c>
      <c r="D291" s="528" t="s">
        <v>48</v>
      </c>
      <c r="E291" s="528"/>
      <c r="F291" s="528"/>
      <c r="G291" s="252"/>
      <c r="H291" s="253"/>
      <c r="I291" s="253"/>
      <c r="J291" s="253"/>
      <c r="K291" s="257">
        <v>3262.79</v>
      </c>
      <c r="L291" s="281">
        <v>1.4375</v>
      </c>
      <c r="M291" s="254">
        <v>234.51</v>
      </c>
      <c r="N291" s="255">
        <v>14.01</v>
      </c>
      <c r="O291" s="256">
        <v>3285.49</v>
      </c>
      <c r="AE291" s="219"/>
      <c r="AF291" s="219"/>
      <c r="AG291" s="219"/>
      <c r="AI291" s="218" t="s">
        <v>48</v>
      </c>
      <c r="AL291" s="219"/>
    </row>
    <row r="292" spans="1:39" customFormat="1" ht="15" x14ac:dyDescent="0.25">
      <c r="A292" s="248"/>
      <c r="B292" s="251"/>
      <c r="C292" s="250" t="s">
        <v>49</v>
      </c>
      <c r="D292" s="528" t="s">
        <v>50</v>
      </c>
      <c r="E292" s="528"/>
      <c r="F292" s="528"/>
      <c r="G292" s="252"/>
      <c r="H292" s="253"/>
      <c r="I292" s="253"/>
      <c r="J292" s="253"/>
      <c r="K292" s="254">
        <v>171.22</v>
      </c>
      <c r="L292" s="281">
        <v>1.4375</v>
      </c>
      <c r="M292" s="254">
        <v>12.31</v>
      </c>
      <c r="N292" s="255">
        <v>46.99</v>
      </c>
      <c r="O292" s="258">
        <v>578.45000000000005</v>
      </c>
      <c r="AE292" s="219"/>
      <c r="AF292" s="219"/>
      <c r="AG292" s="219"/>
      <c r="AI292" s="218" t="s">
        <v>50</v>
      </c>
      <c r="AL292" s="219"/>
    </row>
    <row r="293" spans="1:39" customFormat="1" ht="15" x14ac:dyDescent="0.25">
      <c r="A293" s="248"/>
      <c r="B293" s="251"/>
      <c r="C293" s="250" t="s">
        <v>51</v>
      </c>
      <c r="D293" s="528" t="s">
        <v>52</v>
      </c>
      <c r="E293" s="528"/>
      <c r="F293" s="528"/>
      <c r="G293" s="252"/>
      <c r="H293" s="253"/>
      <c r="I293" s="253"/>
      <c r="J293" s="253"/>
      <c r="K293" s="254">
        <v>12.2</v>
      </c>
      <c r="L293" s="253"/>
      <c r="M293" s="254">
        <v>0.61</v>
      </c>
      <c r="N293" s="255">
        <v>8.75</v>
      </c>
      <c r="O293" s="258">
        <v>5.34</v>
      </c>
      <c r="AE293" s="219"/>
      <c r="AF293" s="219"/>
      <c r="AG293" s="219"/>
      <c r="AI293" s="218" t="s">
        <v>52</v>
      </c>
      <c r="AL293" s="219"/>
    </row>
    <row r="294" spans="1:39" customFormat="1" ht="15" x14ac:dyDescent="0.25">
      <c r="A294" s="259"/>
      <c r="B294" s="251"/>
      <c r="C294" s="250"/>
      <c r="D294" s="528" t="s">
        <v>53</v>
      </c>
      <c r="E294" s="528"/>
      <c r="F294" s="528"/>
      <c r="G294" s="252" t="s">
        <v>54</v>
      </c>
      <c r="H294" s="270">
        <v>14.4</v>
      </c>
      <c r="I294" s="281">
        <v>1.3225</v>
      </c>
      <c r="J294" s="281">
        <v>0.95220000000000005</v>
      </c>
      <c r="K294" s="261"/>
      <c r="L294" s="253"/>
      <c r="M294" s="261"/>
      <c r="N294" s="253"/>
      <c r="O294" s="262"/>
      <c r="AE294" s="219"/>
      <c r="AF294" s="219"/>
      <c r="AG294" s="219"/>
      <c r="AJ294" s="218" t="s">
        <v>53</v>
      </c>
      <c r="AL294" s="219"/>
    </row>
    <row r="295" spans="1:39" customFormat="1" ht="15" x14ac:dyDescent="0.25">
      <c r="A295" s="259"/>
      <c r="B295" s="251"/>
      <c r="C295" s="250"/>
      <c r="D295" s="528" t="s">
        <v>55</v>
      </c>
      <c r="E295" s="528"/>
      <c r="F295" s="528"/>
      <c r="G295" s="252" t="s">
        <v>54</v>
      </c>
      <c r="H295" s="255">
        <v>13.88</v>
      </c>
      <c r="I295" s="281">
        <v>1.4375</v>
      </c>
      <c r="J295" s="278">
        <v>0.99762499999999998</v>
      </c>
      <c r="K295" s="261"/>
      <c r="L295" s="253"/>
      <c r="M295" s="261"/>
      <c r="N295" s="253"/>
      <c r="O295" s="262"/>
      <c r="AE295" s="219"/>
      <c r="AF295" s="219"/>
      <c r="AG295" s="219"/>
      <c r="AJ295" s="218" t="s">
        <v>55</v>
      </c>
      <c r="AL295" s="219"/>
    </row>
    <row r="296" spans="1:39" customFormat="1" ht="15" x14ac:dyDescent="0.25">
      <c r="A296" s="263"/>
      <c r="B296" s="252"/>
      <c r="C296" s="250"/>
      <c r="D296" s="532" t="s">
        <v>56</v>
      </c>
      <c r="E296" s="532"/>
      <c r="F296" s="532"/>
      <c r="G296" s="264"/>
      <c r="H296" s="265"/>
      <c r="I296" s="265"/>
      <c r="J296" s="265"/>
      <c r="K296" s="266">
        <v>3390.48</v>
      </c>
      <c r="L296" s="265"/>
      <c r="M296" s="267">
        <v>242.76</v>
      </c>
      <c r="N296" s="265"/>
      <c r="O296" s="268">
        <v>3649.83</v>
      </c>
      <c r="AE296" s="219"/>
      <c r="AF296" s="219"/>
      <c r="AG296" s="219"/>
      <c r="AK296" s="218" t="s">
        <v>56</v>
      </c>
      <c r="AL296" s="219"/>
    </row>
    <row r="297" spans="1:39" customFormat="1" ht="15" x14ac:dyDescent="0.25">
      <c r="A297" s="259"/>
      <c r="B297" s="251"/>
      <c r="C297" s="250"/>
      <c r="D297" s="528" t="s">
        <v>57</v>
      </c>
      <c r="E297" s="528"/>
      <c r="F297" s="528"/>
      <c r="G297" s="252"/>
      <c r="H297" s="253"/>
      <c r="I297" s="253"/>
      <c r="J297" s="253"/>
      <c r="K297" s="261"/>
      <c r="L297" s="253"/>
      <c r="M297" s="254">
        <v>19.95</v>
      </c>
      <c r="N297" s="253"/>
      <c r="O297" s="258">
        <v>937.45</v>
      </c>
      <c r="AE297" s="219"/>
      <c r="AF297" s="219"/>
      <c r="AG297" s="219"/>
      <c r="AJ297" s="218" t="s">
        <v>57</v>
      </c>
      <c r="AL297" s="219"/>
    </row>
    <row r="298" spans="1:39" customFormat="1" ht="56.25" x14ac:dyDescent="0.25">
      <c r="A298" s="259"/>
      <c r="B298" s="251"/>
      <c r="C298" s="250" t="s">
        <v>220</v>
      </c>
      <c r="D298" s="528" t="s">
        <v>221</v>
      </c>
      <c r="E298" s="528"/>
      <c r="F298" s="528"/>
      <c r="G298" s="252" t="s">
        <v>58</v>
      </c>
      <c r="H298" s="269">
        <v>147</v>
      </c>
      <c r="I298" s="253"/>
      <c r="J298" s="269">
        <v>147</v>
      </c>
      <c r="K298" s="261"/>
      <c r="L298" s="253"/>
      <c r="M298" s="254">
        <v>29.33</v>
      </c>
      <c r="N298" s="253"/>
      <c r="O298" s="256">
        <v>1378.05</v>
      </c>
      <c r="AE298" s="219"/>
      <c r="AF298" s="219"/>
      <c r="AG298" s="219"/>
      <c r="AJ298" s="218" t="s">
        <v>221</v>
      </c>
      <c r="AL298" s="219"/>
    </row>
    <row r="299" spans="1:39" customFormat="1" ht="78.75" x14ac:dyDescent="0.25">
      <c r="A299" s="259"/>
      <c r="B299" s="251"/>
      <c r="C299" s="250" t="s">
        <v>222</v>
      </c>
      <c r="D299" s="528" t="s">
        <v>223</v>
      </c>
      <c r="E299" s="528"/>
      <c r="F299" s="528"/>
      <c r="G299" s="252" t="s">
        <v>58</v>
      </c>
      <c r="H299" s="269">
        <v>134</v>
      </c>
      <c r="I299" s="255">
        <v>0.85</v>
      </c>
      <c r="J299" s="270">
        <v>113.9</v>
      </c>
      <c r="K299" s="261"/>
      <c r="L299" s="253"/>
      <c r="M299" s="254">
        <v>22.72</v>
      </c>
      <c r="N299" s="253"/>
      <c r="O299" s="256">
        <v>1067.76</v>
      </c>
      <c r="AE299" s="219"/>
      <c r="AF299" s="219"/>
      <c r="AG299" s="219"/>
      <c r="AJ299" s="218" t="s">
        <v>223</v>
      </c>
      <c r="AL299" s="219"/>
    </row>
    <row r="300" spans="1:39" customFormat="1" ht="15" x14ac:dyDescent="0.25">
      <c r="A300" s="248"/>
      <c r="B300" s="271"/>
      <c r="C300" s="272"/>
      <c r="D300" s="530" t="s">
        <v>59</v>
      </c>
      <c r="E300" s="530"/>
      <c r="F300" s="530"/>
      <c r="G300" s="244"/>
      <c r="H300" s="273"/>
      <c r="I300" s="273"/>
      <c r="J300" s="273"/>
      <c r="K300" s="274"/>
      <c r="L300" s="273"/>
      <c r="M300" s="275">
        <v>294.81</v>
      </c>
      <c r="N300" s="265"/>
      <c r="O300" s="276">
        <v>6095.64</v>
      </c>
      <c r="AE300" s="219"/>
      <c r="AF300" s="219"/>
      <c r="AG300" s="219"/>
      <c r="AL300" s="219" t="s">
        <v>59</v>
      </c>
    </row>
    <row r="301" spans="1:39" customFormat="1" ht="22.5" x14ac:dyDescent="0.25">
      <c r="A301" s="243" t="s">
        <v>272</v>
      </c>
      <c r="B301" s="244" t="s">
        <v>272</v>
      </c>
      <c r="C301" s="245" t="s">
        <v>341</v>
      </c>
      <c r="D301" s="531" t="s">
        <v>342</v>
      </c>
      <c r="E301" s="531"/>
      <c r="F301" s="531"/>
      <c r="G301" s="244" t="s">
        <v>67</v>
      </c>
      <c r="H301" s="244">
        <v>5.5</v>
      </c>
      <c r="I301" s="244" t="s">
        <v>41</v>
      </c>
      <c r="J301" s="244" t="s">
        <v>489</v>
      </c>
      <c r="K301" s="246" t="s">
        <v>344</v>
      </c>
      <c r="L301" s="244" t="s">
        <v>217</v>
      </c>
      <c r="M301" s="246" t="s">
        <v>490</v>
      </c>
      <c r="N301" s="244" t="s">
        <v>318</v>
      </c>
      <c r="O301" s="247" t="s">
        <v>491</v>
      </c>
      <c r="AE301" s="219"/>
      <c r="AF301" s="219"/>
      <c r="AG301" s="219" t="s">
        <v>342</v>
      </c>
      <c r="AL301" s="219"/>
    </row>
    <row r="302" spans="1:39" customFormat="1" ht="15" x14ac:dyDescent="0.25">
      <c r="A302" s="283"/>
      <c r="B302" s="271"/>
      <c r="C302" s="272"/>
      <c r="D302" s="528" t="s">
        <v>345</v>
      </c>
      <c r="E302" s="528"/>
      <c r="F302" s="528"/>
      <c r="G302" s="528"/>
      <c r="H302" s="528"/>
      <c r="I302" s="528"/>
      <c r="J302" s="528"/>
      <c r="K302" s="528"/>
      <c r="L302" s="528"/>
      <c r="M302" s="528"/>
      <c r="N302" s="528"/>
      <c r="O302" s="535"/>
      <c r="AE302" s="219"/>
      <c r="AF302" s="219"/>
      <c r="AG302" s="219"/>
      <c r="AL302" s="219"/>
      <c r="AM302" s="218" t="s">
        <v>345</v>
      </c>
    </row>
    <row r="303" spans="1:39" customFormat="1" ht="15" x14ac:dyDescent="0.25">
      <c r="A303" s="248"/>
      <c r="B303" s="249"/>
      <c r="C303" s="250"/>
      <c r="D303" s="533" t="s">
        <v>335</v>
      </c>
      <c r="E303" s="533"/>
      <c r="F303" s="533"/>
      <c r="G303" s="533"/>
      <c r="H303" s="533"/>
      <c r="I303" s="533"/>
      <c r="J303" s="533"/>
      <c r="K303" s="533"/>
      <c r="L303" s="533"/>
      <c r="M303" s="533"/>
      <c r="N303" s="533"/>
      <c r="O303" s="534"/>
      <c r="AE303" s="219"/>
      <c r="AF303" s="219"/>
      <c r="AG303" s="219"/>
      <c r="AH303" s="218" t="s">
        <v>335</v>
      </c>
      <c r="AL303" s="219"/>
    </row>
    <row r="304" spans="1:39" customFormat="1" ht="15" x14ac:dyDescent="0.25">
      <c r="A304" s="248"/>
      <c r="B304" s="249"/>
      <c r="C304" s="250"/>
      <c r="D304" s="533" t="s">
        <v>133</v>
      </c>
      <c r="E304" s="533"/>
      <c r="F304" s="533"/>
      <c r="G304" s="533"/>
      <c r="H304" s="533"/>
      <c r="I304" s="533"/>
      <c r="J304" s="533"/>
      <c r="K304" s="533"/>
      <c r="L304" s="533"/>
      <c r="M304" s="533"/>
      <c r="N304" s="533"/>
      <c r="O304" s="534"/>
      <c r="AE304" s="219"/>
      <c r="AF304" s="219"/>
      <c r="AG304" s="219"/>
      <c r="AH304" s="218" t="s">
        <v>133</v>
      </c>
      <c r="AL304" s="219"/>
    </row>
    <row r="305" spans="1:38" customFormat="1" ht="15" x14ac:dyDescent="0.25">
      <c r="A305" s="248"/>
      <c r="B305" s="271"/>
      <c r="C305" s="272"/>
      <c r="D305" s="530" t="s">
        <v>59</v>
      </c>
      <c r="E305" s="530"/>
      <c r="F305" s="530"/>
      <c r="G305" s="244"/>
      <c r="H305" s="273"/>
      <c r="I305" s="273"/>
      <c r="J305" s="273"/>
      <c r="K305" s="274"/>
      <c r="L305" s="273"/>
      <c r="M305" s="275">
        <v>636.07000000000005</v>
      </c>
      <c r="N305" s="265"/>
      <c r="O305" s="276">
        <v>5565.61</v>
      </c>
      <c r="AE305" s="219"/>
      <c r="AF305" s="219"/>
      <c r="AG305" s="219"/>
      <c r="AL305" s="219" t="s">
        <v>59</v>
      </c>
    </row>
    <row r="306" spans="1:38" customFormat="1" ht="23.25" x14ac:dyDescent="0.25">
      <c r="A306" s="243" t="s">
        <v>273</v>
      </c>
      <c r="B306" s="244" t="s">
        <v>273</v>
      </c>
      <c r="C306" s="245" t="s">
        <v>346</v>
      </c>
      <c r="D306" s="531" t="s">
        <v>347</v>
      </c>
      <c r="E306" s="531"/>
      <c r="F306" s="531"/>
      <c r="G306" s="244" t="s">
        <v>216</v>
      </c>
      <c r="H306" s="244">
        <v>0.5</v>
      </c>
      <c r="I306" s="244" t="s">
        <v>41</v>
      </c>
      <c r="J306" s="244" t="s">
        <v>492</v>
      </c>
      <c r="K306" s="246"/>
      <c r="L306" s="244"/>
      <c r="M306" s="246"/>
      <c r="N306" s="244"/>
      <c r="O306" s="247"/>
      <c r="AE306" s="219"/>
      <c r="AF306" s="219"/>
      <c r="AG306" s="219" t="s">
        <v>347</v>
      </c>
      <c r="AL306" s="219"/>
    </row>
    <row r="307" spans="1:38" customFormat="1" ht="33.75" x14ac:dyDescent="0.25">
      <c r="A307" s="248"/>
      <c r="B307" s="249"/>
      <c r="C307" s="250" t="s">
        <v>43</v>
      </c>
      <c r="D307" s="533" t="s">
        <v>44</v>
      </c>
      <c r="E307" s="533"/>
      <c r="F307" s="533"/>
      <c r="G307" s="533"/>
      <c r="H307" s="533"/>
      <c r="I307" s="533"/>
      <c r="J307" s="533"/>
      <c r="K307" s="533"/>
      <c r="L307" s="533"/>
      <c r="M307" s="533"/>
      <c r="N307" s="533"/>
      <c r="O307" s="534"/>
      <c r="AE307" s="219"/>
      <c r="AF307" s="219"/>
      <c r="AG307" s="219"/>
      <c r="AH307" s="218" t="s">
        <v>44</v>
      </c>
      <c r="AL307" s="219"/>
    </row>
    <row r="308" spans="1:38" customFormat="1" ht="57" x14ac:dyDescent="0.25">
      <c r="A308" s="248"/>
      <c r="B308" s="249"/>
      <c r="C308" s="250" t="s">
        <v>45</v>
      </c>
      <c r="D308" s="533" t="s">
        <v>46</v>
      </c>
      <c r="E308" s="533"/>
      <c r="F308" s="533"/>
      <c r="G308" s="533"/>
      <c r="H308" s="533"/>
      <c r="I308" s="533"/>
      <c r="J308" s="533"/>
      <c r="K308" s="533"/>
      <c r="L308" s="533"/>
      <c r="M308" s="533"/>
      <c r="N308" s="533"/>
      <c r="O308" s="534"/>
      <c r="AE308" s="219"/>
      <c r="AF308" s="219"/>
      <c r="AG308" s="219"/>
      <c r="AH308" s="218" t="s">
        <v>46</v>
      </c>
      <c r="AL308" s="219"/>
    </row>
    <row r="309" spans="1:38" customFormat="1" ht="15" x14ac:dyDescent="0.25">
      <c r="A309" s="248"/>
      <c r="B309" s="251"/>
      <c r="C309" s="250" t="s">
        <v>41</v>
      </c>
      <c r="D309" s="528" t="s">
        <v>47</v>
      </c>
      <c r="E309" s="528"/>
      <c r="F309" s="528"/>
      <c r="G309" s="252"/>
      <c r="H309" s="253"/>
      <c r="I309" s="253"/>
      <c r="J309" s="253"/>
      <c r="K309" s="254">
        <v>155.97999999999999</v>
      </c>
      <c r="L309" s="281">
        <v>1.3225</v>
      </c>
      <c r="M309" s="254">
        <v>103.14</v>
      </c>
      <c r="N309" s="255">
        <v>46.99</v>
      </c>
      <c r="O309" s="256">
        <v>4846.55</v>
      </c>
      <c r="AE309" s="219"/>
      <c r="AF309" s="219"/>
      <c r="AG309" s="219"/>
      <c r="AI309" s="218" t="s">
        <v>47</v>
      </c>
      <c r="AL309" s="219"/>
    </row>
    <row r="310" spans="1:38" customFormat="1" ht="15" x14ac:dyDescent="0.25">
      <c r="A310" s="248"/>
      <c r="B310" s="251"/>
      <c r="C310" s="250" t="s">
        <v>25</v>
      </c>
      <c r="D310" s="528" t="s">
        <v>48</v>
      </c>
      <c r="E310" s="528"/>
      <c r="F310" s="528"/>
      <c r="G310" s="252"/>
      <c r="H310" s="253"/>
      <c r="I310" s="253"/>
      <c r="J310" s="253"/>
      <c r="K310" s="254">
        <v>531.39</v>
      </c>
      <c r="L310" s="281">
        <v>1.4375</v>
      </c>
      <c r="M310" s="254">
        <v>381.94</v>
      </c>
      <c r="N310" s="255">
        <v>14.01</v>
      </c>
      <c r="O310" s="256">
        <v>5350.98</v>
      </c>
      <c r="AE310" s="219"/>
      <c r="AF310" s="219"/>
      <c r="AG310" s="219"/>
      <c r="AI310" s="218" t="s">
        <v>48</v>
      </c>
      <c r="AL310" s="219"/>
    </row>
    <row r="311" spans="1:38" customFormat="1" ht="15" x14ac:dyDescent="0.25">
      <c r="A311" s="248"/>
      <c r="B311" s="251"/>
      <c r="C311" s="250" t="s">
        <v>49</v>
      </c>
      <c r="D311" s="528" t="s">
        <v>50</v>
      </c>
      <c r="E311" s="528"/>
      <c r="F311" s="528"/>
      <c r="G311" s="252"/>
      <c r="H311" s="253"/>
      <c r="I311" s="253"/>
      <c r="J311" s="253"/>
      <c r="K311" s="254">
        <v>29</v>
      </c>
      <c r="L311" s="281">
        <v>1.4375</v>
      </c>
      <c r="M311" s="254">
        <v>20.84</v>
      </c>
      <c r="N311" s="255">
        <v>46.99</v>
      </c>
      <c r="O311" s="258">
        <v>979.27</v>
      </c>
      <c r="AE311" s="219"/>
      <c r="AF311" s="219"/>
      <c r="AG311" s="219"/>
      <c r="AI311" s="218" t="s">
        <v>50</v>
      </c>
      <c r="AL311" s="219"/>
    </row>
    <row r="312" spans="1:38" customFormat="1" ht="15" x14ac:dyDescent="0.25">
      <c r="A312" s="248"/>
      <c r="B312" s="251"/>
      <c r="C312" s="250" t="s">
        <v>51</v>
      </c>
      <c r="D312" s="528" t="s">
        <v>52</v>
      </c>
      <c r="E312" s="528"/>
      <c r="F312" s="528"/>
      <c r="G312" s="252"/>
      <c r="H312" s="253"/>
      <c r="I312" s="253"/>
      <c r="J312" s="253"/>
      <c r="K312" s="257">
        <v>1443.3</v>
      </c>
      <c r="L312" s="253"/>
      <c r="M312" s="254">
        <v>721.65</v>
      </c>
      <c r="N312" s="255">
        <v>8.75</v>
      </c>
      <c r="O312" s="256">
        <v>6314.44</v>
      </c>
      <c r="AE312" s="219"/>
      <c r="AF312" s="219"/>
      <c r="AG312" s="219"/>
      <c r="AI312" s="218" t="s">
        <v>52</v>
      </c>
      <c r="AL312" s="219"/>
    </row>
    <row r="313" spans="1:38" customFormat="1" ht="15" x14ac:dyDescent="0.25">
      <c r="A313" s="259"/>
      <c r="B313" s="251"/>
      <c r="C313" s="250"/>
      <c r="D313" s="528" t="s">
        <v>53</v>
      </c>
      <c r="E313" s="528"/>
      <c r="F313" s="528"/>
      <c r="G313" s="252" t="s">
        <v>54</v>
      </c>
      <c r="H313" s="255">
        <v>18.93</v>
      </c>
      <c r="I313" s="281">
        <v>1.3225</v>
      </c>
      <c r="J313" s="280">
        <v>12.517462500000001</v>
      </c>
      <c r="K313" s="261"/>
      <c r="L313" s="253"/>
      <c r="M313" s="261"/>
      <c r="N313" s="253"/>
      <c r="O313" s="262"/>
      <c r="AE313" s="219"/>
      <c r="AF313" s="219"/>
      <c r="AG313" s="219"/>
      <c r="AJ313" s="218" t="s">
        <v>53</v>
      </c>
      <c r="AL313" s="219"/>
    </row>
    <row r="314" spans="1:38" customFormat="1" ht="15" x14ac:dyDescent="0.25">
      <c r="A314" s="259"/>
      <c r="B314" s="251"/>
      <c r="C314" s="250"/>
      <c r="D314" s="528" t="s">
        <v>55</v>
      </c>
      <c r="E314" s="528"/>
      <c r="F314" s="528"/>
      <c r="G314" s="252" t="s">
        <v>54</v>
      </c>
      <c r="H314" s="270">
        <v>2.5</v>
      </c>
      <c r="I314" s="281">
        <v>1.4375</v>
      </c>
      <c r="J314" s="278">
        <v>1.796875</v>
      </c>
      <c r="K314" s="261"/>
      <c r="L314" s="253"/>
      <c r="M314" s="261"/>
      <c r="N314" s="253"/>
      <c r="O314" s="262"/>
      <c r="AE314" s="219"/>
      <c r="AF314" s="219"/>
      <c r="AG314" s="219"/>
      <c r="AJ314" s="218" t="s">
        <v>55</v>
      </c>
      <c r="AL314" s="219"/>
    </row>
    <row r="315" spans="1:38" customFormat="1" ht="15" x14ac:dyDescent="0.25">
      <c r="A315" s="263"/>
      <c r="B315" s="252"/>
      <c r="C315" s="250"/>
      <c r="D315" s="532" t="s">
        <v>56</v>
      </c>
      <c r="E315" s="532"/>
      <c r="F315" s="532"/>
      <c r="G315" s="264"/>
      <c r="H315" s="265"/>
      <c r="I315" s="265"/>
      <c r="J315" s="265"/>
      <c r="K315" s="266">
        <v>2130.67</v>
      </c>
      <c r="L315" s="265"/>
      <c r="M315" s="266">
        <v>1206.73</v>
      </c>
      <c r="N315" s="265"/>
      <c r="O315" s="268">
        <v>16511.97</v>
      </c>
      <c r="AE315" s="219"/>
      <c r="AF315" s="219"/>
      <c r="AG315" s="219"/>
      <c r="AK315" s="218" t="s">
        <v>56</v>
      </c>
      <c r="AL315" s="219"/>
    </row>
    <row r="316" spans="1:38" customFormat="1" ht="15" x14ac:dyDescent="0.25">
      <c r="A316" s="259"/>
      <c r="B316" s="251"/>
      <c r="C316" s="250"/>
      <c r="D316" s="528" t="s">
        <v>57</v>
      </c>
      <c r="E316" s="528"/>
      <c r="F316" s="528"/>
      <c r="G316" s="252"/>
      <c r="H316" s="253"/>
      <c r="I316" s="253"/>
      <c r="J316" s="253"/>
      <c r="K316" s="261"/>
      <c r="L316" s="253"/>
      <c r="M316" s="254">
        <v>123.98</v>
      </c>
      <c r="N316" s="253"/>
      <c r="O316" s="256">
        <v>5825.82</v>
      </c>
      <c r="AE316" s="219"/>
      <c r="AF316" s="219"/>
      <c r="AG316" s="219"/>
      <c r="AJ316" s="218" t="s">
        <v>57</v>
      </c>
      <c r="AL316" s="219"/>
    </row>
    <row r="317" spans="1:38" customFormat="1" ht="34.5" x14ac:dyDescent="0.25">
      <c r="A317" s="259"/>
      <c r="B317" s="251"/>
      <c r="C317" s="250" t="s">
        <v>348</v>
      </c>
      <c r="D317" s="528" t="s">
        <v>349</v>
      </c>
      <c r="E317" s="528"/>
      <c r="F317" s="528"/>
      <c r="G317" s="252" t="s">
        <v>58</v>
      </c>
      <c r="H317" s="269">
        <v>113</v>
      </c>
      <c r="I317" s="253"/>
      <c r="J317" s="269">
        <v>113</v>
      </c>
      <c r="K317" s="261"/>
      <c r="L317" s="253"/>
      <c r="M317" s="254">
        <v>140.1</v>
      </c>
      <c r="N317" s="253"/>
      <c r="O317" s="256">
        <v>6583.18</v>
      </c>
      <c r="AE317" s="219"/>
      <c r="AF317" s="219"/>
      <c r="AG317" s="219"/>
      <c r="AJ317" s="218" t="s">
        <v>349</v>
      </c>
      <c r="AL317" s="219"/>
    </row>
    <row r="318" spans="1:38" customFormat="1" ht="56.25" x14ac:dyDescent="0.25">
      <c r="A318" s="259"/>
      <c r="B318" s="251"/>
      <c r="C318" s="250" t="s">
        <v>350</v>
      </c>
      <c r="D318" s="528" t="s">
        <v>351</v>
      </c>
      <c r="E318" s="528"/>
      <c r="F318" s="528"/>
      <c r="G318" s="252" t="s">
        <v>58</v>
      </c>
      <c r="H318" s="269">
        <v>77</v>
      </c>
      <c r="I318" s="255">
        <v>0.85</v>
      </c>
      <c r="J318" s="255">
        <v>65.45</v>
      </c>
      <c r="K318" s="261"/>
      <c r="L318" s="253"/>
      <c r="M318" s="254">
        <v>81.14</v>
      </c>
      <c r="N318" s="253"/>
      <c r="O318" s="256">
        <v>3813</v>
      </c>
      <c r="AE318" s="219"/>
      <c r="AF318" s="219"/>
      <c r="AG318" s="219"/>
      <c r="AJ318" s="218" t="s">
        <v>351</v>
      </c>
      <c r="AL318" s="219"/>
    </row>
    <row r="319" spans="1:38" customFormat="1" ht="15" x14ac:dyDescent="0.25">
      <c r="A319" s="248"/>
      <c r="B319" s="271"/>
      <c r="C319" s="272"/>
      <c r="D319" s="530" t="s">
        <v>59</v>
      </c>
      <c r="E319" s="530"/>
      <c r="F319" s="530"/>
      <c r="G319" s="244"/>
      <c r="H319" s="273"/>
      <c r="I319" s="273"/>
      <c r="J319" s="273"/>
      <c r="K319" s="274"/>
      <c r="L319" s="273"/>
      <c r="M319" s="284">
        <v>1427.97</v>
      </c>
      <c r="N319" s="265"/>
      <c r="O319" s="276">
        <v>26908.15</v>
      </c>
      <c r="AE319" s="219"/>
      <c r="AF319" s="219"/>
      <c r="AG319" s="219"/>
      <c r="AL319" s="219" t="s">
        <v>59</v>
      </c>
    </row>
    <row r="320" spans="1:38" customFormat="1" ht="23.25" x14ac:dyDescent="0.25">
      <c r="A320" s="243" t="s">
        <v>251</v>
      </c>
      <c r="B320" s="244" t="s">
        <v>251</v>
      </c>
      <c r="C320" s="245" t="s">
        <v>352</v>
      </c>
      <c r="D320" s="531" t="s">
        <v>353</v>
      </c>
      <c r="E320" s="531"/>
      <c r="F320" s="531"/>
      <c r="G320" s="244" t="s">
        <v>67</v>
      </c>
      <c r="H320" s="244">
        <v>-0.5</v>
      </c>
      <c r="I320" s="244" t="s">
        <v>41</v>
      </c>
      <c r="J320" s="244" t="s">
        <v>493</v>
      </c>
      <c r="K320" s="246" t="s">
        <v>354</v>
      </c>
      <c r="L320" s="244"/>
      <c r="M320" s="246" t="s">
        <v>494</v>
      </c>
      <c r="N320" s="244" t="s">
        <v>318</v>
      </c>
      <c r="O320" s="247" t="s">
        <v>495</v>
      </c>
      <c r="AE320" s="219"/>
      <c r="AF320" s="219"/>
      <c r="AG320" s="219" t="s">
        <v>353</v>
      </c>
      <c r="AL320" s="219"/>
    </row>
    <row r="321" spans="1:38" customFormat="1" ht="15" x14ac:dyDescent="0.25">
      <c r="A321" s="248"/>
      <c r="B321" s="271"/>
      <c r="C321" s="272"/>
      <c r="D321" s="530" t="s">
        <v>59</v>
      </c>
      <c r="E321" s="530"/>
      <c r="F321" s="530"/>
      <c r="G321" s="244"/>
      <c r="H321" s="273"/>
      <c r="I321" s="273"/>
      <c r="J321" s="273"/>
      <c r="K321" s="274"/>
      <c r="L321" s="273"/>
      <c r="M321" s="275">
        <v>-69.7</v>
      </c>
      <c r="N321" s="265"/>
      <c r="O321" s="277">
        <v>-609.88</v>
      </c>
      <c r="AE321" s="219"/>
      <c r="AF321" s="219"/>
      <c r="AG321" s="219"/>
      <c r="AL321" s="219" t="s">
        <v>59</v>
      </c>
    </row>
    <row r="322" spans="1:38" customFormat="1" ht="23.25" x14ac:dyDescent="0.25">
      <c r="A322" s="243" t="s">
        <v>252</v>
      </c>
      <c r="B322" s="244" t="s">
        <v>252</v>
      </c>
      <c r="C322" s="245" t="s">
        <v>355</v>
      </c>
      <c r="D322" s="531" t="s">
        <v>356</v>
      </c>
      <c r="E322" s="531"/>
      <c r="F322" s="531"/>
      <c r="G322" s="244" t="s">
        <v>67</v>
      </c>
      <c r="H322" s="244">
        <v>-6.3</v>
      </c>
      <c r="I322" s="244" t="s">
        <v>41</v>
      </c>
      <c r="J322" s="244" t="s">
        <v>496</v>
      </c>
      <c r="K322" s="246" t="s">
        <v>357</v>
      </c>
      <c r="L322" s="244"/>
      <c r="M322" s="246" t="s">
        <v>497</v>
      </c>
      <c r="N322" s="244" t="s">
        <v>318</v>
      </c>
      <c r="O322" s="247" t="s">
        <v>498</v>
      </c>
      <c r="AE322" s="219"/>
      <c r="AF322" s="219"/>
      <c r="AG322" s="219" t="s">
        <v>356</v>
      </c>
      <c r="AL322" s="219"/>
    </row>
    <row r="323" spans="1:38" customFormat="1" ht="15" x14ac:dyDescent="0.25">
      <c r="A323" s="248"/>
      <c r="B323" s="271"/>
      <c r="C323" s="272"/>
      <c r="D323" s="530" t="s">
        <v>59</v>
      </c>
      <c r="E323" s="530"/>
      <c r="F323" s="530"/>
      <c r="G323" s="244"/>
      <c r="H323" s="273"/>
      <c r="I323" s="273"/>
      <c r="J323" s="273"/>
      <c r="K323" s="274"/>
      <c r="L323" s="273"/>
      <c r="M323" s="275">
        <v>-648.9</v>
      </c>
      <c r="N323" s="265"/>
      <c r="O323" s="276">
        <v>-5677.88</v>
      </c>
      <c r="AE323" s="219"/>
      <c r="AF323" s="219"/>
      <c r="AG323" s="219"/>
      <c r="AL323" s="219" t="s">
        <v>59</v>
      </c>
    </row>
    <row r="324" spans="1:38" customFormat="1" ht="45.75" x14ac:dyDescent="0.25">
      <c r="A324" s="243" t="s">
        <v>253</v>
      </c>
      <c r="B324" s="244" t="s">
        <v>253</v>
      </c>
      <c r="C324" s="245" t="s">
        <v>358</v>
      </c>
      <c r="D324" s="531" t="s">
        <v>359</v>
      </c>
      <c r="E324" s="531"/>
      <c r="F324" s="531"/>
      <c r="G324" s="244" t="s">
        <v>216</v>
      </c>
      <c r="H324" s="244">
        <v>0.5</v>
      </c>
      <c r="I324" s="244" t="s">
        <v>41</v>
      </c>
      <c r="J324" s="244" t="s">
        <v>492</v>
      </c>
      <c r="K324" s="246"/>
      <c r="L324" s="244"/>
      <c r="M324" s="246"/>
      <c r="N324" s="244"/>
      <c r="O324" s="247"/>
      <c r="AE324" s="219"/>
      <c r="AF324" s="219"/>
      <c r="AG324" s="219" t="s">
        <v>359</v>
      </c>
      <c r="AL324" s="219"/>
    </row>
    <row r="325" spans="1:38" customFormat="1" ht="15" x14ac:dyDescent="0.25">
      <c r="A325" s="248"/>
      <c r="B325" s="249"/>
      <c r="C325" s="250"/>
      <c r="D325" s="533" t="s">
        <v>360</v>
      </c>
      <c r="E325" s="533"/>
      <c r="F325" s="533"/>
      <c r="G325" s="533"/>
      <c r="H325" s="533"/>
      <c r="I325" s="533"/>
      <c r="J325" s="533"/>
      <c r="K325" s="533"/>
      <c r="L325" s="533"/>
      <c r="M325" s="533"/>
      <c r="N325" s="533"/>
      <c r="O325" s="534"/>
      <c r="AE325" s="219"/>
      <c r="AF325" s="219"/>
      <c r="AG325" s="219"/>
      <c r="AH325" s="218" t="s">
        <v>360</v>
      </c>
      <c r="AL325" s="219"/>
    </row>
    <row r="326" spans="1:38" customFormat="1" ht="33.75" x14ac:dyDescent="0.25">
      <c r="A326" s="248"/>
      <c r="B326" s="249"/>
      <c r="C326" s="250" t="s">
        <v>43</v>
      </c>
      <c r="D326" s="533" t="s">
        <v>44</v>
      </c>
      <c r="E326" s="533"/>
      <c r="F326" s="533"/>
      <c r="G326" s="533"/>
      <c r="H326" s="533"/>
      <c r="I326" s="533"/>
      <c r="J326" s="533"/>
      <c r="K326" s="533"/>
      <c r="L326" s="533"/>
      <c r="M326" s="533"/>
      <c r="N326" s="533"/>
      <c r="O326" s="534"/>
      <c r="AE326" s="219"/>
      <c r="AF326" s="219"/>
      <c r="AG326" s="219"/>
      <c r="AH326" s="218" t="s">
        <v>44</v>
      </c>
      <c r="AL326" s="219"/>
    </row>
    <row r="327" spans="1:38" customFormat="1" ht="57" x14ac:dyDescent="0.25">
      <c r="A327" s="248"/>
      <c r="B327" s="249"/>
      <c r="C327" s="250" t="s">
        <v>45</v>
      </c>
      <c r="D327" s="533" t="s">
        <v>46</v>
      </c>
      <c r="E327" s="533"/>
      <c r="F327" s="533"/>
      <c r="G327" s="533"/>
      <c r="H327" s="533"/>
      <c r="I327" s="533"/>
      <c r="J327" s="533"/>
      <c r="K327" s="533"/>
      <c r="L327" s="533"/>
      <c r="M327" s="533"/>
      <c r="N327" s="533"/>
      <c r="O327" s="534"/>
      <c r="AE327" s="219"/>
      <c r="AF327" s="219"/>
      <c r="AG327" s="219"/>
      <c r="AH327" s="218" t="s">
        <v>46</v>
      </c>
      <c r="AL327" s="219"/>
    </row>
    <row r="328" spans="1:38" customFormat="1" ht="15" x14ac:dyDescent="0.25">
      <c r="A328" s="248"/>
      <c r="B328" s="251"/>
      <c r="C328" s="250" t="s">
        <v>41</v>
      </c>
      <c r="D328" s="528" t="s">
        <v>47</v>
      </c>
      <c r="E328" s="528"/>
      <c r="F328" s="528"/>
      <c r="G328" s="252"/>
      <c r="H328" s="253"/>
      <c r="I328" s="253"/>
      <c r="J328" s="253"/>
      <c r="K328" s="254">
        <v>14.91</v>
      </c>
      <c r="L328" s="281">
        <v>6.6124999999999998</v>
      </c>
      <c r="M328" s="254">
        <v>49.3</v>
      </c>
      <c r="N328" s="255">
        <v>46.99</v>
      </c>
      <c r="O328" s="256">
        <v>2316.61</v>
      </c>
      <c r="AE328" s="219"/>
      <c r="AF328" s="219"/>
      <c r="AG328" s="219"/>
      <c r="AI328" s="218" t="s">
        <v>47</v>
      </c>
      <c r="AL328" s="219"/>
    </row>
    <row r="329" spans="1:38" customFormat="1" ht="15" x14ac:dyDescent="0.25">
      <c r="A329" s="248"/>
      <c r="B329" s="251"/>
      <c r="C329" s="250" t="s">
        <v>25</v>
      </c>
      <c r="D329" s="528" t="s">
        <v>48</v>
      </c>
      <c r="E329" s="528"/>
      <c r="F329" s="528"/>
      <c r="G329" s="252"/>
      <c r="H329" s="253"/>
      <c r="I329" s="253"/>
      <c r="J329" s="253"/>
      <c r="K329" s="254">
        <v>54.3</v>
      </c>
      <c r="L329" s="281">
        <v>7.1875</v>
      </c>
      <c r="M329" s="254">
        <v>195.14</v>
      </c>
      <c r="N329" s="255">
        <v>14.01</v>
      </c>
      <c r="O329" s="256">
        <v>2733.91</v>
      </c>
      <c r="AE329" s="219"/>
      <c r="AF329" s="219"/>
      <c r="AG329" s="219"/>
      <c r="AI329" s="218" t="s">
        <v>48</v>
      </c>
      <c r="AL329" s="219"/>
    </row>
    <row r="330" spans="1:38" customFormat="1" ht="15" x14ac:dyDescent="0.25">
      <c r="A330" s="248"/>
      <c r="B330" s="251"/>
      <c r="C330" s="250" t="s">
        <v>49</v>
      </c>
      <c r="D330" s="528" t="s">
        <v>50</v>
      </c>
      <c r="E330" s="528"/>
      <c r="F330" s="528"/>
      <c r="G330" s="252"/>
      <c r="H330" s="253"/>
      <c r="I330" s="253"/>
      <c r="J330" s="253"/>
      <c r="K330" s="254">
        <v>2.9</v>
      </c>
      <c r="L330" s="281">
        <v>7.1875</v>
      </c>
      <c r="M330" s="254">
        <v>10.42</v>
      </c>
      <c r="N330" s="255">
        <v>46.99</v>
      </c>
      <c r="O330" s="258">
        <v>489.64</v>
      </c>
      <c r="AE330" s="219"/>
      <c r="AF330" s="219"/>
      <c r="AG330" s="219"/>
      <c r="AI330" s="218" t="s">
        <v>50</v>
      </c>
      <c r="AL330" s="219"/>
    </row>
    <row r="331" spans="1:38" customFormat="1" ht="15" x14ac:dyDescent="0.25">
      <c r="A331" s="248"/>
      <c r="B331" s="251"/>
      <c r="C331" s="250" t="s">
        <v>51</v>
      </c>
      <c r="D331" s="528" t="s">
        <v>52</v>
      </c>
      <c r="E331" s="528"/>
      <c r="F331" s="528"/>
      <c r="G331" s="252"/>
      <c r="H331" s="253"/>
      <c r="I331" s="253"/>
      <c r="J331" s="253"/>
      <c r="K331" s="254">
        <v>139.41999999999999</v>
      </c>
      <c r="L331" s="269">
        <v>5</v>
      </c>
      <c r="M331" s="254">
        <v>348.55</v>
      </c>
      <c r="N331" s="255">
        <v>8.75</v>
      </c>
      <c r="O331" s="256">
        <v>3049.81</v>
      </c>
      <c r="AE331" s="219"/>
      <c r="AF331" s="219"/>
      <c r="AG331" s="219"/>
      <c r="AI331" s="218" t="s">
        <v>52</v>
      </c>
      <c r="AL331" s="219"/>
    </row>
    <row r="332" spans="1:38" customFormat="1" ht="15" x14ac:dyDescent="0.25">
      <c r="A332" s="259"/>
      <c r="B332" s="251"/>
      <c r="C332" s="250"/>
      <c r="D332" s="528" t="s">
        <v>53</v>
      </c>
      <c r="E332" s="528"/>
      <c r="F332" s="528"/>
      <c r="G332" s="252" t="s">
        <v>54</v>
      </c>
      <c r="H332" s="255">
        <v>1.81</v>
      </c>
      <c r="I332" s="281">
        <v>6.6124999999999998</v>
      </c>
      <c r="J332" s="280">
        <v>5.9843124999999997</v>
      </c>
      <c r="K332" s="261"/>
      <c r="L332" s="253"/>
      <c r="M332" s="261"/>
      <c r="N332" s="253"/>
      <c r="O332" s="262"/>
      <c r="AE332" s="219"/>
      <c r="AF332" s="219"/>
      <c r="AG332" s="219"/>
      <c r="AJ332" s="218" t="s">
        <v>53</v>
      </c>
      <c r="AL332" s="219"/>
    </row>
    <row r="333" spans="1:38" customFormat="1" ht="15" x14ac:dyDescent="0.25">
      <c r="A333" s="259"/>
      <c r="B333" s="251"/>
      <c r="C333" s="250"/>
      <c r="D333" s="528" t="s">
        <v>55</v>
      </c>
      <c r="E333" s="528"/>
      <c r="F333" s="528"/>
      <c r="G333" s="252" t="s">
        <v>54</v>
      </c>
      <c r="H333" s="255">
        <v>0.25</v>
      </c>
      <c r="I333" s="281">
        <v>7.1875</v>
      </c>
      <c r="J333" s="280">
        <v>0.8984375</v>
      </c>
      <c r="K333" s="261"/>
      <c r="L333" s="253"/>
      <c r="M333" s="261"/>
      <c r="N333" s="253"/>
      <c r="O333" s="262"/>
      <c r="AE333" s="219"/>
      <c r="AF333" s="219"/>
      <c r="AG333" s="219"/>
      <c r="AJ333" s="218" t="s">
        <v>55</v>
      </c>
      <c r="AL333" s="219"/>
    </row>
    <row r="334" spans="1:38" customFormat="1" ht="15" x14ac:dyDescent="0.25">
      <c r="A334" s="263"/>
      <c r="B334" s="252"/>
      <c r="C334" s="250"/>
      <c r="D334" s="532" t="s">
        <v>56</v>
      </c>
      <c r="E334" s="532"/>
      <c r="F334" s="532"/>
      <c r="G334" s="264"/>
      <c r="H334" s="265"/>
      <c r="I334" s="265"/>
      <c r="J334" s="265"/>
      <c r="K334" s="267">
        <v>208.63</v>
      </c>
      <c r="L334" s="265"/>
      <c r="M334" s="267">
        <v>592.99</v>
      </c>
      <c r="N334" s="265"/>
      <c r="O334" s="268">
        <v>8100.33</v>
      </c>
      <c r="AE334" s="219"/>
      <c r="AF334" s="219"/>
      <c r="AG334" s="219"/>
      <c r="AK334" s="218" t="s">
        <v>56</v>
      </c>
      <c r="AL334" s="219"/>
    </row>
    <row r="335" spans="1:38" customFormat="1" ht="15" x14ac:dyDescent="0.25">
      <c r="A335" s="259"/>
      <c r="B335" s="251"/>
      <c r="C335" s="250"/>
      <c r="D335" s="528" t="s">
        <v>57</v>
      </c>
      <c r="E335" s="528"/>
      <c r="F335" s="528"/>
      <c r="G335" s="252"/>
      <c r="H335" s="253"/>
      <c r="I335" s="253"/>
      <c r="J335" s="253"/>
      <c r="K335" s="261"/>
      <c r="L335" s="253"/>
      <c r="M335" s="254">
        <v>59.72</v>
      </c>
      <c r="N335" s="253"/>
      <c r="O335" s="256">
        <v>2806.25</v>
      </c>
      <c r="AE335" s="219"/>
      <c r="AF335" s="219"/>
      <c r="AG335" s="219"/>
      <c r="AJ335" s="218" t="s">
        <v>57</v>
      </c>
      <c r="AL335" s="219"/>
    </row>
    <row r="336" spans="1:38" customFormat="1" ht="34.5" x14ac:dyDescent="0.25">
      <c r="A336" s="259"/>
      <c r="B336" s="251"/>
      <c r="C336" s="250" t="s">
        <v>348</v>
      </c>
      <c r="D336" s="528" t="s">
        <v>349</v>
      </c>
      <c r="E336" s="528"/>
      <c r="F336" s="528"/>
      <c r="G336" s="252" t="s">
        <v>58</v>
      </c>
      <c r="H336" s="269">
        <v>113</v>
      </c>
      <c r="I336" s="253"/>
      <c r="J336" s="269">
        <v>113</v>
      </c>
      <c r="K336" s="261"/>
      <c r="L336" s="253"/>
      <c r="M336" s="254">
        <v>67.48</v>
      </c>
      <c r="N336" s="253"/>
      <c r="O336" s="256">
        <v>3171.06</v>
      </c>
      <c r="AE336" s="219"/>
      <c r="AF336" s="219"/>
      <c r="AG336" s="219"/>
      <c r="AJ336" s="218" t="s">
        <v>349</v>
      </c>
      <c r="AL336" s="219"/>
    </row>
    <row r="337" spans="1:39" customFormat="1" ht="56.25" x14ac:dyDescent="0.25">
      <c r="A337" s="259"/>
      <c r="B337" s="251"/>
      <c r="C337" s="250" t="s">
        <v>350</v>
      </c>
      <c r="D337" s="528" t="s">
        <v>351</v>
      </c>
      <c r="E337" s="528"/>
      <c r="F337" s="528"/>
      <c r="G337" s="252" t="s">
        <v>58</v>
      </c>
      <c r="H337" s="269">
        <v>77</v>
      </c>
      <c r="I337" s="255">
        <v>0.85</v>
      </c>
      <c r="J337" s="255">
        <v>65.45</v>
      </c>
      <c r="K337" s="261"/>
      <c r="L337" s="253"/>
      <c r="M337" s="254">
        <v>39.090000000000003</v>
      </c>
      <c r="N337" s="253"/>
      <c r="O337" s="256">
        <v>1836.69</v>
      </c>
      <c r="AE337" s="219"/>
      <c r="AF337" s="219"/>
      <c r="AG337" s="219"/>
      <c r="AJ337" s="218" t="s">
        <v>351</v>
      </c>
      <c r="AL337" s="219"/>
    </row>
    <row r="338" spans="1:39" customFormat="1" ht="15" x14ac:dyDescent="0.25">
      <c r="A338" s="248"/>
      <c r="B338" s="271"/>
      <c r="C338" s="272"/>
      <c r="D338" s="530" t="s">
        <v>59</v>
      </c>
      <c r="E338" s="530"/>
      <c r="F338" s="530"/>
      <c r="G338" s="244"/>
      <c r="H338" s="273"/>
      <c r="I338" s="273"/>
      <c r="J338" s="273"/>
      <c r="K338" s="274"/>
      <c r="L338" s="273"/>
      <c r="M338" s="275">
        <v>699.56</v>
      </c>
      <c r="N338" s="265"/>
      <c r="O338" s="276">
        <v>13108.08</v>
      </c>
      <c r="AE338" s="219"/>
      <c r="AF338" s="219"/>
      <c r="AG338" s="219"/>
      <c r="AL338" s="219" t="s">
        <v>59</v>
      </c>
    </row>
    <row r="339" spans="1:39" customFormat="1" ht="23.25" x14ac:dyDescent="0.25">
      <c r="A339" s="243" t="s">
        <v>254</v>
      </c>
      <c r="B339" s="244" t="s">
        <v>254</v>
      </c>
      <c r="C339" s="245" t="s">
        <v>355</v>
      </c>
      <c r="D339" s="531" t="s">
        <v>356</v>
      </c>
      <c r="E339" s="531"/>
      <c r="F339" s="531"/>
      <c r="G339" s="244" t="s">
        <v>67</v>
      </c>
      <c r="H339" s="244">
        <v>-3.38</v>
      </c>
      <c r="I339" s="244" t="s">
        <v>41</v>
      </c>
      <c r="J339" s="244" t="s">
        <v>499</v>
      </c>
      <c r="K339" s="246" t="s">
        <v>357</v>
      </c>
      <c r="L339" s="244"/>
      <c r="M339" s="246" t="s">
        <v>500</v>
      </c>
      <c r="N339" s="244" t="s">
        <v>318</v>
      </c>
      <c r="O339" s="247" t="s">
        <v>501</v>
      </c>
      <c r="AE339" s="219"/>
      <c r="AF339" s="219"/>
      <c r="AG339" s="219" t="s">
        <v>356</v>
      </c>
      <c r="AL339" s="219"/>
    </row>
    <row r="340" spans="1:39" customFormat="1" ht="15" x14ac:dyDescent="0.25">
      <c r="A340" s="248"/>
      <c r="B340" s="271"/>
      <c r="C340" s="272"/>
      <c r="D340" s="530" t="s">
        <v>59</v>
      </c>
      <c r="E340" s="530"/>
      <c r="F340" s="530"/>
      <c r="G340" s="244"/>
      <c r="H340" s="273"/>
      <c r="I340" s="273"/>
      <c r="J340" s="273"/>
      <c r="K340" s="274"/>
      <c r="L340" s="273"/>
      <c r="M340" s="275">
        <v>-348.14</v>
      </c>
      <c r="N340" s="265"/>
      <c r="O340" s="276">
        <v>-3046.23</v>
      </c>
      <c r="AE340" s="219"/>
      <c r="AF340" s="219"/>
      <c r="AG340" s="219"/>
      <c r="AL340" s="219" t="s">
        <v>59</v>
      </c>
    </row>
    <row r="341" spans="1:39" customFormat="1" ht="22.5" x14ac:dyDescent="0.25">
      <c r="A341" s="243" t="s">
        <v>255</v>
      </c>
      <c r="B341" s="244" t="s">
        <v>255</v>
      </c>
      <c r="C341" s="245" t="s">
        <v>361</v>
      </c>
      <c r="D341" s="531" t="s">
        <v>362</v>
      </c>
      <c r="E341" s="531"/>
      <c r="F341" s="531"/>
      <c r="G341" s="244" t="s">
        <v>67</v>
      </c>
      <c r="H341" s="244">
        <v>10.18</v>
      </c>
      <c r="I341" s="244" t="s">
        <v>41</v>
      </c>
      <c r="J341" s="244" t="s">
        <v>502</v>
      </c>
      <c r="K341" s="246" t="s">
        <v>363</v>
      </c>
      <c r="L341" s="244" t="s">
        <v>217</v>
      </c>
      <c r="M341" s="246" t="s">
        <v>503</v>
      </c>
      <c r="N341" s="244" t="s">
        <v>318</v>
      </c>
      <c r="O341" s="247" t="s">
        <v>504</v>
      </c>
      <c r="AE341" s="219"/>
      <c r="AF341" s="219"/>
      <c r="AG341" s="219" t="s">
        <v>362</v>
      </c>
      <c r="AL341" s="219"/>
    </row>
    <row r="342" spans="1:39" customFormat="1" ht="15" x14ac:dyDescent="0.25">
      <c r="A342" s="283"/>
      <c r="B342" s="271"/>
      <c r="C342" s="272"/>
      <c r="D342" s="528" t="s">
        <v>364</v>
      </c>
      <c r="E342" s="528"/>
      <c r="F342" s="528"/>
      <c r="G342" s="528"/>
      <c r="H342" s="528"/>
      <c r="I342" s="528"/>
      <c r="J342" s="528"/>
      <c r="K342" s="528"/>
      <c r="L342" s="528"/>
      <c r="M342" s="528"/>
      <c r="N342" s="528"/>
      <c r="O342" s="535"/>
      <c r="AE342" s="219"/>
      <c r="AF342" s="219"/>
      <c r="AG342" s="219"/>
      <c r="AL342" s="219"/>
      <c r="AM342" s="218" t="s">
        <v>364</v>
      </c>
    </row>
    <row r="343" spans="1:39" customFormat="1" ht="15" x14ac:dyDescent="0.25">
      <c r="A343" s="248"/>
      <c r="B343" s="249"/>
      <c r="C343" s="250"/>
      <c r="D343" s="533" t="s">
        <v>335</v>
      </c>
      <c r="E343" s="533"/>
      <c r="F343" s="533"/>
      <c r="G343" s="533"/>
      <c r="H343" s="533"/>
      <c r="I343" s="533"/>
      <c r="J343" s="533"/>
      <c r="K343" s="533"/>
      <c r="L343" s="533"/>
      <c r="M343" s="533"/>
      <c r="N343" s="533"/>
      <c r="O343" s="534"/>
      <c r="AE343" s="219"/>
      <c r="AF343" s="219"/>
      <c r="AG343" s="219"/>
      <c r="AH343" s="218" t="s">
        <v>335</v>
      </c>
      <c r="AL343" s="219"/>
    </row>
    <row r="344" spans="1:39" customFormat="1" ht="15" x14ac:dyDescent="0.25">
      <c r="A344" s="248"/>
      <c r="B344" s="249"/>
      <c r="C344" s="250"/>
      <c r="D344" s="533" t="s">
        <v>133</v>
      </c>
      <c r="E344" s="533"/>
      <c r="F344" s="533"/>
      <c r="G344" s="533"/>
      <c r="H344" s="533"/>
      <c r="I344" s="533"/>
      <c r="J344" s="533"/>
      <c r="K344" s="533"/>
      <c r="L344" s="533"/>
      <c r="M344" s="533"/>
      <c r="N344" s="533"/>
      <c r="O344" s="534"/>
      <c r="AE344" s="219"/>
      <c r="AF344" s="219"/>
      <c r="AG344" s="219"/>
      <c r="AH344" s="218" t="s">
        <v>133</v>
      </c>
      <c r="AL344" s="219"/>
    </row>
    <row r="345" spans="1:39" customFormat="1" ht="15" x14ac:dyDescent="0.25">
      <c r="A345" s="248"/>
      <c r="B345" s="271"/>
      <c r="C345" s="272"/>
      <c r="D345" s="530" t="s">
        <v>59</v>
      </c>
      <c r="E345" s="530"/>
      <c r="F345" s="530"/>
      <c r="G345" s="244"/>
      <c r="H345" s="273"/>
      <c r="I345" s="273"/>
      <c r="J345" s="273"/>
      <c r="K345" s="274"/>
      <c r="L345" s="273"/>
      <c r="M345" s="284">
        <v>3638.16</v>
      </c>
      <c r="N345" s="265"/>
      <c r="O345" s="276">
        <v>31833.9</v>
      </c>
      <c r="AE345" s="219"/>
      <c r="AF345" s="219"/>
      <c r="AG345" s="219"/>
      <c r="AL345" s="219" t="s">
        <v>59</v>
      </c>
    </row>
    <row r="346" spans="1:39" customFormat="1" ht="15" x14ac:dyDescent="0.25">
      <c r="A346" s="243" t="s">
        <v>256</v>
      </c>
      <c r="B346" s="244" t="s">
        <v>256</v>
      </c>
      <c r="C346" s="245" t="s">
        <v>365</v>
      </c>
      <c r="D346" s="531" t="s">
        <v>366</v>
      </c>
      <c r="E346" s="531"/>
      <c r="F346" s="531"/>
      <c r="G346" s="244" t="s">
        <v>94</v>
      </c>
      <c r="H346" s="244">
        <v>4.2000000000000003E-2</v>
      </c>
      <c r="I346" s="244" t="s">
        <v>41</v>
      </c>
      <c r="J346" s="244" t="s">
        <v>505</v>
      </c>
      <c r="K346" s="246"/>
      <c r="L346" s="244"/>
      <c r="M346" s="246"/>
      <c r="N346" s="244"/>
      <c r="O346" s="247"/>
      <c r="AE346" s="219"/>
      <c r="AF346" s="219"/>
      <c r="AG346" s="219" t="s">
        <v>366</v>
      </c>
      <c r="AL346" s="219"/>
    </row>
    <row r="347" spans="1:39" customFormat="1" ht="33.75" x14ac:dyDescent="0.25">
      <c r="A347" s="248"/>
      <c r="B347" s="249"/>
      <c r="C347" s="250" t="s">
        <v>43</v>
      </c>
      <c r="D347" s="533" t="s">
        <v>44</v>
      </c>
      <c r="E347" s="533"/>
      <c r="F347" s="533"/>
      <c r="G347" s="533"/>
      <c r="H347" s="533"/>
      <c r="I347" s="533"/>
      <c r="J347" s="533"/>
      <c r="K347" s="533"/>
      <c r="L347" s="533"/>
      <c r="M347" s="533"/>
      <c r="N347" s="533"/>
      <c r="O347" s="534"/>
      <c r="AE347" s="219"/>
      <c r="AF347" s="219"/>
      <c r="AG347" s="219"/>
      <c r="AH347" s="218" t="s">
        <v>44</v>
      </c>
      <c r="AL347" s="219"/>
    </row>
    <row r="348" spans="1:39" customFormat="1" ht="57" x14ac:dyDescent="0.25">
      <c r="A348" s="248"/>
      <c r="B348" s="249"/>
      <c r="C348" s="250" t="s">
        <v>45</v>
      </c>
      <c r="D348" s="533" t="s">
        <v>46</v>
      </c>
      <c r="E348" s="533"/>
      <c r="F348" s="533"/>
      <c r="G348" s="533"/>
      <c r="H348" s="533"/>
      <c r="I348" s="533"/>
      <c r="J348" s="533"/>
      <c r="K348" s="533"/>
      <c r="L348" s="533"/>
      <c r="M348" s="533"/>
      <c r="N348" s="533"/>
      <c r="O348" s="534"/>
      <c r="AE348" s="219"/>
      <c r="AF348" s="219"/>
      <c r="AG348" s="219"/>
      <c r="AH348" s="218" t="s">
        <v>46</v>
      </c>
      <c r="AL348" s="219"/>
    </row>
    <row r="349" spans="1:39" customFormat="1" ht="15" x14ac:dyDescent="0.25">
      <c r="A349" s="248"/>
      <c r="B349" s="251"/>
      <c r="C349" s="250" t="s">
        <v>25</v>
      </c>
      <c r="D349" s="528" t="s">
        <v>48</v>
      </c>
      <c r="E349" s="528"/>
      <c r="F349" s="528"/>
      <c r="G349" s="252"/>
      <c r="H349" s="253"/>
      <c r="I349" s="253"/>
      <c r="J349" s="253"/>
      <c r="K349" s="254">
        <v>39.1</v>
      </c>
      <c r="L349" s="281">
        <v>1.4375</v>
      </c>
      <c r="M349" s="254">
        <v>2.36</v>
      </c>
      <c r="N349" s="255">
        <v>14.01</v>
      </c>
      <c r="O349" s="258">
        <v>33.06</v>
      </c>
      <c r="AE349" s="219"/>
      <c r="AF349" s="219"/>
      <c r="AG349" s="219"/>
      <c r="AI349" s="218" t="s">
        <v>48</v>
      </c>
      <c r="AL349" s="219"/>
    </row>
    <row r="350" spans="1:39" customFormat="1" ht="15" x14ac:dyDescent="0.25">
      <c r="A350" s="248"/>
      <c r="B350" s="251"/>
      <c r="C350" s="250" t="s">
        <v>49</v>
      </c>
      <c r="D350" s="528" t="s">
        <v>50</v>
      </c>
      <c r="E350" s="528"/>
      <c r="F350" s="528"/>
      <c r="G350" s="252"/>
      <c r="H350" s="253"/>
      <c r="I350" s="253"/>
      <c r="J350" s="253"/>
      <c r="K350" s="254">
        <v>7.15</v>
      </c>
      <c r="L350" s="281">
        <v>1.4375</v>
      </c>
      <c r="M350" s="254">
        <v>0.43</v>
      </c>
      <c r="N350" s="255">
        <v>46.99</v>
      </c>
      <c r="O350" s="258">
        <v>20.21</v>
      </c>
      <c r="AE350" s="219"/>
      <c r="AF350" s="219"/>
      <c r="AG350" s="219"/>
      <c r="AI350" s="218" t="s">
        <v>50</v>
      </c>
      <c r="AL350" s="219"/>
    </row>
    <row r="351" spans="1:39" customFormat="1" ht="15" x14ac:dyDescent="0.25">
      <c r="A351" s="259"/>
      <c r="B351" s="251"/>
      <c r="C351" s="250"/>
      <c r="D351" s="528" t="s">
        <v>55</v>
      </c>
      <c r="E351" s="528"/>
      <c r="F351" s="528"/>
      <c r="G351" s="252" t="s">
        <v>54</v>
      </c>
      <c r="H351" s="255">
        <v>0.66</v>
      </c>
      <c r="I351" s="281">
        <v>1.4375</v>
      </c>
      <c r="J351" s="280">
        <v>3.9847500000000001E-2</v>
      </c>
      <c r="K351" s="261"/>
      <c r="L351" s="253"/>
      <c r="M351" s="261"/>
      <c r="N351" s="253"/>
      <c r="O351" s="262"/>
      <c r="AE351" s="219"/>
      <c r="AF351" s="219"/>
      <c r="AG351" s="219"/>
      <c r="AJ351" s="218" t="s">
        <v>55</v>
      </c>
      <c r="AL351" s="219"/>
    </row>
    <row r="352" spans="1:39" customFormat="1" ht="15" x14ac:dyDescent="0.25">
      <c r="A352" s="263"/>
      <c r="B352" s="252"/>
      <c r="C352" s="250"/>
      <c r="D352" s="532" t="s">
        <v>56</v>
      </c>
      <c r="E352" s="532"/>
      <c r="F352" s="532"/>
      <c r="G352" s="264"/>
      <c r="H352" s="265"/>
      <c r="I352" s="265"/>
      <c r="J352" s="265"/>
      <c r="K352" s="267">
        <v>39.1</v>
      </c>
      <c r="L352" s="265"/>
      <c r="M352" s="267">
        <v>2.36</v>
      </c>
      <c r="N352" s="265"/>
      <c r="O352" s="279">
        <v>33.06</v>
      </c>
      <c r="AE352" s="219"/>
      <c r="AF352" s="219"/>
      <c r="AG352" s="219"/>
      <c r="AK352" s="218" t="s">
        <v>56</v>
      </c>
      <c r="AL352" s="219"/>
    </row>
    <row r="353" spans="1:38" customFormat="1" ht="15" x14ac:dyDescent="0.25">
      <c r="A353" s="259"/>
      <c r="B353" s="251"/>
      <c r="C353" s="250"/>
      <c r="D353" s="528" t="s">
        <v>57</v>
      </c>
      <c r="E353" s="528"/>
      <c r="F353" s="528"/>
      <c r="G353" s="252"/>
      <c r="H353" s="253"/>
      <c r="I353" s="253"/>
      <c r="J353" s="253"/>
      <c r="K353" s="261"/>
      <c r="L353" s="253"/>
      <c r="M353" s="254">
        <v>0.43</v>
      </c>
      <c r="N353" s="253"/>
      <c r="O353" s="258">
        <v>20.21</v>
      </c>
      <c r="AE353" s="219"/>
      <c r="AF353" s="219"/>
      <c r="AG353" s="219"/>
      <c r="AJ353" s="218" t="s">
        <v>57</v>
      </c>
      <c r="AL353" s="219"/>
    </row>
    <row r="354" spans="1:38" customFormat="1" ht="56.25" x14ac:dyDescent="0.25">
      <c r="A354" s="259"/>
      <c r="B354" s="251"/>
      <c r="C354" s="250" t="s">
        <v>220</v>
      </c>
      <c r="D354" s="528" t="s">
        <v>221</v>
      </c>
      <c r="E354" s="528"/>
      <c r="F354" s="528"/>
      <c r="G354" s="252" t="s">
        <v>58</v>
      </c>
      <c r="H354" s="269">
        <v>147</v>
      </c>
      <c r="I354" s="253"/>
      <c r="J354" s="269">
        <v>147</v>
      </c>
      <c r="K354" s="261"/>
      <c r="L354" s="253"/>
      <c r="M354" s="254">
        <v>0.63</v>
      </c>
      <c r="N354" s="253"/>
      <c r="O354" s="258">
        <v>29.71</v>
      </c>
      <c r="AE354" s="219"/>
      <c r="AF354" s="219"/>
      <c r="AG354" s="219"/>
      <c r="AJ354" s="218" t="s">
        <v>221</v>
      </c>
      <c r="AL354" s="219"/>
    </row>
    <row r="355" spans="1:38" customFormat="1" ht="78.75" x14ac:dyDescent="0.25">
      <c r="A355" s="259"/>
      <c r="B355" s="251"/>
      <c r="C355" s="250" t="s">
        <v>222</v>
      </c>
      <c r="D355" s="528" t="s">
        <v>223</v>
      </c>
      <c r="E355" s="528"/>
      <c r="F355" s="528"/>
      <c r="G355" s="252" t="s">
        <v>58</v>
      </c>
      <c r="H355" s="269">
        <v>134</v>
      </c>
      <c r="I355" s="255">
        <v>0.85</v>
      </c>
      <c r="J355" s="270">
        <v>113.9</v>
      </c>
      <c r="K355" s="261"/>
      <c r="L355" s="253"/>
      <c r="M355" s="254">
        <v>0.49</v>
      </c>
      <c r="N355" s="253"/>
      <c r="O355" s="258">
        <v>23.02</v>
      </c>
      <c r="AE355" s="219"/>
      <c r="AF355" s="219"/>
      <c r="AG355" s="219"/>
      <c r="AJ355" s="218" t="s">
        <v>223</v>
      </c>
      <c r="AL355" s="219"/>
    </row>
    <row r="356" spans="1:38" customFormat="1" ht="15" x14ac:dyDescent="0.25">
      <c r="A356" s="248"/>
      <c r="B356" s="271"/>
      <c r="C356" s="272"/>
      <c r="D356" s="530" t="s">
        <v>59</v>
      </c>
      <c r="E356" s="530"/>
      <c r="F356" s="530"/>
      <c r="G356" s="244"/>
      <c r="H356" s="273"/>
      <c r="I356" s="273"/>
      <c r="J356" s="273"/>
      <c r="K356" s="274"/>
      <c r="L356" s="273"/>
      <c r="M356" s="275">
        <v>3.48</v>
      </c>
      <c r="N356" s="265"/>
      <c r="O356" s="277">
        <v>85.79</v>
      </c>
      <c r="AE356" s="219"/>
      <c r="AF356" s="219"/>
      <c r="AG356" s="219"/>
      <c r="AL356" s="219" t="s">
        <v>59</v>
      </c>
    </row>
    <row r="357" spans="1:38" customFormat="1" ht="23.25" x14ac:dyDescent="0.25">
      <c r="A357" s="243" t="s">
        <v>257</v>
      </c>
      <c r="B357" s="244" t="s">
        <v>257</v>
      </c>
      <c r="C357" s="245" t="s">
        <v>367</v>
      </c>
      <c r="D357" s="531" t="s">
        <v>368</v>
      </c>
      <c r="E357" s="531"/>
      <c r="F357" s="531"/>
      <c r="G357" s="244" t="s">
        <v>94</v>
      </c>
      <c r="H357" s="244">
        <v>4.2999999999999997E-2</v>
      </c>
      <c r="I357" s="244" t="s">
        <v>41</v>
      </c>
      <c r="J357" s="244" t="s">
        <v>506</v>
      </c>
      <c r="K357" s="246" t="s">
        <v>369</v>
      </c>
      <c r="L357" s="244"/>
      <c r="M357" s="246" t="s">
        <v>507</v>
      </c>
      <c r="N357" s="244" t="s">
        <v>318</v>
      </c>
      <c r="O357" s="247" t="s">
        <v>508</v>
      </c>
      <c r="AE357" s="219"/>
      <c r="AF357" s="219"/>
      <c r="AG357" s="219" t="s">
        <v>368</v>
      </c>
      <c r="AL357" s="219"/>
    </row>
    <row r="358" spans="1:38" customFormat="1" ht="15" x14ac:dyDescent="0.25">
      <c r="A358" s="248"/>
      <c r="B358" s="271"/>
      <c r="C358" s="272"/>
      <c r="D358" s="530" t="s">
        <v>59</v>
      </c>
      <c r="E358" s="530"/>
      <c r="F358" s="530"/>
      <c r="G358" s="244"/>
      <c r="H358" s="273"/>
      <c r="I358" s="273"/>
      <c r="J358" s="273"/>
      <c r="K358" s="274"/>
      <c r="L358" s="273"/>
      <c r="M358" s="275">
        <v>72.67</v>
      </c>
      <c r="N358" s="265"/>
      <c r="O358" s="277">
        <v>635.86</v>
      </c>
      <c r="AE358" s="219"/>
      <c r="AF358" s="219"/>
      <c r="AG358" s="219"/>
      <c r="AL358" s="219" t="s">
        <v>59</v>
      </c>
    </row>
    <row r="359" spans="1:38" customFormat="1" ht="45.75" x14ac:dyDescent="0.25">
      <c r="A359" s="243" t="s">
        <v>258</v>
      </c>
      <c r="B359" s="244" t="s">
        <v>258</v>
      </c>
      <c r="C359" s="245" t="s">
        <v>370</v>
      </c>
      <c r="D359" s="531" t="s">
        <v>371</v>
      </c>
      <c r="E359" s="531"/>
      <c r="F359" s="531"/>
      <c r="G359" s="244" t="s">
        <v>245</v>
      </c>
      <c r="H359" s="244">
        <v>0.05</v>
      </c>
      <c r="I359" s="244" t="s">
        <v>41</v>
      </c>
      <c r="J359" s="244" t="s">
        <v>488</v>
      </c>
      <c r="K359" s="246"/>
      <c r="L359" s="244"/>
      <c r="M359" s="246"/>
      <c r="N359" s="244"/>
      <c r="O359" s="247"/>
      <c r="AE359" s="219"/>
      <c r="AF359" s="219"/>
      <c r="AG359" s="219" t="s">
        <v>371</v>
      </c>
      <c r="AL359" s="219"/>
    </row>
    <row r="360" spans="1:38" customFormat="1" ht="33.75" x14ac:dyDescent="0.25">
      <c r="A360" s="248"/>
      <c r="B360" s="249"/>
      <c r="C360" s="250" t="s">
        <v>43</v>
      </c>
      <c r="D360" s="533" t="s">
        <v>44</v>
      </c>
      <c r="E360" s="533"/>
      <c r="F360" s="533"/>
      <c r="G360" s="533"/>
      <c r="H360" s="533"/>
      <c r="I360" s="533"/>
      <c r="J360" s="533"/>
      <c r="K360" s="533"/>
      <c r="L360" s="533"/>
      <c r="M360" s="533"/>
      <c r="N360" s="533"/>
      <c r="O360" s="534"/>
      <c r="AE360" s="219"/>
      <c r="AF360" s="219"/>
      <c r="AG360" s="219"/>
      <c r="AH360" s="218" t="s">
        <v>44</v>
      </c>
      <c r="AL360" s="219"/>
    </row>
    <row r="361" spans="1:38" customFormat="1" ht="57" x14ac:dyDescent="0.25">
      <c r="A361" s="248"/>
      <c r="B361" s="249"/>
      <c r="C361" s="250" t="s">
        <v>45</v>
      </c>
      <c r="D361" s="533" t="s">
        <v>46</v>
      </c>
      <c r="E361" s="533"/>
      <c r="F361" s="533"/>
      <c r="G361" s="533"/>
      <c r="H361" s="533"/>
      <c r="I361" s="533"/>
      <c r="J361" s="533"/>
      <c r="K361" s="533"/>
      <c r="L361" s="533"/>
      <c r="M361" s="533"/>
      <c r="N361" s="533"/>
      <c r="O361" s="534"/>
      <c r="AE361" s="219"/>
      <c r="AF361" s="219"/>
      <c r="AG361" s="219"/>
      <c r="AH361" s="218" t="s">
        <v>46</v>
      </c>
      <c r="AL361" s="219"/>
    </row>
    <row r="362" spans="1:38" customFormat="1" ht="15" x14ac:dyDescent="0.25">
      <c r="A362" s="248"/>
      <c r="B362" s="251"/>
      <c r="C362" s="250" t="s">
        <v>41</v>
      </c>
      <c r="D362" s="528" t="s">
        <v>47</v>
      </c>
      <c r="E362" s="528"/>
      <c r="F362" s="528"/>
      <c r="G362" s="252"/>
      <c r="H362" s="253"/>
      <c r="I362" s="253"/>
      <c r="J362" s="253"/>
      <c r="K362" s="254">
        <v>182.32</v>
      </c>
      <c r="L362" s="281">
        <v>1.3225</v>
      </c>
      <c r="M362" s="254">
        <v>12.06</v>
      </c>
      <c r="N362" s="255">
        <v>46.99</v>
      </c>
      <c r="O362" s="258">
        <v>566.70000000000005</v>
      </c>
      <c r="AE362" s="219"/>
      <c r="AF362" s="219"/>
      <c r="AG362" s="219"/>
      <c r="AI362" s="218" t="s">
        <v>47</v>
      </c>
      <c r="AL362" s="219"/>
    </row>
    <row r="363" spans="1:38" customFormat="1" ht="15" x14ac:dyDescent="0.25">
      <c r="A363" s="248"/>
      <c r="B363" s="251"/>
      <c r="C363" s="250" t="s">
        <v>25</v>
      </c>
      <c r="D363" s="528" t="s">
        <v>48</v>
      </c>
      <c r="E363" s="528"/>
      <c r="F363" s="528"/>
      <c r="G363" s="252"/>
      <c r="H363" s="253"/>
      <c r="I363" s="253"/>
      <c r="J363" s="253"/>
      <c r="K363" s="257">
        <v>7479.03</v>
      </c>
      <c r="L363" s="281">
        <v>1.4375</v>
      </c>
      <c r="M363" s="254">
        <v>537.55999999999995</v>
      </c>
      <c r="N363" s="255">
        <v>14.01</v>
      </c>
      <c r="O363" s="256">
        <v>7531.22</v>
      </c>
      <c r="AE363" s="219"/>
      <c r="AF363" s="219"/>
      <c r="AG363" s="219"/>
      <c r="AI363" s="218" t="s">
        <v>48</v>
      </c>
      <c r="AL363" s="219"/>
    </row>
    <row r="364" spans="1:38" customFormat="1" ht="15" x14ac:dyDescent="0.25">
      <c r="A364" s="248"/>
      <c r="B364" s="251"/>
      <c r="C364" s="250" t="s">
        <v>49</v>
      </c>
      <c r="D364" s="528" t="s">
        <v>50</v>
      </c>
      <c r="E364" s="528"/>
      <c r="F364" s="528"/>
      <c r="G364" s="252"/>
      <c r="H364" s="253"/>
      <c r="I364" s="253"/>
      <c r="J364" s="253"/>
      <c r="K364" s="254">
        <v>234.46</v>
      </c>
      <c r="L364" s="281">
        <v>1.4375</v>
      </c>
      <c r="M364" s="254">
        <v>16.850000000000001</v>
      </c>
      <c r="N364" s="255">
        <v>46.99</v>
      </c>
      <c r="O364" s="258">
        <v>791.78</v>
      </c>
      <c r="AE364" s="219"/>
      <c r="AF364" s="219"/>
      <c r="AG364" s="219"/>
      <c r="AI364" s="218" t="s">
        <v>50</v>
      </c>
      <c r="AL364" s="219"/>
    </row>
    <row r="365" spans="1:38" customFormat="1" ht="15" x14ac:dyDescent="0.25">
      <c r="A365" s="248"/>
      <c r="B365" s="251"/>
      <c r="C365" s="250" t="s">
        <v>51</v>
      </c>
      <c r="D365" s="528" t="s">
        <v>52</v>
      </c>
      <c r="E365" s="528"/>
      <c r="F365" s="528"/>
      <c r="G365" s="252"/>
      <c r="H365" s="253"/>
      <c r="I365" s="253"/>
      <c r="J365" s="253"/>
      <c r="K365" s="254">
        <v>874.78</v>
      </c>
      <c r="L365" s="253"/>
      <c r="M365" s="254">
        <v>43.74</v>
      </c>
      <c r="N365" s="255">
        <v>8.75</v>
      </c>
      <c r="O365" s="258">
        <v>382.73</v>
      </c>
      <c r="AE365" s="219"/>
      <c r="AF365" s="219"/>
      <c r="AG365" s="219"/>
      <c r="AI365" s="218" t="s">
        <v>52</v>
      </c>
      <c r="AL365" s="219"/>
    </row>
    <row r="366" spans="1:38" customFormat="1" ht="15" x14ac:dyDescent="0.25">
      <c r="A366" s="259"/>
      <c r="B366" s="251"/>
      <c r="C366" s="250"/>
      <c r="D366" s="528" t="s">
        <v>53</v>
      </c>
      <c r="E366" s="528"/>
      <c r="F366" s="528"/>
      <c r="G366" s="252" t="s">
        <v>54</v>
      </c>
      <c r="H366" s="255">
        <v>20.86</v>
      </c>
      <c r="I366" s="281">
        <v>1.3225</v>
      </c>
      <c r="J366" s="280">
        <v>1.3793675000000001</v>
      </c>
      <c r="K366" s="261"/>
      <c r="L366" s="253"/>
      <c r="M366" s="261"/>
      <c r="N366" s="253"/>
      <c r="O366" s="262"/>
      <c r="AE366" s="219"/>
      <c r="AF366" s="219"/>
      <c r="AG366" s="219"/>
      <c r="AJ366" s="218" t="s">
        <v>53</v>
      </c>
      <c r="AL366" s="219"/>
    </row>
    <row r="367" spans="1:38" customFormat="1" ht="15" x14ac:dyDescent="0.25">
      <c r="A367" s="259"/>
      <c r="B367" s="251"/>
      <c r="C367" s="250"/>
      <c r="D367" s="528" t="s">
        <v>55</v>
      </c>
      <c r="E367" s="528"/>
      <c r="F367" s="528"/>
      <c r="G367" s="252" t="s">
        <v>54</v>
      </c>
      <c r="H367" s="255">
        <v>18.850000000000001</v>
      </c>
      <c r="I367" s="281">
        <v>1.4375</v>
      </c>
      <c r="J367" s="280">
        <v>1.3548438</v>
      </c>
      <c r="K367" s="261"/>
      <c r="L367" s="253"/>
      <c r="M367" s="261"/>
      <c r="N367" s="253"/>
      <c r="O367" s="262"/>
      <c r="AE367" s="219"/>
      <c r="AF367" s="219"/>
      <c r="AG367" s="219"/>
      <c r="AJ367" s="218" t="s">
        <v>55</v>
      </c>
      <c r="AL367" s="219"/>
    </row>
    <row r="368" spans="1:38" customFormat="1" ht="15" x14ac:dyDescent="0.25">
      <c r="A368" s="263"/>
      <c r="B368" s="252"/>
      <c r="C368" s="250"/>
      <c r="D368" s="532" t="s">
        <v>56</v>
      </c>
      <c r="E368" s="532"/>
      <c r="F368" s="532"/>
      <c r="G368" s="264"/>
      <c r="H368" s="265"/>
      <c r="I368" s="265"/>
      <c r="J368" s="265"/>
      <c r="K368" s="266">
        <v>8536.1299999999992</v>
      </c>
      <c r="L368" s="265"/>
      <c r="M368" s="267">
        <v>593.36</v>
      </c>
      <c r="N368" s="265"/>
      <c r="O368" s="268">
        <v>8480.65</v>
      </c>
      <c r="AE368" s="219"/>
      <c r="AF368" s="219"/>
      <c r="AG368" s="219"/>
      <c r="AK368" s="218" t="s">
        <v>56</v>
      </c>
      <c r="AL368" s="219"/>
    </row>
    <row r="369" spans="1:38" customFormat="1" ht="15" x14ac:dyDescent="0.25">
      <c r="A369" s="259"/>
      <c r="B369" s="251"/>
      <c r="C369" s="250"/>
      <c r="D369" s="528" t="s">
        <v>57</v>
      </c>
      <c r="E369" s="528"/>
      <c r="F369" s="528"/>
      <c r="G369" s="252"/>
      <c r="H369" s="253"/>
      <c r="I369" s="253"/>
      <c r="J369" s="253"/>
      <c r="K369" s="261"/>
      <c r="L369" s="253"/>
      <c r="M369" s="254">
        <v>28.91</v>
      </c>
      <c r="N369" s="253"/>
      <c r="O369" s="256">
        <v>1358.48</v>
      </c>
      <c r="AE369" s="219"/>
      <c r="AF369" s="219"/>
      <c r="AG369" s="219"/>
      <c r="AJ369" s="218" t="s">
        <v>57</v>
      </c>
      <c r="AL369" s="219"/>
    </row>
    <row r="370" spans="1:38" customFormat="1" ht="56.25" x14ac:dyDescent="0.25">
      <c r="A370" s="259"/>
      <c r="B370" s="251"/>
      <c r="C370" s="250" t="s">
        <v>220</v>
      </c>
      <c r="D370" s="528" t="s">
        <v>221</v>
      </c>
      <c r="E370" s="528"/>
      <c r="F370" s="528"/>
      <c r="G370" s="252" t="s">
        <v>58</v>
      </c>
      <c r="H370" s="269">
        <v>147</v>
      </c>
      <c r="I370" s="253"/>
      <c r="J370" s="269">
        <v>147</v>
      </c>
      <c r="K370" s="261"/>
      <c r="L370" s="253"/>
      <c r="M370" s="254">
        <v>42.5</v>
      </c>
      <c r="N370" s="253"/>
      <c r="O370" s="256">
        <v>1996.97</v>
      </c>
      <c r="AE370" s="219"/>
      <c r="AF370" s="219"/>
      <c r="AG370" s="219"/>
      <c r="AJ370" s="218" t="s">
        <v>221</v>
      </c>
      <c r="AL370" s="219"/>
    </row>
    <row r="371" spans="1:38" customFormat="1" ht="78.75" x14ac:dyDescent="0.25">
      <c r="A371" s="259"/>
      <c r="B371" s="251"/>
      <c r="C371" s="250" t="s">
        <v>222</v>
      </c>
      <c r="D371" s="528" t="s">
        <v>223</v>
      </c>
      <c r="E371" s="528"/>
      <c r="F371" s="528"/>
      <c r="G371" s="252" t="s">
        <v>58</v>
      </c>
      <c r="H371" s="269">
        <v>134</v>
      </c>
      <c r="I371" s="255">
        <v>0.85</v>
      </c>
      <c r="J371" s="270">
        <v>113.9</v>
      </c>
      <c r="K371" s="261"/>
      <c r="L371" s="253"/>
      <c r="M371" s="254">
        <v>32.93</v>
      </c>
      <c r="N371" s="253"/>
      <c r="O371" s="256">
        <v>1547.31</v>
      </c>
      <c r="AE371" s="219"/>
      <c r="AF371" s="219"/>
      <c r="AG371" s="219"/>
      <c r="AJ371" s="218" t="s">
        <v>223</v>
      </c>
      <c r="AL371" s="219"/>
    </row>
    <row r="372" spans="1:38" customFormat="1" ht="15" x14ac:dyDescent="0.25">
      <c r="A372" s="248"/>
      <c r="B372" s="271"/>
      <c r="C372" s="272"/>
      <c r="D372" s="530" t="s">
        <v>59</v>
      </c>
      <c r="E372" s="530"/>
      <c r="F372" s="530"/>
      <c r="G372" s="244"/>
      <c r="H372" s="273"/>
      <c r="I372" s="273"/>
      <c r="J372" s="273"/>
      <c r="K372" s="274"/>
      <c r="L372" s="273"/>
      <c r="M372" s="275">
        <v>668.79</v>
      </c>
      <c r="N372" s="265"/>
      <c r="O372" s="276">
        <v>12024.93</v>
      </c>
      <c r="AE372" s="219"/>
      <c r="AF372" s="219"/>
      <c r="AG372" s="219"/>
      <c r="AL372" s="219" t="s">
        <v>59</v>
      </c>
    </row>
    <row r="373" spans="1:38" customFormat="1" ht="45.75" x14ac:dyDescent="0.25">
      <c r="A373" s="243" t="s">
        <v>259</v>
      </c>
      <c r="B373" s="244" t="s">
        <v>259</v>
      </c>
      <c r="C373" s="245" t="s">
        <v>372</v>
      </c>
      <c r="D373" s="531" t="s">
        <v>373</v>
      </c>
      <c r="E373" s="531"/>
      <c r="F373" s="531"/>
      <c r="G373" s="244" t="s">
        <v>245</v>
      </c>
      <c r="H373" s="244">
        <v>0.05</v>
      </c>
      <c r="I373" s="244" t="s">
        <v>41</v>
      </c>
      <c r="J373" s="244" t="s">
        <v>488</v>
      </c>
      <c r="K373" s="246"/>
      <c r="L373" s="244"/>
      <c r="M373" s="246"/>
      <c r="N373" s="244"/>
      <c r="O373" s="247"/>
      <c r="AE373" s="219"/>
      <c r="AF373" s="219"/>
      <c r="AG373" s="219" t="s">
        <v>373</v>
      </c>
      <c r="AL373" s="219"/>
    </row>
    <row r="374" spans="1:38" customFormat="1" ht="15" x14ac:dyDescent="0.25">
      <c r="A374" s="248"/>
      <c r="B374" s="249"/>
      <c r="C374" s="250"/>
      <c r="D374" s="533" t="s">
        <v>374</v>
      </c>
      <c r="E374" s="533"/>
      <c r="F374" s="533"/>
      <c r="G374" s="533"/>
      <c r="H374" s="533"/>
      <c r="I374" s="533"/>
      <c r="J374" s="533"/>
      <c r="K374" s="533"/>
      <c r="L374" s="533"/>
      <c r="M374" s="533"/>
      <c r="N374" s="533"/>
      <c r="O374" s="534"/>
      <c r="AE374" s="219"/>
      <c r="AF374" s="219"/>
      <c r="AG374" s="219"/>
      <c r="AH374" s="218" t="s">
        <v>374</v>
      </c>
      <c r="AL374" s="219"/>
    </row>
    <row r="375" spans="1:38" customFormat="1" ht="33.75" x14ac:dyDescent="0.25">
      <c r="A375" s="248"/>
      <c r="B375" s="249"/>
      <c r="C375" s="250" t="s">
        <v>43</v>
      </c>
      <c r="D375" s="533" t="s">
        <v>44</v>
      </c>
      <c r="E375" s="533"/>
      <c r="F375" s="533"/>
      <c r="G375" s="533"/>
      <c r="H375" s="533"/>
      <c r="I375" s="533"/>
      <c r="J375" s="533"/>
      <c r="K375" s="533"/>
      <c r="L375" s="533"/>
      <c r="M375" s="533"/>
      <c r="N375" s="533"/>
      <c r="O375" s="534"/>
      <c r="AE375" s="219"/>
      <c r="AF375" s="219"/>
      <c r="AG375" s="219"/>
      <c r="AH375" s="218" t="s">
        <v>44</v>
      </c>
      <c r="AL375" s="219"/>
    </row>
    <row r="376" spans="1:38" customFormat="1" ht="57" x14ac:dyDescent="0.25">
      <c r="A376" s="248"/>
      <c r="B376" s="249"/>
      <c r="C376" s="250" t="s">
        <v>45</v>
      </c>
      <c r="D376" s="533" t="s">
        <v>46</v>
      </c>
      <c r="E376" s="533"/>
      <c r="F376" s="533"/>
      <c r="G376" s="533"/>
      <c r="H376" s="533"/>
      <c r="I376" s="533"/>
      <c r="J376" s="533"/>
      <c r="K376" s="533"/>
      <c r="L376" s="533"/>
      <c r="M376" s="533"/>
      <c r="N376" s="533"/>
      <c r="O376" s="534"/>
      <c r="AE376" s="219"/>
      <c r="AF376" s="219"/>
      <c r="AG376" s="219"/>
      <c r="AH376" s="218" t="s">
        <v>46</v>
      </c>
      <c r="AL376" s="219"/>
    </row>
    <row r="377" spans="1:38" customFormat="1" ht="15" x14ac:dyDescent="0.25">
      <c r="A377" s="248"/>
      <c r="B377" s="251"/>
      <c r="C377" s="250" t="s">
        <v>41</v>
      </c>
      <c r="D377" s="528" t="s">
        <v>47</v>
      </c>
      <c r="E377" s="528"/>
      <c r="F377" s="528"/>
      <c r="G377" s="252"/>
      <c r="H377" s="253"/>
      <c r="I377" s="253"/>
      <c r="J377" s="253"/>
      <c r="K377" s="254">
        <v>3.29</v>
      </c>
      <c r="L377" s="255">
        <v>5.29</v>
      </c>
      <c r="M377" s="254">
        <v>0.87</v>
      </c>
      <c r="N377" s="255">
        <v>46.99</v>
      </c>
      <c r="O377" s="258">
        <v>40.880000000000003</v>
      </c>
      <c r="AE377" s="219"/>
      <c r="AF377" s="219"/>
      <c r="AG377" s="219"/>
      <c r="AI377" s="218" t="s">
        <v>47</v>
      </c>
      <c r="AL377" s="219"/>
    </row>
    <row r="378" spans="1:38" customFormat="1" ht="15" x14ac:dyDescent="0.25">
      <c r="A378" s="248"/>
      <c r="B378" s="251"/>
      <c r="C378" s="250" t="s">
        <v>25</v>
      </c>
      <c r="D378" s="528" t="s">
        <v>48</v>
      </c>
      <c r="E378" s="528"/>
      <c r="F378" s="528"/>
      <c r="G378" s="252"/>
      <c r="H378" s="253"/>
      <c r="I378" s="253"/>
      <c r="J378" s="253"/>
      <c r="K378" s="254">
        <v>254.89</v>
      </c>
      <c r="L378" s="255">
        <v>5.75</v>
      </c>
      <c r="M378" s="254">
        <v>73.28</v>
      </c>
      <c r="N378" s="255">
        <v>14.01</v>
      </c>
      <c r="O378" s="256">
        <v>1026.6500000000001</v>
      </c>
      <c r="AE378" s="219"/>
      <c r="AF378" s="219"/>
      <c r="AG378" s="219"/>
      <c r="AI378" s="218" t="s">
        <v>48</v>
      </c>
      <c r="AL378" s="219"/>
    </row>
    <row r="379" spans="1:38" customFormat="1" ht="15" x14ac:dyDescent="0.25">
      <c r="A379" s="248"/>
      <c r="B379" s="251"/>
      <c r="C379" s="250" t="s">
        <v>49</v>
      </c>
      <c r="D379" s="528" t="s">
        <v>50</v>
      </c>
      <c r="E379" s="528"/>
      <c r="F379" s="528"/>
      <c r="G379" s="252"/>
      <c r="H379" s="253"/>
      <c r="I379" s="253"/>
      <c r="J379" s="253"/>
      <c r="K379" s="254">
        <v>5.95</v>
      </c>
      <c r="L379" s="255">
        <v>5.75</v>
      </c>
      <c r="M379" s="254">
        <v>1.71</v>
      </c>
      <c r="N379" s="255">
        <v>46.99</v>
      </c>
      <c r="O379" s="258">
        <v>80.349999999999994</v>
      </c>
      <c r="AE379" s="219"/>
      <c r="AF379" s="219"/>
      <c r="AG379" s="219"/>
      <c r="AI379" s="218" t="s">
        <v>50</v>
      </c>
      <c r="AL379" s="219"/>
    </row>
    <row r="380" spans="1:38" customFormat="1" ht="15" x14ac:dyDescent="0.25">
      <c r="A380" s="248"/>
      <c r="B380" s="251"/>
      <c r="C380" s="250" t="s">
        <v>51</v>
      </c>
      <c r="D380" s="528" t="s">
        <v>52</v>
      </c>
      <c r="E380" s="528"/>
      <c r="F380" s="528"/>
      <c r="G380" s="252"/>
      <c r="H380" s="253"/>
      <c r="I380" s="253"/>
      <c r="J380" s="253"/>
      <c r="K380" s="254">
        <v>2.94</v>
      </c>
      <c r="L380" s="269">
        <v>4</v>
      </c>
      <c r="M380" s="254">
        <v>0.59</v>
      </c>
      <c r="N380" s="255">
        <v>8.75</v>
      </c>
      <c r="O380" s="258">
        <v>5.16</v>
      </c>
      <c r="AE380" s="219"/>
      <c r="AF380" s="219"/>
      <c r="AG380" s="219"/>
      <c r="AI380" s="218" t="s">
        <v>52</v>
      </c>
      <c r="AL380" s="219"/>
    </row>
    <row r="381" spans="1:38" customFormat="1" ht="15" x14ac:dyDescent="0.25">
      <c r="A381" s="259"/>
      <c r="B381" s="251"/>
      <c r="C381" s="250"/>
      <c r="D381" s="528" t="s">
        <v>53</v>
      </c>
      <c r="E381" s="528"/>
      <c r="F381" s="528"/>
      <c r="G381" s="252" t="s">
        <v>54</v>
      </c>
      <c r="H381" s="255">
        <v>0.35</v>
      </c>
      <c r="I381" s="255">
        <v>5.29</v>
      </c>
      <c r="J381" s="278">
        <v>9.2575000000000005E-2</v>
      </c>
      <c r="K381" s="261"/>
      <c r="L381" s="253"/>
      <c r="M381" s="261"/>
      <c r="N381" s="253"/>
      <c r="O381" s="262"/>
      <c r="AE381" s="219"/>
      <c r="AF381" s="219"/>
      <c r="AG381" s="219"/>
      <c r="AJ381" s="218" t="s">
        <v>53</v>
      </c>
      <c r="AL381" s="219"/>
    </row>
    <row r="382" spans="1:38" customFormat="1" ht="15" x14ac:dyDescent="0.25">
      <c r="A382" s="259"/>
      <c r="B382" s="251"/>
      <c r="C382" s="250"/>
      <c r="D382" s="528" t="s">
        <v>55</v>
      </c>
      <c r="E382" s="528"/>
      <c r="F382" s="528"/>
      <c r="G382" s="252" t="s">
        <v>54</v>
      </c>
      <c r="H382" s="255">
        <v>0.47</v>
      </c>
      <c r="I382" s="255">
        <v>5.75</v>
      </c>
      <c r="J382" s="278">
        <v>0.135125</v>
      </c>
      <c r="K382" s="261"/>
      <c r="L382" s="253"/>
      <c r="M382" s="261"/>
      <c r="N382" s="253"/>
      <c r="O382" s="262"/>
      <c r="AE382" s="219"/>
      <c r="AF382" s="219"/>
      <c r="AG382" s="219"/>
      <c r="AJ382" s="218" t="s">
        <v>55</v>
      </c>
      <c r="AL382" s="219"/>
    </row>
    <row r="383" spans="1:38" customFormat="1" ht="15" x14ac:dyDescent="0.25">
      <c r="A383" s="263"/>
      <c r="B383" s="252"/>
      <c r="C383" s="250"/>
      <c r="D383" s="532" t="s">
        <v>56</v>
      </c>
      <c r="E383" s="532"/>
      <c r="F383" s="532"/>
      <c r="G383" s="264"/>
      <c r="H383" s="265"/>
      <c r="I383" s="265"/>
      <c r="J383" s="265"/>
      <c r="K383" s="267">
        <v>261.12</v>
      </c>
      <c r="L383" s="265"/>
      <c r="M383" s="267">
        <v>74.739999999999995</v>
      </c>
      <c r="N383" s="265"/>
      <c r="O383" s="268">
        <v>1072.69</v>
      </c>
      <c r="AE383" s="219"/>
      <c r="AF383" s="219"/>
      <c r="AG383" s="219"/>
      <c r="AK383" s="218" t="s">
        <v>56</v>
      </c>
      <c r="AL383" s="219"/>
    </row>
    <row r="384" spans="1:38" customFormat="1" ht="15" x14ac:dyDescent="0.25">
      <c r="A384" s="259"/>
      <c r="B384" s="251"/>
      <c r="C384" s="250"/>
      <c r="D384" s="528" t="s">
        <v>57</v>
      </c>
      <c r="E384" s="528"/>
      <c r="F384" s="528"/>
      <c r="G384" s="252"/>
      <c r="H384" s="253"/>
      <c r="I384" s="253"/>
      <c r="J384" s="253"/>
      <c r="K384" s="261"/>
      <c r="L384" s="253"/>
      <c r="M384" s="254">
        <v>2.58</v>
      </c>
      <c r="N384" s="253"/>
      <c r="O384" s="258">
        <v>121.23</v>
      </c>
      <c r="AE384" s="219"/>
      <c r="AF384" s="219"/>
      <c r="AG384" s="219"/>
      <c r="AJ384" s="218" t="s">
        <v>57</v>
      </c>
      <c r="AL384" s="219"/>
    </row>
    <row r="385" spans="1:38" customFormat="1" ht="56.25" x14ac:dyDescent="0.25">
      <c r="A385" s="259"/>
      <c r="B385" s="251"/>
      <c r="C385" s="250" t="s">
        <v>220</v>
      </c>
      <c r="D385" s="528" t="s">
        <v>221</v>
      </c>
      <c r="E385" s="528"/>
      <c r="F385" s="528"/>
      <c r="G385" s="252" t="s">
        <v>58</v>
      </c>
      <c r="H385" s="269">
        <v>147</v>
      </c>
      <c r="I385" s="253"/>
      <c r="J385" s="269">
        <v>147</v>
      </c>
      <c r="K385" s="261"/>
      <c r="L385" s="253"/>
      <c r="M385" s="254">
        <v>3.79</v>
      </c>
      <c r="N385" s="253"/>
      <c r="O385" s="258">
        <v>178.21</v>
      </c>
      <c r="AE385" s="219"/>
      <c r="AF385" s="219"/>
      <c r="AG385" s="219"/>
      <c r="AJ385" s="218" t="s">
        <v>221</v>
      </c>
      <c r="AL385" s="219"/>
    </row>
    <row r="386" spans="1:38" customFormat="1" ht="78.75" x14ac:dyDescent="0.25">
      <c r="A386" s="259"/>
      <c r="B386" s="251"/>
      <c r="C386" s="250" t="s">
        <v>222</v>
      </c>
      <c r="D386" s="528" t="s">
        <v>223</v>
      </c>
      <c r="E386" s="528"/>
      <c r="F386" s="528"/>
      <c r="G386" s="252" t="s">
        <v>58</v>
      </c>
      <c r="H386" s="269">
        <v>134</v>
      </c>
      <c r="I386" s="255">
        <v>0.85</v>
      </c>
      <c r="J386" s="270">
        <v>113.9</v>
      </c>
      <c r="K386" s="261"/>
      <c r="L386" s="253"/>
      <c r="M386" s="254">
        <v>2.94</v>
      </c>
      <c r="N386" s="253"/>
      <c r="O386" s="258">
        <v>138.08000000000001</v>
      </c>
      <c r="AE386" s="219"/>
      <c r="AF386" s="219"/>
      <c r="AG386" s="219"/>
      <c r="AJ386" s="218" t="s">
        <v>223</v>
      </c>
      <c r="AL386" s="219"/>
    </row>
    <row r="387" spans="1:38" customFormat="1" ht="15" x14ac:dyDescent="0.25">
      <c r="A387" s="248"/>
      <c r="B387" s="271"/>
      <c r="C387" s="272"/>
      <c r="D387" s="530" t="s">
        <v>59</v>
      </c>
      <c r="E387" s="530"/>
      <c r="F387" s="530"/>
      <c r="G387" s="244"/>
      <c r="H387" s="273"/>
      <c r="I387" s="273"/>
      <c r="J387" s="273"/>
      <c r="K387" s="274"/>
      <c r="L387" s="273"/>
      <c r="M387" s="275">
        <v>81.47</v>
      </c>
      <c r="N387" s="265"/>
      <c r="O387" s="276">
        <v>1388.98</v>
      </c>
      <c r="AE387" s="219"/>
      <c r="AF387" s="219"/>
      <c r="AG387" s="219"/>
      <c r="AL387" s="219" t="s">
        <v>59</v>
      </c>
    </row>
    <row r="388" spans="1:38" customFormat="1" ht="23.25" x14ac:dyDescent="0.25">
      <c r="A388" s="243" t="s">
        <v>260</v>
      </c>
      <c r="B388" s="244" t="s">
        <v>260</v>
      </c>
      <c r="C388" s="245" t="s">
        <v>375</v>
      </c>
      <c r="D388" s="531" t="s">
        <v>376</v>
      </c>
      <c r="E388" s="531"/>
      <c r="F388" s="531"/>
      <c r="G388" s="244" t="s">
        <v>94</v>
      </c>
      <c r="H388" s="244">
        <v>7.05</v>
      </c>
      <c r="I388" s="244" t="s">
        <v>41</v>
      </c>
      <c r="J388" s="244" t="s">
        <v>509</v>
      </c>
      <c r="K388" s="246" t="s">
        <v>377</v>
      </c>
      <c r="L388" s="244"/>
      <c r="M388" s="246" t="s">
        <v>510</v>
      </c>
      <c r="N388" s="244" t="s">
        <v>318</v>
      </c>
      <c r="O388" s="247" t="s">
        <v>511</v>
      </c>
      <c r="AE388" s="219"/>
      <c r="AF388" s="219"/>
      <c r="AG388" s="219" t="s">
        <v>376</v>
      </c>
      <c r="AL388" s="219"/>
    </row>
    <row r="389" spans="1:38" customFormat="1" ht="15" x14ac:dyDescent="0.25">
      <c r="A389" s="248"/>
      <c r="B389" s="271"/>
      <c r="C389" s="272"/>
      <c r="D389" s="530" t="s">
        <v>59</v>
      </c>
      <c r="E389" s="530"/>
      <c r="F389" s="530"/>
      <c r="G389" s="244"/>
      <c r="H389" s="273"/>
      <c r="I389" s="273"/>
      <c r="J389" s="273"/>
      <c r="K389" s="274"/>
      <c r="L389" s="273"/>
      <c r="M389" s="284">
        <v>3461.62</v>
      </c>
      <c r="N389" s="265"/>
      <c r="O389" s="276">
        <v>30289.18</v>
      </c>
      <c r="AE389" s="219"/>
      <c r="AF389" s="219"/>
      <c r="AG389" s="219"/>
      <c r="AL389" s="219" t="s">
        <v>59</v>
      </c>
    </row>
    <row r="390" spans="1:38" customFormat="1" ht="15" x14ac:dyDescent="0.25">
      <c r="A390" s="243" t="s">
        <v>264</v>
      </c>
      <c r="B390" s="244" t="s">
        <v>264</v>
      </c>
      <c r="C390" s="245" t="s">
        <v>365</v>
      </c>
      <c r="D390" s="531" t="s">
        <v>366</v>
      </c>
      <c r="E390" s="531"/>
      <c r="F390" s="531"/>
      <c r="G390" s="244" t="s">
        <v>94</v>
      </c>
      <c r="H390" s="244">
        <v>2.1000000000000001E-2</v>
      </c>
      <c r="I390" s="244" t="s">
        <v>41</v>
      </c>
      <c r="J390" s="244" t="s">
        <v>512</v>
      </c>
      <c r="K390" s="246"/>
      <c r="L390" s="244"/>
      <c r="M390" s="246"/>
      <c r="N390" s="244"/>
      <c r="O390" s="247"/>
      <c r="AE390" s="219"/>
      <c r="AF390" s="219"/>
      <c r="AG390" s="219" t="s">
        <v>366</v>
      </c>
      <c r="AL390" s="219"/>
    </row>
    <row r="391" spans="1:38" customFormat="1" ht="33.75" x14ac:dyDescent="0.25">
      <c r="A391" s="248"/>
      <c r="B391" s="249"/>
      <c r="C391" s="250" t="s">
        <v>43</v>
      </c>
      <c r="D391" s="533" t="s">
        <v>44</v>
      </c>
      <c r="E391" s="533"/>
      <c r="F391" s="533"/>
      <c r="G391" s="533"/>
      <c r="H391" s="533"/>
      <c r="I391" s="533"/>
      <c r="J391" s="533"/>
      <c r="K391" s="533"/>
      <c r="L391" s="533"/>
      <c r="M391" s="533"/>
      <c r="N391" s="533"/>
      <c r="O391" s="534"/>
      <c r="AE391" s="219"/>
      <c r="AF391" s="219"/>
      <c r="AG391" s="219"/>
      <c r="AH391" s="218" t="s">
        <v>44</v>
      </c>
      <c r="AL391" s="219"/>
    </row>
    <row r="392" spans="1:38" customFormat="1" ht="57" x14ac:dyDescent="0.25">
      <c r="A392" s="248"/>
      <c r="B392" s="249"/>
      <c r="C392" s="250" t="s">
        <v>45</v>
      </c>
      <c r="D392" s="533" t="s">
        <v>46</v>
      </c>
      <c r="E392" s="533"/>
      <c r="F392" s="533"/>
      <c r="G392" s="533"/>
      <c r="H392" s="533"/>
      <c r="I392" s="533"/>
      <c r="J392" s="533"/>
      <c r="K392" s="533"/>
      <c r="L392" s="533"/>
      <c r="M392" s="533"/>
      <c r="N392" s="533"/>
      <c r="O392" s="534"/>
      <c r="AE392" s="219"/>
      <c r="AF392" s="219"/>
      <c r="AG392" s="219"/>
      <c r="AH392" s="218" t="s">
        <v>46</v>
      </c>
      <c r="AL392" s="219"/>
    </row>
    <row r="393" spans="1:38" customFormat="1" ht="15" x14ac:dyDescent="0.25">
      <c r="A393" s="248"/>
      <c r="B393" s="251"/>
      <c r="C393" s="250" t="s">
        <v>25</v>
      </c>
      <c r="D393" s="528" t="s">
        <v>48</v>
      </c>
      <c r="E393" s="528"/>
      <c r="F393" s="528"/>
      <c r="G393" s="252"/>
      <c r="H393" s="253"/>
      <c r="I393" s="253"/>
      <c r="J393" s="253"/>
      <c r="K393" s="254">
        <v>39.1</v>
      </c>
      <c r="L393" s="281">
        <v>1.4375</v>
      </c>
      <c r="M393" s="254">
        <v>1.18</v>
      </c>
      <c r="N393" s="255">
        <v>14.01</v>
      </c>
      <c r="O393" s="258">
        <v>16.53</v>
      </c>
      <c r="AE393" s="219"/>
      <c r="AF393" s="219"/>
      <c r="AG393" s="219"/>
      <c r="AI393" s="218" t="s">
        <v>48</v>
      </c>
      <c r="AL393" s="219"/>
    </row>
    <row r="394" spans="1:38" customFormat="1" ht="15" x14ac:dyDescent="0.25">
      <c r="A394" s="248"/>
      <c r="B394" s="251"/>
      <c r="C394" s="250" t="s">
        <v>49</v>
      </c>
      <c r="D394" s="528" t="s">
        <v>50</v>
      </c>
      <c r="E394" s="528"/>
      <c r="F394" s="528"/>
      <c r="G394" s="252"/>
      <c r="H394" s="253"/>
      <c r="I394" s="253"/>
      <c r="J394" s="253"/>
      <c r="K394" s="254">
        <v>7.15</v>
      </c>
      <c r="L394" s="281">
        <v>1.4375</v>
      </c>
      <c r="M394" s="254">
        <v>0.22</v>
      </c>
      <c r="N394" s="255">
        <v>46.99</v>
      </c>
      <c r="O394" s="258">
        <v>10.34</v>
      </c>
      <c r="AE394" s="219"/>
      <c r="AF394" s="219"/>
      <c r="AG394" s="219"/>
      <c r="AI394" s="218" t="s">
        <v>50</v>
      </c>
      <c r="AL394" s="219"/>
    </row>
    <row r="395" spans="1:38" customFormat="1" ht="15" x14ac:dyDescent="0.25">
      <c r="A395" s="259"/>
      <c r="B395" s="251"/>
      <c r="C395" s="250"/>
      <c r="D395" s="528" t="s">
        <v>55</v>
      </c>
      <c r="E395" s="528"/>
      <c r="F395" s="528"/>
      <c r="G395" s="252" t="s">
        <v>54</v>
      </c>
      <c r="H395" s="255">
        <v>0.66</v>
      </c>
      <c r="I395" s="281">
        <v>1.4375</v>
      </c>
      <c r="J395" s="280">
        <v>1.9923799999999998E-2</v>
      </c>
      <c r="K395" s="261"/>
      <c r="L395" s="253"/>
      <c r="M395" s="261"/>
      <c r="N395" s="253"/>
      <c r="O395" s="262"/>
      <c r="AE395" s="219"/>
      <c r="AF395" s="219"/>
      <c r="AG395" s="219"/>
      <c r="AJ395" s="218" t="s">
        <v>55</v>
      </c>
      <c r="AL395" s="219"/>
    </row>
    <row r="396" spans="1:38" customFormat="1" ht="15" x14ac:dyDescent="0.25">
      <c r="A396" s="263"/>
      <c r="B396" s="252"/>
      <c r="C396" s="250"/>
      <c r="D396" s="532" t="s">
        <v>56</v>
      </c>
      <c r="E396" s="532"/>
      <c r="F396" s="532"/>
      <c r="G396" s="264"/>
      <c r="H396" s="265"/>
      <c r="I396" s="265"/>
      <c r="J396" s="265"/>
      <c r="K396" s="267">
        <v>39.1</v>
      </c>
      <c r="L396" s="265"/>
      <c r="M396" s="267">
        <v>1.18</v>
      </c>
      <c r="N396" s="265"/>
      <c r="O396" s="279">
        <v>16.53</v>
      </c>
      <c r="AE396" s="219"/>
      <c r="AF396" s="219"/>
      <c r="AG396" s="219"/>
      <c r="AK396" s="218" t="s">
        <v>56</v>
      </c>
      <c r="AL396" s="219"/>
    </row>
    <row r="397" spans="1:38" customFormat="1" ht="15" x14ac:dyDescent="0.25">
      <c r="A397" s="259"/>
      <c r="B397" s="251"/>
      <c r="C397" s="250"/>
      <c r="D397" s="528" t="s">
        <v>57</v>
      </c>
      <c r="E397" s="528"/>
      <c r="F397" s="528"/>
      <c r="G397" s="252"/>
      <c r="H397" s="253"/>
      <c r="I397" s="253"/>
      <c r="J397" s="253"/>
      <c r="K397" s="261"/>
      <c r="L397" s="253"/>
      <c r="M397" s="254">
        <v>0.22</v>
      </c>
      <c r="N397" s="253"/>
      <c r="O397" s="258">
        <v>10.34</v>
      </c>
      <c r="AE397" s="219"/>
      <c r="AF397" s="219"/>
      <c r="AG397" s="219"/>
      <c r="AJ397" s="218" t="s">
        <v>57</v>
      </c>
      <c r="AL397" s="219"/>
    </row>
    <row r="398" spans="1:38" customFormat="1" ht="56.25" x14ac:dyDescent="0.25">
      <c r="A398" s="259"/>
      <c r="B398" s="251"/>
      <c r="C398" s="250" t="s">
        <v>220</v>
      </c>
      <c r="D398" s="528" t="s">
        <v>221</v>
      </c>
      <c r="E398" s="528"/>
      <c r="F398" s="528"/>
      <c r="G398" s="252" t="s">
        <v>58</v>
      </c>
      <c r="H398" s="269">
        <v>147</v>
      </c>
      <c r="I398" s="253"/>
      <c r="J398" s="269">
        <v>147</v>
      </c>
      <c r="K398" s="261"/>
      <c r="L398" s="253"/>
      <c r="M398" s="254">
        <v>0.32</v>
      </c>
      <c r="N398" s="253"/>
      <c r="O398" s="258">
        <v>15.2</v>
      </c>
      <c r="AE398" s="219"/>
      <c r="AF398" s="219"/>
      <c r="AG398" s="219"/>
      <c r="AJ398" s="218" t="s">
        <v>221</v>
      </c>
      <c r="AL398" s="219"/>
    </row>
    <row r="399" spans="1:38" customFormat="1" ht="78.75" x14ac:dyDescent="0.25">
      <c r="A399" s="259"/>
      <c r="B399" s="251"/>
      <c r="C399" s="250" t="s">
        <v>222</v>
      </c>
      <c r="D399" s="528" t="s">
        <v>223</v>
      </c>
      <c r="E399" s="528"/>
      <c r="F399" s="528"/>
      <c r="G399" s="252" t="s">
        <v>58</v>
      </c>
      <c r="H399" s="269">
        <v>134</v>
      </c>
      <c r="I399" s="255">
        <v>0.85</v>
      </c>
      <c r="J399" s="270">
        <v>113.9</v>
      </c>
      <c r="K399" s="261"/>
      <c r="L399" s="253"/>
      <c r="M399" s="254">
        <v>0.25</v>
      </c>
      <c r="N399" s="253"/>
      <c r="O399" s="258">
        <v>11.78</v>
      </c>
      <c r="AE399" s="219"/>
      <c r="AF399" s="219"/>
      <c r="AG399" s="219"/>
      <c r="AJ399" s="218" t="s">
        <v>223</v>
      </c>
      <c r="AL399" s="219"/>
    </row>
    <row r="400" spans="1:38" customFormat="1" ht="15" x14ac:dyDescent="0.25">
      <c r="A400" s="248"/>
      <c r="B400" s="271"/>
      <c r="C400" s="272"/>
      <c r="D400" s="530" t="s">
        <v>59</v>
      </c>
      <c r="E400" s="530"/>
      <c r="F400" s="530"/>
      <c r="G400" s="244"/>
      <c r="H400" s="273"/>
      <c r="I400" s="273"/>
      <c r="J400" s="273"/>
      <c r="K400" s="274"/>
      <c r="L400" s="273"/>
      <c r="M400" s="275">
        <v>1.75</v>
      </c>
      <c r="N400" s="265"/>
      <c r="O400" s="277">
        <v>43.51</v>
      </c>
      <c r="AE400" s="219"/>
      <c r="AF400" s="219"/>
      <c r="AG400" s="219"/>
      <c r="AL400" s="219" t="s">
        <v>59</v>
      </c>
    </row>
    <row r="401" spans="1:38" customFormat="1" ht="23.25" x14ac:dyDescent="0.25">
      <c r="A401" s="243" t="s">
        <v>265</v>
      </c>
      <c r="B401" s="244" t="s">
        <v>265</v>
      </c>
      <c r="C401" s="245" t="s">
        <v>367</v>
      </c>
      <c r="D401" s="531" t="s">
        <v>368</v>
      </c>
      <c r="E401" s="531"/>
      <c r="F401" s="531"/>
      <c r="G401" s="244" t="s">
        <v>94</v>
      </c>
      <c r="H401" s="244">
        <v>2.1999999999999999E-2</v>
      </c>
      <c r="I401" s="244" t="s">
        <v>41</v>
      </c>
      <c r="J401" s="244" t="s">
        <v>513</v>
      </c>
      <c r="K401" s="246" t="s">
        <v>369</v>
      </c>
      <c r="L401" s="244"/>
      <c r="M401" s="246" t="s">
        <v>514</v>
      </c>
      <c r="N401" s="244" t="s">
        <v>318</v>
      </c>
      <c r="O401" s="247" t="s">
        <v>515</v>
      </c>
      <c r="AE401" s="219"/>
      <c r="AF401" s="219"/>
      <c r="AG401" s="219" t="s">
        <v>368</v>
      </c>
      <c r="AL401" s="219"/>
    </row>
    <row r="402" spans="1:38" customFormat="1" ht="15" x14ac:dyDescent="0.25">
      <c r="A402" s="248"/>
      <c r="B402" s="271"/>
      <c r="C402" s="272"/>
      <c r="D402" s="530" t="s">
        <v>59</v>
      </c>
      <c r="E402" s="530"/>
      <c r="F402" s="530"/>
      <c r="G402" s="244"/>
      <c r="H402" s="273"/>
      <c r="I402" s="273"/>
      <c r="J402" s="273"/>
      <c r="K402" s="274"/>
      <c r="L402" s="273"/>
      <c r="M402" s="275">
        <v>37.18</v>
      </c>
      <c r="N402" s="265"/>
      <c r="O402" s="277">
        <v>325.33</v>
      </c>
      <c r="AE402" s="219"/>
      <c r="AF402" s="219"/>
      <c r="AG402" s="219"/>
      <c r="AL402" s="219" t="s">
        <v>59</v>
      </c>
    </row>
    <row r="403" spans="1:38" customFormat="1" ht="45.75" x14ac:dyDescent="0.25">
      <c r="A403" s="243" t="s">
        <v>236</v>
      </c>
      <c r="B403" s="244" t="s">
        <v>236</v>
      </c>
      <c r="C403" s="245" t="s">
        <v>370</v>
      </c>
      <c r="D403" s="531" t="s">
        <v>371</v>
      </c>
      <c r="E403" s="531"/>
      <c r="F403" s="531"/>
      <c r="G403" s="244" t="s">
        <v>245</v>
      </c>
      <c r="H403" s="244">
        <v>0.05</v>
      </c>
      <c r="I403" s="244" t="s">
        <v>41</v>
      </c>
      <c r="J403" s="244" t="s">
        <v>488</v>
      </c>
      <c r="K403" s="246"/>
      <c r="L403" s="244"/>
      <c r="M403" s="246"/>
      <c r="N403" s="244"/>
      <c r="O403" s="247"/>
      <c r="AE403" s="219"/>
      <c r="AF403" s="219"/>
      <c r="AG403" s="219" t="s">
        <v>371</v>
      </c>
      <c r="AL403" s="219"/>
    </row>
    <row r="404" spans="1:38" customFormat="1" ht="33.75" x14ac:dyDescent="0.25">
      <c r="A404" s="248"/>
      <c r="B404" s="249"/>
      <c r="C404" s="250" t="s">
        <v>43</v>
      </c>
      <c r="D404" s="533" t="s">
        <v>44</v>
      </c>
      <c r="E404" s="533"/>
      <c r="F404" s="533"/>
      <c r="G404" s="533"/>
      <c r="H404" s="533"/>
      <c r="I404" s="533"/>
      <c r="J404" s="533"/>
      <c r="K404" s="533"/>
      <c r="L404" s="533"/>
      <c r="M404" s="533"/>
      <c r="N404" s="533"/>
      <c r="O404" s="534"/>
      <c r="AE404" s="219"/>
      <c r="AF404" s="219"/>
      <c r="AG404" s="219"/>
      <c r="AH404" s="218" t="s">
        <v>44</v>
      </c>
      <c r="AL404" s="219"/>
    </row>
    <row r="405" spans="1:38" customFormat="1" ht="57" x14ac:dyDescent="0.25">
      <c r="A405" s="248"/>
      <c r="B405" s="249"/>
      <c r="C405" s="250" t="s">
        <v>45</v>
      </c>
      <c r="D405" s="533" t="s">
        <v>46</v>
      </c>
      <c r="E405" s="533"/>
      <c r="F405" s="533"/>
      <c r="G405" s="533"/>
      <c r="H405" s="533"/>
      <c r="I405" s="533"/>
      <c r="J405" s="533"/>
      <c r="K405" s="533"/>
      <c r="L405" s="533"/>
      <c r="M405" s="533"/>
      <c r="N405" s="533"/>
      <c r="O405" s="534"/>
      <c r="AE405" s="219"/>
      <c r="AF405" s="219"/>
      <c r="AG405" s="219"/>
      <c r="AH405" s="218" t="s">
        <v>46</v>
      </c>
      <c r="AL405" s="219"/>
    </row>
    <row r="406" spans="1:38" customFormat="1" ht="15" x14ac:dyDescent="0.25">
      <c r="A406" s="248"/>
      <c r="B406" s="251"/>
      <c r="C406" s="250" t="s">
        <v>41</v>
      </c>
      <c r="D406" s="528" t="s">
        <v>47</v>
      </c>
      <c r="E406" s="528"/>
      <c r="F406" s="528"/>
      <c r="G406" s="252"/>
      <c r="H406" s="253"/>
      <c r="I406" s="253"/>
      <c r="J406" s="253"/>
      <c r="K406" s="254">
        <v>182.32</v>
      </c>
      <c r="L406" s="281">
        <v>1.3225</v>
      </c>
      <c r="M406" s="254">
        <v>12.06</v>
      </c>
      <c r="N406" s="255">
        <v>46.99</v>
      </c>
      <c r="O406" s="258">
        <v>566.70000000000005</v>
      </c>
      <c r="AE406" s="219"/>
      <c r="AF406" s="219"/>
      <c r="AG406" s="219"/>
      <c r="AI406" s="218" t="s">
        <v>47</v>
      </c>
      <c r="AL406" s="219"/>
    </row>
    <row r="407" spans="1:38" customFormat="1" ht="15" x14ac:dyDescent="0.25">
      <c r="A407" s="248"/>
      <c r="B407" s="251"/>
      <c r="C407" s="250" t="s">
        <v>25</v>
      </c>
      <c r="D407" s="528" t="s">
        <v>48</v>
      </c>
      <c r="E407" s="528"/>
      <c r="F407" s="528"/>
      <c r="G407" s="252"/>
      <c r="H407" s="253"/>
      <c r="I407" s="253"/>
      <c r="J407" s="253"/>
      <c r="K407" s="257">
        <v>7479.03</v>
      </c>
      <c r="L407" s="281">
        <v>1.4375</v>
      </c>
      <c r="M407" s="254">
        <v>537.55999999999995</v>
      </c>
      <c r="N407" s="255">
        <v>14.01</v>
      </c>
      <c r="O407" s="256">
        <v>7531.22</v>
      </c>
      <c r="AE407" s="219"/>
      <c r="AF407" s="219"/>
      <c r="AG407" s="219"/>
      <c r="AI407" s="218" t="s">
        <v>48</v>
      </c>
      <c r="AL407" s="219"/>
    </row>
    <row r="408" spans="1:38" customFormat="1" ht="15" x14ac:dyDescent="0.25">
      <c r="A408" s="248"/>
      <c r="B408" s="251"/>
      <c r="C408" s="250" t="s">
        <v>49</v>
      </c>
      <c r="D408" s="528" t="s">
        <v>50</v>
      </c>
      <c r="E408" s="528"/>
      <c r="F408" s="528"/>
      <c r="G408" s="252"/>
      <c r="H408" s="253"/>
      <c r="I408" s="253"/>
      <c r="J408" s="253"/>
      <c r="K408" s="254">
        <v>234.46</v>
      </c>
      <c r="L408" s="281">
        <v>1.4375</v>
      </c>
      <c r="M408" s="254">
        <v>16.850000000000001</v>
      </c>
      <c r="N408" s="255">
        <v>46.99</v>
      </c>
      <c r="O408" s="258">
        <v>791.78</v>
      </c>
      <c r="AE408" s="219"/>
      <c r="AF408" s="219"/>
      <c r="AG408" s="219"/>
      <c r="AI408" s="218" t="s">
        <v>50</v>
      </c>
      <c r="AL408" s="219"/>
    </row>
    <row r="409" spans="1:38" customFormat="1" ht="15" x14ac:dyDescent="0.25">
      <c r="A409" s="248"/>
      <c r="B409" s="251"/>
      <c r="C409" s="250" t="s">
        <v>51</v>
      </c>
      <c r="D409" s="528" t="s">
        <v>52</v>
      </c>
      <c r="E409" s="528"/>
      <c r="F409" s="528"/>
      <c r="G409" s="252"/>
      <c r="H409" s="253"/>
      <c r="I409" s="253"/>
      <c r="J409" s="253"/>
      <c r="K409" s="254">
        <v>874.78</v>
      </c>
      <c r="L409" s="253"/>
      <c r="M409" s="254">
        <v>43.74</v>
      </c>
      <c r="N409" s="255">
        <v>8.75</v>
      </c>
      <c r="O409" s="258">
        <v>382.73</v>
      </c>
      <c r="AE409" s="219"/>
      <c r="AF409" s="219"/>
      <c r="AG409" s="219"/>
      <c r="AI409" s="218" t="s">
        <v>52</v>
      </c>
      <c r="AL409" s="219"/>
    </row>
    <row r="410" spans="1:38" customFormat="1" ht="15" x14ac:dyDescent="0.25">
      <c r="A410" s="259"/>
      <c r="B410" s="251"/>
      <c r="C410" s="250"/>
      <c r="D410" s="528" t="s">
        <v>53</v>
      </c>
      <c r="E410" s="528"/>
      <c r="F410" s="528"/>
      <c r="G410" s="252" t="s">
        <v>54</v>
      </c>
      <c r="H410" s="255">
        <v>20.86</v>
      </c>
      <c r="I410" s="281">
        <v>1.3225</v>
      </c>
      <c r="J410" s="280">
        <v>1.3793675000000001</v>
      </c>
      <c r="K410" s="261"/>
      <c r="L410" s="253"/>
      <c r="M410" s="261"/>
      <c r="N410" s="253"/>
      <c r="O410" s="262"/>
      <c r="AE410" s="219"/>
      <c r="AF410" s="219"/>
      <c r="AG410" s="219"/>
      <c r="AJ410" s="218" t="s">
        <v>53</v>
      </c>
      <c r="AL410" s="219"/>
    </row>
    <row r="411" spans="1:38" customFormat="1" ht="15" x14ac:dyDescent="0.25">
      <c r="A411" s="259"/>
      <c r="B411" s="251"/>
      <c r="C411" s="250"/>
      <c r="D411" s="528" t="s">
        <v>55</v>
      </c>
      <c r="E411" s="528"/>
      <c r="F411" s="528"/>
      <c r="G411" s="252" t="s">
        <v>54</v>
      </c>
      <c r="H411" s="255">
        <v>18.850000000000001</v>
      </c>
      <c r="I411" s="281">
        <v>1.4375</v>
      </c>
      <c r="J411" s="280">
        <v>1.3548438</v>
      </c>
      <c r="K411" s="261"/>
      <c r="L411" s="253"/>
      <c r="M411" s="261"/>
      <c r="N411" s="253"/>
      <c r="O411" s="262"/>
      <c r="AE411" s="219"/>
      <c r="AF411" s="219"/>
      <c r="AG411" s="219"/>
      <c r="AJ411" s="218" t="s">
        <v>55</v>
      </c>
      <c r="AL411" s="219"/>
    </row>
    <row r="412" spans="1:38" customFormat="1" ht="15" x14ac:dyDescent="0.25">
      <c r="A412" s="263"/>
      <c r="B412" s="252"/>
      <c r="C412" s="250"/>
      <c r="D412" s="532" t="s">
        <v>56</v>
      </c>
      <c r="E412" s="532"/>
      <c r="F412" s="532"/>
      <c r="G412" s="264"/>
      <c r="H412" s="265"/>
      <c r="I412" s="265"/>
      <c r="J412" s="265"/>
      <c r="K412" s="266">
        <v>8536.1299999999992</v>
      </c>
      <c r="L412" s="265"/>
      <c r="M412" s="267">
        <v>593.36</v>
      </c>
      <c r="N412" s="265"/>
      <c r="O412" s="268">
        <v>8480.65</v>
      </c>
      <c r="AE412" s="219"/>
      <c r="AF412" s="219"/>
      <c r="AG412" s="219"/>
      <c r="AK412" s="218" t="s">
        <v>56</v>
      </c>
      <c r="AL412" s="219"/>
    </row>
    <row r="413" spans="1:38" customFormat="1" ht="15" x14ac:dyDescent="0.25">
      <c r="A413" s="259"/>
      <c r="B413" s="251"/>
      <c r="C413" s="250"/>
      <c r="D413" s="528" t="s">
        <v>57</v>
      </c>
      <c r="E413" s="528"/>
      <c r="F413" s="528"/>
      <c r="G413" s="252"/>
      <c r="H413" s="253"/>
      <c r="I413" s="253"/>
      <c r="J413" s="253"/>
      <c r="K413" s="261"/>
      <c r="L413" s="253"/>
      <c r="M413" s="254">
        <v>28.91</v>
      </c>
      <c r="N413" s="253"/>
      <c r="O413" s="256">
        <v>1358.48</v>
      </c>
      <c r="AE413" s="219"/>
      <c r="AF413" s="219"/>
      <c r="AG413" s="219"/>
      <c r="AJ413" s="218" t="s">
        <v>57</v>
      </c>
      <c r="AL413" s="219"/>
    </row>
    <row r="414" spans="1:38" customFormat="1" ht="56.25" x14ac:dyDescent="0.25">
      <c r="A414" s="259"/>
      <c r="B414" s="251"/>
      <c r="C414" s="250" t="s">
        <v>220</v>
      </c>
      <c r="D414" s="528" t="s">
        <v>221</v>
      </c>
      <c r="E414" s="528"/>
      <c r="F414" s="528"/>
      <c r="G414" s="252" t="s">
        <v>58</v>
      </c>
      <c r="H414" s="269">
        <v>147</v>
      </c>
      <c r="I414" s="253"/>
      <c r="J414" s="269">
        <v>147</v>
      </c>
      <c r="K414" s="261"/>
      <c r="L414" s="253"/>
      <c r="M414" s="254">
        <v>42.5</v>
      </c>
      <c r="N414" s="253"/>
      <c r="O414" s="256">
        <v>1996.97</v>
      </c>
      <c r="AE414" s="219"/>
      <c r="AF414" s="219"/>
      <c r="AG414" s="219"/>
      <c r="AJ414" s="218" t="s">
        <v>221</v>
      </c>
      <c r="AL414" s="219"/>
    </row>
    <row r="415" spans="1:38" customFormat="1" ht="78.75" x14ac:dyDescent="0.25">
      <c r="A415" s="259"/>
      <c r="B415" s="251"/>
      <c r="C415" s="250" t="s">
        <v>222</v>
      </c>
      <c r="D415" s="528" t="s">
        <v>223</v>
      </c>
      <c r="E415" s="528"/>
      <c r="F415" s="528"/>
      <c r="G415" s="252" t="s">
        <v>58</v>
      </c>
      <c r="H415" s="269">
        <v>134</v>
      </c>
      <c r="I415" s="255">
        <v>0.85</v>
      </c>
      <c r="J415" s="270">
        <v>113.9</v>
      </c>
      <c r="K415" s="261"/>
      <c r="L415" s="253"/>
      <c r="M415" s="254">
        <v>32.93</v>
      </c>
      <c r="N415" s="253"/>
      <c r="O415" s="256">
        <v>1547.31</v>
      </c>
      <c r="AE415" s="219"/>
      <c r="AF415" s="219"/>
      <c r="AG415" s="219"/>
      <c r="AJ415" s="218" t="s">
        <v>223</v>
      </c>
      <c r="AL415" s="219"/>
    </row>
    <row r="416" spans="1:38" customFormat="1" ht="15" x14ac:dyDescent="0.25">
      <c r="A416" s="248"/>
      <c r="B416" s="271"/>
      <c r="C416" s="272"/>
      <c r="D416" s="530" t="s">
        <v>59</v>
      </c>
      <c r="E416" s="530"/>
      <c r="F416" s="530"/>
      <c r="G416" s="244"/>
      <c r="H416" s="273"/>
      <c r="I416" s="273"/>
      <c r="J416" s="273"/>
      <c r="K416" s="274"/>
      <c r="L416" s="273"/>
      <c r="M416" s="275">
        <v>668.79</v>
      </c>
      <c r="N416" s="265"/>
      <c r="O416" s="276">
        <v>12024.93</v>
      </c>
      <c r="AE416" s="219"/>
      <c r="AF416" s="219"/>
      <c r="AG416" s="219"/>
      <c r="AL416" s="219" t="s">
        <v>59</v>
      </c>
    </row>
    <row r="417" spans="1:42" customFormat="1" ht="23.25" x14ac:dyDescent="0.25">
      <c r="A417" s="243" t="s">
        <v>242</v>
      </c>
      <c r="B417" s="244" t="s">
        <v>242</v>
      </c>
      <c r="C417" s="245" t="s">
        <v>378</v>
      </c>
      <c r="D417" s="531" t="s">
        <v>379</v>
      </c>
      <c r="E417" s="531"/>
      <c r="F417" s="531"/>
      <c r="G417" s="244" t="s">
        <v>94</v>
      </c>
      <c r="H417" s="244">
        <v>4.7</v>
      </c>
      <c r="I417" s="244" t="s">
        <v>41</v>
      </c>
      <c r="J417" s="244" t="s">
        <v>343</v>
      </c>
      <c r="K417" s="246" t="s">
        <v>380</v>
      </c>
      <c r="L417" s="244"/>
      <c r="M417" s="246" t="s">
        <v>516</v>
      </c>
      <c r="N417" s="244" t="s">
        <v>318</v>
      </c>
      <c r="O417" s="247" t="s">
        <v>517</v>
      </c>
      <c r="AE417" s="219"/>
      <c r="AF417" s="219"/>
      <c r="AG417" s="219" t="s">
        <v>379</v>
      </c>
      <c r="AL417" s="219"/>
    </row>
    <row r="418" spans="1:42" customFormat="1" ht="15" x14ac:dyDescent="0.25">
      <c r="A418" s="248"/>
      <c r="B418" s="271"/>
      <c r="C418" s="272"/>
      <c r="D418" s="530" t="s">
        <v>59</v>
      </c>
      <c r="E418" s="530"/>
      <c r="F418" s="530"/>
      <c r="G418" s="244"/>
      <c r="H418" s="273"/>
      <c r="I418" s="273"/>
      <c r="J418" s="273"/>
      <c r="K418" s="274"/>
      <c r="L418" s="273"/>
      <c r="M418" s="284">
        <v>2366.83</v>
      </c>
      <c r="N418" s="265"/>
      <c r="O418" s="276">
        <v>20709.759999999998</v>
      </c>
      <c r="AE418" s="219"/>
      <c r="AF418" s="219"/>
      <c r="AG418" s="219"/>
      <c r="AL418" s="219" t="s">
        <v>59</v>
      </c>
    </row>
    <row r="419" spans="1:42" customFormat="1" ht="15" x14ac:dyDescent="0.25">
      <c r="A419" s="285"/>
      <c r="B419" s="226"/>
      <c r="C419" s="246"/>
      <c r="D419" s="530" t="s">
        <v>518</v>
      </c>
      <c r="E419" s="530"/>
      <c r="F419" s="530"/>
      <c r="G419" s="530"/>
      <c r="H419" s="530"/>
      <c r="I419" s="530"/>
      <c r="J419" s="530"/>
      <c r="K419" s="530"/>
      <c r="L419" s="530"/>
      <c r="M419" s="286">
        <v>260637.56</v>
      </c>
      <c r="N419" s="287"/>
      <c r="O419" s="288"/>
      <c r="AE419" s="219"/>
      <c r="AF419" s="219"/>
      <c r="AG419" s="219"/>
      <c r="AL419" s="219"/>
      <c r="AN419" s="219" t="s">
        <v>518</v>
      </c>
    </row>
    <row r="420" spans="1:42" customFormat="1" ht="15" x14ac:dyDescent="0.25">
      <c r="A420" s="285"/>
      <c r="B420" s="226"/>
      <c r="C420" s="246"/>
      <c r="D420" s="530" t="s">
        <v>114</v>
      </c>
      <c r="E420" s="530"/>
      <c r="F420" s="530"/>
      <c r="G420" s="530"/>
      <c r="H420" s="530"/>
      <c r="I420" s="530"/>
      <c r="J420" s="530"/>
      <c r="K420" s="530"/>
      <c r="L420" s="530"/>
      <c r="M420" s="289"/>
      <c r="N420" s="287"/>
      <c r="O420" s="288"/>
      <c r="AO420" s="219" t="s">
        <v>114</v>
      </c>
    </row>
    <row r="421" spans="1:42" customFormat="1" ht="15" x14ac:dyDescent="0.25">
      <c r="A421" s="248"/>
      <c r="B421" s="223"/>
      <c r="C421" s="250"/>
      <c r="D421" s="528" t="s">
        <v>77</v>
      </c>
      <c r="E421" s="528"/>
      <c r="F421" s="528"/>
      <c r="G421" s="528"/>
      <c r="H421" s="528"/>
      <c r="I421" s="528"/>
      <c r="J421" s="528"/>
      <c r="K421" s="528"/>
      <c r="L421" s="528"/>
      <c r="M421" s="290">
        <v>249464.42</v>
      </c>
      <c r="N421" s="291"/>
      <c r="O421" s="292">
        <v>2463131.87</v>
      </c>
      <c r="AO421" s="219"/>
      <c r="AP421" s="218" t="s">
        <v>77</v>
      </c>
    </row>
    <row r="422" spans="1:42" customFormat="1" ht="15" x14ac:dyDescent="0.25">
      <c r="A422" s="248"/>
      <c r="B422" s="223"/>
      <c r="C422" s="250"/>
      <c r="D422" s="528" t="s">
        <v>78</v>
      </c>
      <c r="E422" s="528"/>
      <c r="F422" s="528"/>
      <c r="G422" s="528"/>
      <c r="H422" s="528"/>
      <c r="I422" s="528"/>
      <c r="J422" s="528"/>
      <c r="K422" s="528"/>
      <c r="L422" s="528"/>
      <c r="M422" s="293"/>
      <c r="N422" s="291"/>
      <c r="O422" s="294"/>
      <c r="AO422" s="219"/>
      <c r="AP422" s="218" t="s">
        <v>78</v>
      </c>
    </row>
    <row r="423" spans="1:42" customFormat="1" ht="15" x14ac:dyDescent="0.25">
      <c r="A423" s="248"/>
      <c r="B423" s="223"/>
      <c r="C423" s="250"/>
      <c r="D423" s="528" t="s">
        <v>79</v>
      </c>
      <c r="E423" s="528"/>
      <c r="F423" s="528"/>
      <c r="G423" s="528"/>
      <c r="H423" s="528"/>
      <c r="I423" s="528"/>
      <c r="J423" s="528"/>
      <c r="K423" s="528"/>
      <c r="L423" s="528"/>
      <c r="M423" s="290">
        <v>5461.28</v>
      </c>
      <c r="N423" s="291"/>
      <c r="O423" s="292">
        <v>256625.55</v>
      </c>
      <c r="AO423" s="219"/>
      <c r="AP423" s="218" t="s">
        <v>79</v>
      </c>
    </row>
    <row r="424" spans="1:42" customFormat="1" ht="15" x14ac:dyDescent="0.25">
      <c r="A424" s="248"/>
      <c r="B424" s="223"/>
      <c r="C424" s="250"/>
      <c r="D424" s="528" t="s">
        <v>80</v>
      </c>
      <c r="E424" s="528"/>
      <c r="F424" s="528"/>
      <c r="G424" s="528"/>
      <c r="H424" s="528"/>
      <c r="I424" s="528"/>
      <c r="J424" s="528"/>
      <c r="K424" s="528"/>
      <c r="L424" s="528"/>
      <c r="M424" s="290">
        <v>13351.76</v>
      </c>
      <c r="N424" s="291"/>
      <c r="O424" s="292">
        <v>187058.16</v>
      </c>
      <c r="AO424" s="219"/>
      <c r="AP424" s="218" t="s">
        <v>80</v>
      </c>
    </row>
    <row r="425" spans="1:42" customFormat="1" ht="15" x14ac:dyDescent="0.25">
      <c r="A425" s="248"/>
      <c r="B425" s="223"/>
      <c r="C425" s="250"/>
      <c r="D425" s="528" t="s">
        <v>81</v>
      </c>
      <c r="E425" s="528"/>
      <c r="F425" s="528"/>
      <c r="G425" s="528"/>
      <c r="H425" s="528"/>
      <c r="I425" s="528"/>
      <c r="J425" s="528"/>
      <c r="K425" s="528"/>
      <c r="L425" s="528"/>
      <c r="M425" s="290">
        <v>1210.06</v>
      </c>
      <c r="N425" s="291"/>
      <c r="O425" s="292">
        <v>56860.72</v>
      </c>
      <c r="AO425" s="219"/>
      <c r="AP425" s="218" t="s">
        <v>81</v>
      </c>
    </row>
    <row r="426" spans="1:42" customFormat="1" ht="15" x14ac:dyDescent="0.25">
      <c r="A426" s="248"/>
      <c r="B426" s="223"/>
      <c r="C426" s="250"/>
      <c r="D426" s="528" t="s">
        <v>82</v>
      </c>
      <c r="E426" s="528"/>
      <c r="F426" s="528"/>
      <c r="G426" s="528"/>
      <c r="H426" s="528"/>
      <c r="I426" s="528"/>
      <c r="J426" s="528"/>
      <c r="K426" s="528"/>
      <c r="L426" s="528"/>
      <c r="M426" s="290">
        <v>230485.46</v>
      </c>
      <c r="N426" s="291"/>
      <c r="O426" s="292">
        <v>2017123.62</v>
      </c>
      <c r="AO426" s="219"/>
      <c r="AP426" s="218" t="s">
        <v>82</v>
      </c>
    </row>
    <row r="427" spans="1:42" customFormat="1" ht="15" x14ac:dyDescent="0.25">
      <c r="A427" s="248"/>
      <c r="B427" s="223"/>
      <c r="C427" s="250"/>
      <c r="D427" s="528" t="s">
        <v>395</v>
      </c>
      <c r="E427" s="528"/>
      <c r="F427" s="528"/>
      <c r="G427" s="528"/>
      <c r="H427" s="528"/>
      <c r="I427" s="528"/>
      <c r="J427" s="528"/>
      <c r="K427" s="528"/>
      <c r="L427" s="528"/>
      <c r="M427" s="295">
        <v>165.92</v>
      </c>
      <c r="N427" s="291"/>
      <c r="O427" s="292">
        <v>2324.54</v>
      </c>
      <c r="AO427" s="219"/>
      <c r="AP427" s="218" t="s">
        <v>395</v>
      </c>
    </row>
    <row r="428" spans="1:42" customFormat="1" ht="15" x14ac:dyDescent="0.25">
      <c r="A428" s="248"/>
      <c r="B428" s="223"/>
      <c r="C428" s="250"/>
      <c r="D428" s="528" t="s">
        <v>83</v>
      </c>
      <c r="E428" s="528"/>
      <c r="F428" s="528"/>
      <c r="G428" s="528"/>
      <c r="H428" s="528"/>
      <c r="I428" s="528"/>
      <c r="J428" s="528"/>
      <c r="K428" s="528"/>
      <c r="L428" s="528"/>
      <c r="M428" s="290">
        <v>260637.56</v>
      </c>
      <c r="N428" s="291"/>
      <c r="O428" s="292">
        <v>2988157.19</v>
      </c>
      <c r="AO428" s="219"/>
      <c r="AP428" s="218" t="s">
        <v>83</v>
      </c>
    </row>
    <row r="429" spans="1:42" customFormat="1" ht="15" x14ac:dyDescent="0.25">
      <c r="A429" s="248"/>
      <c r="B429" s="223"/>
      <c r="C429" s="250"/>
      <c r="D429" s="528" t="s">
        <v>228</v>
      </c>
      <c r="E429" s="528"/>
      <c r="F429" s="528"/>
      <c r="G429" s="528"/>
      <c r="H429" s="528"/>
      <c r="I429" s="528"/>
      <c r="J429" s="528"/>
      <c r="K429" s="528"/>
      <c r="L429" s="528"/>
      <c r="M429" s="290">
        <v>260471.64</v>
      </c>
      <c r="N429" s="291"/>
      <c r="O429" s="292">
        <v>2985832.65</v>
      </c>
      <c r="AO429" s="219"/>
      <c r="AP429" s="218" t="s">
        <v>228</v>
      </c>
    </row>
    <row r="430" spans="1:42" customFormat="1" ht="15" x14ac:dyDescent="0.25">
      <c r="A430" s="248"/>
      <c r="B430" s="223"/>
      <c r="C430" s="250"/>
      <c r="D430" s="528" t="s">
        <v>229</v>
      </c>
      <c r="E430" s="528"/>
      <c r="F430" s="528"/>
      <c r="G430" s="528"/>
      <c r="H430" s="528"/>
      <c r="I430" s="528"/>
      <c r="J430" s="528"/>
      <c r="K430" s="528"/>
      <c r="L430" s="528"/>
      <c r="M430" s="293"/>
      <c r="N430" s="291"/>
      <c r="O430" s="294"/>
      <c r="AO430" s="219"/>
      <c r="AP430" s="218" t="s">
        <v>229</v>
      </c>
    </row>
    <row r="431" spans="1:42" customFormat="1" ht="15" x14ac:dyDescent="0.25">
      <c r="A431" s="248"/>
      <c r="B431" s="223"/>
      <c r="C431" s="250"/>
      <c r="D431" s="528" t="s">
        <v>230</v>
      </c>
      <c r="E431" s="528"/>
      <c r="F431" s="528"/>
      <c r="G431" s="528"/>
      <c r="H431" s="528"/>
      <c r="I431" s="528"/>
      <c r="J431" s="528"/>
      <c r="K431" s="528"/>
      <c r="L431" s="528"/>
      <c r="M431" s="290">
        <v>5461.28</v>
      </c>
      <c r="N431" s="291"/>
      <c r="O431" s="292">
        <v>256625.55</v>
      </c>
      <c r="AO431" s="219"/>
      <c r="AP431" s="218" t="s">
        <v>230</v>
      </c>
    </row>
    <row r="432" spans="1:42" customFormat="1" ht="15" x14ac:dyDescent="0.25">
      <c r="A432" s="248"/>
      <c r="B432" s="223"/>
      <c r="C432" s="250"/>
      <c r="D432" s="528" t="s">
        <v>231</v>
      </c>
      <c r="E432" s="528"/>
      <c r="F432" s="528"/>
      <c r="G432" s="528"/>
      <c r="H432" s="528"/>
      <c r="I432" s="528"/>
      <c r="J432" s="528"/>
      <c r="K432" s="528"/>
      <c r="L432" s="528"/>
      <c r="M432" s="290">
        <v>13351.76</v>
      </c>
      <c r="N432" s="291"/>
      <c r="O432" s="292">
        <v>187058.16</v>
      </c>
      <c r="AO432" s="219"/>
      <c r="AP432" s="218" t="s">
        <v>231</v>
      </c>
    </row>
    <row r="433" spans="1:52" customFormat="1" ht="15" x14ac:dyDescent="0.25">
      <c r="A433" s="248"/>
      <c r="B433" s="223"/>
      <c r="C433" s="250"/>
      <c r="D433" s="528" t="s">
        <v>232</v>
      </c>
      <c r="E433" s="528"/>
      <c r="F433" s="528"/>
      <c r="G433" s="528"/>
      <c r="H433" s="528"/>
      <c r="I433" s="528"/>
      <c r="J433" s="528"/>
      <c r="K433" s="528"/>
      <c r="L433" s="528"/>
      <c r="M433" s="290">
        <v>1210.06</v>
      </c>
      <c r="N433" s="291"/>
      <c r="O433" s="292">
        <v>56860.72</v>
      </c>
      <c r="AO433" s="219"/>
      <c r="AP433" s="218" t="s">
        <v>232</v>
      </c>
    </row>
    <row r="434" spans="1:52" customFormat="1" ht="15" x14ac:dyDescent="0.25">
      <c r="A434" s="248"/>
      <c r="B434" s="223"/>
      <c r="C434" s="250"/>
      <c r="D434" s="528" t="s">
        <v>233</v>
      </c>
      <c r="E434" s="528"/>
      <c r="F434" s="528"/>
      <c r="G434" s="528"/>
      <c r="H434" s="528"/>
      <c r="I434" s="528"/>
      <c r="J434" s="528"/>
      <c r="K434" s="528"/>
      <c r="L434" s="528"/>
      <c r="M434" s="290">
        <v>230485.46</v>
      </c>
      <c r="N434" s="291"/>
      <c r="O434" s="292">
        <v>2017123.62</v>
      </c>
      <c r="AO434" s="219"/>
      <c r="AP434" s="218" t="s">
        <v>233</v>
      </c>
    </row>
    <row r="435" spans="1:52" customFormat="1" ht="15" x14ac:dyDescent="0.25">
      <c r="A435" s="248"/>
      <c r="B435" s="223"/>
      <c r="C435" s="250"/>
      <c r="D435" s="528" t="s">
        <v>234</v>
      </c>
      <c r="E435" s="528"/>
      <c r="F435" s="528"/>
      <c r="G435" s="528"/>
      <c r="H435" s="528"/>
      <c r="I435" s="528"/>
      <c r="J435" s="528"/>
      <c r="K435" s="528"/>
      <c r="L435" s="528"/>
      <c r="M435" s="290">
        <v>7339.27</v>
      </c>
      <c r="N435" s="291"/>
      <c r="O435" s="292">
        <v>344872.31</v>
      </c>
      <c r="AO435" s="219"/>
      <c r="AP435" s="218" t="s">
        <v>234</v>
      </c>
    </row>
    <row r="436" spans="1:52" customFormat="1" ht="15" x14ac:dyDescent="0.25">
      <c r="A436" s="248"/>
      <c r="B436" s="223"/>
      <c r="C436" s="250"/>
      <c r="D436" s="528" t="s">
        <v>235</v>
      </c>
      <c r="E436" s="528"/>
      <c r="F436" s="528"/>
      <c r="G436" s="528"/>
      <c r="H436" s="528"/>
      <c r="I436" s="528"/>
      <c r="J436" s="528"/>
      <c r="K436" s="528"/>
      <c r="L436" s="528"/>
      <c r="M436" s="290">
        <v>3833.87</v>
      </c>
      <c r="N436" s="291"/>
      <c r="O436" s="292">
        <v>180153.01</v>
      </c>
      <c r="AO436" s="219"/>
      <c r="AP436" s="218" t="s">
        <v>235</v>
      </c>
    </row>
    <row r="437" spans="1:52" customFormat="1" ht="15" x14ac:dyDescent="0.25">
      <c r="A437" s="248"/>
      <c r="B437" s="223"/>
      <c r="C437" s="250"/>
      <c r="D437" s="528" t="s">
        <v>396</v>
      </c>
      <c r="E437" s="528"/>
      <c r="F437" s="528"/>
      <c r="G437" s="528"/>
      <c r="H437" s="528"/>
      <c r="I437" s="528"/>
      <c r="J437" s="528"/>
      <c r="K437" s="528"/>
      <c r="L437" s="528"/>
      <c r="M437" s="295">
        <v>165.92</v>
      </c>
      <c r="N437" s="291"/>
      <c r="O437" s="292">
        <v>2324.54</v>
      </c>
      <c r="AO437" s="219"/>
      <c r="AP437" s="218" t="s">
        <v>396</v>
      </c>
    </row>
    <row r="438" spans="1:52" customFormat="1" ht="15" x14ac:dyDescent="0.25">
      <c r="A438" s="248"/>
      <c r="B438" s="223"/>
      <c r="C438" s="250"/>
      <c r="D438" s="528" t="s">
        <v>84</v>
      </c>
      <c r="E438" s="528"/>
      <c r="F438" s="528"/>
      <c r="G438" s="528"/>
      <c r="H438" s="528"/>
      <c r="I438" s="528"/>
      <c r="J438" s="528"/>
      <c r="K438" s="528"/>
      <c r="L438" s="528"/>
      <c r="M438" s="290">
        <v>6671.34</v>
      </c>
      <c r="N438" s="291"/>
      <c r="O438" s="292">
        <v>313486.27</v>
      </c>
      <c r="AO438" s="219"/>
      <c r="AP438" s="218" t="s">
        <v>84</v>
      </c>
    </row>
    <row r="439" spans="1:52" customFormat="1" ht="15" x14ac:dyDescent="0.25">
      <c r="A439" s="248"/>
      <c r="B439" s="223"/>
      <c r="C439" s="250"/>
      <c r="D439" s="528" t="s">
        <v>85</v>
      </c>
      <c r="E439" s="528"/>
      <c r="F439" s="528"/>
      <c r="G439" s="528"/>
      <c r="H439" s="528"/>
      <c r="I439" s="528"/>
      <c r="J439" s="528"/>
      <c r="K439" s="528"/>
      <c r="L439" s="528"/>
      <c r="M439" s="290">
        <v>7339.27</v>
      </c>
      <c r="N439" s="291"/>
      <c r="O439" s="292">
        <v>344872.31</v>
      </c>
      <c r="AO439" s="219"/>
      <c r="AP439" s="218" t="s">
        <v>85</v>
      </c>
    </row>
    <row r="440" spans="1:52" customFormat="1" ht="15" x14ac:dyDescent="0.25">
      <c r="A440" s="248"/>
      <c r="B440" s="223"/>
      <c r="C440" s="250"/>
      <c r="D440" s="528" t="s">
        <v>86</v>
      </c>
      <c r="E440" s="528"/>
      <c r="F440" s="528"/>
      <c r="G440" s="528"/>
      <c r="H440" s="528"/>
      <c r="I440" s="528"/>
      <c r="J440" s="528"/>
      <c r="K440" s="528"/>
      <c r="L440" s="528"/>
      <c r="M440" s="290">
        <v>3833.87</v>
      </c>
      <c r="N440" s="291"/>
      <c r="O440" s="292">
        <v>180153.01</v>
      </c>
      <c r="AO440" s="219"/>
      <c r="AP440" s="218" t="s">
        <v>86</v>
      </c>
    </row>
    <row r="441" spans="1:52" customFormat="1" ht="15" x14ac:dyDescent="0.25">
      <c r="A441" s="248"/>
      <c r="B441" s="223"/>
      <c r="C441" s="250"/>
      <c r="D441" s="528" t="s">
        <v>522</v>
      </c>
      <c r="E441" s="528"/>
      <c r="F441" s="528"/>
      <c r="G441" s="528"/>
      <c r="H441" s="528"/>
      <c r="I441" s="528"/>
      <c r="J441" s="528"/>
      <c r="K441" s="528"/>
      <c r="L441" s="528"/>
      <c r="M441" s="290">
        <v>7819.13</v>
      </c>
      <c r="N441" s="291"/>
      <c r="O441" s="292">
        <v>89644.72</v>
      </c>
      <c r="AO441" s="219"/>
      <c r="AP441" s="218" t="s">
        <v>397</v>
      </c>
    </row>
    <row r="442" spans="1:52" customFormat="1" ht="15" x14ac:dyDescent="0.25">
      <c r="A442" s="248"/>
      <c r="B442" s="223"/>
      <c r="C442" s="296"/>
      <c r="D442" s="529" t="s">
        <v>403</v>
      </c>
      <c r="E442" s="529"/>
      <c r="F442" s="529"/>
      <c r="G442" s="529"/>
      <c r="H442" s="529"/>
      <c r="I442" s="529"/>
      <c r="J442" s="529"/>
      <c r="K442" s="529"/>
      <c r="L442" s="529"/>
      <c r="M442" s="297">
        <v>268456.69</v>
      </c>
      <c r="N442" s="298"/>
      <c r="O442" s="299">
        <v>3077801.91</v>
      </c>
      <c r="AO442" s="219"/>
      <c r="AQ442" s="219" t="s">
        <v>398</v>
      </c>
    </row>
    <row r="443" spans="1:52" customFormat="1" ht="15" hidden="1" x14ac:dyDescent="0.25">
      <c r="A443" s="248"/>
      <c r="B443" s="223"/>
      <c r="C443" s="250"/>
      <c r="D443" s="528" t="s">
        <v>399</v>
      </c>
      <c r="E443" s="528"/>
      <c r="F443" s="528"/>
      <c r="G443" s="528"/>
      <c r="H443" s="528"/>
      <c r="I443" s="528"/>
      <c r="J443" s="528"/>
      <c r="K443" s="528"/>
      <c r="L443" s="528"/>
      <c r="M443" s="290">
        <v>53691.34</v>
      </c>
      <c r="N443" s="291"/>
      <c r="O443" s="292">
        <v>615560.38</v>
      </c>
      <c r="AO443" s="219"/>
      <c r="AQ443" s="219"/>
      <c r="AR443" s="218" t="s">
        <v>399</v>
      </c>
    </row>
    <row r="444" spans="1:52" customFormat="1" ht="15" hidden="1" x14ac:dyDescent="0.25">
      <c r="A444" s="248"/>
      <c r="B444" s="223"/>
      <c r="C444" s="296"/>
      <c r="D444" s="529" t="s">
        <v>115</v>
      </c>
      <c r="E444" s="529"/>
      <c r="F444" s="529"/>
      <c r="G444" s="529"/>
      <c r="H444" s="529"/>
      <c r="I444" s="529"/>
      <c r="J444" s="529"/>
      <c r="K444" s="529"/>
      <c r="L444" s="529"/>
      <c r="M444" s="297">
        <v>322148.03000000003</v>
      </c>
      <c r="N444" s="298"/>
      <c r="O444" s="299">
        <v>3693362.29</v>
      </c>
      <c r="AO444" s="219"/>
      <c r="AQ444" s="219"/>
      <c r="AS444" s="219" t="s">
        <v>115</v>
      </c>
    </row>
    <row r="445" spans="1:52" customFormat="1" ht="29.25" customHeight="1" x14ac:dyDescent="0.25">
      <c r="A445" s="226"/>
      <c r="B445" s="226"/>
      <c r="C445" s="226"/>
      <c r="D445" s="226"/>
      <c r="E445" s="226"/>
      <c r="F445" s="226"/>
      <c r="G445" s="226"/>
      <c r="H445" s="226"/>
      <c r="I445" s="226"/>
      <c r="J445" s="226"/>
      <c r="K445" s="226"/>
      <c r="L445" s="226"/>
      <c r="M445" s="226"/>
      <c r="N445" s="226"/>
      <c r="O445" s="226"/>
    </row>
    <row r="446" spans="1:52" s="12" customFormat="1" ht="15" x14ac:dyDescent="0.25">
      <c r="A446" s="300"/>
      <c r="B446" s="301" t="s">
        <v>117</v>
      </c>
      <c r="C446" s="510" t="s">
        <v>121</v>
      </c>
      <c r="D446" s="510"/>
      <c r="E446" s="510"/>
      <c r="F446" s="510"/>
      <c r="G446" s="510"/>
      <c r="H446" s="510"/>
      <c r="I446" s="511" t="s">
        <v>122</v>
      </c>
      <c r="J446" s="511"/>
      <c r="K446" s="511"/>
      <c r="L446" s="511"/>
      <c r="M446" s="511"/>
      <c r="N446" s="511"/>
      <c r="O446" s="300"/>
      <c r="P446" s="2"/>
      <c r="Q446" s="2"/>
      <c r="R446" s="2"/>
      <c r="S446" s="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 t="s">
        <v>5</v>
      </c>
      <c r="AX446" s="11"/>
      <c r="AY446" s="11"/>
      <c r="AZ446" s="11"/>
    </row>
    <row r="447" spans="1:52" s="13" customFormat="1" ht="27" customHeight="1" x14ac:dyDescent="0.25">
      <c r="A447" s="302"/>
      <c r="B447" s="301"/>
      <c r="C447" s="487" t="s">
        <v>118</v>
      </c>
      <c r="D447" s="487"/>
      <c r="E447" s="487"/>
      <c r="F447" s="487"/>
      <c r="G447" s="487"/>
      <c r="H447" s="487"/>
      <c r="I447" s="487"/>
      <c r="J447" s="487"/>
      <c r="K447" s="487"/>
      <c r="L447" s="487"/>
      <c r="M447" s="487"/>
      <c r="N447" s="487"/>
      <c r="O447" s="302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</row>
    <row r="448" spans="1:52" s="12" customFormat="1" ht="23.45" customHeight="1" x14ac:dyDescent="0.25">
      <c r="A448" s="300"/>
      <c r="B448" s="301" t="s">
        <v>119</v>
      </c>
      <c r="C448" s="510" t="s">
        <v>404</v>
      </c>
      <c r="D448" s="510"/>
      <c r="E448" s="510"/>
      <c r="F448" s="510"/>
      <c r="G448" s="510"/>
      <c r="H448" s="510"/>
      <c r="I448" s="511" t="s">
        <v>400</v>
      </c>
      <c r="J448" s="511"/>
      <c r="K448" s="511"/>
      <c r="L448" s="511"/>
      <c r="M448" s="511"/>
      <c r="N448" s="511"/>
      <c r="O448" s="300"/>
      <c r="P448" s="2"/>
      <c r="Q448" s="2"/>
      <c r="R448" s="2"/>
      <c r="S448" s="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</row>
    <row r="449" spans="1:52" s="13" customFormat="1" ht="18.75" customHeight="1" x14ac:dyDescent="0.25">
      <c r="A449" s="302"/>
      <c r="B449" s="225"/>
      <c r="C449" s="487" t="s">
        <v>118</v>
      </c>
      <c r="D449" s="487"/>
      <c r="E449" s="487"/>
      <c r="F449" s="487"/>
      <c r="G449" s="487"/>
      <c r="H449" s="487"/>
      <c r="I449" s="487"/>
      <c r="J449" s="487"/>
      <c r="K449" s="487"/>
      <c r="L449" s="487"/>
      <c r="M449" s="487"/>
      <c r="N449" s="487"/>
      <c r="O449" s="225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</row>
    <row r="450" spans="1:52" customFormat="1" ht="15" x14ac:dyDescent="0.25">
      <c r="A450" s="223"/>
      <c r="B450" s="223"/>
      <c r="C450" s="223"/>
      <c r="D450" s="223"/>
      <c r="E450" s="223"/>
      <c r="F450" s="223"/>
      <c r="G450" s="223"/>
      <c r="H450" s="223"/>
      <c r="I450" s="223"/>
      <c r="J450" s="223"/>
      <c r="K450" s="223"/>
      <c r="L450" s="223"/>
      <c r="M450" s="223"/>
      <c r="N450" s="223"/>
      <c r="O450" s="223"/>
    </row>
    <row r="451" spans="1:52" customFormat="1" ht="15" x14ac:dyDescent="0.25">
      <c r="A451" s="223"/>
      <c r="B451" s="223"/>
      <c r="C451" s="223"/>
      <c r="D451" s="223"/>
      <c r="E451" s="223"/>
      <c r="F451" s="223"/>
      <c r="G451" s="223"/>
      <c r="H451" s="223"/>
      <c r="I451" s="223"/>
      <c r="J451" s="223"/>
      <c r="K451" s="223"/>
      <c r="L451" s="223"/>
      <c r="M451" s="223"/>
      <c r="N451" s="223"/>
      <c r="O451" s="223"/>
    </row>
    <row r="452" spans="1:52" customFormat="1" ht="15" x14ac:dyDescent="0.25">
      <c r="A452" s="223"/>
      <c r="B452" s="223"/>
      <c r="C452" s="223"/>
      <c r="D452" s="223"/>
      <c r="E452" s="223"/>
      <c r="F452" s="223"/>
      <c r="G452" s="223"/>
      <c r="H452" s="223"/>
      <c r="I452" s="223"/>
      <c r="J452" s="223"/>
      <c r="K452" s="223"/>
      <c r="L452" s="223"/>
      <c r="M452" s="223"/>
      <c r="N452" s="223"/>
      <c r="O452" s="223"/>
    </row>
    <row r="453" spans="1:52" customFormat="1" ht="15" x14ac:dyDescent="0.25">
      <c r="A453" s="223"/>
      <c r="B453" s="223"/>
      <c r="C453" s="300"/>
      <c r="D453" s="300"/>
      <c r="E453" s="300"/>
      <c r="F453" s="300"/>
      <c r="G453" s="300"/>
      <c r="H453" s="300"/>
      <c r="I453" s="300"/>
      <c r="J453" s="300"/>
      <c r="K453" s="300"/>
      <c r="L453" s="300"/>
      <c r="M453" s="300"/>
      <c r="N453" s="300"/>
      <c r="O453" s="300"/>
    </row>
  </sheetData>
  <mergeCells count="455">
    <mergeCell ref="D30:F30"/>
    <mergeCell ref="A31:O31"/>
    <mergeCell ref="A32:O32"/>
    <mergeCell ref="D33:F33"/>
    <mergeCell ref="D34:O34"/>
    <mergeCell ref="D35:F35"/>
    <mergeCell ref="A27:B28"/>
    <mergeCell ref="C27:C29"/>
    <mergeCell ref="D27:F29"/>
    <mergeCell ref="G27:G29"/>
    <mergeCell ref="H27:J28"/>
    <mergeCell ref="K27:M28"/>
    <mergeCell ref="N27:N29"/>
    <mergeCell ref="O27:O29"/>
    <mergeCell ref="D42:F42"/>
    <mergeCell ref="D43:F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54:F54"/>
    <mergeCell ref="D55:O55"/>
    <mergeCell ref="D56:F56"/>
    <mergeCell ref="D57:F57"/>
    <mergeCell ref="D58:F58"/>
    <mergeCell ref="D59:F59"/>
    <mergeCell ref="D48:F48"/>
    <mergeCell ref="D49:F49"/>
    <mergeCell ref="D50:F50"/>
    <mergeCell ref="D51:F51"/>
    <mergeCell ref="D52:F52"/>
    <mergeCell ref="D53:F53"/>
    <mergeCell ref="D66:F66"/>
    <mergeCell ref="D67:O67"/>
    <mergeCell ref="D68:F68"/>
    <mergeCell ref="D69:F69"/>
    <mergeCell ref="D70:F70"/>
    <mergeCell ref="D71:F71"/>
    <mergeCell ref="D60:F60"/>
    <mergeCell ref="D61:F61"/>
    <mergeCell ref="D62:F62"/>
    <mergeCell ref="D63:F63"/>
    <mergeCell ref="D64:F64"/>
    <mergeCell ref="D65:F65"/>
    <mergeCell ref="D78:F78"/>
    <mergeCell ref="D79:O79"/>
    <mergeCell ref="D80:F80"/>
    <mergeCell ref="D81:F81"/>
    <mergeCell ref="D82:F82"/>
    <mergeCell ref="D83:F83"/>
    <mergeCell ref="D72:F72"/>
    <mergeCell ref="D73:F73"/>
    <mergeCell ref="D74:F74"/>
    <mergeCell ref="D75:F75"/>
    <mergeCell ref="D76:F76"/>
    <mergeCell ref="D77:F77"/>
    <mergeCell ref="D90:F90"/>
    <mergeCell ref="D91:O91"/>
    <mergeCell ref="D92:F92"/>
    <mergeCell ref="D93:F93"/>
    <mergeCell ref="D94:F94"/>
    <mergeCell ref="D95:F95"/>
    <mergeCell ref="D84:F84"/>
    <mergeCell ref="D85:F85"/>
    <mergeCell ref="D86:F86"/>
    <mergeCell ref="D87:F87"/>
    <mergeCell ref="D88:F88"/>
    <mergeCell ref="D89:F89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O100"/>
    <mergeCell ref="D101:O101"/>
    <mergeCell ref="D114:O114"/>
    <mergeCell ref="D115:F115"/>
    <mergeCell ref="D116:F116"/>
    <mergeCell ref="D117:F117"/>
    <mergeCell ref="D118:F118"/>
    <mergeCell ref="D119:F119"/>
    <mergeCell ref="D108:F108"/>
    <mergeCell ref="D109:F109"/>
    <mergeCell ref="D110:F110"/>
    <mergeCell ref="D111:F111"/>
    <mergeCell ref="D112:F112"/>
    <mergeCell ref="D113:F113"/>
    <mergeCell ref="D126:O126"/>
    <mergeCell ref="D127:F127"/>
    <mergeCell ref="D128:F128"/>
    <mergeCell ref="D129:F129"/>
    <mergeCell ref="D130:F130"/>
    <mergeCell ref="D131:F131"/>
    <mergeCell ref="D120:F120"/>
    <mergeCell ref="D121:F121"/>
    <mergeCell ref="D122:F122"/>
    <mergeCell ref="D123:F123"/>
    <mergeCell ref="D124:F124"/>
    <mergeCell ref="D125:F125"/>
    <mergeCell ref="D138:O138"/>
    <mergeCell ref="D139:O139"/>
    <mergeCell ref="D140:F140"/>
    <mergeCell ref="D141:F141"/>
    <mergeCell ref="D142:F142"/>
    <mergeCell ref="D143:F143"/>
    <mergeCell ref="D132:F132"/>
    <mergeCell ref="D133:F133"/>
    <mergeCell ref="D134:F134"/>
    <mergeCell ref="D135:F135"/>
    <mergeCell ref="D136:F136"/>
    <mergeCell ref="D137:F137"/>
    <mergeCell ref="D150:F150"/>
    <mergeCell ref="D151:F151"/>
    <mergeCell ref="D152:O152"/>
    <mergeCell ref="D153:F153"/>
    <mergeCell ref="D154:F154"/>
    <mergeCell ref="D155:F155"/>
    <mergeCell ref="D144:F144"/>
    <mergeCell ref="D145:F145"/>
    <mergeCell ref="D146:F146"/>
    <mergeCell ref="D147:F147"/>
    <mergeCell ref="D148:F148"/>
    <mergeCell ref="D149:F149"/>
    <mergeCell ref="D162:F162"/>
    <mergeCell ref="D163:F163"/>
    <mergeCell ref="D164:O164"/>
    <mergeCell ref="D165:F165"/>
    <mergeCell ref="D166:F166"/>
    <mergeCell ref="D167:F167"/>
    <mergeCell ref="D156:F156"/>
    <mergeCell ref="D157:F157"/>
    <mergeCell ref="D158:F158"/>
    <mergeCell ref="D159:F159"/>
    <mergeCell ref="D160:F160"/>
    <mergeCell ref="D161:F161"/>
    <mergeCell ref="D174:F174"/>
    <mergeCell ref="D175:F175"/>
    <mergeCell ref="D176:F176"/>
    <mergeCell ref="D177:F177"/>
    <mergeCell ref="D178:F178"/>
    <mergeCell ref="A179:O179"/>
    <mergeCell ref="D168:F168"/>
    <mergeCell ref="D169:F169"/>
    <mergeCell ref="D170:F170"/>
    <mergeCell ref="D171:F171"/>
    <mergeCell ref="A172:O172"/>
    <mergeCell ref="D173:F173"/>
    <mergeCell ref="D186:F186"/>
    <mergeCell ref="D187:F187"/>
    <mergeCell ref="D188:F188"/>
    <mergeCell ref="D189:F189"/>
    <mergeCell ref="D190:F190"/>
    <mergeCell ref="D191:F191"/>
    <mergeCell ref="D180:F180"/>
    <mergeCell ref="D181:O181"/>
    <mergeCell ref="D182:O182"/>
    <mergeCell ref="D183:F183"/>
    <mergeCell ref="D184:F184"/>
    <mergeCell ref="D185:F185"/>
    <mergeCell ref="D198:F198"/>
    <mergeCell ref="D199:F199"/>
    <mergeCell ref="D200:O200"/>
    <mergeCell ref="D201:O201"/>
    <mergeCell ref="D202:F202"/>
    <mergeCell ref="D203:F203"/>
    <mergeCell ref="D192:F192"/>
    <mergeCell ref="D193:F193"/>
    <mergeCell ref="D194:F194"/>
    <mergeCell ref="D195:O195"/>
    <mergeCell ref="D196:O196"/>
    <mergeCell ref="D197:O197"/>
    <mergeCell ref="D210:F210"/>
    <mergeCell ref="D211:F211"/>
    <mergeCell ref="D212:F212"/>
    <mergeCell ref="D213:F213"/>
    <mergeCell ref="D214:F214"/>
    <mergeCell ref="D215:F215"/>
    <mergeCell ref="D204:F204"/>
    <mergeCell ref="D205:F205"/>
    <mergeCell ref="D206:F206"/>
    <mergeCell ref="D207:F207"/>
    <mergeCell ref="D208:F208"/>
    <mergeCell ref="D209:F209"/>
    <mergeCell ref="D222:F222"/>
    <mergeCell ref="D223:F223"/>
    <mergeCell ref="D224:F224"/>
    <mergeCell ref="D225:F225"/>
    <mergeCell ref="D226:O226"/>
    <mergeCell ref="D227:O227"/>
    <mergeCell ref="D216:F216"/>
    <mergeCell ref="D217:F217"/>
    <mergeCell ref="D218:F218"/>
    <mergeCell ref="D219:F219"/>
    <mergeCell ref="D220:O220"/>
    <mergeCell ref="D221:O221"/>
    <mergeCell ref="D234:F234"/>
    <mergeCell ref="D235:F235"/>
    <mergeCell ref="D236:F236"/>
    <mergeCell ref="D237:F237"/>
    <mergeCell ref="D238:F238"/>
    <mergeCell ref="D239:F239"/>
    <mergeCell ref="D228:F228"/>
    <mergeCell ref="D229:F229"/>
    <mergeCell ref="D230:F230"/>
    <mergeCell ref="D231:F231"/>
    <mergeCell ref="D232:F232"/>
    <mergeCell ref="D233:F233"/>
    <mergeCell ref="D246:F246"/>
    <mergeCell ref="D247:O247"/>
    <mergeCell ref="D248:O248"/>
    <mergeCell ref="D249:F249"/>
    <mergeCell ref="D250:F250"/>
    <mergeCell ref="D251:F251"/>
    <mergeCell ref="D240:F240"/>
    <mergeCell ref="D241:F241"/>
    <mergeCell ref="D242:O242"/>
    <mergeCell ref="D243:O243"/>
    <mergeCell ref="D244:O244"/>
    <mergeCell ref="D245:F245"/>
    <mergeCell ref="D258:F258"/>
    <mergeCell ref="A259:O259"/>
    <mergeCell ref="D260:F260"/>
    <mergeCell ref="D261:O261"/>
    <mergeCell ref="D262:O262"/>
    <mergeCell ref="D263:F263"/>
    <mergeCell ref="D252:F252"/>
    <mergeCell ref="D253:F253"/>
    <mergeCell ref="D254:F254"/>
    <mergeCell ref="D255:F255"/>
    <mergeCell ref="D256:F256"/>
    <mergeCell ref="D257:F257"/>
    <mergeCell ref="D270:F270"/>
    <mergeCell ref="D271:F271"/>
    <mergeCell ref="D272:F272"/>
    <mergeCell ref="D273:F273"/>
    <mergeCell ref="D274:F274"/>
    <mergeCell ref="D275:O275"/>
    <mergeCell ref="D264:F264"/>
    <mergeCell ref="D265:F265"/>
    <mergeCell ref="D266:F266"/>
    <mergeCell ref="D267:F267"/>
    <mergeCell ref="D268:F268"/>
    <mergeCell ref="D269:F269"/>
    <mergeCell ref="D282:F282"/>
    <mergeCell ref="D283:O283"/>
    <mergeCell ref="D284:O284"/>
    <mergeCell ref="D285:F285"/>
    <mergeCell ref="A286:O286"/>
    <mergeCell ref="D287:F287"/>
    <mergeCell ref="D276:O276"/>
    <mergeCell ref="D277:F277"/>
    <mergeCell ref="D278:F278"/>
    <mergeCell ref="D279:O279"/>
    <mergeCell ref="D280:O280"/>
    <mergeCell ref="D281:F281"/>
    <mergeCell ref="D294:F294"/>
    <mergeCell ref="D295:F295"/>
    <mergeCell ref="D296:F296"/>
    <mergeCell ref="D297:F297"/>
    <mergeCell ref="D298:F298"/>
    <mergeCell ref="D299:F299"/>
    <mergeCell ref="D288:O288"/>
    <mergeCell ref="D289:O289"/>
    <mergeCell ref="D290:F290"/>
    <mergeCell ref="D291:F291"/>
    <mergeCell ref="D292:F292"/>
    <mergeCell ref="D293:F293"/>
    <mergeCell ref="D306:F306"/>
    <mergeCell ref="D307:O307"/>
    <mergeCell ref="D308:O308"/>
    <mergeCell ref="D309:F309"/>
    <mergeCell ref="D310:F310"/>
    <mergeCell ref="D311:F311"/>
    <mergeCell ref="D300:F300"/>
    <mergeCell ref="D301:F301"/>
    <mergeCell ref="D302:O302"/>
    <mergeCell ref="D303:O303"/>
    <mergeCell ref="D304:O304"/>
    <mergeCell ref="D305:F305"/>
    <mergeCell ref="D318:F318"/>
    <mergeCell ref="D319:F319"/>
    <mergeCell ref="D320:F320"/>
    <mergeCell ref="D321:F321"/>
    <mergeCell ref="D322:F322"/>
    <mergeCell ref="D323:F323"/>
    <mergeCell ref="D312:F312"/>
    <mergeCell ref="D313:F313"/>
    <mergeCell ref="D314:F314"/>
    <mergeCell ref="D315:F315"/>
    <mergeCell ref="D316:F316"/>
    <mergeCell ref="D317:F317"/>
    <mergeCell ref="D330:F330"/>
    <mergeCell ref="D331:F331"/>
    <mergeCell ref="D332:F332"/>
    <mergeCell ref="D333:F333"/>
    <mergeCell ref="D334:F334"/>
    <mergeCell ref="D335:F335"/>
    <mergeCell ref="D324:F324"/>
    <mergeCell ref="D325:O325"/>
    <mergeCell ref="D326:O326"/>
    <mergeCell ref="D327:O327"/>
    <mergeCell ref="D328:F328"/>
    <mergeCell ref="D329:F329"/>
    <mergeCell ref="D342:O342"/>
    <mergeCell ref="D343:O343"/>
    <mergeCell ref="D344:O344"/>
    <mergeCell ref="D345:F345"/>
    <mergeCell ref="D346:F346"/>
    <mergeCell ref="D347:O347"/>
    <mergeCell ref="D336:F336"/>
    <mergeCell ref="D337:F337"/>
    <mergeCell ref="D338:F338"/>
    <mergeCell ref="D339:F339"/>
    <mergeCell ref="D340:F340"/>
    <mergeCell ref="D341:F341"/>
    <mergeCell ref="D354:F354"/>
    <mergeCell ref="D355:F355"/>
    <mergeCell ref="D356:F356"/>
    <mergeCell ref="D357:F357"/>
    <mergeCell ref="D358:F358"/>
    <mergeCell ref="D359:F359"/>
    <mergeCell ref="D348:O348"/>
    <mergeCell ref="D349:F349"/>
    <mergeCell ref="D350:F350"/>
    <mergeCell ref="D351:F351"/>
    <mergeCell ref="D352:F352"/>
    <mergeCell ref="D353:F353"/>
    <mergeCell ref="D366:F366"/>
    <mergeCell ref="D367:F367"/>
    <mergeCell ref="D368:F368"/>
    <mergeCell ref="D369:F369"/>
    <mergeCell ref="D370:F370"/>
    <mergeCell ref="D371:F371"/>
    <mergeCell ref="D360:O360"/>
    <mergeCell ref="D361:O361"/>
    <mergeCell ref="D362:F362"/>
    <mergeCell ref="D363:F363"/>
    <mergeCell ref="D364:F364"/>
    <mergeCell ref="D365:F365"/>
    <mergeCell ref="D378:F378"/>
    <mergeCell ref="D379:F379"/>
    <mergeCell ref="D380:F380"/>
    <mergeCell ref="D381:F381"/>
    <mergeCell ref="D382:F382"/>
    <mergeCell ref="D383:F383"/>
    <mergeCell ref="D372:F372"/>
    <mergeCell ref="D373:F373"/>
    <mergeCell ref="D374:O374"/>
    <mergeCell ref="D375:O375"/>
    <mergeCell ref="D376:O376"/>
    <mergeCell ref="D377:F377"/>
    <mergeCell ref="D390:F390"/>
    <mergeCell ref="D391:O391"/>
    <mergeCell ref="D392:O392"/>
    <mergeCell ref="D393:F393"/>
    <mergeCell ref="D394:F394"/>
    <mergeCell ref="D395:F395"/>
    <mergeCell ref="D384:F384"/>
    <mergeCell ref="D385:F385"/>
    <mergeCell ref="D386:F386"/>
    <mergeCell ref="D387:F387"/>
    <mergeCell ref="D388:F388"/>
    <mergeCell ref="D389:F389"/>
    <mergeCell ref="D402:F402"/>
    <mergeCell ref="D403:F403"/>
    <mergeCell ref="D404:O404"/>
    <mergeCell ref="D405:O405"/>
    <mergeCell ref="D406:F406"/>
    <mergeCell ref="D407:F407"/>
    <mergeCell ref="D396:F396"/>
    <mergeCell ref="D397:F397"/>
    <mergeCell ref="D398:F398"/>
    <mergeCell ref="D399:F399"/>
    <mergeCell ref="D400:F400"/>
    <mergeCell ref="D401:F401"/>
    <mergeCell ref="D414:F414"/>
    <mergeCell ref="D415:F415"/>
    <mergeCell ref="D416:F416"/>
    <mergeCell ref="D417:F417"/>
    <mergeCell ref="D418:F418"/>
    <mergeCell ref="D419:L419"/>
    <mergeCell ref="D408:F408"/>
    <mergeCell ref="D409:F409"/>
    <mergeCell ref="D410:F410"/>
    <mergeCell ref="D411:F411"/>
    <mergeCell ref="D412:F412"/>
    <mergeCell ref="D413:F413"/>
    <mergeCell ref="D426:L426"/>
    <mergeCell ref="D427:L427"/>
    <mergeCell ref="D428:L428"/>
    <mergeCell ref="D429:L429"/>
    <mergeCell ref="D430:L430"/>
    <mergeCell ref="D431:L431"/>
    <mergeCell ref="D420:L420"/>
    <mergeCell ref="D421:L421"/>
    <mergeCell ref="D422:L422"/>
    <mergeCell ref="D423:L423"/>
    <mergeCell ref="D424:L424"/>
    <mergeCell ref="D425:L425"/>
    <mergeCell ref="D440:L440"/>
    <mergeCell ref="D441:L441"/>
    <mergeCell ref="D442:L442"/>
    <mergeCell ref="D443:L443"/>
    <mergeCell ref="D432:L432"/>
    <mergeCell ref="D433:L433"/>
    <mergeCell ref="D434:L434"/>
    <mergeCell ref="D435:L435"/>
    <mergeCell ref="D436:L436"/>
    <mergeCell ref="D437:L437"/>
    <mergeCell ref="C9:K9"/>
    <mergeCell ref="M9:O9"/>
    <mergeCell ref="M10:O10"/>
    <mergeCell ref="C11:K11"/>
    <mergeCell ref="M11:O11"/>
    <mergeCell ref="M12:O12"/>
    <mergeCell ref="C449:N449"/>
    <mergeCell ref="M2:O2"/>
    <mergeCell ref="M3:O3"/>
    <mergeCell ref="M4:O4"/>
    <mergeCell ref="C5:K5"/>
    <mergeCell ref="M5:O5"/>
    <mergeCell ref="M6:O6"/>
    <mergeCell ref="C7:K7"/>
    <mergeCell ref="M7:O7"/>
    <mergeCell ref="M8:O8"/>
    <mergeCell ref="D444:L444"/>
    <mergeCell ref="C446:H446"/>
    <mergeCell ref="I446:N446"/>
    <mergeCell ref="C447:N447"/>
    <mergeCell ref="C448:H448"/>
    <mergeCell ref="I448:N448"/>
    <mergeCell ref="D438:L438"/>
    <mergeCell ref="D439:L439"/>
    <mergeCell ref="L21:L22"/>
    <mergeCell ref="M21:M22"/>
    <mergeCell ref="N21:O21"/>
    <mergeCell ref="M17:O17"/>
    <mergeCell ref="M18:O18"/>
    <mergeCell ref="C13:K13"/>
    <mergeCell ref="M13:O13"/>
    <mergeCell ref="M14:O14"/>
    <mergeCell ref="M15:O15"/>
    <mergeCell ref="M16:O16"/>
    <mergeCell ref="M19:O1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КС3№2</vt:lpstr>
      <vt:lpstr>р2</vt:lpstr>
      <vt:lpstr>кс-2№2</vt:lpstr>
      <vt:lpstr>ЛСР  Ремонт пути №СП12_на подпи</vt:lpstr>
      <vt:lpstr>кс-2 №2_ЛСР 01</vt:lpstr>
      <vt:lpstr>'кс-2 №2_ЛСР 01'!Заголовки_для_печати</vt:lpstr>
      <vt:lpstr>'кс-2№2'!Заголовки_для_печати</vt:lpstr>
      <vt:lpstr>'ЛСР  Ремонт пути №СП12_на подпи'!Заголовки_для_печати</vt:lpstr>
      <vt:lpstr>'кс-2 №2_ЛСР 01'!Область_печати</vt:lpstr>
      <vt:lpstr>'кс-2№2'!Область_печати</vt:lpstr>
      <vt:lpstr>КС3№2!Область_печати</vt:lpstr>
      <vt:lpstr>'ЛСР  Ремонт пути №СП12_на подпи'!Область_печати</vt:lpstr>
      <vt:lpstr>р2!Область_печати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2024-08-01T09:05:29Z</cp:lastPrinted>
  <dcterms:created xsi:type="dcterms:W3CDTF">2020-09-30T08:50:27Z</dcterms:created>
  <dcterms:modified xsi:type="dcterms:W3CDTF">2025-01-16T09:19:21Z</dcterms:modified>
</cp:coreProperties>
</file>