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1.КРОВЛЯ\4.ПОС вопр,ЛСР №4\"/>
    </mc:Choice>
  </mc:AlternateContent>
  <xr:revisionPtr revIDLastSave="0" documentId="13_ncr:1_{2743D005-E356-4B88-B795-93144F8FC4E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ВОР по смете" sheetId="2" r:id="rId1"/>
  </sheets>
  <definedNames>
    <definedName name="_xlnm.Print_Titles" localSheetId="0">'ВОР по смете'!$5:$5</definedName>
    <definedName name="_xlnm.Print_Area" localSheetId="0">'ВОР по смете'!$A$1:$H$66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E53" i="2"/>
  <c r="E25" i="2"/>
  <c r="A60" i="2"/>
  <c r="A58" i="2"/>
  <c r="A57" i="2"/>
  <c r="A54" i="2"/>
  <c r="A53" i="2"/>
  <c r="A52" i="2"/>
  <c r="A51" i="2"/>
  <c r="A50" i="2"/>
  <c r="A48" i="2"/>
  <c r="A47" i="2"/>
  <c r="A46" i="2"/>
  <c r="A45" i="2"/>
  <c r="A44" i="2"/>
  <c r="A43" i="2"/>
  <c r="A42" i="2"/>
  <c r="A41" i="2"/>
  <c r="A40" i="2"/>
  <c r="A39" i="2"/>
  <c r="A38" i="2"/>
  <c r="A37" i="2"/>
  <c r="A34" i="2"/>
  <c r="A33" i="2"/>
  <c r="A32" i="2"/>
  <c r="A31" i="2"/>
  <c r="A30" i="2"/>
  <c r="A29" i="2"/>
  <c r="A28" i="2"/>
  <c r="A26" i="2"/>
  <c r="A25" i="2"/>
  <c r="A23" i="2"/>
  <c r="A22" i="2"/>
  <c r="A19" i="2"/>
  <c r="A18" i="2"/>
  <c r="A17" i="2"/>
  <c r="A16" i="2"/>
  <c r="A14" i="2"/>
  <c r="A13" i="2"/>
  <c r="A11" i="2"/>
  <c r="A10" i="2"/>
  <c r="A9" i="2"/>
  <c r="A8" i="2"/>
</calcChain>
</file>

<file path=xl/sharedStrings.xml><?xml version="1.0" encoding="utf-8"?>
<sst xmlns="http://schemas.openxmlformats.org/spreadsheetml/2006/main" count="251" uniqueCount="125">
  <si>
    <t/>
  </si>
  <si>
    <t>№ п/п</t>
  </si>
  <si>
    <t>Раздел 1. Устройство бытового городка</t>
  </si>
  <si>
    <t>Бытовой городок</t>
  </si>
  <si>
    <t>1</t>
  </si>
  <si>
    <t>Монтаж сосудов и аппаратов без механизмов на открытой площадке, масса сосудов и аппаратов: 5 т/применит.Установка зданий санитарно-бытового и административного назначения</t>
  </si>
  <si>
    <t>шт</t>
  </si>
  <si>
    <t>2</t>
  </si>
  <si>
    <t>3</t>
  </si>
  <si>
    <t>4</t>
  </si>
  <si>
    <t>Здание контейнерного типа «Универсал» 6,0х2,4м (гардероб, душевая, кухня и т.д.)</t>
  </si>
  <si>
    <t>Монтаж сосудов и аппаратов без механизмов на открытой площадке, масса сосудов и аппаратов: 0,1 т/применит.Установка зданий санитарно-бытового и административного назначения</t>
  </si>
  <si>
    <t>Туалетная кабина «Стандарт», 1,1м2</t>
  </si>
  <si>
    <t>Информационный щит</t>
  </si>
  <si>
    <t>5</t>
  </si>
  <si>
    <t>Установка металлических рамных опор для информационных щитов</t>
  </si>
  <si>
    <t>т</t>
  </si>
  <si>
    <t>6</t>
  </si>
  <si>
    <t>Ограждение строительной площадки</t>
  </si>
  <si>
    <t>7</t>
  </si>
  <si>
    <t>Монтаж опорных стоек для пролетов: до 24 м/применит.Установка стоек ограждения</t>
  </si>
  <si>
    <t>9</t>
  </si>
  <si>
    <t>Монтаж перегородок: стальных, консольных, сетчатых/применит.Установка металлических конструкций ограждений (h=2м)</t>
  </si>
  <si>
    <t>10</t>
  </si>
  <si>
    <t>Панели ограждения</t>
  </si>
  <si>
    <t>м</t>
  </si>
  <si>
    <t>Места складирования</t>
  </si>
  <si>
    <t>11</t>
  </si>
  <si>
    <t>Устройство подстилающих и выравнивающих слоев оснований: из щебня/ (20м2)</t>
  </si>
  <si>
    <t>13</t>
  </si>
  <si>
    <t>Устройство дорог из сборных железобетонных плит площадью: более 3 м2/(21м2)</t>
  </si>
  <si>
    <t>14</t>
  </si>
  <si>
    <t>Плиты ПАГ (объем 1 шт=1,75м3), с учетом 10-кратной оборачиваемости</t>
  </si>
  <si>
    <t>Демонтажные работы</t>
  </si>
  <si>
    <t>15</t>
  </si>
  <si>
    <t>Монтаж сосудов и аппаратов без механизмов на открытой площадке, масса сосудов и аппаратов: 5 т/Демонтаж</t>
  </si>
  <si>
    <t>16</t>
  </si>
  <si>
    <t>Монтаж сосудов и аппаратов без механизмов на открытой площадке, масса сосудов и аппаратов: 0,1 т/Демонтаж</t>
  </si>
  <si>
    <t>17</t>
  </si>
  <si>
    <t>Установка металлических рамных опор для информационных щитов/Демонтаж</t>
  </si>
  <si>
    <t>18</t>
  </si>
  <si>
    <t>Монтаж опорных стоек для пролетов: до 24 м/применит.Демонтаж стоек ограждения</t>
  </si>
  <si>
    <t>19</t>
  </si>
  <si>
    <t>Монтаж перегородок: стальных, консольных, сетчатых/применит.Демонтаж металлических конструкций ограждений (h=2м)</t>
  </si>
  <si>
    <t>20</t>
  </si>
  <si>
    <t>Разборка покрытий и оснований: щебеночных</t>
  </si>
  <si>
    <t>21</t>
  </si>
  <si>
    <t>Разборка дорог из сборных железобетонных плит площадью: более 3 м2</t>
  </si>
  <si>
    <t>Раздел 2. Монтаж и демонтаж временных конструкций</t>
  </si>
  <si>
    <t>Строительные работы</t>
  </si>
  <si>
    <t>22</t>
  </si>
  <si>
    <t>Монтаж балок, ригелей перекрытия, покрытия и под установку оборудования многоэтажных зданий при высоте здания: до 25 м/применит.Монтаж рабочего настила</t>
  </si>
  <si>
    <t>23</t>
  </si>
  <si>
    <t>Двутавр №16Б1 с шагом до 1,0 м</t>
  </si>
  <si>
    <t>тн</t>
  </si>
  <si>
    <t>24</t>
  </si>
  <si>
    <t>Двутавр №10Б1 с шагом 1,0 м</t>
  </si>
  <si>
    <t>25</t>
  </si>
  <si>
    <t>Устройство временных защитных ограждений: горизонтальных с настилом по нижним поясам ферм/Монтаж настила под опалубку</t>
  </si>
  <si>
    <t>м3</t>
  </si>
  <si>
    <t>28</t>
  </si>
  <si>
    <t>Фанера</t>
  </si>
  <si>
    <t>м2</t>
  </si>
  <si>
    <t>30</t>
  </si>
  <si>
    <t>Устройство защитной декоративной сетки на время ремонта фасада/применит. Ограждение рабочего настила тканной сеткой</t>
  </si>
  <si>
    <t>31</t>
  </si>
  <si>
    <t>Сетка защитная</t>
  </si>
  <si>
    <t>32</t>
  </si>
  <si>
    <t>Устройство временных защитных ограждений: горизонтальных с настилом по нижним поясам ферм/применит.Монтаж и демонтаж укрытия для защиты от осадков демонтированных участков кровли</t>
  </si>
  <si>
    <t>33</t>
  </si>
  <si>
    <t>Армированная пленка 200г/м2, 25х6</t>
  </si>
  <si>
    <t>34</t>
  </si>
  <si>
    <t>Установка водосточной системы из ПВХ: труб/применит.Устройство временного мусоропровода(желоба) для спуска строит. мусора (6м высота, 6м*1,1м секции типовых желобов)</t>
  </si>
  <si>
    <t>35</t>
  </si>
  <si>
    <t>Желоб</t>
  </si>
  <si>
    <t>36</t>
  </si>
  <si>
    <t>Монтаж балок, ригелей перекрытия, покрытия и под установку оборудования многоэтажных зданий при высоте здания: до 25 м/применит.Демонтаж рабочего настила</t>
  </si>
  <si>
    <t>37</t>
  </si>
  <si>
    <t>Устройство защитной декоративной сетки на время ремонта фасада/применит.Демонтаж ограждения рабочего настила тканной сеткой</t>
  </si>
  <si>
    <t>38</t>
  </si>
  <si>
    <t>Установка водосточной системы из ПВХ: труб/применит.Демонтаж временного мусоропровода(желоба) для спуска строит. мусора (6м высота, 6м*1,1м секции типовых желобов)</t>
  </si>
  <si>
    <t>39</t>
  </si>
  <si>
    <t>Очистка помещений от строительного мусора</t>
  </si>
  <si>
    <t>40</t>
  </si>
  <si>
    <t>Затаривание строительного мусора в мешки</t>
  </si>
  <si>
    <t>Раздел 3. Устройство площадок для стоянки крана</t>
  </si>
  <si>
    <t>41</t>
  </si>
  <si>
    <t>Устройство дорог из сборных железобетонных плит площадью: более 3 м2</t>
  </si>
  <si>
    <t>42</t>
  </si>
  <si>
    <t>43</t>
  </si>
  <si>
    <t>Составил:</t>
  </si>
  <si>
    <t>[должность, подпись (инициалы, фамилия)]</t>
  </si>
  <si>
    <t>Проверил:</t>
  </si>
  <si>
    <t>Ведомость объёмов работ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</si>
  <si>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</si>
  <si>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</si>
  <si>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</si>
  <si>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</si>
  <si>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</si>
  <si>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</si>
  <si>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 </t>
  </si>
  <si>
    <t xml:space="preserve">1 </t>
  </si>
  <si>
    <t>8</t>
  </si>
  <si>
    <t>Трубы электросварные профильные из коррозионностойкой стали 08Х18Н10, наружный размер 60х60 мм, толщина стенки 2,0 мм</t>
  </si>
  <si>
    <t>Арматуры и металлоконструкций</t>
  </si>
  <si>
    <t>12</t>
  </si>
  <si>
    <t>Щебень</t>
  </si>
  <si>
    <t>Складирование общих материалов</t>
  </si>
  <si>
    <t xml:space="preserve">2,73+1,07 </t>
  </si>
  <si>
    <t>29</t>
  </si>
  <si>
    <t>Телескопические стойки</t>
  </si>
  <si>
    <t xml:space="preserve">324*1,15 </t>
  </si>
  <si>
    <t xml:space="preserve">0,446*100 </t>
  </si>
  <si>
    <t xml:space="preserve">8*0,1 </t>
  </si>
  <si>
    <t xml:space="preserve"> м2</t>
  </si>
  <si>
    <t xml:space="preserve">(400*2) </t>
  </si>
  <si>
    <t xml:space="preserve"> м3</t>
  </si>
  <si>
    <t xml:space="preserve">(1,75*2) </t>
  </si>
  <si>
    <t xml:space="preserve">(20*0,15) </t>
  </si>
  <si>
    <t>(400*2)</t>
  </si>
  <si>
    <t>(20*0,15)</t>
  </si>
  <si>
    <t>(1,75*2)</t>
  </si>
  <si>
    <t>(7*6)</t>
  </si>
  <si>
    <t xml:space="preserve">(99,05*0,45) </t>
  </si>
  <si>
    <t xml:space="preserve">(1,75*8)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</si>
</sst>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1" fontId="1" fillId="0" borderId="3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0" xfId="0" applyFont="1"/>
    <xf numFmtId="165" fontId="1" fillId="0" borderId="3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top" wrapText="1"/>
    </xf>
    <xf numFmtId="0" fontId="1" fillId="0" borderId="2" xfId="0" applyFont="1" applyBorder="1"/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49" fontId="1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5C8D-3D36-4161-ACDE-62AD5F1D4C44}">
  <sheetPr>
    <pageSetUpPr fitToPage="1"/>
  </sheetPr>
  <dimension ref="A2:AH67"/>
  <sheetViews>
    <sheetView tabSelected="1" workbookViewId="0">
      <selection activeCell="E17" sqref="E17"/>
    </sheetView>
  </sheetViews>
  <sheetFormatPr defaultColWidth="9.140625" defaultRowHeight="11.25" customHeight="1" x14ac:dyDescent="0.2"/>
  <cols>
    <col min="1" max="1" width="5.7109375" style="27" customWidth="1"/>
    <col min="2" max="2" width="5.7109375" style="14" customWidth="1"/>
    <col min="3" max="3" width="29.85546875" style="14" customWidth="1"/>
    <col min="4" max="4" width="7.28515625" style="14" customWidth="1"/>
    <col min="5" max="5" width="12.28515625" style="14" customWidth="1"/>
    <col min="6" max="6" width="8.5703125" style="14" customWidth="1"/>
    <col min="7" max="7" width="19.7109375" style="14" customWidth="1"/>
    <col min="8" max="8" width="18.7109375" style="14" customWidth="1"/>
    <col min="9" max="9" width="8.7109375" style="14" customWidth="1"/>
    <col min="10" max="10" width="8.140625" style="14" hidden="1" customWidth="1"/>
    <col min="11" max="11" width="8.5703125" style="14" customWidth="1"/>
    <col min="12" max="12" width="10" style="14" customWidth="1"/>
    <col min="13" max="13" width="7.85546875" style="14" customWidth="1"/>
    <col min="14" max="14" width="9.7109375" style="14" customWidth="1"/>
    <col min="15" max="15" width="11" style="14" hidden="1" customWidth="1"/>
    <col min="16" max="16" width="14.28515625" style="14" customWidth="1"/>
    <col min="17" max="19" width="9.140625" style="14"/>
    <col min="20" max="22" width="107.85546875" style="16" hidden="1" customWidth="1"/>
    <col min="23" max="25" width="49.42578125" style="28" hidden="1" customWidth="1"/>
    <col min="26" max="28" width="47" style="29" hidden="1" customWidth="1"/>
    <col min="29" max="31" width="49.42578125" style="28" hidden="1" customWidth="1"/>
    <col min="32" max="34" width="47" style="29" hidden="1" customWidth="1"/>
    <col min="35" max="16384" width="9.140625" style="14"/>
  </cols>
  <sheetData>
    <row r="2" spans="1:21" customFormat="1" ht="18" x14ac:dyDescent="0.25">
      <c r="A2" s="36" t="s">
        <v>93</v>
      </c>
      <c r="B2" s="36"/>
      <c r="C2" s="36"/>
      <c r="D2" s="36"/>
      <c r="E2" s="36"/>
      <c r="F2" s="36"/>
      <c r="G2" s="36"/>
      <c r="H2" s="36"/>
    </row>
    <row r="3" spans="1:21" customFormat="1" ht="9.75" customHeight="1" x14ac:dyDescent="0.25">
      <c r="A3" s="1"/>
    </row>
    <row r="4" spans="1:21" customFormat="1" ht="36" customHeight="1" x14ac:dyDescent="0.25">
      <c r="A4" s="2" t="s">
        <v>1</v>
      </c>
      <c r="B4" s="3" t="s">
        <v>94</v>
      </c>
      <c r="C4" s="3" t="s">
        <v>95</v>
      </c>
      <c r="D4" s="3" t="s">
        <v>96</v>
      </c>
      <c r="E4" s="3" t="s">
        <v>97</v>
      </c>
      <c r="F4" s="3" t="s">
        <v>98</v>
      </c>
      <c r="G4" s="37" t="s">
        <v>99</v>
      </c>
      <c r="H4" s="37"/>
    </row>
    <row r="5" spans="1:21" customFormat="1" ht="15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38">
        <v>7</v>
      </c>
      <c r="H5" s="39"/>
    </row>
    <row r="6" spans="1:21" customFormat="1" ht="15" x14ac:dyDescent="0.25">
      <c r="A6" s="34" t="s">
        <v>2</v>
      </c>
      <c r="B6" s="34"/>
      <c r="C6" s="34"/>
      <c r="D6" s="34"/>
      <c r="E6" s="34"/>
      <c r="F6" s="34"/>
      <c r="G6" s="34"/>
      <c r="H6" s="34"/>
      <c r="T6" s="6" t="s">
        <v>2</v>
      </c>
    </row>
    <row r="7" spans="1:21" customFormat="1" ht="15" x14ac:dyDescent="0.25">
      <c r="A7" s="33" t="s">
        <v>3</v>
      </c>
      <c r="B7" s="33"/>
      <c r="C7" s="33"/>
      <c r="D7" s="33"/>
      <c r="E7" s="33"/>
      <c r="F7" s="33"/>
      <c r="G7" s="33"/>
      <c r="H7" s="33"/>
      <c r="T7" s="6"/>
      <c r="U7" s="7" t="s">
        <v>3</v>
      </c>
    </row>
    <row r="8" spans="1:21" customFormat="1" ht="67.5" x14ac:dyDescent="0.25">
      <c r="A8" s="8">
        <f>IF(J8&lt;&gt;"",COUNTA(J$1:J8),"")</f>
        <v>1</v>
      </c>
      <c r="B8" s="9" t="s">
        <v>4</v>
      </c>
      <c r="C8" s="10" t="s">
        <v>5</v>
      </c>
      <c r="D8" s="11" t="s">
        <v>6</v>
      </c>
      <c r="E8" s="12">
        <v>6</v>
      </c>
      <c r="F8" s="10"/>
      <c r="G8" s="13"/>
      <c r="H8" s="10" t="s">
        <v>100</v>
      </c>
      <c r="J8" s="14" t="s">
        <v>101</v>
      </c>
      <c r="T8" s="6"/>
      <c r="U8" s="7"/>
    </row>
    <row r="9" spans="1:21" customFormat="1" ht="33.75" x14ac:dyDescent="0.25">
      <c r="A9" s="8">
        <f>IF(J9&lt;&gt;"",COUNTA(J$1:J9),"")</f>
        <v>2</v>
      </c>
      <c r="B9" s="9" t="s">
        <v>7</v>
      </c>
      <c r="C9" s="10" t="s">
        <v>10</v>
      </c>
      <c r="D9" s="11" t="s">
        <v>6</v>
      </c>
      <c r="E9" s="12">
        <v>6</v>
      </c>
      <c r="F9" s="10"/>
      <c r="G9" s="13"/>
      <c r="H9" s="10" t="s">
        <v>100</v>
      </c>
      <c r="J9" s="14" t="s">
        <v>101</v>
      </c>
      <c r="T9" s="6"/>
      <c r="U9" s="7"/>
    </row>
    <row r="10" spans="1:21" customFormat="1" ht="67.5" x14ac:dyDescent="0.25">
      <c r="A10" s="8">
        <f>IF(J10&lt;&gt;"",COUNTA(J$1:J10),"")</f>
        <v>3</v>
      </c>
      <c r="B10" s="9" t="s">
        <v>8</v>
      </c>
      <c r="C10" s="10" t="s">
        <v>11</v>
      </c>
      <c r="D10" s="11" t="s">
        <v>6</v>
      </c>
      <c r="E10" s="12">
        <v>2</v>
      </c>
      <c r="F10" s="10"/>
      <c r="G10" s="13"/>
      <c r="H10" s="10" t="s">
        <v>100</v>
      </c>
      <c r="J10" s="14" t="s">
        <v>101</v>
      </c>
      <c r="T10" s="6"/>
      <c r="U10" s="7"/>
    </row>
    <row r="11" spans="1:21" customFormat="1" ht="15" x14ac:dyDescent="0.25">
      <c r="A11" s="8">
        <f>IF(J11&lt;&gt;"",COUNTA(J$1:J11),"")</f>
        <v>4</v>
      </c>
      <c r="B11" s="9" t="s">
        <v>9</v>
      </c>
      <c r="C11" s="10" t="s">
        <v>12</v>
      </c>
      <c r="D11" s="11" t="s">
        <v>6</v>
      </c>
      <c r="E11" s="12">
        <v>2</v>
      </c>
      <c r="F11" s="10"/>
      <c r="G11" s="13"/>
      <c r="H11" s="10" t="s">
        <v>100</v>
      </c>
      <c r="J11" s="14" t="s">
        <v>101</v>
      </c>
      <c r="T11" s="6"/>
      <c r="U11" s="7"/>
    </row>
    <row r="12" spans="1:21" customFormat="1" ht="15" x14ac:dyDescent="0.25">
      <c r="A12" s="33" t="s">
        <v>13</v>
      </c>
      <c r="B12" s="33"/>
      <c r="C12" s="33"/>
      <c r="D12" s="33"/>
      <c r="E12" s="33"/>
      <c r="F12" s="33"/>
      <c r="G12" s="33"/>
      <c r="H12" s="33"/>
      <c r="T12" s="6"/>
      <c r="U12" s="7" t="s">
        <v>13</v>
      </c>
    </row>
    <row r="13" spans="1:21" customFormat="1" ht="22.5" x14ac:dyDescent="0.25">
      <c r="A13" s="8">
        <f>IF(J13&lt;&gt;"",COUNTA(J$1:J13),"")</f>
        <v>5</v>
      </c>
      <c r="B13" s="9" t="s">
        <v>14</v>
      </c>
      <c r="C13" s="10" t="s">
        <v>15</v>
      </c>
      <c r="D13" s="11" t="s">
        <v>16</v>
      </c>
      <c r="E13" s="15">
        <v>0.1</v>
      </c>
      <c r="F13" s="10"/>
      <c r="G13" s="13"/>
      <c r="H13" s="10" t="s">
        <v>100</v>
      </c>
      <c r="J13" s="14" t="s">
        <v>101</v>
      </c>
      <c r="T13" s="6"/>
      <c r="U13" s="7"/>
    </row>
    <row r="14" spans="1:21" customFormat="1" ht="15" x14ac:dyDescent="0.25">
      <c r="A14" s="8">
        <f>IF(J14&lt;&gt;"",COUNTA(J$1:J14),"")</f>
        <v>6</v>
      </c>
      <c r="B14" s="9" t="s">
        <v>17</v>
      </c>
      <c r="C14" s="10" t="s">
        <v>13</v>
      </c>
      <c r="D14" s="11" t="s">
        <v>6</v>
      </c>
      <c r="E14" s="12">
        <v>1</v>
      </c>
      <c r="F14" s="10"/>
      <c r="G14" s="13"/>
      <c r="H14" s="10" t="s">
        <v>100</v>
      </c>
      <c r="J14" s="14" t="s">
        <v>101</v>
      </c>
      <c r="T14" s="6"/>
      <c r="U14" s="7"/>
    </row>
    <row r="15" spans="1:21" customFormat="1" ht="15" x14ac:dyDescent="0.25">
      <c r="A15" s="33" t="s">
        <v>18</v>
      </c>
      <c r="B15" s="33"/>
      <c r="C15" s="33"/>
      <c r="D15" s="33"/>
      <c r="E15" s="33"/>
      <c r="F15" s="33"/>
      <c r="G15" s="33"/>
      <c r="H15" s="33"/>
      <c r="T15" s="6"/>
      <c r="U15" s="7" t="s">
        <v>18</v>
      </c>
    </row>
    <row r="16" spans="1:21" customFormat="1" ht="33.75" x14ac:dyDescent="0.25">
      <c r="A16" s="8">
        <f>IF(J16&lt;&gt;"",COUNTA(J$1:J16),"")</f>
        <v>7</v>
      </c>
      <c r="B16" s="9" t="s">
        <v>19</v>
      </c>
      <c r="C16" s="10" t="s">
        <v>20</v>
      </c>
      <c r="D16" s="11" t="s">
        <v>16</v>
      </c>
      <c r="E16" s="15">
        <v>6.7</v>
      </c>
      <c r="F16" s="10"/>
      <c r="G16" s="13"/>
      <c r="H16" s="10" t="s">
        <v>100</v>
      </c>
      <c r="J16" s="14" t="s">
        <v>101</v>
      </c>
      <c r="T16" s="6"/>
      <c r="U16" s="7"/>
    </row>
    <row r="17" spans="1:22" customFormat="1" ht="45" x14ac:dyDescent="0.25">
      <c r="A17" s="8">
        <f>IF(J17&lt;&gt;"",COUNTA(J$1:J17),"")</f>
        <v>8</v>
      </c>
      <c r="B17" s="9" t="s">
        <v>102</v>
      </c>
      <c r="C17" s="10" t="s">
        <v>103</v>
      </c>
      <c r="D17" s="11" t="s">
        <v>25</v>
      </c>
      <c r="E17" s="40"/>
      <c r="F17" s="10"/>
      <c r="G17" s="13"/>
      <c r="H17" s="10"/>
      <c r="J17" s="14" t="s">
        <v>101</v>
      </c>
      <c r="T17" s="6"/>
      <c r="U17" s="7"/>
    </row>
    <row r="18" spans="1:22" customFormat="1" ht="56.25" x14ac:dyDescent="0.25">
      <c r="A18" s="8">
        <f>IF(J18&lt;&gt;"",COUNTA(J$1:J18),"")</f>
        <v>9</v>
      </c>
      <c r="B18" s="9" t="s">
        <v>21</v>
      </c>
      <c r="C18" s="10" t="s">
        <v>22</v>
      </c>
      <c r="D18" s="11" t="s">
        <v>114</v>
      </c>
      <c r="E18" s="12">
        <v>800</v>
      </c>
      <c r="F18" s="10"/>
      <c r="G18" s="13"/>
      <c r="H18" s="10" t="s">
        <v>115</v>
      </c>
      <c r="J18" s="14" t="s">
        <v>101</v>
      </c>
      <c r="T18" s="6"/>
      <c r="U18" s="7"/>
    </row>
    <row r="19" spans="1:22" customFormat="1" ht="15" x14ac:dyDescent="0.25">
      <c r="A19" s="8">
        <f>IF(J19&lt;&gt;"",COUNTA(J$1:J19),"")</f>
        <v>10</v>
      </c>
      <c r="B19" s="9" t="s">
        <v>23</v>
      </c>
      <c r="C19" s="10" t="s">
        <v>24</v>
      </c>
      <c r="D19" s="11" t="s">
        <v>25</v>
      </c>
      <c r="E19" s="12">
        <v>400</v>
      </c>
      <c r="F19" s="10"/>
      <c r="G19" s="13"/>
      <c r="H19" s="10" t="s">
        <v>100</v>
      </c>
      <c r="J19" s="14" t="s">
        <v>101</v>
      </c>
      <c r="T19" s="6"/>
      <c r="U19" s="7"/>
    </row>
    <row r="20" spans="1:22" customFormat="1" ht="15" x14ac:dyDescent="0.25">
      <c r="A20" s="33" t="s">
        <v>26</v>
      </c>
      <c r="B20" s="33"/>
      <c r="C20" s="33"/>
      <c r="D20" s="33"/>
      <c r="E20" s="33"/>
      <c r="F20" s="33"/>
      <c r="G20" s="33"/>
      <c r="H20" s="33"/>
      <c r="T20" s="6"/>
      <c r="U20" s="7" t="s">
        <v>26</v>
      </c>
    </row>
    <row r="21" spans="1:22" customFormat="1" ht="15" x14ac:dyDescent="0.25">
      <c r="A21" s="35" t="s">
        <v>104</v>
      </c>
      <c r="B21" s="35"/>
      <c r="C21" s="35"/>
      <c r="D21" s="35"/>
      <c r="E21" s="35"/>
      <c r="F21" s="35"/>
      <c r="G21" s="35"/>
      <c r="H21" s="35"/>
      <c r="T21" s="6"/>
      <c r="U21" s="7"/>
      <c r="V21" s="16" t="s">
        <v>104</v>
      </c>
    </row>
    <row r="22" spans="1:22" customFormat="1" ht="33.75" x14ac:dyDescent="0.25">
      <c r="A22" s="8">
        <f>IF(J22&lt;&gt;"",COUNTA(J$1:J22),"")</f>
        <v>11</v>
      </c>
      <c r="B22" s="9" t="s">
        <v>27</v>
      </c>
      <c r="C22" s="10" t="s">
        <v>28</v>
      </c>
      <c r="D22" s="11" t="s">
        <v>59</v>
      </c>
      <c r="E22" s="15">
        <v>3</v>
      </c>
      <c r="F22" s="10"/>
      <c r="G22" s="13"/>
      <c r="H22" s="10" t="s">
        <v>118</v>
      </c>
      <c r="J22" s="14" t="s">
        <v>101</v>
      </c>
      <c r="T22" s="6"/>
      <c r="U22" s="7"/>
    </row>
    <row r="23" spans="1:22" customFormat="1" ht="15" x14ac:dyDescent="0.25">
      <c r="A23" s="8">
        <f>IF(J23&lt;&gt;"",COUNTA(J$1:J23),"")</f>
        <v>12</v>
      </c>
      <c r="B23" s="9" t="s">
        <v>105</v>
      </c>
      <c r="C23" s="10" t="s">
        <v>106</v>
      </c>
      <c r="D23" s="11" t="s">
        <v>59</v>
      </c>
      <c r="E23" s="12">
        <f>E22*1.17</f>
        <v>3.51</v>
      </c>
      <c r="F23" s="10"/>
      <c r="G23" s="13"/>
      <c r="H23" s="10"/>
      <c r="J23" s="14" t="s">
        <v>101</v>
      </c>
      <c r="T23" s="6"/>
      <c r="U23" s="7"/>
    </row>
    <row r="24" spans="1:22" customFormat="1" ht="15" x14ac:dyDescent="0.25">
      <c r="A24" s="35" t="s">
        <v>107</v>
      </c>
      <c r="B24" s="35"/>
      <c r="C24" s="35"/>
      <c r="D24" s="35"/>
      <c r="E24" s="35"/>
      <c r="F24" s="35"/>
      <c r="G24" s="35"/>
      <c r="H24" s="35"/>
      <c r="T24" s="6"/>
      <c r="U24" s="7"/>
      <c r="V24" s="16" t="s">
        <v>107</v>
      </c>
    </row>
    <row r="25" spans="1:22" customFormat="1" ht="33.75" x14ac:dyDescent="0.25">
      <c r="A25" s="8">
        <f>IF(J25&lt;&gt;"",COUNTA(J$1:J25),"")</f>
        <v>13</v>
      </c>
      <c r="B25" s="9" t="s">
        <v>29</v>
      </c>
      <c r="C25" s="10" t="s">
        <v>30</v>
      </c>
      <c r="D25" s="11" t="s">
        <v>116</v>
      </c>
      <c r="E25" s="15">
        <f>0.035*100</f>
        <v>3.5000000000000004</v>
      </c>
      <c r="F25" s="10"/>
      <c r="G25" s="13"/>
      <c r="H25" s="10" t="s">
        <v>117</v>
      </c>
      <c r="J25" s="14" t="s">
        <v>101</v>
      </c>
      <c r="T25" s="6"/>
      <c r="U25" s="7"/>
    </row>
    <row r="26" spans="1:22" customFormat="1" ht="22.5" x14ac:dyDescent="0.25">
      <c r="A26" s="8">
        <f>IF(J26&lt;&gt;"",COUNTA(J$1:J26),"")</f>
        <v>14</v>
      </c>
      <c r="B26" s="9" t="s">
        <v>31</v>
      </c>
      <c r="C26" s="10" t="s">
        <v>32</v>
      </c>
      <c r="D26" s="11" t="s">
        <v>6</v>
      </c>
      <c r="E26" s="12">
        <v>1</v>
      </c>
      <c r="F26" s="10"/>
      <c r="G26" s="13"/>
      <c r="H26" s="10" t="s">
        <v>100</v>
      </c>
      <c r="J26" s="14" t="s">
        <v>101</v>
      </c>
      <c r="T26" s="6"/>
      <c r="U26" s="7"/>
    </row>
    <row r="27" spans="1:22" customFormat="1" ht="15" x14ac:dyDescent="0.25">
      <c r="A27" s="33" t="s">
        <v>33</v>
      </c>
      <c r="B27" s="33"/>
      <c r="C27" s="33"/>
      <c r="D27" s="33"/>
      <c r="E27" s="33"/>
      <c r="F27" s="33"/>
      <c r="G27" s="33"/>
      <c r="H27" s="33"/>
      <c r="T27" s="6"/>
      <c r="U27" s="7" t="s">
        <v>33</v>
      </c>
    </row>
    <row r="28" spans="1:22" customFormat="1" ht="45" x14ac:dyDescent="0.25">
      <c r="A28" s="8">
        <f>IF(J28&lt;&gt;"",COUNTA(J$1:J28),"")</f>
        <v>15</v>
      </c>
      <c r="B28" s="9" t="s">
        <v>34</v>
      </c>
      <c r="C28" s="10" t="s">
        <v>35</v>
      </c>
      <c r="D28" s="11" t="s">
        <v>6</v>
      </c>
      <c r="E28" s="12">
        <v>6</v>
      </c>
      <c r="F28" s="10"/>
      <c r="G28" s="13"/>
      <c r="H28" s="10" t="s">
        <v>100</v>
      </c>
      <c r="J28" s="14" t="s">
        <v>101</v>
      </c>
      <c r="T28" s="6"/>
      <c r="U28" s="7"/>
    </row>
    <row r="29" spans="1:22" customFormat="1" ht="45" x14ac:dyDescent="0.25">
      <c r="A29" s="8">
        <f>IF(J29&lt;&gt;"",COUNTA(J$1:J29),"")</f>
        <v>16</v>
      </c>
      <c r="B29" s="9" t="s">
        <v>36</v>
      </c>
      <c r="C29" s="10" t="s">
        <v>37</v>
      </c>
      <c r="D29" s="11" t="s">
        <v>6</v>
      </c>
      <c r="E29" s="12">
        <v>2</v>
      </c>
      <c r="F29" s="10"/>
      <c r="G29" s="13"/>
      <c r="H29" s="10" t="s">
        <v>100</v>
      </c>
      <c r="J29" s="14" t="s">
        <v>101</v>
      </c>
      <c r="T29" s="6"/>
      <c r="U29" s="7"/>
    </row>
    <row r="30" spans="1:22" customFormat="1" ht="33.75" x14ac:dyDescent="0.25">
      <c r="A30" s="8">
        <f>IF(J30&lt;&gt;"",COUNTA(J$1:J30),"")</f>
        <v>17</v>
      </c>
      <c r="B30" s="9" t="s">
        <v>38</v>
      </c>
      <c r="C30" s="10" t="s">
        <v>39</v>
      </c>
      <c r="D30" s="11" t="s">
        <v>16</v>
      </c>
      <c r="E30" s="15">
        <v>0.1</v>
      </c>
      <c r="F30" s="10"/>
      <c r="G30" s="13"/>
      <c r="H30" s="10" t="s">
        <v>100</v>
      </c>
      <c r="J30" s="14" t="s">
        <v>101</v>
      </c>
      <c r="T30" s="6"/>
      <c r="U30" s="7"/>
    </row>
    <row r="31" spans="1:22" customFormat="1" ht="33.75" x14ac:dyDescent="0.25">
      <c r="A31" s="8">
        <f>IF(J31&lt;&gt;"",COUNTA(J$1:J31),"")</f>
        <v>18</v>
      </c>
      <c r="B31" s="9" t="s">
        <v>40</v>
      </c>
      <c r="C31" s="10" t="s">
        <v>41</v>
      </c>
      <c r="D31" s="11" t="s">
        <v>16</v>
      </c>
      <c r="E31" s="15">
        <v>6.7</v>
      </c>
      <c r="F31" s="10"/>
      <c r="G31" s="13"/>
      <c r="H31" s="10" t="s">
        <v>100</v>
      </c>
      <c r="J31" s="14" t="s">
        <v>101</v>
      </c>
      <c r="T31" s="6"/>
      <c r="U31" s="7"/>
    </row>
    <row r="32" spans="1:22" customFormat="1" ht="56.25" x14ac:dyDescent="0.25">
      <c r="A32" s="8">
        <f>IF(J32&lt;&gt;"",COUNTA(J$1:J32),"")</f>
        <v>19</v>
      </c>
      <c r="B32" s="9" t="s">
        <v>42</v>
      </c>
      <c r="C32" s="10" t="s">
        <v>43</v>
      </c>
      <c r="D32" s="11" t="s">
        <v>62</v>
      </c>
      <c r="E32" s="12">
        <v>800</v>
      </c>
      <c r="F32" s="10"/>
      <c r="G32" s="13"/>
      <c r="H32" s="10" t="s">
        <v>119</v>
      </c>
      <c r="J32" s="14" t="s">
        <v>101</v>
      </c>
      <c r="T32" s="6"/>
      <c r="U32" s="7"/>
    </row>
    <row r="33" spans="1:21" customFormat="1" ht="22.5" x14ac:dyDescent="0.25">
      <c r="A33" s="8">
        <f>IF(J33&lt;&gt;"",COUNTA(J$1:J33),"")</f>
        <v>20</v>
      </c>
      <c r="B33" s="9" t="s">
        <v>44</v>
      </c>
      <c r="C33" s="10" t="s">
        <v>45</v>
      </c>
      <c r="D33" s="11" t="s">
        <v>59</v>
      </c>
      <c r="E33" s="15">
        <v>3</v>
      </c>
      <c r="F33" s="10"/>
      <c r="G33" s="13"/>
      <c r="H33" s="10" t="s">
        <v>120</v>
      </c>
      <c r="J33" s="14" t="s">
        <v>101</v>
      </c>
      <c r="T33" s="6"/>
      <c r="U33" s="7"/>
    </row>
    <row r="34" spans="1:21" customFormat="1" ht="33.75" x14ac:dyDescent="0.25">
      <c r="A34" s="8">
        <f>IF(J34&lt;&gt;"",COUNTA(J$1:J34),"")</f>
        <v>21</v>
      </c>
      <c r="B34" s="9" t="s">
        <v>46</v>
      </c>
      <c r="C34" s="10" t="s">
        <v>47</v>
      </c>
      <c r="D34" s="11" t="s">
        <v>59</v>
      </c>
      <c r="E34" s="15">
        <v>3.5</v>
      </c>
      <c r="F34" s="10"/>
      <c r="G34" s="13"/>
      <c r="H34" s="10" t="s">
        <v>121</v>
      </c>
      <c r="J34" s="14" t="s">
        <v>101</v>
      </c>
      <c r="T34" s="6"/>
      <c r="U34" s="7"/>
    </row>
    <row r="35" spans="1:21" customFormat="1" ht="15" x14ac:dyDescent="0.25">
      <c r="A35" s="34" t="s">
        <v>48</v>
      </c>
      <c r="B35" s="34"/>
      <c r="C35" s="34"/>
      <c r="D35" s="34"/>
      <c r="E35" s="34"/>
      <c r="F35" s="34"/>
      <c r="G35" s="34"/>
      <c r="H35" s="34"/>
      <c r="T35" s="6" t="s">
        <v>48</v>
      </c>
      <c r="U35" s="7"/>
    </row>
    <row r="36" spans="1:21" customFormat="1" ht="15" x14ac:dyDescent="0.25">
      <c r="A36" s="33" t="s">
        <v>49</v>
      </c>
      <c r="B36" s="33"/>
      <c r="C36" s="33"/>
      <c r="D36" s="33"/>
      <c r="E36" s="33"/>
      <c r="F36" s="33"/>
      <c r="G36" s="33"/>
      <c r="H36" s="33"/>
      <c r="T36" s="6"/>
      <c r="U36" s="7" t="s">
        <v>49</v>
      </c>
    </row>
    <row r="37" spans="1:21" customFormat="1" ht="67.5" x14ac:dyDescent="0.25">
      <c r="A37" s="8">
        <f>IF(J37&lt;&gt;"",COUNTA(J$1:J37),"")</f>
        <v>22</v>
      </c>
      <c r="B37" s="9" t="s">
        <v>50</v>
      </c>
      <c r="C37" s="10" t="s">
        <v>51</v>
      </c>
      <c r="D37" s="11" t="s">
        <v>16</v>
      </c>
      <c r="E37" s="15">
        <v>3.8</v>
      </c>
      <c r="F37" s="10"/>
      <c r="G37" s="13"/>
      <c r="H37" s="10" t="s">
        <v>108</v>
      </c>
      <c r="J37" s="14" t="s">
        <v>101</v>
      </c>
      <c r="T37" s="6"/>
      <c r="U37" s="7"/>
    </row>
    <row r="38" spans="1:21" customFormat="1" ht="15" x14ac:dyDescent="0.25">
      <c r="A38" s="8">
        <f>IF(J38&lt;&gt;"",COUNTA(J$1:J38),"")</f>
        <v>23</v>
      </c>
      <c r="B38" s="9" t="s">
        <v>52</v>
      </c>
      <c r="C38" s="10" t="s">
        <v>53</v>
      </c>
      <c r="D38" s="11" t="s">
        <v>54</v>
      </c>
      <c r="E38" s="17">
        <v>2.73</v>
      </c>
      <c r="F38" s="10"/>
      <c r="G38" s="13"/>
      <c r="H38" s="10" t="s">
        <v>100</v>
      </c>
      <c r="J38" s="14" t="s">
        <v>101</v>
      </c>
      <c r="T38" s="6"/>
      <c r="U38" s="7"/>
    </row>
    <row r="39" spans="1:21" customFormat="1" ht="15" x14ac:dyDescent="0.25">
      <c r="A39" s="8">
        <f>IF(J39&lt;&gt;"",COUNTA(J$1:J39),"")</f>
        <v>24</v>
      </c>
      <c r="B39" s="9" t="s">
        <v>55</v>
      </c>
      <c r="C39" s="10" t="s">
        <v>56</v>
      </c>
      <c r="D39" s="11" t="s">
        <v>54</v>
      </c>
      <c r="E39" s="17">
        <v>1.07</v>
      </c>
      <c r="F39" s="10"/>
      <c r="G39" s="13"/>
      <c r="H39" s="10" t="s">
        <v>100</v>
      </c>
      <c r="J39" s="14" t="s">
        <v>101</v>
      </c>
      <c r="T39" s="6"/>
      <c r="U39" s="7"/>
    </row>
    <row r="40" spans="1:21" customFormat="1" ht="45" x14ac:dyDescent="0.25">
      <c r="A40" s="8">
        <f>IF(J40&lt;&gt;"",COUNTA(J$1:J40),"")</f>
        <v>25</v>
      </c>
      <c r="B40" s="9" t="s">
        <v>57</v>
      </c>
      <c r="C40" s="10" t="s">
        <v>58</v>
      </c>
      <c r="D40" s="11" t="s">
        <v>62</v>
      </c>
      <c r="E40" s="17">
        <v>126</v>
      </c>
      <c r="F40" s="10"/>
      <c r="G40" s="13"/>
      <c r="H40" s="10"/>
      <c r="J40" s="14" t="s">
        <v>101</v>
      </c>
      <c r="T40" s="6"/>
      <c r="U40" s="7"/>
    </row>
    <row r="41" spans="1:21" customFormat="1" ht="15" x14ac:dyDescent="0.25">
      <c r="A41" s="8">
        <f>IF(J41&lt;&gt;"",COUNTA(J$1:J41),"")</f>
        <v>26</v>
      </c>
      <c r="B41" s="9" t="s">
        <v>60</v>
      </c>
      <c r="C41" s="10" t="s">
        <v>61</v>
      </c>
      <c r="D41" s="11" t="s">
        <v>62</v>
      </c>
      <c r="E41" s="12">
        <v>126</v>
      </c>
      <c r="F41" s="10"/>
      <c r="G41" s="13"/>
      <c r="H41" s="10" t="s">
        <v>100</v>
      </c>
      <c r="J41" s="14" t="s">
        <v>101</v>
      </c>
      <c r="T41" s="6"/>
      <c r="U41" s="7"/>
    </row>
    <row r="42" spans="1:21" customFormat="1" ht="15" x14ac:dyDescent="0.25">
      <c r="A42" s="8">
        <f>IF(J42&lt;&gt;"",COUNTA(J$1:J42),"")</f>
        <v>27</v>
      </c>
      <c r="B42" s="9" t="s">
        <v>109</v>
      </c>
      <c r="C42" s="10" t="s">
        <v>110</v>
      </c>
      <c r="D42" s="11" t="s">
        <v>6</v>
      </c>
      <c r="E42" s="40"/>
      <c r="F42" s="10"/>
      <c r="G42" s="13"/>
      <c r="H42" s="10" t="s">
        <v>100</v>
      </c>
      <c r="J42" s="14" t="s">
        <v>101</v>
      </c>
      <c r="T42" s="6"/>
      <c r="U42" s="7"/>
    </row>
    <row r="43" spans="1:21" customFormat="1" ht="45" x14ac:dyDescent="0.25">
      <c r="A43" s="8">
        <f>IF(J43&lt;&gt;"",COUNTA(J$1:J43),"")</f>
        <v>28</v>
      </c>
      <c r="B43" s="9" t="s">
        <v>63</v>
      </c>
      <c r="C43" s="10" t="s">
        <v>64</v>
      </c>
      <c r="D43" s="11" t="s">
        <v>62</v>
      </c>
      <c r="E43" s="17">
        <v>197</v>
      </c>
      <c r="F43" s="10"/>
      <c r="G43" s="13"/>
      <c r="H43" s="10"/>
      <c r="J43" s="14" t="s">
        <v>101</v>
      </c>
      <c r="T43" s="6"/>
      <c r="U43" s="7"/>
    </row>
    <row r="44" spans="1:21" customFormat="1" ht="15" x14ac:dyDescent="0.25">
      <c r="A44" s="8">
        <f>IF(J44&lt;&gt;"",COUNTA(J$1:J44),"")</f>
        <v>29</v>
      </c>
      <c r="B44" s="9" t="s">
        <v>65</v>
      </c>
      <c r="C44" s="10" t="s">
        <v>66</v>
      </c>
      <c r="D44" s="11" t="s">
        <v>62</v>
      </c>
      <c r="E44" s="12">
        <v>197</v>
      </c>
      <c r="F44" s="10"/>
      <c r="G44" s="13"/>
      <c r="H44" s="10" t="s">
        <v>100</v>
      </c>
      <c r="J44" s="14" t="s">
        <v>101</v>
      </c>
      <c r="T44" s="6"/>
      <c r="U44" s="7"/>
    </row>
    <row r="45" spans="1:21" customFormat="1" ht="67.5" x14ac:dyDescent="0.25">
      <c r="A45" s="8">
        <f>IF(J45&lt;&gt;"",COUNTA(J$1:J45),"")</f>
        <v>30</v>
      </c>
      <c r="B45" s="9" t="s">
        <v>67</v>
      </c>
      <c r="C45" s="10" t="s">
        <v>68</v>
      </c>
      <c r="D45" s="11" t="s">
        <v>62</v>
      </c>
      <c r="E45" s="17">
        <v>324</v>
      </c>
      <c r="F45" s="10"/>
      <c r="G45" s="13"/>
      <c r="H45" s="10"/>
      <c r="J45" s="14" t="s">
        <v>101</v>
      </c>
      <c r="T45" s="6"/>
      <c r="U45" s="7"/>
    </row>
    <row r="46" spans="1:21" customFormat="1" ht="15" x14ac:dyDescent="0.25">
      <c r="A46" s="8">
        <f>IF(J46&lt;&gt;"",COUNTA(J$1:J46),"")</f>
        <v>31</v>
      </c>
      <c r="B46" s="9" t="s">
        <v>69</v>
      </c>
      <c r="C46" s="10" t="s">
        <v>70</v>
      </c>
      <c r="D46" s="11" t="s">
        <v>62</v>
      </c>
      <c r="E46" s="15">
        <v>372.6</v>
      </c>
      <c r="F46" s="10"/>
      <c r="G46" s="13"/>
      <c r="H46" s="10" t="s">
        <v>111</v>
      </c>
      <c r="J46" s="14" t="s">
        <v>101</v>
      </c>
      <c r="T46" s="6"/>
      <c r="U46" s="7"/>
    </row>
    <row r="47" spans="1:21" customFormat="1" ht="67.5" x14ac:dyDescent="0.25">
      <c r="A47" s="8">
        <f>IF(J47&lt;&gt;"",COUNTA(J$1:J47),"")</f>
        <v>32</v>
      </c>
      <c r="B47" s="9" t="s">
        <v>71</v>
      </c>
      <c r="C47" s="10" t="s">
        <v>72</v>
      </c>
      <c r="D47" s="11" t="s">
        <v>25</v>
      </c>
      <c r="E47" s="17">
        <v>42</v>
      </c>
      <c r="F47" s="10"/>
      <c r="G47" s="13"/>
      <c r="H47" s="10" t="s">
        <v>122</v>
      </c>
      <c r="J47" s="14" t="s">
        <v>101</v>
      </c>
      <c r="T47" s="6"/>
      <c r="U47" s="7"/>
    </row>
    <row r="48" spans="1:21" customFormat="1" ht="15" x14ac:dyDescent="0.25">
      <c r="A48" s="8">
        <f>IF(J48&lt;&gt;"",COUNTA(J$1:J48),"")</f>
        <v>33</v>
      </c>
      <c r="B48" s="9" t="s">
        <v>73</v>
      </c>
      <c r="C48" s="10" t="s">
        <v>74</v>
      </c>
      <c r="D48" s="11" t="s">
        <v>6</v>
      </c>
      <c r="E48" s="12">
        <v>1</v>
      </c>
      <c r="F48" s="10"/>
      <c r="G48" s="13"/>
      <c r="H48" s="10" t="s">
        <v>100</v>
      </c>
      <c r="J48" s="14" t="s">
        <v>101</v>
      </c>
      <c r="T48" s="6"/>
      <c r="U48" s="7"/>
    </row>
    <row r="49" spans="1:34" customFormat="1" ht="15" x14ac:dyDescent="0.25">
      <c r="A49" s="33" t="s">
        <v>33</v>
      </c>
      <c r="B49" s="33"/>
      <c r="C49" s="33"/>
      <c r="D49" s="33"/>
      <c r="E49" s="33"/>
      <c r="F49" s="33"/>
      <c r="G49" s="33"/>
      <c r="H49" s="33"/>
      <c r="T49" s="6"/>
      <c r="U49" s="7" t="s">
        <v>33</v>
      </c>
    </row>
    <row r="50" spans="1:34" customFormat="1" ht="67.5" x14ac:dyDescent="0.25">
      <c r="A50" s="8">
        <f>IF(J50&lt;&gt;"",COUNTA(J$1:J50),"")</f>
        <v>34</v>
      </c>
      <c r="B50" s="9" t="s">
        <v>75</v>
      </c>
      <c r="C50" s="10" t="s">
        <v>76</v>
      </c>
      <c r="D50" s="11" t="s">
        <v>16</v>
      </c>
      <c r="E50" s="15">
        <v>3.8</v>
      </c>
      <c r="F50" s="10"/>
      <c r="G50" s="13"/>
      <c r="H50" s="10" t="s">
        <v>108</v>
      </c>
      <c r="J50" s="14" t="s">
        <v>101</v>
      </c>
      <c r="T50" s="6"/>
      <c r="U50" s="7"/>
    </row>
    <row r="51" spans="1:34" customFormat="1" ht="56.25" x14ac:dyDescent="0.25">
      <c r="A51" s="8">
        <f>IF(J51&lt;&gt;"",COUNTA(J$1:J51),"")</f>
        <v>35</v>
      </c>
      <c r="B51" s="9" t="s">
        <v>77</v>
      </c>
      <c r="C51" s="10" t="s">
        <v>78</v>
      </c>
      <c r="D51" s="11" t="s">
        <v>62</v>
      </c>
      <c r="E51" s="17">
        <v>197</v>
      </c>
      <c r="F51" s="10"/>
      <c r="G51" s="13"/>
      <c r="H51" s="10">
        <v>197</v>
      </c>
      <c r="J51" s="14" t="s">
        <v>101</v>
      </c>
      <c r="T51" s="6"/>
      <c r="U51" s="7"/>
    </row>
    <row r="52" spans="1:34" customFormat="1" ht="67.5" x14ac:dyDescent="0.25">
      <c r="A52" s="8">
        <f>IF(J52&lt;&gt;"",COUNTA(J$1:J52),"")</f>
        <v>36</v>
      </c>
      <c r="B52" s="9" t="s">
        <v>79</v>
      </c>
      <c r="C52" s="10" t="s">
        <v>80</v>
      </c>
      <c r="D52" s="11" t="s">
        <v>25</v>
      </c>
      <c r="E52" s="17">
        <v>42</v>
      </c>
      <c r="F52" s="10"/>
      <c r="G52" s="13"/>
      <c r="H52" s="10" t="s">
        <v>122</v>
      </c>
      <c r="J52" s="14" t="s">
        <v>101</v>
      </c>
      <c r="T52" s="6"/>
      <c r="U52" s="7"/>
    </row>
    <row r="53" spans="1:34" customFormat="1" ht="22.5" x14ac:dyDescent="0.25">
      <c r="A53" s="8">
        <f>IF(J53&lt;&gt;"",COUNTA(J$1:J53),"")</f>
        <v>37</v>
      </c>
      <c r="B53" s="9" t="s">
        <v>81</v>
      </c>
      <c r="C53" s="10" t="s">
        <v>82</v>
      </c>
      <c r="D53" s="11" t="s">
        <v>16</v>
      </c>
      <c r="E53" s="15">
        <f>0.446*100</f>
        <v>44.6</v>
      </c>
      <c r="F53" s="10"/>
      <c r="G53" s="13"/>
      <c r="H53" s="10" t="s">
        <v>123</v>
      </c>
      <c r="J53" s="14" t="s">
        <v>101</v>
      </c>
      <c r="T53" s="6"/>
      <c r="U53" s="7"/>
    </row>
    <row r="54" spans="1:34" customFormat="1" ht="22.5" x14ac:dyDescent="0.25">
      <c r="A54" s="8">
        <f>IF(J54&lt;&gt;"",COUNTA(J$1:J54),"")</f>
        <v>38</v>
      </c>
      <c r="B54" s="9" t="s">
        <v>83</v>
      </c>
      <c r="C54" s="10" t="s">
        <v>84</v>
      </c>
      <c r="D54" s="11" t="s">
        <v>16</v>
      </c>
      <c r="E54" s="15">
        <v>44.6</v>
      </c>
      <c r="F54" s="10"/>
      <c r="G54" s="13"/>
      <c r="H54" s="10" t="s">
        <v>112</v>
      </c>
      <c r="J54" s="14" t="s">
        <v>101</v>
      </c>
      <c r="T54" s="6"/>
      <c r="U54" s="7"/>
    </row>
    <row r="55" spans="1:34" customFormat="1" ht="15" x14ac:dyDescent="0.25">
      <c r="A55" s="34" t="s">
        <v>85</v>
      </c>
      <c r="B55" s="34"/>
      <c r="C55" s="34"/>
      <c r="D55" s="34"/>
      <c r="E55" s="34"/>
      <c r="F55" s="34"/>
      <c r="G55" s="34"/>
      <c r="H55" s="34"/>
      <c r="T55" s="6" t="s">
        <v>85</v>
      </c>
      <c r="U55" s="7"/>
    </row>
    <row r="56" spans="1:34" customFormat="1" ht="15" x14ac:dyDescent="0.25">
      <c r="A56" s="33" t="s">
        <v>49</v>
      </c>
      <c r="B56" s="33"/>
      <c r="C56" s="33"/>
      <c r="D56" s="33"/>
      <c r="E56" s="33"/>
      <c r="F56" s="33"/>
      <c r="G56" s="33"/>
      <c r="H56" s="33"/>
      <c r="T56" s="6"/>
      <c r="U56" s="7" t="s">
        <v>49</v>
      </c>
    </row>
    <row r="57" spans="1:34" customFormat="1" ht="33.75" x14ac:dyDescent="0.25">
      <c r="A57" s="8">
        <f>IF(J57&lt;&gt;"",COUNTA(J$1:J57),"")</f>
        <v>39</v>
      </c>
      <c r="B57" s="9" t="s">
        <v>86</v>
      </c>
      <c r="C57" s="10" t="s">
        <v>87</v>
      </c>
      <c r="D57" s="11" t="s">
        <v>116</v>
      </c>
      <c r="E57" s="17">
        <v>14</v>
      </c>
      <c r="F57" s="10"/>
      <c r="G57" s="13"/>
      <c r="H57" s="10" t="s">
        <v>124</v>
      </c>
      <c r="J57" s="14" t="s">
        <v>101</v>
      </c>
      <c r="T57" s="6"/>
      <c r="U57" s="7"/>
    </row>
    <row r="58" spans="1:34" customFormat="1" ht="22.5" x14ac:dyDescent="0.25">
      <c r="A58" s="8">
        <f>IF(J58&lt;&gt;"",COUNTA(J$1:J58),"")</f>
        <v>40</v>
      </c>
      <c r="B58" s="9" t="s">
        <v>88</v>
      </c>
      <c r="C58" s="10" t="s">
        <v>32</v>
      </c>
      <c r="D58" s="11" t="s">
        <v>6</v>
      </c>
      <c r="E58" s="15">
        <v>0.8</v>
      </c>
      <c r="F58" s="10"/>
      <c r="G58" s="13"/>
      <c r="H58" s="10" t="s">
        <v>113</v>
      </c>
      <c r="J58" s="14" t="s">
        <v>101</v>
      </c>
      <c r="T58" s="6"/>
      <c r="U58" s="7"/>
    </row>
    <row r="59" spans="1:34" customFormat="1" ht="15" x14ac:dyDescent="0.25">
      <c r="A59" s="33" t="s">
        <v>33</v>
      </c>
      <c r="B59" s="33"/>
      <c r="C59" s="33"/>
      <c r="D59" s="33"/>
      <c r="E59" s="33"/>
      <c r="F59" s="33"/>
      <c r="G59" s="33"/>
      <c r="H59" s="33"/>
      <c r="T59" s="6"/>
      <c r="U59" s="7" t="s">
        <v>33</v>
      </c>
    </row>
    <row r="60" spans="1:34" customFormat="1" ht="33.75" x14ac:dyDescent="0.25">
      <c r="A60" s="8">
        <f>IF(J60&lt;&gt;"",COUNTA(J$1:J60),"")</f>
        <v>41</v>
      </c>
      <c r="B60" s="9" t="s">
        <v>89</v>
      </c>
      <c r="C60" s="10" t="s">
        <v>47</v>
      </c>
      <c r="D60" s="11" t="s">
        <v>59</v>
      </c>
      <c r="E60" s="17">
        <v>14</v>
      </c>
      <c r="F60" s="10"/>
      <c r="G60" s="13"/>
      <c r="H60" s="10" t="s">
        <v>124</v>
      </c>
      <c r="J60" s="14" t="s">
        <v>101</v>
      </c>
      <c r="T60" s="6"/>
      <c r="U60" s="7"/>
    </row>
    <row r="61" spans="1:34" customFormat="1" ht="39" customHeight="1" x14ac:dyDescent="0.25">
      <c r="B61" s="18"/>
      <c r="C61" s="18"/>
      <c r="D61" s="18"/>
      <c r="E61" s="18"/>
      <c r="F61" s="18"/>
      <c r="G61" s="18"/>
      <c r="H61" s="18"/>
    </row>
    <row r="62" spans="1:34" s="24" customFormat="1" ht="15" x14ac:dyDescent="0.25">
      <c r="A62" s="19"/>
      <c r="B62" s="20" t="s">
        <v>90</v>
      </c>
      <c r="C62" s="31"/>
      <c r="D62" s="31"/>
      <c r="E62" s="31"/>
      <c r="F62" s="32"/>
      <c r="G62" s="32"/>
      <c r="H62" s="32"/>
      <c r="I62"/>
      <c r="J62"/>
      <c r="K62"/>
      <c r="L62"/>
      <c r="M62"/>
      <c r="N62"/>
      <c r="O62"/>
      <c r="P62"/>
      <c r="Q62"/>
      <c r="R62"/>
      <c r="S62"/>
      <c r="T62" s="21"/>
      <c r="U62" s="21"/>
      <c r="V62" s="21"/>
      <c r="W62" s="22" t="s">
        <v>0</v>
      </c>
      <c r="X62" s="22" t="s">
        <v>0</v>
      </c>
      <c r="Y62" s="22" t="s">
        <v>0</v>
      </c>
      <c r="Z62" s="23" t="s">
        <v>0</v>
      </c>
      <c r="AA62" s="23" t="s">
        <v>0</v>
      </c>
      <c r="AB62" s="23" t="s">
        <v>0</v>
      </c>
      <c r="AC62" s="22"/>
      <c r="AD62" s="22"/>
      <c r="AE62" s="22"/>
      <c r="AF62" s="23"/>
      <c r="AG62" s="23"/>
      <c r="AH62" s="23"/>
    </row>
    <row r="63" spans="1:34" s="24" customFormat="1" ht="19.5" customHeight="1" x14ac:dyDescent="0.2">
      <c r="A63" s="19"/>
      <c r="B63" s="25"/>
      <c r="C63" s="30" t="s">
        <v>91</v>
      </c>
      <c r="D63" s="30"/>
      <c r="E63" s="30"/>
      <c r="F63" s="30"/>
      <c r="G63" s="30"/>
      <c r="H63" s="30"/>
      <c r="T63" s="21"/>
      <c r="U63" s="21"/>
      <c r="V63" s="21"/>
      <c r="W63" s="22"/>
      <c r="X63" s="22"/>
      <c r="Y63" s="22"/>
      <c r="Z63" s="23"/>
      <c r="AA63" s="23"/>
      <c r="AB63" s="23"/>
      <c r="AC63" s="22"/>
      <c r="AD63" s="22"/>
      <c r="AE63" s="22"/>
      <c r="AF63" s="23"/>
      <c r="AG63" s="23"/>
      <c r="AH63" s="23"/>
    </row>
    <row r="64" spans="1:34" s="24" customFormat="1" ht="15" x14ac:dyDescent="0.25">
      <c r="A64" s="19"/>
      <c r="B64" s="20" t="s">
        <v>92</v>
      </c>
      <c r="C64" s="31"/>
      <c r="D64" s="31"/>
      <c r="E64" s="31"/>
      <c r="F64" s="32"/>
      <c r="G64" s="32"/>
      <c r="H64" s="32"/>
      <c r="I64"/>
      <c r="J64"/>
      <c r="K64"/>
      <c r="L64"/>
      <c r="M64"/>
      <c r="N64"/>
      <c r="O64"/>
      <c r="P64"/>
      <c r="Q64"/>
      <c r="R64"/>
      <c r="S64"/>
      <c r="T64" s="21"/>
      <c r="U64" s="21"/>
      <c r="V64" s="21"/>
      <c r="W64" s="22"/>
      <c r="X64" s="22"/>
      <c r="Y64" s="22"/>
      <c r="Z64" s="23"/>
      <c r="AA64" s="23"/>
      <c r="AB64" s="23"/>
      <c r="AC64" s="22" t="s">
        <v>0</v>
      </c>
      <c r="AD64" s="22" t="s">
        <v>0</v>
      </c>
      <c r="AE64" s="22" t="s">
        <v>0</v>
      </c>
      <c r="AF64" s="23" t="s">
        <v>0</v>
      </c>
      <c r="AG64" s="23" t="s">
        <v>0</v>
      </c>
      <c r="AH64" s="23" t="s">
        <v>0</v>
      </c>
    </row>
    <row r="65" spans="1:34" s="24" customFormat="1" ht="19.5" customHeight="1" x14ac:dyDescent="0.2">
      <c r="A65" s="19"/>
      <c r="C65" s="30" t="s">
        <v>91</v>
      </c>
      <c r="D65" s="30"/>
      <c r="E65" s="30"/>
      <c r="F65" s="30"/>
      <c r="G65" s="30"/>
      <c r="H65" s="30"/>
      <c r="T65" s="21"/>
      <c r="U65" s="21"/>
      <c r="V65" s="21"/>
      <c r="W65" s="22"/>
      <c r="X65" s="22"/>
      <c r="Y65" s="22"/>
      <c r="Z65" s="23"/>
      <c r="AA65" s="23"/>
      <c r="AB65" s="23"/>
      <c r="AC65" s="22"/>
      <c r="AD65" s="22"/>
      <c r="AE65" s="22"/>
      <c r="AF65" s="23"/>
      <c r="AG65" s="23"/>
      <c r="AH65" s="23"/>
    </row>
    <row r="67" spans="1:34" customFormat="1" ht="15" x14ac:dyDescent="0.25">
      <c r="B67" s="26"/>
      <c r="D67" s="26"/>
      <c r="F67" s="26"/>
    </row>
  </sheetData>
  <mergeCells count="23">
    <mergeCell ref="A35:H35"/>
    <mergeCell ref="A2:H2"/>
    <mergeCell ref="G4:H4"/>
    <mergeCell ref="G5:H5"/>
    <mergeCell ref="A6:H6"/>
    <mergeCell ref="A7:H7"/>
    <mergeCell ref="A12:H12"/>
    <mergeCell ref="A15:H15"/>
    <mergeCell ref="A20:H20"/>
    <mergeCell ref="A21:H21"/>
    <mergeCell ref="A24:H24"/>
    <mergeCell ref="A27:H27"/>
    <mergeCell ref="C63:H63"/>
    <mergeCell ref="C64:E64"/>
    <mergeCell ref="F64:H64"/>
    <mergeCell ref="C65:H65"/>
    <mergeCell ref="A36:H36"/>
    <mergeCell ref="A49:H49"/>
    <mergeCell ref="A55:H55"/>
    <mergeCell ref="A56:H56"/>
    <mergeCell ref="A59:H59"/>
    <mergeCell ref="C62:E62"/>
    <mergeCell ref="F62:H6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ВОР по смете</vt:lpstr>
      <vt:lpstr>'ВОР по смете'!Заголовки_для_печати</vt:lpstr>
      <vt:lpstr>'ВОР по смете'!Область_печати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2026-01-19T06:33:26Z</dcterms:modified>
</cp:coreProperties>
</file>