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СМЕТА в рыночной форме\для оформления\"/>
    </mc:Choice>
  </mc:AlternateContent>
  <xr:revisionPtr revIDLastSave="0" documentId="13_ncr:1_{A56B0866-5D64-4AF3-83B7-6000FD3027AE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ЛСР по фактич. ст-ти" sheetId="7" r:id="rId1"/>
    <sheet name="обоснование_ОЗП" sheetId="2" r:id="rId2"/>
    <sheet name="обоснование_ЭМ" sheetId="3" r:id="rId3"/>
    <sheet name="срез" sheetId="6" r:id="rId4"/>
    <sheet name="форма для запроса КП" sheetId="5" r:id="rId5"/>
    <sheet name="1212" sheetId="4" state="hidden" r:id="rId6"/>
    <sheet name="Прокладка КЛ от ПС-106 _рынок_в" sheetId="1" state="hidden" r:id="rId7"/>
  </sheets>
  <definedNames>
    <definedName name="_xlnm._FilterDatabase" localSheetId="1" hidden="1">обоснование_ОЗП!$B$2:$I$41</definedName>
    <definedName name="_xlnm._FilterDatabase" localSheetId="2" hidden="1">обоснование_ЭМ!$B$2:$H$28</definedName>
    <definedName name="_xlnm.Print_Titles" localSheetId="0">'ЛСР по фактич. ст-ти'!$38:$38</definedName>
    <definedName name="_xlnm.Print_Titles" localSheetId="6">'Прокладка КЛ от ПС-106 _рынок_в'!$38:$38</definedName>
    <definedName name="_xlnm.Print_Area" localSheetId="0">'ЛСР по фактич. ст-ти'!$A$1:$N$1805</definedName>
    <definedName name="_xlnm.Print_Area" localSheetId="6">'Прокладка КЛ от ПС-106 _рынок_в'!$A$1:$L$1804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6" l="1"/>
  <c r="H10" i="6"/>
  <c r="F10" i="6"/>
  <c r="G10" i="6" s="1"/>
  <c r="J10" i="6" s="1"/>
  <c r="H9" i="6"/>
  <c r="I9" i="6" s="1"/>
  <c r="F9" i="6"/>
  <c r="G9" i="6" s="1"/>
  <c r="J9" i="6" s="1"/>
  <c r="H7" i="6"/>
  <c r="I7" i="6" s="1"/>
  <c r="G7" i="6"/>
  <c r="J7" i="6" s="1"/>
  <c r="F7" i="6"/>
  <c r="H6" i="6"/>
  <c r="I6" i="6" s="1"/>
  <c r="F6" i="6"/>
  <c r="G6" i="6" s="1"/>
  <c r="J6" i="6" s="1"/>
  <c r="H10" i="5"/>
  <c r="I10" i="5"/>
  <c r="G10" i="5"/>
  <c r="H9" i="5"/>
  <c r="I9" i="5" s="1"/>
  <c r="G9" i="5"/>
  <c r="G6" i="5"/>
  <c r="H6" i="5"/>
  <c r="H7" i="5"/>
  <c r="I7" i="5" s="1"/>
  <c r="I6" i="5"/>
  <c r="I18" i="4"/>
  <c r="G18" i="4"/>
  <c r="J18" i="4" s="1"/>
  <c r="I17" i="4"/>
  <c r="G17" i="4"/>
  <c r="J17" i="4" s="1"/>
  <c r="I16" i="4"/>
  <c r="G16" i="4"/>
  <c r="J16" i="4" s="1"/>
  <c r="I15" i="4"/>
  <c r="G15" i="4"/>
  <c r="J15" i="4" s="1"/>
  <c r="L14" i="4"/>
  <c r="I14" i="4"/>
  <c r="G14" i="4"/>
  <c r="J14" i="4" s="1"/>
  <c r="I12" i="4"/>
  <c r="G12" i="4"/>
  <c r="J12" i="4" s="1"/>
  <c r="I11" i="4"/>
  <c r="E11" i="4"/>
  <c r="G11" i="4" s="1"/>
  <c r="J11" i="4" s="1"/>
  <c r="E10" i="4"/>
  <c r="I10" i="4" s="1"/>
  <c r="I9" i="4"/>
  <c r="G9" i="4"/>
  <c r="J9" i="4" s="1"/>
  <c r="I8" i="4"/>
  <c r="G8" i="4"/>
  <c r="J8" i="4" s="1"/>
  <c r="E8" i="4"/>
  <c r="J7" i="4"/>
  <c r="I7" i="4"/>
  <c r="G7" i="4"/>
  <c r="I6" i="4"/>
  <c r="G6" i="4"/>
  <c r="J6" i="4" s="1"/>
  <c r="E28" i="3"/>
  <c r="C28" i="3" s="1"/>
  <c r="E27" i="3"/>
  <c r="H27" i="3" s="1"/>
  <c r="E26" i="3"/>
  <c r="C26" i="3"/>
  <c r="E25" i="3"/>
  <c r="H25" i="3" s="1"/>
  <c r="E24" i="3"/>
  <c r="C24" i="3" s="1"/>
  <c r="E23" i="3"/>
  <c r="H23" i="3" s="1"/>
  <c r="E22" i="3"/>
  <c r="C22" i="3" s="1"/>
  <c r="E21" i="3"/>
  <c r="H21" i="3" s="1"/>
  <c r="E19" i="3"/>
  <c r="C19" i="3" s="1"/>
  <c r="E18" i="3"/>
  <c r="H18" i="3" s="1"/>
  <c r="E17" i="3"/>
  <c r="C17" i="3" s="1"/>
  <c r="E16" i="3"/>
  <c r="H16" i="3" s="1"/>
  <c r="E15" i="3"/>
  <c r="C15" i="3" s="1"/>
  <c r="E14" i="3"/>
  <c r="H14" i="3" s="1"/>
  <c r="E13" i="3"/>
  <c r="C13" i="3" s="1"/>
  <c r="E12" i="3"/>
  <c r="H12" i="3" s="1"/>
  <c r="E11" i="3"/>
  <c r="C11" i="3" s="1"/>
  <c r="E10" i="3"/>
  <c r="H10" i="3" s="1"/>
  <c r="E9" i="3"/>
  <c r="C9" i="3" s="1"/>
  <c r="E8" i="3"/>
  <c r="H8" i="3" s="1"/>
  <c r="E7" i="3"/>
  <c r="C7" i="3" s="1"/>
  <c r="E6" i="3"/>
  <c r="H6" i="3" s="1"/>
  <c r="J6" i="5" l="1"/>
  <c r="J9" i="5"/>
  <c r="J10" i="5"/>
  <c r="G7" i="5"/>
  <c r="J7" i="5" s="1"/>
  <c r="G10" i="4"/>
  <c r="J10" i="4" s="1"/>
  <c r="J19" i="4" s="1"/>
  <c r="E5" i="3"/>
  <c r="C5" i="3" s="1"/>
  <c r="E4" i="3"/>
  <c r="H4" i="3" s="1"/>
  <c r="H9" i="2"/>
  <c r="I9" i="2"/>
  <c r="E9" i="2"/>
  <c r="C9" i="2" s="1"/>
  <c r="E8" i="2"/>
  <c r="H8" i="2" s="1"/>
  <c r="I8" i="2" s="1"/>
  <c r="H39" i="2"/>
  <c r="E39" i="2" s="1"/>
  <c r="C39" i="2" s="1"/>
  <c r="H26" i="2"/>
  <c r="E26" i="2" s="1"/>
  <c r="C26" i="2" s="1"/>
  <c r="H23" i="2"/>
  <c r="E23" i="2" s="1"/>
  <c r="C23" i="2" s="1"/>
  <c r="H5" i="2"/>
  <c r="E5" i="2" s="1"/>
  <c r="C5" i="2" s="1"/>
  <c r="I41" i="2"/>
  <c r="I23" i="2"/>
  <c r="I21" i="2"/>
  <c r="I15" i="2"/>
  <c r="I13" i="2"/>
  <c r="I7" i="2"/>
  <c r="I19" i="2"/>
  <c r="I17" i="2"/>
  <c r="I11" i="2"/>
  <c r="I36" i="2"/>
  <c r="I34" i="2"/>
  <c r="I32" i="2"/>
  <c r="I30" i="2"/>
  <c r="I28" i="2"/>
  <c r="E40" i="2"/>
  <c r="H40" i="2" s="1"/>
  <c r="I40" i="2" s="1"/>
  <c r="E38" i="2"/>
  <c r="H38" i="2" s="1"/>
  <c r="I38" i="2" s="1"/>
  <c r="E25" i="2"/>
  <c r="H25" i="2" s="1"/>
  <c r="I25" i="2" s="1"/>
  <c r="E35" i="2"/>
  <c r="H35" i="2" s="1"/>
  <c r="I35" i="2" s="1"/>
  <c r="E33" i="2"/>
  <c r="H33" i="2" s="1"/>
  <c r="I33" i="2" s="1"/>
  <c r="E31" i="2"/>
  <c r="H31" i="2" s="1"/>
  <c r="I31" i="2" s="1"/>
  <c r="E29" i="2"/>
  <c r="H29" i="2" s="1"/>
  <c r="I29" i="2" s="1"/>
  <c r="E27" i="2"/>
  <c r="H27" i="2" s="1"/>
  <c r="I27" i="2" s="1"/>
  <c r="E22" i="2"/>
  <c r="H22" i="2" s="1"/>
  <c r="I22" i="2" s="1"/>
  <c r="E20" i="2"/>
  <c r="H20" i="2" s="1"/>
  <c r="I20" i="2" s="1"/>
  <c r="E14" i="2"/>
  <c r="H14" i="2" s="1"/>
  <c r="I14" i="2" s="1"/>
  <c r="E12" i="2"/>
  <c r="H12" i="2" s="1"/>
  <c r="I12" i="2" s="1"/>
  <c r="E6" i="2"/>
  <c r="H6" i="2" s="1"/>
  <c r="I6" i="2" s="1"/>
  <c r="E18" i="2"/>
  <c r="H18" i="2" s="1"/>
  <c r="I18" i="2" s="1"/>
  <c r="E16" i="2"/>
  <c r="H16" i="2" s="1"/>
  <c r="I16" i="2" s="1"/>
  <c r="E10" i="2"/>
  <c r="H10" i="2" s="1"/>
  <c r="I10" i="2" s="1"/>
  <c r="E4" i="2"/>
  <c r="H4" i="2" s="1"/>
  <c r="I4" i="2" s="1"/>
  <c r="J20" i="4" l="1"/>
  <c r="J21" i="4" s="1"/>
  <c r="H21" i="2"/>
  <c r="E21" i="2" s="1"/>
  <c r="C21" i="2" s="1"/>
  <c r="H30" i="2"/>
  <c r="E30" i="2" s="1"/>
  <c r="C30" i="2" s="1"/>
  <c r="H32" i="2"/>
  <c r="E32" i="2" s="1"/>
  <c r="C32" i="2" s="1"/>
  <c r="H36" i="2"/>
  <c r="E36" i="2" s="1"/>
  <c r="C36" i="2" s="1"/>
  <c r="H17" i="2"/>
  <c r="E17" i="2" s="1"/>
  <c r="C17" i="2" s="1"/>
  <c r="H28" i="2"/>
  <c r="E28" i="2" s="1"/>
  <c r="C28" i="2" s="1"/>
  <c r="H34" i="2"/>
  <c r="E34" i="2" s="1"/>
  <c r="C34" i="2" s="1"/>
  <c r="H13" i="2"/>
  <c r="E13" i="2" s="1"/>
  <c r="C13" i="2" s="1"/>
  <c r="H15" i="2"/>
  <c r="E15" i="2" s="1"/>
  <c r="C15" i="2" s="1"/>
  <c r="H19" i="2"/>
  <c r="E19" i="2" s="1"/>
  <c r="C19" i="2" s="1"/>
  <c r="H41" i="2"/>
  <c r="E41" i="2" s="1"/>
  <c r="C41" i="2" s="1"/>
  <c r="H7" i="2"/>
  <c r="E7" i="2" s="1"/>
  <c r="C7" i="2" s="1"/>
  <c r="H11" i="2"/>
  <c r="E11" i="2" s="1"/>
  <c r="C11" i="2" s="1"/>
</calcChain>
</file>

<file path=xl/sharedStrings.xml><?xml version="1.0" encoding="utf-8"?>
<sst xmlns="http://schemas.openxmlformats.org/spreadsheetml/2006/main" count="11446" uniqueCount="648">
  <si>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</si>
  <si>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</si>
  <si>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</si>
  <si>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</si>
  <si>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</si>
  <si>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</si>
  <si>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</si>
  <si>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</si>
  <si>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</si>
  <si>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</si>
  <si>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</si>
  <si>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</si>
  <si>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</si>
  <si>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</si>
  <si>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</si>
  <si>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</si>
  <si>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</si>
  <si>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</si>
  <si>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</si>
  <si>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</si>
  <si>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</si>
  <si>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</si>
  <si>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</si>
  <si>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</si>
  <si>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</si>
  <si>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</si>
  <si>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>III квартал 2024 года (01.01.2000)</t>
  </si>
  <si>
    <t xml:space="preserve">Сметная стоимость </t>
  </si>
  <si>
    <t>(21831,97)</t>
  </si>
  <si>
    <t>тыс.руб.</t>
  </si>
  <si>
    <t>в том числе:</t>
  </si>
  <si>
    <t>строительных работ</t>
  </si>
  <si>
    <t>(2218,58)</t>
  </si>
  <si>
    <t>Средства на оплату труда рабочих</t>
  </si>
  <si>
    <t>монтажных работ</t>
  </si>
  <si>
    <t>(14869,22)</t>
  </si>
  <si>
    <t>Нормативные затраты труда рабочих</t>
  </si>
  <si>
    <t>оборудования</t>
  </si>
  <si>
    <t>(0)</t>
  </si>
  <si>
    <t>Нормативные затраты труда машинистов</t>
  </si>
  <si>
    <t>прочих затрат</t>
  </si>
  <si>
    <t>(303,46)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</si>
  <si>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</si>
  <si>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</si>
  <si>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</si>
  <si>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</si>
  <si>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</si>
  <si>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</si>
  <si>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</si>
  <si>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</si>
  <si>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</si>
  <si>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</si>
  <si>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</si>
  <si>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</si>
  <si>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</si>
  <si>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</si>
  <si>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</si>
  <si>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</si>
  <si>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</si>
  <si>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</si>
  <si>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Объем=1,05*16/1000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</si>
  <si>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</si>
  <si>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</si>
  <si>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</si>
  <si>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</si>
  <si>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</si>
  <si>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</si>
  <si>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</si>
  <si>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</si>
  <si>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</si>
  <si>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</si>
  <si>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</si>
  <si>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</si>
  <si>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</si>
  <si>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</si>
  <si>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</si>
  <si>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</si>
  <si>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</si>
  <si>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</si>
  <si>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</si>
  <si>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</si>
  <si>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</si>
  <si>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</si>
  <si>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</si>
  <si>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</si>
  <si>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</si>
  <si>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</si>
  <si>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</si>
  <si>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</si>
  <si>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</si>
  <si>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</si>
  <si>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</si>
  <si>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</si>
  <si>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</si>
  <si>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</si>
  <si>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</si>
  <si>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</si>
  <si>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</si>
  <si>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</si>
  <si>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</si>
  <si>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</si>
  <si>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</si>
  <si>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</si>
  <si>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</si>
  <si>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</si>
  <si>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</si>
  <si>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</si>
  <si>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</si>
  <si>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</si>
  <si>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</si>
  <si>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</si>
  <si>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</si>
  <si>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</si>
  <si>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</si>
  <si>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</si>
  <si>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</si>
  <si>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</si>
  <si>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</si>
  <si>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</si>
  <si>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</si>
  <si>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</si>
  <si>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</si>
  <si>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</si>
  <si>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</si>
  <si>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</si>
  <si>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</si>
  <si>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</si>
  <si>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</si>
  <si>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</si>
  <si>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</si>
  <si>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</si>
  <si>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</si>
  <si>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</si>
  <si>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</si>
  <si>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</si>
  <si>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</si>
  <si>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</si>
  <si>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</si>
  <si>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</si>
  <si>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</si>
  <si>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</si>
  <si>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</si>
  <si>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</si>
  <si>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</si>
  <si>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</si>
  <si>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</si>
  <si>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</si>
  <si>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</si>
  <si>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</si>
  <si>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</si>
  <si>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</si>
  <si>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</si>
  <si>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</si>
  <si>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</si>
  <si>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</si>
  <si>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</si>
  <si>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</si>
  <si>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</si>
  <si>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</t>
  </si>
  <si>
    <t>19</t>
  </si>
  <si>
    <t>Объем=0,54*21/1000</t>
  </si>
  <si>
    <t>20</t>
  </si>
  <si>
    <t>ООО "ТПК АЙЭМ" Счет №М1-00431 от 20.11.24 г.  п.1</t>
  </si>
  <si>
    <t>Консоль настенная средняя 200х2,5 цинк</t>
  </si>
  <si>
    <t>Цена=956/1,2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</si>
  <si>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</si>
  <si>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</si>
  <si>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</si>
  <si>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</si>
  <si>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</si>
  <si>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23.11.24 г. п.1</t>
  </si>
  <si>
    <t>Муфта 3 КВТп-10 (70-120) с наконечниками</t>
  </si>
  <si>
    <t>Цена=4935/1,2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</si>
  <si>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</si>
  <si>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</si>
  <si>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</si>
  <si>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</si>
  <si>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</si>
  <si>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№МПК/2331 от 25.11.24 г. п.1</t>
  </si>
  <si>
    <t>Кабель АСБл-10 3х95 ож</t>
  </si>
  <si>
    <t>Объем=30*1,02</t>
  </si>
  <si>
    <t>Цена=1856,4/1,2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</si>
  <si>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</si>
  <si>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</si>
  <si>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</si>
  <si>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</si>
  <si>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</si>
  <si>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</si>
  <si>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</si>
  <si>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</si>
  <si>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</si>
  <si>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22.11.24 г. п.1</t>
  </si>
  <si>
    <t>Огнезащитное покрытие для кабелей ОГРАКС-ВВ (1,5кг/м2)</t>
  </si>
  <si>
    <t>кг</t>
  </si>
  <si>
    <t>Цена=1915/1,2</t>
  </si>
  <si>
    <t>27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</si>
  <si>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</si>
  <si>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</si>
  <si>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</si>
  <si>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</si>
  <si>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</si>
  <si>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</si>
  <si>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</si>
  <si>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</si>
  <si>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</si>
  <si>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</si>
  <si>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</si>
  <si>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</si>
  <si>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</si>
  <si>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</si>
  <si>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</si>
  <si>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</si>
  <si>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</si>
  <si>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</si>
  <si>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</si>
  <si>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</si>
  <si>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</si>
  <si>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</si>
  <si>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</si>
  <si>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</si>
  <si>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</si>
  <si>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</si>
  <si>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</si>
  <si>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</si>
  <si>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</si>
  <si>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</si>
  <si>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</si>
  <si>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</si>
  <si>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</si>
  <si>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</si>
  <si>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25.11.24 г. п.1</t>
  </si>
  <si>
    <t>Пена двухкомпонентная огнезащитная DN1201 (330мл)</t>
  </si>
  <si>
    <t>Цена=6900/1,2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</si>
  <si>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</si>
  <si>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</si>
  <si>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</si>
  <si>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</si>
  <si>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</si>
  <si>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</si>
  <si>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</si>
  <si>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</si>
  <si>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</si>
  <si>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</si>
  <si>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</si>
  <si>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</si>
  <si>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</si>
  <si>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</si>
  <si>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</si>
  <si>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</si>
  <si>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</si>
  <si>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</si>
  <si>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</si>
  <si>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</si>
  <si>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</si>
  <si>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</si>
  <si>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</si>
  <si>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</si>
  <si>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</si>
  <si>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</si>
  <si>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</si>
  <si>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</si>
  <si>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</si>
  <si>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</si>
  <si>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</si>
  <si>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</si>
  <si>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</si>
  <si>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</si>
  <si>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</si>
  <si>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</si>
  <si>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</si>
  <si>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</si>
  <si>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</si>
  <si>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</si>
  <si>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</si>
  <si>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</si>
  <si>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</si>
  <si>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</si>
  <si>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</si>
  <si>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</si>
  <si>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</si>
  <si>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</si>
  <si>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</si>
  <si>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</si>
  <si>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</si>
  <si>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</si>
  <si>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</si>
  <si>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</si>
  <si>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</si>
  <si>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</si>
  <si>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</si>
  <si>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</si>
  <si>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</si>
  <si>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</si>
  <si>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</si>
  <si>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</si>
  <si>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</si>
  <si>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</si>
  <si>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</si>
  <si>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</si>
  <si>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</si>
  <si>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</si>
  <si>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</si>
  <si>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</si>
  <si>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</si>
  <si>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</si>
  <si>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</si>
  <si>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</si>
  <si>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</si>
  <si>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</si>
  <si>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</si>
  <si>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</si>
  <si>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</si>
  <si>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</si>
  <si>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</si>
  <si>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</si>
  <si>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ООО "Все инструменты.ру" Счет №2408-286218-99348 от 25.1.24г.  п.2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</si>
  <si>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</si>
  <si>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</si>
  <si>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</si>
  <si>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</si>
  <si>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</si>
  <si>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</si>
  <si>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</si>
  <si>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</si>
  <si>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</si>
  <si>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</si>
  <si>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</si>
  <si>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</si>
  <si>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</si>
  <si>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</si>
  <si>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</si>
  <si>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</si>
  <si>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Цена=5100/1,2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</si>
  <si>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</si>
  <si>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</si>
  <si>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</si>
  <si>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</si>
  <si>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</si>
  <si>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</si>
  <si>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</si>
  <si>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</si>
  <si>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</si>
  <si>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</si>
  <si>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</si>
  <si>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</si>
  <si>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Цена=2920/1,2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</si>
  <si>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</si>
  <si>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</si>
  <si>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</si>
  <si>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</si>
  <si>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</si>
  <si>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</si>
  <si>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</si>
  <si>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Цена=3332/1,2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</si>
  <si>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</si>
  <si>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</si>
  <si>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</si>
  <si>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</si>
  <si>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</si>
  <si>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</si>
  <si>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</si>
  <si>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</si>
  <si>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</si>
  <si>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</si>
  <si>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</si>
  <si>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</si>
  <si>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</si>
  <si>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</si>
  <si>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</si>
  <si>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Герметик кровельный KIM TEC 310мл</t>
  </si>
  <si>
    <t>Цена=1192/1,2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</si>
  <si>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</si>
  <si>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</si>
  <si>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</si>
  <si>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</si>
  <si>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</si>
  <si>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</si>
  <si>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</si>
  <si>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</si>
  <si>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</si>
  <si>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</si>
  <si>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</si>
  <si>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</si>
  <si>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</si>
  <si>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</si>
  <si>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</si>
  <si>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</si>
  <si>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</si>
  <si>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</si>
  <si>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</si>
  <si>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</si>
  <si>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</si>
  <si>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</si>
  <si>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</si>
  <si>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</si>
  <si>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</si>
  <si>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</si>
  <si>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</si>
  <si>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</si>
  <si>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</si>
  <si>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</si>
  <si>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</si>
  <si>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</si>
  <si>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</si>
  <si>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</si>
  <si>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</si>
  <si>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</si>
  <si>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</si>
  <si>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</si>
  <si>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</si>
  <si>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</si>
  <si>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</si>
  <si>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</si>
  <si>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</si>
  <si>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</si>
  <si>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</si>
  <si>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</si>
  <si>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</si>
  <si>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</si>
  <si>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</si>
  <si>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</si>
  <si>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</si>
  <si>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</si>
  <si>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</si>
  <si>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</si>
  <si>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</si>
  <si>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</si>
  <si>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</si>
  <si>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</si>
  <si>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</si>
  <si>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</si>
  <si>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</si>
  <si>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</si>
  <si>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</si>
  <si>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</si>
  <si>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</si>
  <si>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</si>
  <si>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</si>
  <si>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</si>
  <si>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</si>
  <si>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</si>
  <si>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</si>
  <si>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</si>
  <si>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</si>
  <si>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</si>
  <si>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</si>
  <si>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</si>
  <si>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</si>
  <si>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</si>
  <si>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</si>
  <si>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</si>
  <si>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</si>
  <si>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</si>
  <si>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</si>
  <si>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</si>
  <si>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</si>
  <si>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</si>
  <si>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</si>
  <si>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</si>
  <si>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</si>
  <si>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</si>
  <si>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</si>
  <si>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</si>
  <si>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</si>
  <si>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</si>
  <si>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</si>
  <si>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</si>
  <si>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</si>
  <si>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</si>
  <si>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</si>
  <si>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</si>
  <si>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</si>
  <si>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</si>
  <si>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</si>
  <si>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</si>
  <si>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</si>
  <si>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</si>
  <si>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</si>
  <si>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Прокладка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</si>
  <si>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</si>
  <si>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</si>
  <si>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</si>
  <si>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</si>
  <si>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</si>
  <si>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</si>
  <si>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</si>
  <si>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</si>
  <si>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</si>
  <si>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</si>
  <si>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</si>
  <si>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</si>
  <si>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</si>
  <si>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</si>
  <si>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</si>
  <si>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</si>
  <si>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</si>
  <si>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</si>
  <si>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</si>
  <si>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</si>
  <si>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</si>
  <si>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</si>
  <si>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</si>
  <si>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</si>
  <si>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</si>
  <si>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</si>
  <si>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</si>
  <si>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</si>
  <si>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</si>
  <si>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</si>
  <si>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</si>
  <si>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</si>
  <si>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</si>
  <si>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</si>
  <si>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</si>
  <si>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</si>
  <si>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</si>
  <si>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</si>
  <si>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</si>
  <si>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</si>
  <si>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</si>
  <si>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п.4, 2,8%*0,8 - 2,24%</t>
  </si>
  <si>
    <t xml:space="preserve">     Производство работ в зимнее время, 325/пр от 25.05.2021г., прил.1, п.8 - 2,4%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</si>
  <si>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</si>
  <si>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</si>
  <si>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</si>
  <si>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</si>
  <si>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</si>
  <si>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</si>
  <si>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</si>
  <si>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</si>
  <si>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</si>
  <si>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</si>
  <si>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Итого с учетом дополнительных работ и затрат (пусконаладочных работ)</t>
  </si>
  <si>
    <t>(2976,68) тыс.руб.</t>
  </si>
  <si>
    <t>2152,77 чел.час.</t>
  </si>
  <si>
    <t>347,95 чел.час.</t>
  </si>
  <si>
    <t xml:space="preserve">Составлен(а) в текущем уровне цен </t>
  </si>
  <si>
    <t>Обоснование, ед.изм.</t>
  </si>
  <si>
    <t>Трудозатраты, чел-час</t>
  </si>
  <si>
    <t>Среднемесячное кол-во рабочих часов в 2024г.</t>
  </si>
  <si>
    <r>
      <rPr>
        <b/>
        <sz val="11"/>
        <color rgb="FF000000"/>
        <rFont val="Calibri"/>
        <family val="2"/>
        <charset val="204"/>
      </rPr>
      <t>ФЕРм08-02-147-13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</si>
  <si>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ФЕРм08-04-750-01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</si>
  <si>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ФЕРм08-02-395-02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</si>
  <si>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ФЕРм08-02-395-01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</si>
  <si>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ФЕР09-04-006-02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м2</t>
    </r>
  </si>
  <si>
    <r>
      <rPr>
        <b/>
        <sz val="11"/>
        <color rgb="FF000000"/>
        <rFont val="Calibri"/>
        <family val="2"/>
        <charset val="204"/>
      </rPr>
      <t>ФЕР46-03-014-51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отв</t>
    </r>
  </si>
  <si>
    <r>
      <rPr>
        <b/>
        <sz val="11"/>
        <color rgb="FF000000"/>
        <rFont val="Calibri"/>
        <family val="2"/>
        <charset val="204"/>
      </rPr>
      <t>ФЕР16-04-001-02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</si>
  <si>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ФЕРм08-02-152-05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шт</t>
    </r>
  </si>
  <si>
    <r>
      <rPr>
        <b/>
        <sz val="11"/>
        <color rgb="FF000000"/>
        <rFont val="Calibri"/>
        <family val="2"/>
        <charset val="204"/>
      </rPr>
      <t>ФЕР46-08-012-02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100шт</t>
    </r>
  </si>
  <si>
    <r>
      <rPr>
        <b/>
        <sz val="11"/>
        <color rgb="FF000000"/>
        <rFont val="Calibri"/>
        <family val="2"/>
        <charset val="204"/>
      </rPr>
      <t>ФЕРм08-02-151-02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</si>
  <si>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ФЕР26-02-022-01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100м2</t>
    </r>
  </si>
  <si>
    <r>
      <rPr>
        <b/>
        <sz val="11"/>
        <color rgb="FF000000"/>
        <rFont val="Calibri"/>
        <family val="2"/>
        <charset val="204"/>
      </rPr>
      <t>ФЕРм08-02-163-02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</si>
  <si>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ФЕРм08-02-167-03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</si>
  <si>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ФЕРм08-02-155-01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</si>
  <si>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t>Пусконаладочные работы</t>
  </si>
  <si>
    <r>
      <rPr>
        <b/>
        <sz val="11"/>
        <color rgb="FF000000"/>
        <rFont val="Calibri"/>
        <family val="2"/>
        <charset val="204"/>
      </rPr>
      <t>ФЕРп01-12-027-01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 испытание</t>
    </r>
  </si>
  <si>
    <r>
      <rPr>
        <b/>
        <sz val="11"/>
        <color rgb="FF000000"/>
        <rFont val="Calibri"/>
        <family val="2"/>
        <charset val="204"/>
      </rPr>
      <t>ФЕРп01-11-024-01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</si>
  <si>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ФЕРм08-02-396-06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</si>
  <si>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ФЕРм08-02-396-02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</si>
  <si>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t xml:space="preserve">Ст-ть ОЗП на 2000г., руб. </t>
  </si>
  <si>
    <t>ОЗП на 3кв. 2024г.,руб. за ед.измерения</t>
  </si>
  <si>
    <t xml:space="preserve">Ст-ть ЭМ на 2000г., руб. </t>
  </si>
  <si>
    <t>Трудозатраты машинистов, чел-час</t>
  </si>
  <si>
    <t>ЭМ на 3кв. 2024г.,руб. за ед.измерения</t>
  </si>
  <si>
    <t>Смена, 8 часов (включая налоги)</t>
  </si>
  <si>
    <t>Оплата ЭМ за 8 часов (маш-смена), руб.</t>
  </si>
  <si>
    <t>Фактическая оплата эксплуатации машин и механизмов (в т.ч. ЗПм)</t>
  </si>
  <si>
    <t>Фактическая оплата труда</t>
  </si>
  <si>
    <t>!!!</t>
  </si>
  <si>
    <t>индекс                (3 кв. 2024г.)</t>
  </si>
  <si>
    <t>ОЗП, за 1 месяц (включая НДФЛ), руб.</t>
  </si>
  <si>
    <t>ОЗП "на руки" за 1 месяц, руб.</t>
  </si>
  <si>
    <t>индекс (3 кв. 2024г.,ЭМ)</t>
  </si>
  <si>
    <t>Приложение № 2
к Договору подряда  № _______  от «___» ___________ 2024г.</t>
  </si>
  <si>
    <t>Наименование работ</t>
  </si>
  <si>
    <t>Ед.изм</t>
  </si>
  <si>
    <t>Кол-во</t>
  </si>
  <si>
    <t>Стоимость Работ 
(без НДС, руб.)</t>
  </si>
  <si>
    <t>Стоимость материалов 
(без НДС, руб.)</t>
  </si>
  <si>
    <t>Общая стоимость ВСЕГО 
(без НДС, руб.)</t>
  </si>
  <si>
    <t>за ед.</t>
  </si>
  <si>
    <t>1.1</t>
  </si>
  <si>
    <t xml:space="preserve">Монтаж кронштейнов Т-образных L=400 </t>
  </si>
  <si>
    <t>компл</t>
  </si>
  <si>
    <t>1.2</t>
  </si>
  <si>
    <t>Монтаж кронштейнов Т-образных L=200</t>
  </si>
  <si>
    <t>1.3</t>
  </si>
  <si>
    <t>Монтаж кабельных лотков, коробов 400х100</t>
  </si>
  <si>
    <t>м.п.</t>
  </si>
  <si>
    <t>1.4</t>
  </si>
  <si>
    <t>Монтаж кабельных лотков, коробов 200х100</t>
  </si>
  <si>
    <t>1.5</t>
  </si>
  <si>
    <t>Демонтаж обшивки фасада из профлиста (с сохранением материала)</t>
  </si>
  <si>
    <t>м2</t>
  </si>
  <si>
    <t>1.6</t>
  </si>
  <si>
    <t>Монтаж обшивки фасада из профлиста (ранее демонтированного)</t>
  </si>
  <si>
    <t>1.7</t>
  </si>
  <si>
    <t>Установкой ж/б опор с интервалом 2м по кровле цеха №5</t>
  </si>
  <si>
    <t>Прокладка кабеля кабеля</t>
  </si>
  <si>
    <t xml:space="preserve">смета </t>
  </si>
  <si>
    <t>*1,02 (расход)</t>
  </si>
  <si>
    <t>2.1</t>
  </si>
  <si>
    <t>Прокладка кабеля АСБ 3х95 по кронштейнам в приямке и на стенах с креплением кабельными стяжками</t>
  </si>
  <si>
    <t>2.2</t>
  </si>
  <si>
    <t xml:space="preserve">Покраска кабеля  АСБ 3х95 огнезащитным составом типа ОГРАКС-ВВ </t>
  </si>
  <si>
    <t>2.3</t>
  </si>
  <si>
    <t>Монтаж концевых муфт на кабель АСБ 3х95  КВтпН-10-70/120</t>
  </si>
  <si>
    <t>2.4</t>
  </si>
  <si>
    <t>Монтаж соединительных муфт на кабель АСБ 3х95 3 СТп-10 (70-120)</t>
  </si>
  <si>
    <t>2.5</t>
  </si>
  <si>
    <t xml:space="preserve">ИТОГО без НДС </t>
  </si>
  <si>
    <t>НДС 20%</t>
  </si>
  <si>
    <t>Общая стоимость с учетом НДС</t>
  </si>
  <si>
    <t xml:space="preserve">Монтаж кронштейнов Т-образных </t>
  </si>
  <si>
    <t xml:space="preserve">Монтаж кабельных лотков, коробов </t>
  </si>
  <si>
    <t>НАША</t>
  </si>
  <si>
    <t>Ед.                                изм</t>
  </si>
  <si>
    <t xml:space="preserve">Составлен(а) в текущем (базисном) уровне цен </t>
  </si>
  <si>
    <t>(1799,42)</t>
  </si>
  <si>
    <t>(48,29)</t>
  </si>
  <si>
    <t>(44,47)</t>
  </si>
  <si>
    <t>(1129,75)</t>
  </si>
  <si>
    <t>чел.час.</t>
  </si>
  <si>
    <t>(3,68)</t>
  </si>
  <si>
    <t>Индексы</t>
  </si>
  <si>
    <t>Сметная стоимость в текущем уровне цен, руб.</t>
  </si>
  <si>
    <t>Цена=1555,9/1,2/9,12</t>
  </si>
  <si>
    <t>Цена=16199/1,2/9,12</t>
  </si>
  <si>
    <t>Цена=3755/1,2/9,12</t>
  </si>
  <si>
    <t>Цена=5070/1,2/9,12</t>
  </si>
  <si>
    <t>Цена=956/1,2/9,12</t>
  </si>
  <si>
    <t>Цена=4935/1,2/9,12</t>
  </si>
  <si>
    <t>Цена=1856,4/1,2/9,12</t>
  </si>
  <si>
    <t>Цена=1915/1,2/9,12</t>
  </si>
  <si>
    <t>Цена=6900/1,2/9,12</t>
  </si>
  <si>
    <t>Цена=9632/1,2/9,12</t>
  </si>
  <si>
    <t>Цена=6452/1,2/9,12</t>
  </si>
  <si>
    <t>Цена=27340/1,2/9,12</t>
  </si>
  <si>
    <t>Цена=5100/1,2/9,12</t>
  </si>
  <si>
    <t>Цена=3983/1,2/9,12</t>
  </si>
  <si>
    <t>Цена=2920/1,2/9,12</t>
  </si>
  <si>
    <t>Цена=4016/1,2/9,12</t>
  </si>
  <si>
    <t>Цена=3332/1,2/9,12</t>
  </si>
  <si>
    <t>Цена=1192/1,2/9,12</t>
  </si>
  <si>
    <t>Цена=9728,4/1,2/9,12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</si>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</sst>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0000"/>
    <numFmt numFmtId="166" formatCode="0.00000"/>
    <numFmt numFmtId="167" formatCode="0.0"/>
    <numFmt numFmtId="168" formatCode="0.000"/>
    <numFmt numFmtId="169" formatCode="0.000000"/>
    <numFmt numFmtId="170" formatCode="_-* #,##0.00\ _₽_-;\-* #,##0.00\ _₽_-;_-* &quot;-&quot;??\ _₽_-;_-@_-"/>
  </numFmts>
  <fonts count="3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000000"/>
      <name val="Calibri"/>
      <family val="2"/>
      <charset val="204"/>
    </font>
    <font>
      <b/>
      <sz val="8"/>
      <color theme="3"/>
      <name val="Arial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1" fillId="0" borderId="0"/>
    <xf numFmtId="0" fontId="23" fillId="0" borderId="0"/>
    <xf numFmtId="170" fontId="1" fillId="0" borderId="0" applyFont="0" applyFill="0" applyBorder="0" applyAlignment="0" applyProtection="0"/>
  </cellStyleXfs>
  <cellXfs count="401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center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0" fillId="0" borderId="9" xfId="0" applyBorder="1"/>
    <xf numFmtId="0" fontId="2" fillId="0" borderId="10" xfId="0" applyNumberFormat="1" applyFont="1" applyFill="1" applyBorder="1" applyAlignment="1" applyProtection="1">
      <alignment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0" fontId="0" fillId="0" borderId="11" xfId="0" applyBorder="1"/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4" fontId="10" fillId="0" borderId="12" xfId="0" applyNumberFormat="1" applyFont="1" applyFill="1" applyBorder="1" applyAlignment="1" applyProtection="1">
      <alignment horizontal="right" vertical="top"/>
    </xf>
    <xf numFmtId="0" fontId="12" fillId="0" borderId="0" xfId="1"/>
    <xf numFmtId="0" fontId="13" fillId="0" borderId="4" xfId="1" applyFont="1" applyBorder="1" applyAlignment="1">
      <alignment horizontal="center" vertical="center" wrapText="1"/>
    </xf>
    <xf numFmtId="2" fontId="12" fillId="0" borderId="0" xfId="1" applyNumberFormat="1"/>
    <xf numFmtId="0" fontId="12" fillId="0" borderId="4" xfId="1" applyBorder="1" applyAlignment="1">
      <alignment horizontal="center" vertical="center"/>
    </xf>
    <xf numFmtId="4" fontId="16" fillId="0" borderId="4" xfId="1" applyNumberFormat="1" applyFont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0" fontId="12" fillId="0" borderId="0" xfId="1" applyAlignment="1">
      <alignment horizontal="center" vertical="center"/>
    </xf>
    <xf numFmtId="4" fontId="16" fillId="0" borderId="13" xfId="1" applyNumberFormat="1" applyFon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2" fontId="12" fillId="0" borderId="13" xfId="1" applyNumberFormat="1" applyBorder="1" applyAlignment="1">
      <alignment horizontal="center" vertical="center"/>
    </xf>
    <xf numFmtId="0" fontId="12" fillId="4" borderId="4" xfId="1" applyFill="1" applyBorder="1" applyAlignment="1">
      <alignment horizontal="left" vertical="center"/>
    </xf>
    <xf numFmtId="0" fontId="17" fillId="4" borderId="4" xfId="1" applyFont="1" applyFill="1" applyBorder="1" applyAlignment="1">
      <alignment horizontal="left" vertical="center"/>
    </xf>
    <xf numFmtId="0" fontId="17" fillId="0" borderId="4" xfId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0" fontId="17" fillId="0" borderId="0" xfId="1" applyFont="1"/>
    <xf numFmtId="2" fontId="17" fillId="0" borderId="13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4" fontId="14" fillId="3" borderId="0" xfId="1" applyNumberFormat="1" applyFont="1" applyFill="1"/>
    <xf numFmtId="0" fontId="14" fillId="0" borderId="13" xfId="1" applyFont="1" applyBorder="1" applyAlignment="1">
      <alignment wrapText="1"/>
    </xf>
    <xf numFmtId="0" fontId="12" fillId="5" borderId="4" xfId="1" applyFill="1" applyBorder="1" applyAlignment="1">
      <alignment horizontal="left" vertical="center"/>
    </xf>
    <xf numFmtId="0" fontId="12" fillId="5" borderId="4" xfId="1" applyFill="1" applyBorder="1" applyAlignment="1">
      <alignment horizontal="center" vertical="center"/>
    </xf>
    <xf numFmtId="4" fontId="16" fillId="5" borderId="4" xfId="1" applyNumberFormat="1" applyFont="1" applyFill="1" applyBorder="1" applyAlignment="1">
      <alignment horizontal="center" vertical="center"/>
    </xf>
    <xf numFmtId="0" fontId="14" fillId="5" borderId="13" xfId="1" applyFont="1" applyFill="1" applyBorder="1" applyAlignment="1">
      <alignment wrapText="1"/>
    </xf>
    <xf numFmtId="2" fontId="12" fillId="5" borderId="13" xfId="1" applyNumberFormat="1" applyFill="1" applyBorder="1" applyAlignment="1">
      <alignment horizontal="center" vertical="center"/>
    </xf>
    <xf numFmtId="4" fontId="16" fillId="5" borderId="13" xfId="1" applyNumberFormat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left" vertical="center"/>
    </xf>
    <xf numFmtId="0" fontId="16" fillId="0" borderId="0" xfId="1" applyFont="1"/>
    <xf numFmtId="4" fontId="12" fillId="6" borderId="4" xfId="1" applyNumberFormat="1" applyFill="1" applyBorder="1" applyAlignment="1">
      <alignment horizontal="center" vertical="center"/>
    </xf>
    <xf numFmtId="0" fontId="14" fillId="5" borderId="4" xfId="1" applyFont="1" applyFill="1" applyBorder="1" applyAlignment="1">
      <alignment wrapText="1"/>
    </xf>
    <xf numFmtId="2" fontId="12" fillId="5" borderId="4" xfId="1" applyNumberFormat="1" applyFill="1" applyBorder="1" applyAlignment="1">
      <alignment horizontal="center" vertical="center"/>
    </xf>
    <xf numFmtId="0" fontId="20" fillId="0" borderId="0" xfId="2" applyFont="1" applyAlignment="1">
      <alignment vertical="center" wrapText="1"/>
    </xf>
    <xf numFmtId="0" fontId="20" fillId="0" borderId="0" xfId="2" applyFont="1"/>
    <xf numFmtId="4" fontId="21" fillId="7" borderId="4" xfId="2" applyNumberFormat="1" applyFont="1" applyFill="1" applyBorder="1" applyAlignment="1">
      <alignment horizontal="center" vertical="center" wrapText="1"/>
    </xf>
    <xf numFmtId="0" fontId="22" fillId="7" borderId="4" xfId="2" applyFont="1" applyFill="1" applyBorder="1" applyAlignment="1">
      <alignment horizontal="center" vertical="center" wrapText="1"/>
    </xf>
    <xf numFmtId="4" fontId="22" fillId="7" borderId="4" xfId="3" applyNumberFormat="1" applyFont="1" applyFill="1" applyBorder="1" applyAlignment="1">
      <alignment horizontal="center" vertical="center" wrapText="1"/>
    </xf>
    <xf numFmtId="0" fontId="24" fillId="8" borderId="4" xfId="2" applyFont="1" applyFill="1" applyBorder="1" applyAlignment="1">
      <alignment horizontal="center" vertical="center" wrapText="1"/>
    </xf>
    <xf numFmtId="0" fontId="21" fillId="8" borderId="4" xfId="3" applyFont="1" applyFill="1" applyBorder="1" applyAlignment="1">
      <alignment horizontal="left" vertical="center" wrapText="1"/>
    </xf>
    <xf numFmtId="0" fontId="24" fillId="8" borderId="4" xfId="2" applyFont="1" applyFill="1" applyBorder="1" applyAlignment="1">
      <alignment horizontal="left" vertical="center" wrapText="1"/>
    </xf>
    <xf numFmtId="2" fontId="24" fillId="8" borderId="4" xfId="2" applyNumberFormat="1" applyFont="1" applyFill="1" applyBorder="1" applyAlignment="1">
      <alignment horizontal="left" vertical="center" wrapText="1"/>
    </xf>
    <xf numFmtId="170" fontId="24" fillId="8" borderId="4" xfId="4" applyFont="1" applyFill="1" applyBorder="1" applyAlignment="1">
      <alignment horizontal="left" vertical="center" wrapText="1"/>
    </xf>
    <xf numFmtId="170" fontId="24" fillId="8" borderId="4" xfId="4" applyFont="1" applyFill="1" applyBorder="1" applyAlignment="1">
      <alignment horizontal="left" vertical="center"/>
    </xf>
    <xf numFmtId="49" fontId="24" fillId="0" borderId="4" xfId="2" applyNumberFormat="1" applyFont="1" applyBorder="1" applyAlignment="1">
      <alignment horizontal="center" vertical="center" wrapText="1"/>
    </xf>
    <xf numFmtId="0" fontId="25" fillId="0" borderId="4" xfId="3" applyFont="1" applyBorder="1" applyAlignment="1">
      <alignment horizontal="left" vertical="center" wrapText="1"/>
    </xf>
    <xf numFmtId="0" fontId="24" fillId="0" borderId="4" xfId="2" applyFont="1" applyBorder="1" applyAlignment="1">
      <alignment horizontal="center" vertical="center" wrapText="1"/>
    </xf>
    <xf numFmtId="3" fontId="24" fillId="0" borderId="4" xfId="2" applyNumberFormat="1" applyFont="1" applyBorder="1" applyAlignment="1">
      <alignment horizontal="center" vertical="center" wrapText="1"/>
    </xf>
    <xf numFmtId="4" fontId="24" fillId="0" borderId="4" xfId="4" applyNumberFormat="1" applyFont="1" applyFill="1" applyBorder="1" applyAlignment="1">
      <alignment horizontal="center" vertical="center" wrapText="1"/>
    </xf>
    <xf numFmtId="4" fontId="24" fillId="0" borderId="4" xfId="4" applyNumberFormat="1" applyFont="1" applyFill="1" applyBorder="1" applyAlignment="1">
      <alignment horizontal="center" vertical="center"/>
    </xf>
    <xf numFmtId="0" fontId="24" fillId="0" borderId="4" xfId="3" applyFont="1" applyBorder="1" applyAlignment="1">
      <alignment horizontal="left" vertical="center" wrapText="1"/>
    </xf>
    <xf numFmtId="49" fontId="24" fillId="8" borderId="4" xfId="2" applyNumberFormat="1" applyFont="1" applyFill="1" applyBorder="1" applyAlignment="1">
      <alignment horizontal="center" vertical="center" wrapText="1"/>
    </xf>
    <xf numFmtId="3" fontId="24" fillId="8" borderId="4" xfId="2" applyNumberFormat="1" applyFont="1" applyFill="1" applyBorder="1" applyAlignment="1">
      <alignment horizontal="center" vertical="center" wrapText="1"/>
    </xf>
    <xf numFmtId="4" fontId="24" fillId="8" borderId="4" xfId="4" applyNumberFormat="1" applyFont="1" applyFill="1" applyBorder="1" applyAlignment="1">
      <alignment horizontal="center" vertical="center" wrapText="1"/>
    </xf>
    <xf numFmtId="4" fontId="24" fillId="8" borderId="4" xfId="4" applyNumberFormat="1" applyFont="1" applyFill="1" applyBorder="1" applyAlignment="1">
      <alignment horizontal="center" vertical="center"/>
    </xf>
    <xf numFmtId="4" fontId="21" fillId="3" borderId="4" xfId="4" applyNumberFormat="1" applyFont="1" applyFill="1" applyBorder="1" applyAlignment="1">
      <alignment vertical="center"/>
    </xf>
    <xf numFmtId="49" fontId="24" fillId="9" borderId="4" xfId="2" applyNumberFormat="1" applyFont="1" applyFill="1" applyBorder="1" applyAlignment="1">
      <alignment horizontal="center" vertical="center" wrapText="1"/>
    </xf>
    <xf numFmtId="0" fontId="25" fillId="9" borderId="4" xfId="3" applyFont="1" applyFill="1" applyBorder="1" applyAlignment="1">
      <alignment horizontal="left" vertical="center" wrapText="1"/>
    </xf>
    <xf numFmtId="0" fontId="24" fillId="9" borderId="4" xfId="2" applyFont="1" applyFill="1" applyBorder="1" applyAlignment="1">
      <alignment horizontal="center" vertical="center" wrapText="1"/>
    </xf>
    <xf numFmtId="3" fontId="24" fillId="9" borderId="4" xfId="2" applyNumberFormat="1" applyFont="1" applyFill="1" applyBorder="1" applyAlignment="1">
      <alignment horizontal="center" vertical="center" wrapText="1"/>
    </xf>
    <xf numFmtId="4" fontId="24" fillId="9" borderId="4" xfId="4" applyNumberFormat="1" applyFont="1" applyFill="1" applyBorder="1" applyAlignment="1">
      <alignment horizontal="center" vertical="center" wrapText="1"/>
    </xf>
    <xf numFmtId="4" fontId="24" fillId="9" borderId="4" xfId="4" applyNumberFormat="1" applyFont="1" applyFill="1" applyBorder="1" applyAlignment="1">
      <alignment horizontal="center" vertical="center"/>
    </xf>
    <xf numFmtId="0" fontId="25" fillId="9" borderId="4" xfId="2" applyFont="1" applyFill="1" applyBorder="1" applyAlignment="1">
      <alignment horizontal="left" vertical="center"/>
    </xf>
    <xf numFmtId="0" fontId="24" fillId="9" borderId="4" xfId="2" applyFont="1" applyFill="1" applyBorder="1" applyAlignment="1">
      <alignment horizontal="center" vertical="center"/>
    </xf>
    <xf numFmtId="3" fontId="24" fillId="9" borderId="4" xfId="2" applyNumberFormat="1" applyFont="1" applyFill="1" applyBorder="1" applyAlignment="1">
      <alignment horizontal="center" vertical="center"/>
    </xf>
    <xf numFmtId="49" fontId="24" fillId="5" borderId="4" xfId="2" applyNumberFormat="1" applyFont="1" applyFill="1" applyBorder="1" applyAlignment="1">
      <alignment horizontal="center" vertical="center" wrapText="1"/>
    </xf>
    <xf numFmtId="0" fontId="24" fillId="5" borderId="4" xfId="2" applyFont="1" applyFill="1" applyBorder="1" applyAlignment="1">
      <alignment horizontal="center" vertical="center" wrapText="1"/>
    </xf>
    <xf numFmtId="4" fontId="24" fillId="5" borderId="4" xfId="4" applyNumberFormat="1" applyFont="1" applyFill="1" applyBorder="1" applyAlignment="1">
      <alignment horizontal="center" vertical="center" wrapText="1"/>
    </xf>
    <xf numFmtId="4" fontId="24" fillId="5" borderId="4" xfId="4" applyNumberFormat="1" applyFont="1" applyFill="1" applyBorder="1" applyAlignment="1">
      <alignment horizontal="center" vertical="center"/>
    </xf>
    <xf numFmtId="4" fontId="24" fillId="5" borderId="4" xfId="2" applyNumberFormat="1" applyFont="1" applyFill="1" applyBorder="1" applyAlignment="1">
      <alignment horizontal="center" vertical="center" wrapText="1"/>
    </xf>
    <xf numFmtId="0" fontId="24" fillId="5" borderId="4" xfId="2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left" vertical="center" wrapText="1"/>
    </xf>
    <xf numFmtId="4" fontId="24" fillId="5" borderId="4" xfId="2" applyNumberFormat="1" applyFont="1" applyFill="1" applyBorder="1" applyAlignment="1">
      <alignment horizontal="center" vertical="center"/>
    </xf>
    <xf numFmtId="0" fontId="22" fillId="3" borderId="0" xfId="2" applyFont="1" applyFill="1"/>
    <xf numFmtId="49" fontId="26" fillId="0" borderId="0" xfId="1" applyNumberFormat="1" applyFont="1"/>
    <xf numFmtId="49" fontId="27" fillId="0" borderId="0" xfId="1" applyNumberFormat="1" applyFont="1" applyAlignment="1">
      <alignment horizontal="right"/>
    </xf>
    <xf numFmtId="49" fontId="27" fillId="0" borderId="0" xfId="1" applyNumberFormat="1" applyFont="1"/>
    <xf numFmtId="49" fontId="27" fillId="0" borderId="0" xfId="1" applyNumberFormat="1" applyFont="1" applyAlignment="1">
      <alignment horizontal="left" vertical="top"/>
    </xf>
    <xf numFmtId="49" fontId="27" fillId="0" borderId="0" xfId="1" applyNumberFormat="1" applyFont="1" applyAlignment="1">
      <alignment vertical="top"/>
    </xf>
    <xf numFmtId="0" fontId="27" fillId="0" borderId="0" xfId="1" applyFont="1" applyAlignment="1">
      <alignment wrapText="1"/>
    </xf>
    <xf numFmtId="49" fontId="27" fillId="0" borderId="0" xfId="1" applyNumberFormat="1" applyFont="1" applyAlignment="1">
      <alignment wrapText="1"/>
    </xf>
    <xf numFmtId="49" fontId="28" fillId="0" borderId="0" xfId="1" applyNumberFormat="1" applyFont="1" applyAlignment="1">
      <alignment vertical="top" wrapText="1"/>
    </xf>
    <xf numFmtId="0" fontId="28" fillId="0" borderId="0" xfId="1" applyFont="1" applyAlignment="1">
      <alignment wrapText="1"/>
    </xf>
    <xf numFmtId="0" fontId="28" fillId="0" borderId="0" xfId="1" applyFont="1"/>
    <xf numFmtId="49" fontId="27" fillId="0" borderId="0" xfId="1" applyNumberFormat="1" applyFont="1" applyAlignment="1">
      <alignment horizontal="left"/>
    </xf>
    <xf numFmtId="49" fontId="29" fillId="0" borderId="0" xfId="1" applyNumberFormat="1" applyFont="1" applyAlignment="1">
      <alignment horizontal="center" vertical="top"/>
    </xf>
    <xf numFmtId="49" fontId="30" fillId="0" borderId="0" xfId="1" applyNumberFormat="1" applyFont="1" applyAlignment="1">
      <alignment horizontal="center"/>
    </xf>
    <xf numFmtId="49" fontId="26" fillId="0" borderId="1" xfId="1" applyNumberFormat="1" applyFont="1" applyBorder="1" applyAlignment="1">
      <alignment horizontal="center"/>
    </xf>
    <xf numFmtId="49" fontId="29" fillId="0" borderId="0" xfId="1" applyNumberFormat="1" applyFont="1"/>
    <xf numFmtId="49" fontId="26" fillId="0" borderId="0" xfId="1" applyNumberFormat="1" applyFont="1" applyAlignment="1">
      <alignment horizontal="right" vertical="top"/>
    </xf>
    <xf numFmtId="49" fontId="29" fillId="0" borderId="0" xfId="1" applyNumberFormat="1" applyFont="1" applyAlignment="1">
      <alignment horizontal="center"/>
    </xf>
    <xf numFmtId="49" fontId="31" fillId="0" borderId="0" xfId="1" applyNumberFormat="1" applyFont="1" applyAlignment="1">
      <alignment horizontal="left"/>
    </xf>
    <xf numFmtId="49" fontId="27" fillId="0" borderId="0" xfId="1" applyNumberFormat="1" applyFont="1" applyAlignment="1">
      <alignment horizontal="center"/>
    </xf>
    <xf numFmtId="0" fontId="27" fillId="0" borderId="0" xfId="1" applyFont="1"/>
    <xf numFmtId="0" fontId="27" fillId="0" borderId="0" xfId="1" applyFont="1" applyAlignment="1">
      <alignment horizontal="center"/>
    </xf>
    <xf numFmtId="4" fontId="27" fillId="0" borderId="1" xfId="1" applyNumberFormat="1" applyFont="1" applyBorder="1"/>
    <xf numFmtId="49" fontId="26" fillId="0" borderId="1" xfId="1" applyNumberFormat="1" applyFont="1" applyBorder="1" applyAlignment="1">
      <alignment horizontal="right"/>
    </xf>
    <xf numFmtId="0" fontId="27" fillId="0" borderId="0" xfId="1" applyFont="1" applyAlignment="1">
      <alignment horizontal="left"/>
    </xf>
    <xf numFmtId="0" fontId="27" fillId="0" borderId="0" xfId="1" applyFont="1" applyAlignment="1">
      <alignment vertical="center" wrapText="1"/>
    </xf>
    <xf numFmtId="0" fontId="29" fillId="0" borderId="0" xfId="1" applyFont="1"/>
    <xf numFmtId="2" fontId="27" fillId="0" borderId="0" xfId="1" applyNumberFormat="1" applyFont="1"/>
    <xf numFmtId="49" fontId="26" fillId="0" borderId="0" xfId="1" applyNumberFormat="1" applyFont="1" applyAlignment="1">
      <alignment horizontal="right"/>
    </xf>
    <xf numFmtId="0" fontId="31" fillId="0" borderId="0" xfId="1" applyFont="1"/>
    <xf numFmtId="49" fontId="27" fillId="0" borderId="1" xfId="1" applyNumberFormat="1" applyFont="1" applyBorder="1" applyAlignment="1">
      <alignment horizontal="right"/>
    </xf>
    <xf numFmtId="49" fontId="26" fillId="0" borderId="2" xfId="1" applyNumberFormat="1" applyFont="1" applyBorder="1" applyAlignment="1">
      <alignment horizontal="right"/>
    </xf>
    <xf numFmtId="49" fontId="26" fillId="0" borderId="0" xfId="1" applyNumberFormat="1" applyFont="1" applyAlignment="1">
      <alignment vertical="center"/>
    </xf>
    <xf numFmtId="0" fontId="26" fillId="0" borderId="4" xfId="1" applyFont="1" applyBorder="1" applyAlignment="1">
      <alignment horizontal="center" vertical="center" wrapText="1"/>
    </xf>
    <xf numFmtId="49" fontId="26" fillId="0" borderId="4" xfId="1" applyNumberFormat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0" fontId="32" fillId="0" borderId="0" xfId="1" applyFont="1"/>
    <xf numFmtId="0" fontId="33" fillId="0" borderId="0" xfId="1" applyFont="1" applyAlignment="1">
      <alignment wrapText="1"/>
    </xf>
    <xf numFmtId="0" fontId="34" fillId="0" borderId="0" xfId="1" applyFont="1" applyAlignment="1">
      <alignment wrapText="1"/>
    </xf>
    <xf numFmtId="49" fontId="34" fillId="0" borderId="7" xfId="1" applyNumberFormat="1" applyFont="1" applyBorder="1" applyAlignment="1">
      <alignment horizontal="center" vertical="top" wrapText="1"/>
    </xf>
    <xf numFmtId="49" fontId="34" fillId="0" borderId="3" xfId="1" applyNumberFormat="1" applyFont="1" applyBorder="1" applyAlignment="1">
      <alignment horizontal="left" vertical="top" wrapText="1"/>
    </xf>
    <xf numFmtId="49" fontId="34" fillId="0" borderId="3" xfId="1" applyNumberFormat="1" applyFont="1" applyBorder="1" applyAlignment="1">
      <alignment horizontal="center" vertical="top" wrapText="1"/>
    </xf>
    <xf numFmtId="0" fontId="34" fillId="0" borderId="3" xfId="1" applyFont="1" applyBorder="1" applyAlignment="1">
      <alignment horizontal="center" vertical="top" wrapText="1"/>
    </xf>
    <xf numFmtId="1" fontId="34" fillId="0" borderId="3" xfId="1" applyNumberFormat="1" applyFont="1" applyBorder="1" applyAlignment="1">
      <alignment horizontal="center" vertical="top" wrapText="1"/>
    </xf>
    <xf numFmtId="164" fontId="34" fillId="0" borderId="3" xfId="1" applyNumberFormat="1" applyFont="1" applyBorder="1" applyAlignment="1">
      <alignment horizontal="center" vertical="top" wrapText="1"/>
    </xf>
    <xf numFmtId="0" fontId="34" fillId="0" borderId="3" xfId="1" applyFont="1" applyBorder="1" applyAlignment="1">
      <alignment horizontal="right" vertical="top" wrapText="1"/>
    </xf>
    <xf numFmtId="0" fontId="34" fillId="0" borderId="8" xfId="1" applyFont="1" applyBorder="1" applyAlignment="1">
      <alignment horizontal="right" vertical="top" wrapText="1"/>
    </xf>
    <xf numFmtId="49" fontId="26" fillId="0" borderId="9" xfId="1" applyNumberFormat="1" applyFont="1" applyBorder="1" applyAlignment="1">
      <alignment horizontal="center" vertical="top" wrapText="1"/>
    </xf>
    <xf numFmtId="49" fontId="26" fillId="0" borderId="0" xfId="1" applyNumberFormat="1" applyFont="1" applyAlignment="1">
      <alignment horizontal="left" vertical="top" wrapText="1"/>
    </xf>
    <xf numFmtId="0" fontId="26" fillId="0" borderId="0" xfId="1" applyFont="1" applyAlignment="1">
      <alignment wrapText="1"/>
    </xf>
    <xf numFmtId="49" fontId="26" fillId="0" borderId="9" xfId="1" applyNumberFormat="1" applyFont="1" applyBorder="1" applyAlignment="1">
      <alignment vertical="center" wrapText="1"/>
    </xf>
    <xf numFmtId="49" fontId="26" fillId="0" borderId="0" xfId="1" applyNumberFormat="1" applyFont="1" applyAlignment="1">
      <alignment horizontal="right" vertical="top" wrapText="1"/>
    </xf>
    <xf numFmtId="0" fontId="26" fillId="0" borderId="9" xfId="1" applyFont="1" applyBorder="1"/>
    <xf numFmtId="49" fontId="26" fillId="0" borderId="0" xfId="1" applyNumberFormat="1" applyFont="1" applyAlignment="1">
      <alignment horizontal="center" vertical="top" wrapText="1"/>
    </xf>
    <xf numFmtId="0" fontId="26" fillId="0" borderId="0" xfId="1" applyFont="1" applyAlignment="1">
      <alignment horizontal="center" vertical="top" wrapText="1"/>
    </xf>
    <xf numFmtId="4" fontId="26" fillId="3" borderId="0" xfId="1" applyNumberFormat="1" applyFont="1" applyFill="1" applyAlignment="1">
      <alignment horizontal="right" vertical="top" wrapText="1"/>
    </xf>
    <xf numFmtId="164" fontId="26" fillId="0" borderId="0" xfId="1" applyNumberFormat="1" applyFont="1" applyAlignment="1">
      <alignment horizontal="center" vertical="top" wrapText="1"/>
    </xf>
    <xf numFmtId="2" fontId="26" fillId="0" borderId="0" xfId="1" applyNumberFormat="1" applyFont="1" applyAlignment="1">
      <alignment horizontal="right" vertical="top" wrapText="1"/>
    </xf>
    <xf numFmtId="2" fontId="26" fillId="0" borderId="0" xfId="1" applyNumberFormat="1" applyFont="1" applyAlignment="1">
      <alignment horizontal="center" vertical="top" wrapText="1"/>
    </xf>
    <xf numFmtId="4" fontId="26" fillId="0" borderId="10" xfId="1" applyNumberFormat="1" applyFont="1" applyBorder="1" applyAlignment="1">
      <alignment horizontal="right" vertical="top" wrapText="1"/>
    </xf>
    <xf numFmtId="2" fontId="26" fillId="3" borderId="0" xfId="1" applyNumberFormat="1" applyFont="1" applyFill="1" applyAlignment="1">
      <alignment horizontal="right" vertical="top" wrapText="1"/>
    </xf>
    <xf numFmtId="2" fontId="26" fillId="0" borderId="10" xfId="1" applyNumberFormat="1" applyFont="1" applyBorder="1" applyAlignment="1">
      <alignment horizontal="right" vertical="top" wrapText="1"/>
    </xf>
    <xf numFmtId="4" fontId="26" fillId="0" borderId="0" xfId="1" applyNumberFormat="1" applyFont="1" applyAlignment="1">
      <alignment horizontal="right" vertical="top" wrapText="1"/>
    </xf>
    <xf numFmtId="49" fontId="26" fillId="0" borderId="9" xfId="1" applyNumberFormat="1" applyFont="1" applyBorder="1" applyAlignment="1">
      <alignment horizontal="right" vertical="top" wrapText="1"/>
    </xf>
    <xf numFmtId="165" fontId="26" fillId="0" borderId="0" xfId="1" applyNumberFormat="1" applyFont="1" applyAlignment="1">
      <alignment horizontal="center" vertical="top" wrapText="1"/>
    </xf>
    <xf numFmtId="0" fontId="26" fillId="0" borderId="0" xfId="1" applyFont="1" applyAlignment="1">
      <alignment horizontal="right" vertical="top" wrapText="1"/>
    </xf>
    <xf numFmtId="0" fontId="26" fillId="0" borderId="10" xfId="1" applyFont="1" applyBorder="1" applyAlignment="1">
      <alignment horizontal="right" vertical="top" wrapText="1"/>
    </xf>
    <xf numFmtId="49" fontId="26" fillId="0" borderId="3" xfId="1" applyNumberFormat="1" applyFont="1" applyBorder="1" applyAlignment="1">
      <alignment horizontal="center" vertical="top" wrapText="1"/>
    </xf>
    <xf numFmtId="0" fontId="26" fillId="0" borderId="3" xfId="1" applyFont="1" applyBorder="1" applyAlignment="1">
      <alignment horizontal="center" vertical="top" wrapText="1"/>
    </xf>
    <xf numFmtId="4" fontId="26" fillId="0" borderId="3" xfId="1" applyNumberFormat="1" applyFont="1" applyBorder="1" applyAlignment="1">
      <alignment horizontal="right" vertical="top" wrapText="1"/>
    </xf>
    <xf numFmtId="2" fontId="26" fillId="0" borderId="3" xfId="1" applyNumberFormat="1" applyFont="1" applyBorder="1" applyAlignment="1">
      <alignment horizontal="right" vertical="top" wrapText="1"/>
    </xf>
    <xf numFmtId="4" fontId="26" fillId="0" borderId="8" xfId="1" applyNumberFormat="1" applyFont="1" applyBorder="1" applyAlignment="1">
      <alignment horizontal="right" vertical="top" wrapText="1"/>
    </xf>
    <xf numFmtId="1" fontId="26" fillId="0" borderId="0" xfId="1" applyNumberFormat="1" applyFont="1" applyAlignment="1">
      <alignment horizontal="center" vertical="top" wrapText="1"/>
    </xf>
    <xf numFmtId="49" fontId="34" fillId="0" borderId="9" xfId="1" applyNumberFormat="1" applyFont="1" applyBorder="1" applyAlignment="1">
      <alignment horizontal="center" vertical="top" wrapText="1"/>
    </xf>
    <xf numFmtId="49" fontId="34" fillId="0" borderId="0" xfId="1" applyNumberFormat="1" applyFont="1" applyAlignment="1">
      <alignment horizontal="left" vertical="top" wrapText="1"/>
    </xf>
    <xf numFmtId="2" fontId="34" fillId="0" borderId="3" xfId="1" applyNumberFormat="1" applyFont="1" applyBorder="1" applyAlignment="1">
      <alignment horizontal="right" vertical="top" wrapText="1"/>
    </xf>
    <xf numFmtId="4" fontId="34" fillId="0" borderId="8" xfId="1" applyNumberFormat="1" applyFont="1" applyBorder="1" applyAlignment="1">
      <alignment horizontal="right" vertical="top" wrapText="1"/>
    </xf>
    <xf numFmtId="166" fontId="34" fillId="0" borderId="3" xfId="1" applyNumberFormat="1" applyFont="1" applyBorder="1" applyAlignment="1">
      <alignment horizontal="center" vertical="top" wrapText="1"/>
    </xf>
    <xf numFmtId="4" fontId="34" fillId="0" borderId="3" xfId="1" applyNumberFormat="1" applyFont="1" applyBorder="1" applyAlignment="1">
      <alignment horizontal="right" vertical="top" wrapText="1"/>
    </xf>
    <xf numFmtId="2" fontId="34" fillId="0" borderId="3" xfId="1" applyNumberFormat="1" applyFont="1" applyBorder="1" applyAlignment="1">
      <alignment horizontal="center" vertical="top" wrapText="1"/>
    </xf>
    <xf numFmtId="166" fontId="26" fillId="0" borderId="0" xfId="1" applyNumberFormat="1" applyFont="1" applyAlignment="1">
      <alignment horizontal="center" vertical="top" wrapText="1"/>
    </xf>
    <xf numFmtId="167" fontId="26" fillId="0" borderId="0" xfId="1" applyNumberFormat="1" applyFont="1" applyAlignment="1">
      <alignment horizontal="center" vertical="top" wrapText="1"/>
    </xf>
    <xf numFmtId="168" fontId="34" fillId="0" borderId="3" xfId="1" applyNumberFormat="1" applyFont="1" applyBorder="1" applyAlignment="1">
      <alignment horizontal="center" vertical="top" wrapText="1"/>
    </xf>
    <xf numFmtId="169" fontId="26" fillId="0" borderId="0" xfId="1" applyNumberFormat="1" applyFont="1" applyAlignment="1">
      <alignment horizontal="center" vertical="top" wrapText="1"/>
    </xf>
    <xf numFmtId="2" fontId="26" fillId="0" borderId="8" xfId="1" applyNumberFormat="1" applyFont="1" applyBorder="1" applyAlignment="1">
      <alignment horizontal="right" vertical="top" wrapText="1"/>
    </xf>
    <xf numFmtId="167" fontId="34" fillId="0" borderId="3" xfId="1" applyNumberFormat="1" applyFont="1" applyBorder="1" applyAlignment="1">
      <alignment horizontal="center" vertical="top" wrapText="1"/>
    </xf>
    <xf numFmtId="168" fontId="26" fillId="0" borderId="0" xfId="1" applyNumberFormat="1" applyFont="1" applyAlignment="1">
      <alignment horizontal="center" vertical="top" wrapText="1"/>
    </xf>
    <xf numFmtId="2" fontId="34" fillId="0" borderId="8" xfId="1" applyNumberFormat="1" applyFont="1" applyBorder="1" applyAlignment="1">
      <alignment horizontal="right" vertical="top" wrapText="1"/>
    </xf>
    <xf numFmtId="49" fontId="34" fillId="0" borderId="0" xfId="1" applyNumberFormat="1" applyFont="1" applyAlignment="1">
      <alignment horizontal="center" vertical="top" wrapText="1"/>
    </xf>
    <xf numFmtId="0" fontId="34" fillId="0" borderId="0" xfId="1" applyFont="1" applyAlignment="1">
      <alignment horizontal="left" vertical="top" wrapText="1"/>
    </xf>
    <xf numFmtId="0" fontId="34" fillId="0" borderId="0" xfId="1" applyFont="1" applyAlignment="1">
      <alignment horizontal="center" vertical="top" wrapText="1"/>
    </xf>
    <xf numFmtId="0" fontId="34" fillId="0" borderId="0" xfId="1" applyFont="1" applyAlignment="1">
      <alignment horizontal="right" vertical="top" wrapText="1"/>
    </xf>
    <xf numFmtId="49" fontId="26" fillId="0" borderId="7" xfId="1" applyNumberFormat="1" applyFont="1" applyBorder="1"/>
    <xf numFmtId="49" fontId="34" fillId="0" borderId="3" xfId="1" applyNumberFormat="1" applyFont="1" applyBorder="1" applyAlignment="1">
      <alignment horizontal="right" vertical="top" wrapText="1"/>
    </xf>
    <xf numFmtId="4" fontId="34" fillId="0" borderId="3" xfId="1" applyNumberFormat="1" applyFont="1" applyBorder="1" applyAlignment="1">
      <alignment horizontal="right" vertical="top"/>
    </xf>
    <xf numFmtId="0" fontId="34" fillId="0" borderId="3" xfId="1" applyFont="1" applyBorder="1" applyAlignment="1">
      <alignment horizontal="center" vertical="top"/>
    </xf>
    <xf numFmtId="4" fontId="34" fillId="0" borderId="8" xfId="1" applyNumberFormat="1" applyFont="1" applyBorder="1" applyAlignment="1">
      <alignment horizontal="right" vertical="top"/>
    </xf>
    <xf numFmtId="49" fontId="26" fillId="0" borderId="0" xfId="1" applyNumberFormat="1" applyFont="1" applyAlignment="1">
      <alignment vertical="top"/>
    </xf>
    <xf numFmtId="0" fontId="26" fillId="0" borderId="0" xfId="1" applyFont="1" applyAlignment="1">
      <alignment vertical="top"/>
    </xf>
    <xf numFmtId="0" fontId="34" fillId="0" borderId="3" xfId="1" applyFont="1" applyBorder="1" applyAlignment="1">
      <alignment horizontal="right" vertical="top"/>
    </xf>
    <xf numFmtId="0" fontId="34" fillId="0" borderId="8" xfId="1" applyFont="1" applyBorder="1" applyAlignment="1">
      <alignment horizontal="right" vertical="top"/>
    </xf>
    <xf numFmtId="49" fontId="26" fillId="0" borderId="9" xfId="1" applyNumberFormat="1" applyFont="1" applyBorder="1"/>
    <xf numFmtId="4" fontId="26" fillId="0" borderId="0" xfId="1" applyNumberFormat="1" applyFont="1" applyAlignment="1">
      <alignment horizontal="right" vertical="top"/>
    </xf>
    <xf numFmtId="0" fontId="26" fillId="0" borderId="0" xfId="1" applyFont="1" applyAlignment="1">
      <alignment horizontal="center" vertical="top"/>
    </xf>
    <xf numFmtId="4" fontId="26" fillId="0" borderId="10" xfId="1" applyNumberFormat="1" applyFont="1" applyBorder="1" applyAlignment="1">
      <alignment horizontal="right" vertical="top"/>
    </xf>
    <xf numFmtId="0" fontId="35" fillId="0" borderId="0" xfId="1" applyFont="1"/>
    <xf numFmtId="0" fontId="26" fillId="0" borderId="0" xfId="1" applyFont="1" applyAlignment="1">
      <alignment horizontal="right" vertical="top"/>
    </xf>
    <xf numFmtId="0" fontId="26" fillId="0" borderId="10" xfId="1" applyFont="1" applyBorder="1" applyAlignment="1">
      <alignment horizontal="right" vertical="top"/>
    </xf>
    <xf numFmtId="2" fontId="26" fillId="0" borderId="0" xfId="1" applyNumberFormat="1" applyFont="1" applyAlignment="1">
      <alignment horizontal="right" vertical="top"/>
    </xf>
    <xf numFmtId="49" fontId="34" fillId="0" borderId="0" xfId="1" applyNumberFormat="1" applyFont="1" applyAlignment="1">
      <alignment horizontal="right" vertical="top" wrapText="1"/>
    </xf>
    <xf numFmtId="4" fontId="34" fillId="0" borderId="0" xfId="1" applyNumberFormat="1" applyFont="1" applyAlignment="1">
      <alignment horizontal="right" vertical="top"/>
    </xf>
    <xf numFmtId="0" fontId="34" fillId="0" borderId="0" xfId="1" applyFont="1" applyAlignment="1">
      <alignment horizontal="center" vertical="top"/>
    </xf>
    <xf numFmtId="4" fontId="34" fillId="0" borderId="10" xfId="1" applyNumberFormat="1" applyFont="1" applyBorder="1" applyAlignment="1">
      <alignment horizontal="right" vertical="top"/>
    </xf>
    <xf numFmtId="2" fontId="34" fillId="0" borderId="0" xfId="1" applyNumberFormat="1" applyFont="1" applyAlignment="1">
      <alignment horizontal="center" vertical="top"/>
    </xf>
    <xf numFmtId="0" fontId="34" fillId="0" borderId="0" xfId="1" applyFont="1" applyAlignment="1">
      <alignment horizontal="right" vertical="top"/>
    </xf>
    <xf numFmtId="49" fontId="26" fillId="0" borderId="3" xfId="1" applyNumberFormat="1" applyFont="1" applyBorder="1"/>
    <xf numFmtId="0" fontId="26" fillId="0" borderId="3" xfId="1" applyFont="1" applyBorder="1"/>
    <xf numFmtId="0" fontId="27" fillId="0" borderId="0" xfId="1" applyFont="1" applyAlignment="1">
      <alignment horizontal="right" vertical="top"/>
    </xf>
    <xf numFmtId="0" fontId="27" fillId="0" borderId="0" xfId="1" applyFont="1" applyAlignment="1">
      <alignment vertical="top"/>
    </xf>
    <xf numFmtId="0" fontId="27" fillId="0" borderId="0" xfId="1" applyFont="1" applyAlignment="1">
      <alignment vertical="top" wrapText="1"/>
    </xf>
    <xf numFmtId="0" fontId="34" fillId="0" borderId="0" xfId="1" applyFont="1" applyAlignment="1">
      <alignment vertical="top" wrapText="1"/>
    </xf>
    <xf numFmtId="0" fontId="26" fillId="0" borderId="0" xfId="1" applyFont="1"/>
    <xf numFmtId="0" fontId="26" fillId="0" borderId="0" xfId="1" applyFont="1" applyAlignment="1">
      <alignment horizontal="left" vertical="top" wrapText="1"/>
    </xf>
    <xf numFmtId="49" fontId="27" fillId="0" borderId="1" xfId="1" applyNumberFormat="1" applyFont="1" applyBorder="1" applyAlignment="1">
      <alignment vertical="top" wrapText="1"/>
    </xf>
    <xf numFmtId="49" fontId="27" fillId="0" borderId="1" xfId="1" applyNumberFormat="1" applyFont="1" applyBorder="1" applyAlignment="1">
      <alignment horizontal="right" vertical="top" wrapText="1"/>
    </xf>
    <xf numFmtId="0" fontId="29" fillId="0" borderId="3" xfId="1" applyFont="1" applyBorder="1" applyAlignment="1">
      <alignment horizontal="center" vertical="top"/>
    </xf>
    <xf numFmtId="49" fontId="34" fillId="0" borderId="0" xfId="1" applyNumberFormat="1" applyFont="1" applyAlignment="1">
      <alignment horizontal="left" vertical="top" wrapText="1"/>
    </xf>
    <xf numFmtId="49" fontId="26" fillId="0" borderId="0" xfId="1" applyNumberFormat="1" applyFont="1" applyAlignment="1">
      <alignment horizontal="left" vertical="top" wrapText="1"/>
    </xf>
    <xf numFmtId="49" fontId="34" fillId="0" borderId="3" xfId="1" applyNumberFormat="1" applyFont="1" applyBorder="1" applyAlignment="1">
      <alignment horizontal="left" vertical="top" wrapText="1"/>
    </xf>
    <xf numFmtId="49" fontId="26" fillId="0" borderId="10" xfId="1" applyNumberFormat="1" applyFont="1" applyBorder="1" applyAlignment="1">
      <alignment horizontal="left" vertical="top" wrapText="1"/>
    </xf>
    <xf numFmtId="49" fontId="26" fillId="0" borderId="3" xfId="1" applyNumberFormat="1" applyFont="1" applyBorder="1" applyAlignment="1">
      <alignment horizontal="left" vertical="top" wrapText="1"/>
    </xf>
    <xf numFmtId="49" fontId="33" fillId="0" borderId="5" xfId="1" applyNumberFormat="1" applyFont="1" applyBorder="1" applyAlignment="1">
      <alignment horizontal="left" vertical="center" wrapText="1"/>
    </xf>
    <xf numFmtId="49" fontId="33" fillId="0" borderId="2" xfId="1" applyNumberFormat="1" applyFont="1" applyBorder="1" applyAlignment="1">
      <alignment horizontal="left" vertical="center" wrapText="1"/>
    </xf>
    <xf numFmtId="49" fontId="33" fillId="0" borderId="6" xfId="1" applyNumberFormat="1" applyFont="1" applyBorder="1" applyAlignment="1">
      <alignment horizontal="left" vertical="center" wrapText="1"/>
    </xf>
    <xf numFmtId="0" fontId="26" fillId="0" borderId="10" xfId="1" applyFont="1" applyBorder="1" applyAlignment="1">
      <alignment horizontal="left" vertical="top" wrapText="1"/>
    </xf>
    <xf numFmtId="49" fontId="34" fillId="0" borderId="5" xfId="1" applyNumberFormat="1" applyFont="1" applyBorder="1" applyAlignment="1">
      <alignment horizontal="left" vertical="center" wrapText="1"/>
    </xf>
    <xf numFmtId="49" fontId="34" fillId="0" borderId="2" xfId="1" applyNumberFormat="1" applyFont="1" applyBorder="1" applyAlignment="1">
      <alignment horizontal="left" vertical="center" wrapText="1"/>
    </xf>
    <xf numFmtId="49" fontId="34" fillId="0" borderId="6" xfId="1" applyNumberFormat="1" applyFont="1" applyBorder="1" applyAlignment="1">
      <alignment horizontal="left" vertical="center" wrapText="1"/>
    </xf>
    <xf numFmtId="0" fontId="26" fillId="0" borderId="4" xfId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/>
    </xf>
    <xf numFmtId="49" fontId="26" fillId="0" borderId="4" xfId="1" applyNumberFormat="1" applyFont="1" applyBorder="1" applyAlignment="1">
      <alignment horizontal="center" vertical="center" wrapText="1"/>
    </xf>
    <xf numFmtId="49" fontId="27" fillId="0" borderId="1" xfId="1" applyNumberFormat="1" applyFont="1" applyBorder="1" applyAlignment="1">
      <alignment horizontal="left" wrapText="1"/>
    </xf>
    <xf numFmtId="0" fontId="27" fillId="0" borderId="2" xfId="1" applyFont="1" applyBorder="1" applyAlignment="1">
      <alignment horizontal="left" wrapText="1"/>
    </xf>
    <xf numFmtId="49" fontId="27" fillId="0" borderId="0" xfId="1" applyNumberFormat="1" applyFont="1" applyAlignment="1">
      <alignment horizontal="left" vertical="top" wrapText="1"/>
    </xf>
    <xf numFmtId="0" fontId="27" fillId="0" borderId="0" xfId="1" applyFont="1" applyAlignment="1">
      <alignment horizontal="left" vertical="top" wrapText="1"/>
    </xf>
    <xf numFmtId="49" fontId="29" fillId="0" borderId="3" xfId="1" applyNumberFormat="1" applyFont="1" applyBorder="1" applyAlignment="1">
      <alignment horizontal="center" vertical="top"/>
    </xf>
    <xf numFmtId="49" fontId="29" fillId="0" borderId="3" xfId="1" applyNumberFormat="1" applyFont="1" applyBorder="1" applyAlignment="1">
      <alignment horizontal="center"/>
    </xf>
    <xf numFmtId="49" fontId="27" fillId="0" borderId="1" xfId="1" applyNumberFormat="1" applyFont="1" applyBorder="1" applyAlignment="1">
      <alignment wrapText="1"/>
    </xf>
    <xf numFmtId="4" fontId="27" fillId="0" borderId="2" xfId="1" applyNumberFormat="1" applyFont="1" applyBorder="1" applyAlignment="1">
      <alignment horizontal="right"/>
    </xf>
    <xf numFmtId="49" fontId="27" fillId="0" borderId="0" xfId="1" applyNumberFormat="1" applyFont="1" applyAlignment="1">
      <alignment horizontal="center" wrapText="1"/>
    </xf>
    <xf numFmtId="49" fontId="30" fillId="0" borderId="0" xfId="1" applyNumberFormat="1" applyFont="1" applyAlignment="1">
      <alignment horizontal="center"/>
    </xf>
    <xf numFmtId="49" fontId="27" fillId="0" borderId="1" xfId="1" applyNumberFormat="1" applyFont="1" applyBorder="1" applyAlignment="1">
      <alignment horizontal="center" wrapText="1"/>
    </xf>
    <xf numFmtId="49" fontId="27" fillId="0" borderId="0" xfId="1" applyNumberFormat="1" applyFont="1" applyAlignment="1">
      <alignment horizontal="left" vertical="top"/>
    </xf>
    <xf numFmtId="0" fontId="12" fillId="0" borderId="19" xfId="1" applyBorder="1" applyAlignment="1">
      <alignment horizontal="center" vertical="center"/>
    </xf>
    <xf numFmtId="0" fontId="12" fillId="0" borderId="18" xfId="1" applyBorder="1" applyAlignment="1">
      <alignment horizontal="center" vertical="center"/>
    </xf>
    <xf numFmtId="0" fontId="14" fillId="2" borderId="14" xfId="1" applyFont="1" applyFill="1" applyBorder="1" applyAlignment="1">
      <alignment horizontal="left" vertical="center" wrapText="1"/>
    </xf>
    <xf numFmtId="0" fontId="14" fillId="2" borderId="15" xfId="1" applyFont="1" applyFill="1" applyBorder="1" applyAlignment="1">
      <alignment horizontal="left" vertical="center" wrapText="1"/>
    </xf>
    <xf numFmtId="0" fontId="14" fillId="2" borderId="16" xfId="1" applyFont="1" applyFill="1" applyBorder="1" applyAlignment="1">
      <alignment horizontal="left" vertical="center" wrapText="1"/>
    </xf>
    <xf numFmtId="4" fontId="12" fillId="0" borderId="4" xfId="1" applyNumberForma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0" fontId="14" fillId="2" borderId="5" xfId="1" applyFont="1" applyFill="1" applyBorder="1" applyAlignment="1">
      <alignment horizontal="left" vertical="center" wrapText="1"/>
    </xf>
    <xf numFmtId="0" fontId="14" fillId="2" borderId="2" xfId="1" applyFont="1" applyFill="1" applyBorder="1" applyAlignment="1">
      <alignment horizontal="left" vertical="center" wrapText="1"/>
    </xf>
    <xf numFmtId="0" fontId="14" fillId="2" borderId="6" xfId="1" applyFont="1" applyFill="1" applyBorder="1" applyAlignment="1">
      <alignment horizontal="left" vertical="center" wrapText="1"/>
    </xf>
    <xf numFmtId="0" fontId="12" fillId="0" borderId="17" xfId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0" fontId="12" fillId="5" borderId="17" xfId="1" applyFill="1" applyBorder="1" applyAlignment="1">
      <alignment horizontal="center" vertical="center"/>
    </xf>
    <xf numFmtId="0" fontId="12" fillId="5" borderId="18" xfId="1" applyFill="1" applyBorder="1" applyAlignment="1">
      <alignment horizontal="center" vertical="center"/>
    </xf>
    <xf numFmtId="4" fontId="12" fillId="5" borderId="4" xfId="1" applyNumberFormat="1" applyFill="1" applyBorder="1" applyAlignment="1">
      <alignment horizontal="center" vertical="center"/>
    </xf>
    <xf numFmtId="4" fontId="12" fillId="5" borderId="13" xfId="1" applyNumberFormat="1" applyFill="1" applyBorder="1" applyAlignment="1">
      <alignment horizontal="center" vertical="center"/>
    </xf>
    <xf numFmtId="0" fontId="12" fillId="5" borderId="20" xfId="1" applyFill="1" applyBorder="1" applyAlignment="1">
      <alignment horizontal="center" vertical="center"/>
    </xf>
    <xf numFmtId="0" fontId="20" fillId="0" borderId="0" xfId="2" applyFont="1" applyAlignment="1">
      <alignment horizontal="right" vertical="center" wrapText="1"/>
    </xf>
    <xf numFmtId="0" fontId="21" fillId="7" borderId="17" xfId="2" applyFont="1" applyFill="1" applyBorder="1" applyAlignment="1">
      <alignment horizontal="center" vertical="center" wrapText="1"/>
    </xf>
    <xf numFmtId="0" fontId="21" fillId="7" borderId="20" xfId="2" applyFont="1" applyFill="1" applyBorder="1" applyAlignment="1">
      <alignment horizontal="center" vertical="center" wrapText="1"/>
    </xf>
    <xf numFmtId="4" fontId="21" fillId="7" borderId="17" xfId="2" applyNumberFormat="1" applyFont="1" applyFill="1" applyBorder="1" applyAlignment="1">
      <alignment horizontal="center" vertical="center" wrapText="1"/>
    </xf>
    <xf numFmtId="4" fontId="21" fillId="7" borderId="20" xfId="2" applyNumberFormat="1" applyFont="1" applyFill="1" applyBorder="1" applyAlignment="1">
      <alignment horizontal="center" vertical="center" wrapText="1"/>
    </xf>
    <xf numFmtId="4" fontId="21" fillId="7" borderId="5" xfId="2" applyNumberFormat="1" applyFont="1" applyFill="1" applyBorder="1" applyAlignment="1">
      <alignment horizontal="center" vertical="center" wrapText="1"/>
    </xf>
    <xf numFmtId="4" fontId="21" fillId="7" borderId="6" xfId="2" applyNumberFormat="1" applyFont="1" applyFill="1" applyBorder="1" applyAlignment="1">
      <alignment horizontal="center" vertical="center" wrapText="1"/>
    </xf>
    <xf numFmtId="0" fontId="21" fillId="3" borderId="5" xfId="3" applyFont="1" applyFill="1" applyBorder="1" applyAlignment="1">
      <alignment horizontal="right" vertical="center" wrapText="1"/>
    </xf>
    <xf numFmtId="0" fontId="21" fillId="3" borderId="2" xfId="3" applyFont="1" applyFill="1" applyBorder="1" applyAlignment="1">
      <alignment horizontal="right" vertical="center" wrapText="1"/>
    </xf>
    <xf numFmtId="0" fontId="21" fillId="3" borderId="6" xfId="3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5">
    <cellStyle name="Обычный" xfId="0" builtinId="0"/>
    <cellStyle name="Обычный 2" xfId="1" xr:uid="{1B91FFF2-BA88-4479-936F-731EA968B671}"/>
    <cellStyle name="Обычный 2 2" xfId="3" xr:uid="{D845DE9A-BE41-4DDC-A8A3-972E3C95B90B}"/>
    <cellStyle name="Обычный 3" xfId="2" xr:uid="{A5E401D9-F397-4FD2-8ABE-C72D7DC579AD}"/>
    <cellStyle name="Финансовый 2" xfId="4" xr:uid="{7151A84A-CA64-4E69-8D5F-F90DD9830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71C5-27CE-4A7D-A0CD-13904AC2139D}">
  <sheetPr>
    <pageSetUpPr fitToPage="1"/>
  </sheetPr>
  <dimension ref="A1:IA1806"/>
  <sheetViews>
    <sheetView topLeftCell="A23" workbookViewId="0">
      <selection activeCell="H27" sqref="H27"/>
    </sheetView>
  </sheetViews>
  <sheetFormatPr defaultColWidth="9.140625" defaultRowHeight="11.25" customHeight="1" x14ac:dyDescent="0.2"/>
  <cols>
    <col min="1" max="1" width="8.85546875" style="189" customWidth="1"/>
    <col min="2" max="2" width="20.140625" style="309" customWidth="1"/>
    <col min="3" max="4" width="10.42578125" style="309" customWidth="1"/>
    <col min="5" max="5" width="13.28515625" style="309" customWidth="1"/>
    <col min="6" max="6" width="8.5703125" style="309" customWidth="1"/>
    <col min="7" max="7" width="10.7109375" style="309" customWidth="1"/>
    <col min="8" max="8" width="8.42578125" style="309" customWidth="1"/>
    <col min="9" max="9" width="13.140625" style="309" customWidth="1"/>
    <col min="10" max="10" width="12.28515625" style="309" customWidth="1"/>
    <col min="11" max="11" width="8.5703125" style="309" customWidth="1"/>
    <col min="12" max="12" width="13" style="309" customWidth="1"/>
    <col min="13" max="13" width="7.85546875" style="309" customWidth="1"/>
    <col min="14" max="14" width="13.28515625" style="309" customWidth="1"/>
    <col min="15" max="15" width="1.140625" style="309" hidden="1" customWidth="1"/>
    <col min="16" max="16" width="73.85546875" style="309" hidden="1" customWidth="1"/>
    <col min="17" max="17" width="83.42578125" style="309" hidden="1" customWidth="1"/>
    <col min="18" max="24" width="9.140625" style="309"/>
    <col min="25" max="40" width="87.28515625" style="237" hidden="1" customWidth="1"/>
    <col min="41" max="46" width="71.7109375" style="237" hidden="1" customWidth="1"/>
    <col min="47" max="54" width="87.28515625" style="237" hidden="1" customWidth="1"/>
    <col min="55" max="60" width="71.7109375" style="237" hidden="1" customWidth="1"/>
    <col min="61" max="68" width="87.28515625" style="237" hidden="1" customWidth="1"/>
    <col min="69" max="74" width="71.7109375" style="237" hidden="1" customWidth="1"/>
    <col min="75" max="82" width="87.28515625" style="237" hidden="1" customWidth="1"/>
    <col min="83" max="88" width="71.7109375" style="237" hidden="1" customWidth="1"/>
    <col min="89" max="96" width="87.28515625" style="237" hidden="1" customWidth="1"/>
    <col min="97" max="102" width="71.7109375" style="237" hidden="1" customWidth="1"/>
    <col min="103" max="110" width="87.28515625" style="237" hidden="1" customWidth="1"/>
    <col min="111" max="152" width="159" style="237" hidden="1" customWidth="1"/>
    <col min="153" max="155" width="32.28515625" style="237" hidden="1" customWidth="1"/>
    <col min="156" max="157" width="159" style="237" hidden="1" customWidth="1"/>
    <col min="158" max="160" width="34.140625" style="237" hidden="1" customWidth="1"/>
    <col min="161" max="162" width="130" style="237" hidden="1" customWidth="1"/>
    <col min="163" max="166" width="34.140625" style="237" hidden="1" customWidth="1"/>
    <col min="167" max="167" width="130" style="237" hidden="1" customWidth="1"/>
    <col min="168" max="173" width="95.85546875" style="237" hidden="1" customWidth="1"/>
    <col min="174" max="178" width="53.42578125" style="237" hidden="1" customWidth="1"/>
    <col min="179" max="183" width="55.42578125" style="237" hidden="1" customWidth="1"/>
    <col min="184" max="188" width="53.42578125" style="237" hidden="1" customWidth="1"/>
    <col min="189" max="193" width="55.42578125" style="237" hidden="1" customWidth="1"/>
    <col min="194" max="235" width="159" style="237" hidden="1" customWidth="1"/>
    <col min="236" max="16384" width="9.140625" style="309"/>
  </cols>
  <sheetData>
    <row r="1" spans="1:138" s="116" customFormat="1" ht="15" x14ac:dyDescent="0.25"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0" t="s">
        <v>0</v>
      </c>
    </row>
    <row r="2" spans="1:138" s="116" customFormat="1" ht="11.25" customHeight="1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0" t="s">
        <v>1</v>
      </c>
    </row>
    <row r="3" spans="1:138" s="116" customFormat="1" ht="8.25" customHeight="1" x14ac:dyDescent="0.25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0"/>
    </row>
    <row r="4" spans="1:138" s="116" customFormat="1" ht="2.25" customHeight="1" x14ac:dyDescent="0.25">
      <c r="A4" s="192"/>
      <c r="B4" s="193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38" s="116" customFormat="1" ht="11.25" customHeight="1" x14ac:dyDescent="0.25">
      <c r="A5" s="192" t="s">
        <v>2</v>
      </c>
      <c r="B5" s="193"/>
      <c r="C5" s="191"/>
      <c r="E5" s="191"/>
      <c r="F5" s="191"/>
      <c r="G5" s="330" t="s">
        <v>3</v>
      </c>
      <c r="H5" s="330"/>
      <c r="I5" s="330"/>
      <c r="J5" s="330"/>
      <c r="K5" s="330"/>
      <c r="L5" s="330"/>
      <c r="M5" s="330"/>
      <c r="N5" s="330"/>
      <c r="Y5" s="194" t="s">
        <v>3</v>
      </c>
      <c r="Z5" s="194" t="s">
        <v>4</v>
      </c>
      <c r="AA5" s="194" t="s">
        <v>4</v>
      </c>
      <c r="AB5" s="194" t="s">
        <v>4</v>
      </c>
      <c r="AC5" s="194" t="s">
        <v>4</v>
      </c>
      <c r="AD5" s="194" t="s">
        <v>4</v>
      </c>
      <c r="AE5" s="194" t="s">
        <v>4</v>
      </c>
      <c r="AF5" s="194" t="s">
        <v>4</v>
      </c>
    </row>
    <row r="6" spans="1:138" s="116" customFormat="1" ht="56.25" customHeight="1" x14ac:dyDescent="0.25">
      <c r="A6" s="192" t="s">
        <v>5</v>
      </c>
      <c r="B6" s="193"/>
      <c r="C6" s="191"/>
      <c r="E6" s="195"/>
      <c r="F6" s="195"/>
      <c r="G6" s="331" t="s">
        <v>6</v>
      </c>
      <c r="H6" s="331"/>
      <c r="I6" s="331"/>
      <c r="J6" s="331"/>
      <c r="K6" s="331"/>
      <c r="L6" s="331"/>
      <c r="M6" s="331"/>
      <c r="N6" s="331"/>
      <c r="AG6" s="194" t="s">
        <v>6</v>
      </c>
      <c r="AH6" s="194" t="s">
        <v>4</v>
      </c>
      <c r="AI6" s="194" t="s">
        <v>4</v>
      </c>
      <c r="AJ6" s="194" t="s">
        <v>4</v>
      </c>
      <c r="AK6" s="194" t="s">
        <v>4</v>
      </c>
      <c r="AL6" s="194" t="s">
        <v>4</v>
      </c>
      <c r="AM6" s="194" t="s">
        <v>4</v>
      </c>
      <c r="AN6" s="194" t="s">
        <v>4</v>
      </c>
    </row>
    <row r="7" spans="1:138" s="116" customFormat="1" ht="45" customHeight="1" x14ac:dyDescent="0.25">
      <c r="A7" s="332" t="s">
        <v>7</v>
      </c>
      <c r="B7" s="332"/>
      <c r="C7" s="332"/>
      <c r="D7" s="332"/>
      <c r="E7" s="332"/>
      <c r="F7" s="332"/>
      <c r="G7" s="331" t="s">
        <v>8</v>
      </c>
      <c r="H7" s="331"/>
      <c r="I7" s="331"/>
      <c r="J7" s="331"/>
      <c r="K7" s="331"/>
      <c r="L7" s="331"/>
      <c r="M7" s="331"/>
      <c r="N7" s="331"/>
      <c r="P7" s="196" t="s">
        <v>7</v>
      </c>
      <c r="Q7" s="197" t="s">
        <v>8</v>
      </c>
      <c r="R7" s="194"/>
      <c r="S7" s="194"/>
      <c r="T7" s="194"/>
      <c r="U7" s="194"/>
      <c r="V7" s="194"/>
      <c r="W7" s="194"/>
      <c r="X7" s="194"/>
      <c r="AO7" s="194" t="s">
        <v>7</v>
      </c>
      <c r="AP7" s="194" t="s">
        <v>4</v>
      </c>
      <c r="AQ7" s="194" t="s">
        <v>4</v>
      </c>
      <c r="AR7" s="194" t="s">
        <v>4</v>
      </c>
      <c r="AS7" s="194" t="s">
        <v>4</v>
      </c>
      <c r="AT7" s="194" t="s">
        <v>4</v>
      </c>
      <c r="AU7" s="194" t="s">
        <v>8</v>
      </c>
      <c r="AV7" s="194" t="s">
        <v>4</v>
      </c>
      <c r="AW7" s="194" t="s">
        <v>4</v>
      </c>
      <c r="AX7" s="194" t="s">
        <v>4</v>
      </c>
      <c r="AY7" s="194" t="s">
        <v>4</v>
      </c>
      <c r="AZ7" s="194" t="s">
        <v>4</v>
      </c>
      <c r="BA7" s="194" t="s">
        <v>4</v>
      </c>
      <c r="BB7" s="194" t="s">
        <v>4</v>
      </c>
    </row>
    <row r="8" spans="1:138" s="116" customFormat="1" ht="67.5" customHeight="1" x14ac:dyDescent="0.25">
      <c r="A8" s="333" t="s">
        <v>9</v>
      </c>
      <c r="B8" s="333"/>
      <c r="C8" s="333"/>
      <c r="D8" s="333"/>
      <c r="E8" s="333"/>
      <c r="F8" s="333"/>
      <c r="G8" s="331"/>
      <c r="H8" s="331"/>
      <c r="I8" s="331"/>
      <c r="J8" s="331"/>
      <c r="K8" s="331"/>
      <c r="L8" s="331"/>
      <c r="M8" s="331"/>
      <c r="N8" s="331"/>
      <c r="P8" s="196" t="s">
        <v>9</v>
      </c>
      <c r="Q8" s="197"/>
      <c r="R8" s="194"/>
      <c r="S8" s="194"/>
      <c r="T8" s="194"/>
      <c r="U8" s="194"/>
      <c r="V8" s="194"/>
      <c r="W8" s="194"/>
      <c r="X8" s="194"/>
      <c r="BC8" s="194" t="s">
        <v>9</v>
      </c>
      <c r="BD8" s="194" t="s">
        <v>4</v>
      </c>
      <c r="BE8" s="194" t="s">
        <v>4</v>
      </c>
      <c r="BF8" s="194" t="s">
        <v>4</v>
      </c>
      <c r="BG8" s="194" t="s">
        <v>4</v>
      </c>
      <c r="BH8" s="194" t="s">
        <v>4</v>
      </c>
      <c r="BI8" s="194" t="s">
        <v>4</v>
      </c>
      <c r="BJ8" s="194" t="s">
        <v>4</v>
      </c>
      <c r="BK8" s="194" t="s">
        <v>4</v>
      </c>
      <c r="BL8" s="194" t="s">
        <v>4</v>
      </c>
      <c r="BM8" s="194" t="s">
        <v>4</v>
      </c>
      <c r="BN8" s="194" t="s">
        <v>4</v>
      </c>
      <c r="BO8" s="194" t="s">
        <v>4</v>
      </c>
      <c r="BP8" s="194" t="s">
        <v>4</v>
      </c>
    </row>
    <row r="9" spans="1:138" s="116" customFormat="1" ht="33.75" customHeight="1" x14ac:dyDescent="0.25">
      <c r="A9" s="332" t="s">
        <v>10</v>
      </c>
      <c r="B9" s="332"/>
      <c r="C9" s="332"/>
      <c r="D9" s="332"/>
      <c r="E9" s="332"/>
      <c r="F9" s="332"/>
      <c r="G9" s="331"/>
      <c r="H9" s="331"/>
      <c r="I9" s="331"/>
      <c r="J9" s="331"/>
      <c r="K9" s="331"/>
      <c r="L9" s="331"/>
      <c r="M9" s="331"/>
      <c r="N9" s="331"/>
      <c r="P9" s="196" t="s">
        <v>10</v>
      </c>
      <c r="Q9" s="197"/>
      <c r="R9" s="194"/>
      <c r="S9" s="194"/>
      <c r="T9" s="194"/>
      <c r="U9" s="194"/>
      <c r="V9" s="194"/>
      <c r="W9" s="194"/>
      <c r="X9" s="194"/>
      <c r="BQ9" s="194" t="s">
        <v>10</v>
      </c>
      <c r="BR9" s="194" t="s">
        <v>4</v>
      </c>
      <c r="BS9" s="194" t="s">
        <v>4</v>
      </c>
      <c r="BT9" s="194" t="s">
        <v>4</v>
      </c>
      <c r="BU9" s="194" t="s">
        <v>4</v>
      </c>
      <c r="BV9" s="194" t="s">
        <v>4</v>
      </c>
      <c r="BW9" s="194" t="s">
        <v>4</v>
      </c>
      <c r="BX9" s="194" t="s">
        <v>4</v>
      </c>
      <c r="BY9" s="194" t="s">
        <v>4</v>
      </c>
      <c r="BZ9" s="194" t="s">
        <v>4</v>
      </c>
      <c r="CA9" s="194" t="s">
        <v>4</v>
      </c>
      <c r="CB9" s="194" t="s">
        <v>4</v>
      </c>
      <c r="CC9" s="194" t="s">
        <v>4</v>
      </c>
      <c r="CD9" s="194" t="s">
        <v>4</v>
      </c>
    </row>
    <row r="10" spans="1:138" s="116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1" t="s">
        <v>12</v>
      </c>
      <c r="H10" s="331"/>
      <c r="I10" s="331"/>
      <c r="J10" s="331"/>
      <c r="K10" s="331"/>
      <c r="L10" s="331"/>
      <c r="M10" s="331"/>
      <c r="N10" s="331"/>
      <c r="P10" s="198"/>
      <c r="Q10" s="198"/>
      <c r="CE10" s="194" t="s">
        <v>11</v>
      </c>
      <c r="CF10" s="194" t="s">
        <v>4</v>
      </c>
      <c r="CG10" s="194" t="s">
        <v>4</v>
      </c>
      <c r="CH10" s="194" t="s">
        <v>4</v>
      </c>
      <c r="CI10" s="194" t="s">
        <v>4</v>
      </c>
      <c r="CJ10" s="194" t="s">
        <v>4</v>
      </c>
      <c r="CK10" s="194" t="s">
        <v>12</v>
      </c>
      <c r="CL10" s="194" t="s">
        <v>4</v>
      </c>
      <c r="CM10" s="194" t="s">
        <v>4</v>
      </c>
      <c r="CN10" s="194" t="s">
        <v>4</v>
      </c>
      <c r="CO10" s="194" t="s">
        <v>4</v>
      </c>
      <c r="CP10" s="194" t="s">
        <v>4</v>
      </c>
      <c r="CQ10" s="194" t="s">
        <v>4</v>
      </c>
      <c r="CR10" s="194" t="s">
        <v>4</v>
      </c>
    </row>
    <row r="11" spans="1:138" s="116" customFormat="1" ht="15" x14ac:dyDescent="0.25">
      <c r="A11" s="341" t="s">
        <v>13</v>
      </c>
      <c r="B11" s="341"/>
      <c r="C11" s="341"/>
      <c r="D11" s="341"/>
      <c r="E11" s="341"/>
      <c r="F11" s="341"/>
      <c r="G11" s="331"/>
      <c r="H11" s="331"/>
      <c r="I11" s="331"/>
      <c r="J11" s="331"/>
      <c r="K11" s="331"/>
      <c r="L11" s="331"/>
      <c r="M11" s="331"/>
      <c r="N11" s="331"/>
      <c r="CS11" s="194" t="s">
        <v>13</v>
      </c>
      <c r="CT11" s="194" t="s">
        <v>4</v>
      </c>
      <c r="CU11" s="194" t="s">
        <v>4</v>
      </c>
      <c r="CV11" s="194" t="s">
        <v>4</v>
      </c>
      <c r="CW11" s="194" t="s">
        <v>4</v>
      </c>
      <c r="CX11" s="194" t="s">
        <v>4</v>
      </c>
      <c r="CY11" s="194" t="s">
        <v>4</v>
      </c>
      <c r="CZ11" s="194" t="s">
        <v>4</v>
      </c>
      <c r="DA11" s="194" t="s">
        <v>4</v>
      </c>
      <c r="DB11" s="194" t="s">
        <v>4</v>
      </c>
      <c r="DC11" s="194" t="s">
        <v>4</v>
      </c>
      <c r="DD11" s="194" t="s">
        <v>4</v>
      </c>
      <c r="DE11" s="194" t="s">
        <v>4</v>
      </c>
      <c r="DF11" s="194" t="s">
        <v>4</v>
      </c>
    </row>
    <row r="12" spans="1:138" s="116" customFormat="1" ht="8.25" customHeight="1" x14ac:dyDescent="0.25">
      <c r="A12" s="199"/>
      <c r="B12" s="191"/>
      <c r="C12" s="191"/>
      <c r="D12" s="191"/>
      <c r="E12" s="191"/>
      <c r="F12" s="193"/>
      <c r="G12" s="193"/>
      <c r="H12" s="193"/>
      <c r="I12" s="193"/>
      <c r="J12" s="193"/>
      <c r="K12" s="193"/>
      <c r="L12" s="193"/>
      <c r="M12" s="193"/>
      <c r="N12" s="193"/>
    </row>
    <row r="13" spans="1:138" s="116" customFormat="1" ht="15" x14ac:dyDescent="0.25">
      <c r="A13" s="338" t="s">
        <v>14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DG13" s="194" t="s">
        <v>14</v>
      </c>
      <c r="DH13" s="194" t="s">
        <v>4</v>
      </c>
      <c r="DI13" s="194" t="s">
        <v>4</v>
      </c>
      <c r="DJ13" s="194" t="s">
        <v>4</v>
      </c>
      <c r="DK13" s="194" t="s">
        <v>4</v>
      </c>
      <c r="DL13" s="194" t="s">
        <v>4</v>
      </c>
      <c r="DM13" s="194" t="s">
        <v>4</v>
      </c>
      <c r="DN13" s="194" t="s">
        <v>4</v>
      </c>
      <c r="DO13" s="194" t="s">
        <v>4</v>
      </c>
      <c r="DP13" s="194" t="s">
        <v>4</v>
      </c>
      <c r="DQ13" s="194" t="s">
        <v>4</v>
      </c>
      <c r="DR13" s="194" t="s">
        <v>4</v>
      </c>
      <c r="DS13" s="194" t="s">
        <v>4</v>
      </c>
      <c r="DT13" s="194" t="s">
        <v>4</v>
      </c>
    </row>
    <row r="14" spans="1:138" s="116" customFormat="1" ht="15" x14ac:dyDescent="0.25">
      <c r="A14" s="334" t="s">
        <v>15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</row>
    <row r="15" spans="1:138" s="116" customFormat="1" ht="8.25" customHeight="1" x14ac:dyDescent="0.25">
      <c r="A15" s="200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</row>
    <row r="16" spans="1:138" s="116" customFormat="1" ht="15" x14ac:dyDescent="0.25">
      <c r="A16" s="338" t="s">
        <v>14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DU16" s="194" t="s">
        <v>14</v>
      </c>
      <c r="DV16" s="194" t="s">
        <v>4</v>
      </c>
      <c r="DW16" s="194" t="s">
        <v>4</v>
      </c>
      <c r="DX16" s="194" t="s">
        <v>4</v>
      </c>
      <c r="DY16" s="194" t="s">
        <v>4</v>
      </c>
      <c r="DZ16" s="194" t="s">
        <v>4</v>
      </c>
      <c r="EA16" s="194" t="s">
        <v>4</v>
      </c>
      <c r="EB16" s="194" t="s">
        <v>4</v>
      </c>
      <c r="EC16" s="194" t="s">
        <v>4</v>
      </c>
      <c r="ED16" s="194" t="s">
        <v>4</v>
      </c>
      <c r="EE16" s="194" t="s">
        <v>4</v>
      </c>
      <c r="EF16" s="194" t="s">
        <v>4</v>
      </c>
      <c r="EG16" s="194" t="s">
        <v>4</v>
      </c>
      <c r="EH16" s="194" t="s">
        <v>4</v>
      </c>
    </row>
    <row r="17" spans="1:155" s="116" customFormat="1" ht="15" x14ac:dyDescent="0.25">
      <c r="A17" s="334" t="s">
        <v>16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</row>
    <row r="18" spans="1:155" s="116" customFormat="1" ht="24" customHeight="1" x14ac:dyDescent="0.25">
      <c r="A18" s="339" t="s">
        <v>17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155" s="116" customFormat="1" ht="8.25" customHeight="1" x14ac:dyDescent="0.25">
      <c r="A19" s="201"/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</row>
    <row r="20" spans="1:155" s="116" customFormat="1" ht="15" x14ac:dyDescent="0.25">
      <c r="A20" s="340" t="s">
        <v>18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EI20" s="194" t="s">
        <v>18</v>
      </c>
      <c r="EJ20" s="194" t="s">
        <v>4</v>
      </c>
      <c r="EK20" s="194" t="s">
        <v>4</v>
      </c>
      <c r="EL20" s="194" t="s">
        <v>4</v>
      </c>
      <c r="EM20" s="194" t="s">
        <v>4</v>
      </c>
      <c r="EN20" s="194" t="s">
        <v>4</v>
      </c>
      <c r="EO20" s="194" t="s">
        <v>4</v>
      </c>
      <c r="EP20" s="194" t="s">
        <v>4</v>
      </c>
      <c r="EQ20" s="194" t="s">
        <v>4</v>
      </c>
      <c r="ER20" s="194" t="s">
        <v>4</v>
      </c>
      <c r="ES20" s="194" t="s">
        <v>4</v>
      </c>
      <c r="ET20" s="194" t="s">
        <v>4</v>
      </c>
      <c r="EU20" s="194" t="s">
        <v>4</v>
      </c>
      <c r="EV20" s="194" t="s">
        <v>4</v>
      </c>
    </row>
    <row r="21" spans="1:155" s="116" customFormat="1" ht="13.5" customHeight="1" x14ac:dyDescent="0.25">
      <c r="A21" s="334" t="s">
        <v>19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</row>
    <row r="22" spans="1:155" s="116" customFormat="1" ht="15" customHeight="1" x14ac:dyDescent="0.25">
      <c r="A22" s="191" t="s">
        <v>20</v>
      </c>
      <c r="B22" s="202" t="s">
        <v>21</v>
      </c>
      <c r="C22" s="189" t="s">
        <v>22</v>
      </c>
      <c r="D22" s="189"/>
      <c r="E22" s="189"/>
      <c r="F22" s="195"/>
      <c r="G22" s="195"/>
      <c r="H22" s="195"/>
      <c r="I22" s="195"/>
      <c r="J22" s="195"/>
      <c r="K22" s="195"/>
      <c r="L22" s="195"/>
      <c r="M22" s="195"/>
      <c r="N22" s="195"/>
    </row>
    <row r="23" spans="1:155" s="116" customFormat="1" ht="18" customHeight="1" x14ac:dyDescent="0.25">
      <c r="A23" s="191" t="s">
        <v>23</v>
      </c>
      <c r="B23" s="330" t="s">
        <v>24</v>
      </c>
      <c r="C23" s="330"/>
      <c r="D23" s="330"/>
      <c r="E23" s="330"/>
      <c r="F23" s="330"/>
      <c r="G23" s="195"/>
      <c r="H23" s="195"/>
      <c r="I23" s="195"/>
      <c r="J23" s="195"/>
      <c r="K23" s="195"/>
      <c r="L23" s="195"/>
      <c r="M23" s="195"/>
      <c r="N23" s="195"/>
    </row>
    <row r="24" spans="1:155" s="116" customFormat="1" ht="15" x14ac:dyDescent="0.25">
      <c r="A24" s="191"/>
      <c r="B24" s="335" t="s">
        <v>25</v>
      </c>
      <c r="C24" s="335"/>
      <c r="D24" s="335"/>
      <c r="E24" s="335"/>
      <c r="F24" s="335"/>
      <c r="G24" s="203"/>
      <c r="H24" s="203"/>
      <c r="I24" s="203"/>
      <c r="J24" s="203"/>
      <c r="K24" s="203"/>
      <c r="L24" s="203"/>
      <c r="M24" s="204"/>
      <c r="N24" s="203"/>
    </row>
    <row r="25" spans="1:155" s="116" customFormat="1" ht="9.75" customHeight="1" x14ac:dyDescent="0.25">
      <c r="A25" s="191"/>
      <c r="B25" s="191"/>
      <c r="C25" s="191"/>
      <c r="D25" s="205"/>
      <c r="E25" s="205"/>
      <c r="F25" s="205"/>
      <c r="G25" s="205"/>
      <c r="H25" s="205"/>
      <c r="I25" s="205"/>
      <c r="J25" s="205"/>
      <c r="K25" s="205"/>
      <c r="L25" s="205"/>
      <c r="M25" s="203"/>
      <c r="N25" s="203"/>
    </row>
    <row r="26" spans="1:155" s="116" customFormat="1" ht="15" x14ac:dyDescent="0.25">
      <c r="A26" s="206" t="s">
        <v>617</v>
      </c>
      <c r="B26" s="191"/>
      <c r="C26" s="191"/>
      <c r="D26" s="336" t="s">
        <v>26</v>
      </c>
      <c r="E26" s="336"/>
      <c r="F26" s="336"/>
      <c r="G26" s="207"/>
      <c r="H26" s="207"/>
      <c r="I26" s="207"/>
      <c r="J26" s="207"/>
      <c r="K26" s="207"/>
      <c r="L26" s="207"/>
      <c r="M26" s="207"/>
      <c r="N26" s="207"/>
      <c r="EW26" s="194" t="s">
        <v>26</v>
      </c>
      <c r="EX26" s="194" t="s">
        <v>4</v>
      </c>
      <c r="EY26" s="194" t="s">
        <v>4</v>
      </c>
    </row>
    <row r="27" spans="1:155" s="116" customFormat="1" ht="9.75" customHeight="1" x14ac:dyDescent="0.25">
      <c r="A27" s="191"/>
      <c r="B27" s="208"/>
      <c r="C27" s="208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</row>
    <row r="28" spans="1:155" s="116" customFormat="1" ht="12.75" customHeight="1" x14ac:dyDescent="0.25">
      <c r="A28" s="206" t="s">
        <v>27</v>
      </c>
      <c r="B28" s="208"/>
      <c r="C28" s="210">
        <v>20210.84</v>
      </c>
      <c r="D28" s="211" t="s">
        <v>618</v>
      </c>
      <c r="E28" s="212" t="s">
        <v>29</v>
      </c>
      <c r="G28" s="208"/>
      <c r="H28" s="208"/>
      <c r="I28" s="208"/>
      <c r="J28" s="208"/>
      <c r="K28" s="208"/>
      <c r="L28" s="213"/>
      <c r="M28" s="213"/>
      <c r="N28" s="208"/>
    </row>
    <row r="29" spans="1:155" s="116" customFormat="1" ht="12.75" customHeight="1" x14ac:dyDescent="0.25">
      <c r="A29" s="191"/>
      <c r="B29" s="214" t="s">
        <v>30</v>
      </c>
      <c r="C29" s="215"/>
      <c r="D29" s="216"/>
      <c r="E29" s="212"/>
      <c r="G29" s="208"/>
    </row>
    <row r="30" spans="1:155" s="116" customFormat="1" ht="12.75" customHeight="1" x14ac:dyDescent="0.25">
      <c r="A30" s="191"/>
      <c r="B30" s="217" t="s">
        <v>31</v>
      </c>
      <c r="C30" s="210">
        <v>1617.88</v>
      </c>
      <c r="D30" s="211" t="s">
        <v>619</v>
      </c>
      <c r="E30" s="212" t="s">
        <v>29</v>
      </c>
      <c r="G30" s="208" t="s">
        <v>33</v>
      </c>
      <c r="I30" s="208"/>
      <c r="J30" s="208"/>
      <c r="K30" s="208"/>
      <c r="L30" s="210">
        <v>2199.06</v>
      </c>
      <c r="M30" s="218" t="s">
        <v>620</v>
      </c>
      <c r="N30" s="212" t="s">
        <v>29</v>
      </c>
    </row>
    <row r="31" spans="1:155" s="116" customFormat="1" ht="12.75" customHeight="1" x14ac:dyDescent="0.25">
      <c r="A31" s="191"/>
      <c r="B31" s="217" t="s">
        <v>34</v>
      </c>
      <c r="C31" s="210">
        <v>14044.81</v>
      </c>
      <c r="D31" s="219" t="s">
        <v>621</v>
      </c>
      <c r="E31" s="212" t="s">
        <v>29</v>
      </c>
      <c r="G31" s="208" t="s">
        <v>36</v>
      </c>
      <c r="I31" s="208"/>
      <c r="J31" s="208"/>
      <c r="K31" s="208"/>
      <c r="L31" s="337">
        <v>2125.58</v>
      </c>
      <c r="M31" s="337"/>
      <c r="N31" s="212" t="s">
        <v>622</v>
      </c>
    </row>
    <row r="32" spans="1:155" s="116" customFormat="1" ht="12.75" customHeight="1" x14ac:dyDescent="0.25">
      <c r="A32" s="191"/>
      <c r="B32" s="217" t="s">
        <v>37</v>
      </c>
      <c r="C32" s="210">
        <v>0</v>
      </c>
      <c r="D32" s="219" t="s">
        <v>38</v>
      </c>
      <c r="E32" s="212" t="s">
        <v>29</v>
      </c>
      <c r="G32" s="208" t="s">
        <v>39</v>
      </c>
      <c r="I32" s="208"/>
      <c r="J32" s="208"/>
      <c r="K32" s="208"/>
      <c r="L32" s="337">
        <v>347.95</v>
      </c>
      <c r="M32" s="337"/>
      <c r="N32" s="212" t="s">
        <v>622</v>
      </c>
    </row>
    <row r="33" spans="1:163" s="116" customFormat="1" ht="12.75" customHeight="1" x14ac:dyDescent="0.25">
      <c r="A33" s="191"/>
      <c r="B33" s="217" t="s">
        <v>40</v>
      </c>
      <c r="C33" s="210">
        <v>182</v>
      </c>
      <c r="D33" s="211" t="s">
        <v>623</v>
      </c>
      <c r="E33" s="212" t="s">
        <v>29</v>
      </c>
      <c r="G33" s="208"/>
      <c r="H33" s="208"/>
      <c r="I33" s="208"/>
      <c r="J33" s="208"/>
      <c r="K33" s="208"/>
      <c r="L33" s="328" t="s">
        <v>42</v>
      </c>
      <c r="M33" s="328"/>
      <c r="N33" s="208"/>
    </row>
    <row r="34" spans="1:163" s="116" customFormat="1" ht="9.75" customHeight="1" x14ac:dyDescent="0.25">
      <c r="A34" s="220"/>
    </row>
    <row r="35" spans="1:163" s="116" customFormat="1" ht="36" customHeight="1" x14ac:dyDescent="0.25">
      <c r="A35" s="329" t="s">
        <v>43</v>
      </c>
      <c r="B35" s="326" t="s">
        <v>44</v>
      </c>
      <c r="C35" s="326" t="s">
        <v>45</v>
      </c>
      <c r="D35" s="326"/>
      <c r="E35" s="326"/>
      <c r="F35" s="326" t="s">
        <v>46</v>
      </c>
      <c r="G35" s="326" t="s">
        <v>47</v>
      </c>
      <c r="H35" s="326"/>
      <c r="I35" s="326"/>
      <c r="J35" s="326" t="s">
        <v>48</v>
      </c>
      <c r="K35" s="326"/>
      <c r="L35" s="326"/>
      <c r="M35" s="326" t="s">
        <v>624</v>
      </c>
      <c r="N35" s="326" t="s">
        <v>625</v>
      </c>
    </row>
    <row r="36" spans="1:163" s="116" customFormat="1" ht="11.25" customHeight="1" x14ac:dyDescent="0.25">
      <c r="A36" s="329"/>
      <c r="B36" s="326"/>
      <c r="C36" s="326"/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</row>
    <row r="37" spans="1:163" s="116" customFormat="1" ht="34.5" customHeight="1" x14ac:dyDescent="0.25">
      <c r="A37" s="329"/>
      <c r="B37" s="326"/>
      <c r="C37" s="326"/>
      <c r="D37" s="326"/>
      <c r="E37" s="326"/>
      <c r="F37" s="326"/>
      <c r="G37" s="221" t="s">
        <v>49</v>
      </c>
      <c r="H37" s="221" t="s">
        <v>50</v>
      </c>
      <c r="I37" s="221" t="s">
        <v>51</v>
      </c>
      <c r="J37" s="221" t="s">
        <v>49</v>
      </c>
      <c r="K37" s="221" t="s">
        <v>50</v>
      </c>
      <c r="L37" s="221" t="s">
        <v>52</v>
      </c>
      <c r="M37" s="326"/>
      <c r="N37" s="326"/>
    </row>
    <row r="38" spans="1:163" s="116" customFormat="1" ht="15" x14ac:dyDescent="0.25">
      <c r="A38" s="222">
        <v>1</v>
      </c>
      <c r="B38" s="223">
        <v>2</v>
      </c>
      <c r="C38" s="327">
        <v>3</v>
      </c>
      <c r="D38" s="327"/>
      <c r="E38" s="327"/>
      <c r="F38" s="223">
        <v>4</v>
      </c>
      <c r="G38" s="223">
        <v>5</v>
      </c>
      <c r="H38" s="223">
        <v>6</v>
      </c>
      <c r="I38" s="223">
        <v>7</v>
      </c>
      <c r="J38" s="223">
        <v>8</v>
      </c>
      <c r="K38" s="223">
        <v>9</v>
      </c>
      <c r="L38" s="223">
        <v>10</v>
      </c>
      <c r="M38" s="223">
        <v>11</v>
      </c>
      <c r="N38" s="223">
        <v>12</v>
      </c>
      <c r="O38" s="224"/>
      <c r="P38" s="224"/>
      <c r="Q38" s="224"/>
    </row>
    <row r="39" spans="1:163" s="116" customFormat="1" ht="15" x14ac:dyDescent="0.25">
      <c r="A39" s="319" t="s">
        <v>53</v>
      </c>
      <c r="B39" s="320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1"/>
      <c r="EZ39" s="225" t="s">
        <v>53</v>
      </c>
    </row>
    <row r="40" spans="1:163" s="116" customFormat="1" ht="15" x14ac:dyDescent="0.25">
      <c r="A40" s="323" t="s">
        <v>54</v>
      </c>
      <c r="B40" s="324"/>
      <c r="C40" s="324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5"/>
      <c r="EZ40" s="225"/>
      <c r="FA40" s="226" t="s">
        <v>54</v>
      </c>
    </row>
    <row r="41" spans="1:163" s="116" customFormat="1" ht="15" x14ac:dyDescent="0.25">
      <c r="A41" s="323" t="s">
        <v>55</v>
      </c>
      <c r="B41" s="324"/>
      <c r="C41" s="324"/>
      <c r="D41" s="324"/>
      <c r="E41" s="324"/>
      <c r="F41" s="324"/>
      <c r="G41" s="324"/>
      <c r="H41" s="324"/>
      <c r="I41" s="324"/>
      <c r="J41" s="324"/>
      <c r="K41" s="324"/>
      <c r="L41" s="324"/>
      <c r="M41" s="324"/>
      <c r="N41" s="325"/>
      <c r="EZ41" s="225"/>
      <c r="FA41" s="226" t="s">
        <v>55</v>
      </c>
    </row>
    <row r="42" spans="1:163" s="116" customFormat="1" ht="34.5" x14ac:dyDescent="0.25">
      <c r="A42" s="227" t="s">
        <v>56</v>
      </c>
      <c r="B42" s="228" t="s">
        <v>57</v>
      </c>
      <c r="C42" s="316" t="s">
        <v>58</v>
      </c>
      <c r="D42" s="316"/>
      <c r="E42" s="316"/>
      <c r="F42" s="229" t="s">
        <v>59</v>
      </c>
      <c r="G42" s="230">
        <v>1.6799999999999999E-2</v>
      </c>
      <c r="H42" s="231">
        <v>1</v>
      </c>
      <c r="I42" s="232">
        <v>1.6799999999999999E-2</v>
      </c>
      <c r="J42" s="233"/>
      <c r="K42" s="230"/>
      <c r="L42" s="233"/>
      <c r="M42" s="230"/>
      <c r="N42" s="234"/>
      <c r="EZ42" s="225"/>
      <c r="FA42" s="226"/>
      <c r="FB42" s="226" t="s">
        <v>58</v>
      </c>
      <c r="FC42" s="226" t="s">
        <v>4</v>
      </c>
      <c r="FD42" s="226" t="s">
        <v>4</v>
      </c>
    </row>
    <row r="43" spans="1:163" s="116" customFormat="1" ht="15" x14ac:dyDescent="0.25">
      <c r="A43" s="235"/>
      <c r="B43" s="236"/>
      <c r="C43" s="315" t="s">
        <v>60</v>
      </c>
      <c r="D43" s="315"/>
      <c r="E43" s="315"/>
      <c r="F43" s="315"/>
      <c r="G43" s="315"/>
      <c r="H43" s="315"/>
      <c r="I43" s="315"/>
      <c r="J43" s="315"/>
      <c r="K43" s="315"/>
      <c r="L43" s="315"/>
      <c r="M43" s="315"/>
      <c r="N43" s="317"/>
      <c r="EZ43" s="225"/>
      <c r="FA43" s="226"/>
      <c r="FB43" s="226"/>
      <c r="FC43" s="226"/>
      <c r="FD43" s="226"/>
      <c r="FE43" s="237" t="s">
        <v>60</v>
      </c>
    </row>
    <row r="44" spans="1:163" s="116" customFormat="1" ht="68.25" x14ac:dyDescent="0.25">
      <c r="A44" s="238"/>
      <c r="B44" s="239" t="s">
        <v>61</v>
      </c>
      <c r="C44" s="310" t="s">
        <v>62</v>
      </c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22"/>
      <c r="EZ44" s="225"/>
      <c r="FA44" s="226"/>
      <c r="FB44" s="226"/>
      <c r="FC44" s="226"/>
      <c r="FD44" s="226"/>
      <c r="FF44" s="237" t="s">
        <v>62</v>
      </c>
    </row>
    <row r="45" spans="1:163" s="116" customFormat="1" ht="23.25" x14ac:dyDescent="0.25">
      <c r="A45" s="238"/>
      <c r="B45" s="239" t="s">
        <v>63</v>
      </c>
      <c r="C45" s="310" t="s">
        <v>64</v>
      </c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22"/>
      <c r="EZ45" s="225"/>
      <c r="FA45" s="226"/>
      <c r="FB45" s="226"/>
      <c r="FC45" s="226"/>
      <c r="FD45" s="226"/>
      <c r="FF45" s="237" t="s">
        <v>64</v>
      </c>
    </row>
    <row r="46" spans="1:163" s="116" customFormat="1" ht="15" x14ac:dyDescent="0.25">
      <c r="A46" s="240"/>
      <c r="B46" s="239" t="s">
        <v>56</v>
      </c>
      <c r="C46" s="315" t="s">
        <v>65</v>
      </c>
      <c r="D46" s="315"/>
      <c r="E46" s="315"/>
      <c r="F46" s="241"/>
      <c r="G46" s="242"/>
      <c r="H46" s="242"/>
      <c r="I46" s="242"/>
      <c r="J46" s="243">
        <v>4261.97</v>
      </c>
      <c r="K46" s="244">
        <v>1.3225</v>
      </c>
      <c r="L46" s="245">
        <v>94.69</v>
      </c>
      <c r="M46" s="246">
        <v>49.45</v>
      </c>
      <c r="N46" s="247">
        <v>4682.42</v>
      </c>
      <c r="EZ46" s="225"/>
      <c r="FA46" s="226"/>
      <c r="FB46" s="226"/>
      <c r="FC46" s="226"/>
      <c r="FD46" s="226"/>
      <c r="FG46" s="237" t="s">
        <v>65</v>
      </c>
    </row>
    <row r="47" spans="1:163" s="116" customFormat="1" ht="15" x14ac:dyDescent="0.25">
      <c r="A47" s="240"/>
      <c r="B47" s="239" t="s">
        <v>66</v>
      </c>
      <c r="C47" s="315" t="s">
        <v>67</v>
      </c>
      <c r="D47" s="315"/>
      <c r="E47" s="315"/>
      <c r="F47" s="241"/>
      <c r="G47" s="242"/>
      <c r="H47" s="242"/>
      <c r="I47" s="242"/>
      <c r="J47" s="248">
        <v>140.49</v>
      </c>
      <c r="K47" s="244">
        <v>1.4375</v>
      </c>
      <c r="L47" s="245">
        <v>3.39</v>
      </c>
      <c r="M47" s="246">
        <v>14.53</v>
      </c>
      <c r="N47" s="249">
        <v>49.26</v>
      </c>
      <c r="EZ47" s="225"/>
      <c r="FA47" s="226"/>
      <c r="FB47" s="226"/>
      <c r="FC47" s="226"/>
      <c r="FD47" s="226"/>
      <c r="FG47" s="237" t="s">
        <v>67</v>
      </c>
    </row>
    <row r="48" spans="1:163" s="116" customFormat="1" ht="15" x14ac:dyDescent="0.25">
      <c r="A48" s="240"/>
      <c r="B48" s="239" t="s">
        <v>68</v>
      </c>
      <c r="C48" s="315" t="s">
        <v>69</v>
      </c>
      <c r="D48" s="315"/>
      <c r="E48" s="315"/>
      <c r="F48" s="241"/>
      <c r="G48" s="242"/>
      <c r="H48" s="242"/>
      <c r="I48" s="242"/>
      <c r="J48" s="245">
        <v>9</v>
      </c>
      <c r="K48" s="244">
        <v>1.4375</v>
      </c>
      <c r="L48" s="245">
        <v>0.22</v>
      </c>
      <c r="M48" s="246">
        <v>49.45</v>
      </c>
      <c r="N48" s="249">
        <v>10.88</v>
      </c>
      <c r="EZ48" s="225"/>
      <c r="FA48" s="226"/>
      <c r="FB48" s="226"/>
      <c r="FC48" s="226"/>
      <c r="FD48" s="226"/>
      <c r="FG48" s="237" t="s">
        <v>69</v>
      </c>
    </row>
    <row r="49" spans="1:167" s="116" customFormat="1" ht="15" x14ac:dyDescent="0.25">
      <c r="A49" s="240"/>
      <c r="B49" s="239" t="s">
        <v>70</v>
      </c>
      <c r="C49" s="315" t="s">
        <v>71</v>
      </c>
      <c r="D49" s="315"/>
      <c r="E49" s="315"/>
      <c r="F49" s="241"/>
      <c r="G49" s="242"/>
      <c r="H49" s="242"/>
      <c r="I49" s="242"/>
      <c r="J49" s="250">
        <v>2732.35</v>
      </c>
      <c r="K49" s="242"/>
      <c r="L49" s="245">
        <v>45.9</v>
      </c>
      <c r="M49" s="246">
        <v>9.1199999999999992</v>
      </c>
      <c r="N49" s="249">
        <v>418.61</v>
      </c>
      <c r="EZ49" s="225"/>
      <c r="FA49" s="226"/>
      <c r="FB49" s="226"/>
      <c r="FC49" s="226"/>
      <c r="FD49" s="226"/>
      <c r="FG49" s="237" t="s">
        <v>71</v>
      </c>
    </row>
    <row r="50" spans="1:167" s="116" customFormat="1" ht="15" x14ac:dyDescent="0.25">
      <c r="A50" s="251"/>
      <c r="B50" s="239"/>
      <c r="C50" s="315" t="s">
        <v>72</v>
      </c>
      <c r="D50" s="315"/>
      <c r="E50" s="315"/>
      <c r="F50" s="241" t="s">
        <v>73</v>
      </c>
      <c r="G50" s="246">
        <v>219.68</v>
      </c>
      <c r="H50" s="244">
        <v>1.3225</v>
      </c>
      <c r="I50" s="252">
        <v>4.8808502000000002</v>
      </c>
      <c r="J50" s="253"/>
      <c r="K50" s="242"/>
      <c r="L50" s="253"/>
      <c r="M50" s="242"/>
      <c r="N50" s="254"/>
      <c r="EZ50" s="225"/>
      <c r="FA50" s="226"/>
      <c r="FB50" s="226"/>
      <c r="FC50" s="226"/>
      <c r="FD50" s="226"/>
      <c r="FH50" s="237" t="s">
        <v>72</v>
      </c>
    </row>
    <row r="51" spans="1:167" s="116" customFormat="1" ht="15" x14ac:dyDescent="0.25">
      <c r="A51" s="251"/>
      <c r="B51" s="239"/>
      <c r="C51" s="315" t="s">
        <v>74</v>
      </c>
      <c r="D51" s="315"/>
      <c r="E51" s="315"/>
      <c r="F51" s="241" t="s">
        <v>73</v>
      </c>
      <c r="G51" s="246">
        <v>0.71</v>
      </c>
      <c r="H51" s="244">
        <v>1.4375</v>
      </c>
      <c r="I51" s="252">
        <v>1.7146499999999999E-2</v>
      </c>
      <c r="J51" s="253"/>
      <c r="K51" s="242"/>
      <c r="L51" s="253"/>
      <c r="M51" s="242"/>
      <c r="N51" s="254"/>
      <c r="EZ51" s="225"/>
      <c r="FA51" s="226"/>
      <c r="FB51" s="226"/>
      <c r="FC51" s="226"/>
      <c r="FD51" s="226"/>
      <c r="FH51" s="237" t="s">
        <v>74</v>
      </c>
    </row>
    <row r="52" spans="1:167" s="116" customFormat="1" ht="15" x14ac:dyDescent="0.25">
      <c r="A52" s="235"/>
      <c r="B52" s="239"/>
      <c r="C52" s="318" t="s">
        <v>75</v>
      </c>
      <c r="D52" s="318"/>
      <c r="E52" s="318"/>
      <c r="F52" s="255"/>
      <c r="G52" s="256"/>
      <c r="H52" s="256"/>
      <c r="I52" s="256"/>
      <c r="J52" s="257">
        <v>7134.81</v>
      </c>
      <c r="K52" s="256"/>
      <c r="L52" s="258">
        <v>143.97999999999999</v>
      </c>
      <c r="M52" s="256"/>
      <c r="N52" s="259">
        <v>5150.29</v>
      </c>
      <c r="EZ52" s="225"/>
      <c r="FA52" s="226"/>
      <c r="FB52" s="226"/>
      <c r="FC52" s="226"/>
      <c r="FD52" s="226"/>
      <c r="FI52" s="237" t="s">
        <v>75</v>
      </c>
    </row>
    <row r="53" spans="1:167" s="116" customFormat="1" ht="15" x14ac:dyDescent="0.25">
      <c r="A53" s="251"/>
      <c r="B53" s="239"/>
      <c r="C53" s="315" t="s">
        <v>76</v>
      </c>
      <c r="D53" s="315"/>
      <c r="E53" s="315"/>
      <c r="F53" s="241"/>
      <c r="G53" s="242"/>
      <c r="H53" s="242"/>
      <c r="I53" s="242"/>
      <c r="J53" s="253"/>
      <c r="K53" s="242"/>
      <c r="L53" s="245">
        <v>94.91</v>
      </c>
      <c r="M53" s="242"/>
      <c r="N53" s="247">
        <v>4693.3</v>
      </c>
      <c r="EZ53" s="225"/>
      <c r="FA53" s="226"/>
      <c r="FB53" s="226"/>
      <c r="FC53" s="226"/>
      <c r="FD53" s="226"/>
      <c r="FH53" s="237" t="s">
        <v>76</v>
      </c>
    </row>
    <row r="54" spans="1:167" s="116" customFormat="1" ht="23.25" x14ac:dyDescent="0.25">
      <c r="A54" s="251"/>
      <c r="B54" s="239" t="s">
        <v>77</v>
      </c>
      <c r="C54" s="315" t="s">
        <v>78</v>
      </c>
      <c r="D54" s="315"/>
      <c r="E54" s="315"/>
      <c r="F54" s="241" t="s">
        <v>79</v>
      </c>
      <c r="G54" s="260">
        <v>126</v>
      </c>
      <c r="H54" s="242"/>
      <c r="I54" s="260">
        <v>126</v>
      </c>
      <c r="J54" s="253"/>
      <c r="K54" s="242"/>
      <c r="L54" s="245">
        <v>119.59</v>
      </c>
      <c r="M54" s="242"/>
      <c r="N54" s="247">
        <v>5913.56</v>
      </c>
      <c r="EZ54" s="225"/>
      <c r="FA54" s="226"/>
      <c r="FB54" s="226"/>
      <c r="FC54" s="226"/>
      <c r="FD54" s="226"/>
      <c r="FH54" s="237" t="s">
        <v>78</v>
      </c>
    </row>
    <row r="55" spans="1:167" s="116" customFormat="1" ht="23.25" x14ac:dyDescent="0.25">
      <c r="A55" s="251"/>
      <c r="B55" s="239" t="s">
        <v>80</v>
      </c>
      <c r="C55" s="315" t="s">
        <v>81</v>
      </c>
      <c r="D55" s="315"/>
      <c r="E55" s="315"/>
      <c r="F55" s="241" t="s">
        <v>79</v>
      </c>
      <c r="G55" s="260">
        <v>68</v>
      </c>
      <c r="H55" s="242"/>
      <c r="I55" s="260">
        <v>68</v>
      </c>
      <c r="J55" s="253"/>
      <c r="K55" s="242"/>
      <c r="L55" s="245">
        <v>64.540000000000006</v>
      </c>
      <c r="M55" s="242"/>
      <c r="N55" s="247">
        <v>3191.44</v>
      </c>
      <c r="EZ55" s="225"/>
      <c r="FA55" s="226"/>
      <c r="FB55" s="226"/>
      <c r="FC55" s="226"/>
      <c r="FD55" s="226"/>
      <c r="FH55" s="237" t="s">
        <v>81</v>
      </c>
    </row>
    <row r="56" spans="1:167" s="116" customFormat="1" ht="15" x14ac:dyDescent="0.25">
      <c r="A56" s="261"/>
      <c r="B56" s="262"/>
      <c r="C56" s="316" t="s">
        <v>82</v>
      </c>
      <c r="D56" s="316"/>
      <c r="E56" s="316"/>
      <c r="F56" s="229"/>
      <c r="G56" s="230"/>
      <c r="H56" s="230"/>
      <c r="I56" s="230"/>
      <c r="J56" s="233"/>
      <c r="K56" s="230"/>
      <c r="L56" s="263">
        <v>328.11</v>
      </c>
      <c r="M56" s="256"/>
      <c r="N56" s="264">
        <v>14255.29</v>
      </c>
      <c r="EZ56" s="225"/>
      <c r="FA56" s="226"/>
      <c r="FB56" s="226"/>
      <c r="FC56" s="226"/>
      <c r="FD56" s="226"/>
      <c r="FJ56" s="226" t="s">
        <v>82</v>
      </c>
    </row>
    <row r="57" spans="1:167" s="116" customFormat="1" ht="33.75" x14ac:dyDescent="0.25">
      <c r="A57" s="227" t="s">
        <v>66</v>
      </c>
      <c r="B57" s="228" t="s">
        <v>83</v>
      </c>
      <c r="C57" s="316" t="s">
        <v>84</v>
      </c>
      <c r="D57" s="316"/>
      <c r="E57" s="316"/>
      <c r="F57" s="229" t="s">
        <v>85</v>
      </c>
      <c r="G57" s="230">
        <v>16</v>
      </c>
      <c r="H57" s="231">
        <v>1</v>
      </c>
      <c r="I57" s="231">
        <v>16</v>
      </c>
      <c r="J57" s="263">
        <v>142.16999999999999</v>
      </c>
      <c r="K57" s="265">
        <v>1.04236</v>
      </c>
      <c r="L57" s="266">
        <v>2371.08</v>
      </c>
      <c r="M57" s="267">
        <v>9.1199999999999992</v>
      </c>
      <c r="N57" s="264">
        <v>21624.25</v>
      </c>
      <c r="EZ57" s="225"/>
      <c r="FA57" s="226"/>
      <c r="FB57" s="226" t="s">
        <v>84</v>
      </c>
      <c r="FC57" s="226" t="s">
        <v>4</v>
      </c>
      <c r="FD57" s="226" t="s">
        <v>4</v>
      </c>
      <c r="FJ57" s="226"/>
    </row>
    <row r="58" spans="1:167" s="116" customFormat="1" ht="15" x14ac:dyDescent="0.25">
      <c r="A58" s="235"/>
      <c r="B58" s="236"/>
      <c r="C58" s="315" t="s">
        <v>626</v>
      </c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7"/>
      <c r="EZ58" s="225"/>
      <c r="FA58" s="226"/>
      <c r="FB58" s="226"/>
      <c r="FC58" s="226"/>
      <c r="FD58" s="226"/>
      <c r="FJ58" s="226"/>
      <c r="FK58" s="237" t="s">
        <v>626</v>
      </c>
    </row>
    <row r="59" spans="1:167" s="116" customFormat="1" ht="15" x14ac:dyDescent="0.25">
      <c r="A59" s="238"/>
      <c r="B59" s="239"/>
      <c r="C59" s="310" t="s">
        <v>87</v>
      </c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22"/>
      <c r="EZ59" s="225"/>
      <c r="FA59" s="226"/>
      <c r="FB59" s="226"/>
      <c r="FC59" s="226"/>
      <c r="FD59" s="226"/>
      <c r="FF59" s="237" t="s">
        <v>87</v>
      </c>
      <c r="FJ59" s="226"/>
    </row>
    <row r="60" spans="1:167" s="116" customFormat="1" ht="15" x14ac:dyDescent="0.25">
      <c r="A60" s="238"/>
      <c r="B60" s="239"/>
      <c r="C60" s="310" t="s">
        <v>88</v>
      </c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22"/>
      <c r="EZ60" s="225"/>
      <c r="FA60" s="226"/>
      <c r="FB60" s="226"/>
      <c r="FC60" s="226"/>
      <c r="FD60" s="226"/>
      <c r="FF60" s="237" t="s">
        <v>88</v>
      </c>
      <c r="FJ60" s="226"/>
    </row>
    <row r="61" spans="1:167" s="116" customFormat="1" ht="15" x14ac:dyDescent="0.25">
      <c r="A61" s="261"/>
      <c r="B61" s="262"/>
      <c r="C61" s="316" t="s">
        <v>82</v>
      </c>
      <c r="D61" s="316"/>
      <c r="E61" s="316"/>
      <c r="F61" s="229"/>
      <c r="G61" s="230"/>
      <c r="H61" s="230"/>
      <c r="I61" s="230"/>
      <c r="J61" s="233"/>
      <c r="K61" s="230"/>
      <c r="L61" s="266">
        <v>2371.08</v>
      </c>
      <c r="M61" s="256"/>
      <c r="N61" s="264">
        <v>21624.25</v>
      </c>
      <c r="EZ61" s="225"/>
      <c r="FA61" s="226"/>
      <c r="FB61" s="226"/>
      <c r="FC61" s="226"/>
      <c r="FD61" s="226"/>
      <c r="FJ61" s="226" t="s">
        <v>82</v>
      </c>
    </row>
    <row r="62" spans="1:167" s="116" customFormat="1" ht="34.5" x14ac:dyDescent="0.25">
      <c r="A62" s="227" t="s">
        <v>68</v>
      </c>
      <c r="B62" s="228" t="s">
        <v>89</v>
      </c>
      <c r="C62" s="316" t="s">
        <v>90</v>
      </c>
      <c r="D62" s="316"/>
      <c r="E62" s="316"/>
      <c r="F62" s="229" t="s">
        <v>91</v>
      </c>
      <c r="G62" s="230">
        <v>1.1399999999999999</v>
      </c>
      <c r="H62" s="231">
        <v>1</v>
      </c>
      <c r="I62" s="267">
        <v>1.1399999999999999</v>
      </c>
      <c r="J62" s="233"/>
      <c r="K62" s="230"/>
      <c r="L62" s="233"/>
      <c r="M62" s="230"/>
      <c r="N62" s="234"/>
      <c r="EZ62" s="225"/>
      <c r="FA62" s="226"/>
      <c r="FB62" s="226" t="s">
        <v>90</v>
      </c>
      <c r="FC62" s="226" t="s">
        <v>4</v>
      </c>
      <c r="FD62" s="226" t="s">
        <v>4</v>
      </c>
      <c r="FJ62" s="226"/>
    </row>
    <row r="63" spans="1:167" s="116" customFormat="1" ht="15" x14ac:dyDescent="0.25">
      <c r="A63" s="235"/>
      <c r="B63" s="236"/>
      <c r="C63" s="315" t="s">
        <v>92</v>
      </c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7"/>
      <c r="EZ63" s="225"/>
      <c r="FA63" s="226"/>
      <c r="FB63" s="226"/>
      <c r="FC63" s="226"/>
      <c r="FD63" s="226"/>
      <c r="FE63" s="237" t="s">
        <v>92</v>
      </c>
      <c r="FJ63" s="226"/>
    </row>
    <row r="64" spans="1:167" s="116" customFormat="1" ht="68.25" x14ac:dyDescent="0.25">
      <c r="A64" s="238"/>
      <c r="B64" s="239" t="s">
        <v>61</v>
      </c>
      <c r="C64" s="310" t="s">
        <v>62</v>
      </c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22"/>
      <c r="EZ64" s="225"/>
      <c r="FA64" s="226"/>
      <c r="FB64" s="226"/>
      <c r="FC64" s="226"/>
      <c r="FD64" s="226"/>
      <c r="FF64" s="237" t="s">
        <v>62</v>
      </c>
      <c r="FJ64" s="226"/>
    </row>
    <row r="65" spans="1:166" s="116" customFormat="1" ht="22.5" x14ac:dyDescent="0.25">
      <c r="A65" s="238"/>
      <c r="B65" s="239" t="s">
        <v>93</v>
      </c>
      <c r="C65" s="310" t="s">
        <v>94</v>
      </c>
      <c r="D65" s="310"/>
      <c r="E65" s="310"/>
      <c r="F65" s="310"/>
      <c r="G65" s="310"/>
      <c r="H65" s="310"/>
      <c r="I65" s="310"/>
      <c r="J65" s="310"/>
      <c r="K65" s="310"/>
      <c r="L65" s="310"/>
      <c r="M65" s="310"/>
      <c r="N65" s="322"/>
      <c r="EZ65" s="225"/>
      <c r="FA65" s="226"/>
      <c r="FB65" s="226"/>
      <c r="FC65" s="226"/>
      <c r="FD65" s="226"/>
      <c r="FF65" s="237" t="s">
        <v>94</v>
      </c>
      <c r="FJ65" s="226"/>
    </row>
    <row r="66" spans="1:166" s="116" customFormat="1" ht="23.25" x14ac:dyDescent="0.25">
      <c r="A66" s="238"/>
      <c r="B66" s="239" t="s">
        <v>63</v>
      </c>
      <c r="C66" s="310" t="s">
        <v>64</v>
      </c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22"/>
      <c r="EZ66" s="225"/>
      <c r="FA66" s="226"/>
      <c r="FB66" s="226"/>
      <c r="FC66" s="226"/>
      <c r="FD66" s="226"/>
      <c r="FF66" s="237" t="s">
        <v>64</v>
      </c>
      <c r="FJ66" s="226"/>
    </row>
    <row r="67" spans="1:166" s="116" customFormat="1" ht="15" x14ac:dyDescent="0.25">
      <c r="A67" s="240"/>
      <c r="B67" s="239" t="s">
        <v>56</v>
      </c>
      <c r="C67" s="315" t="s">
        <v>65</v>
      </c>
      <c r="D67" s="315"/>
      <c r="E67" s="315"/>
      <c r="F67" s="241"/>
      <c r="G67" s="242"/>
      <c r="H67" s="242"/>
      <c r="I67" s="242"/>
      <c r="J67" s="243">
        <v>1823.67</v>
      </c>
      <c r="K67" s="268">
        <v>0.92574999999999996</v>
      </c>
      <c r="L67" s="250">
        <v>1924.62</v>
      </c>
      <c r="M67" s="246">
        <v>49.45</v>
      </c>
      <c r="N67" s="247">
        <v>95172.46</v>
      </c>
      <c r="EZ67" s="225"/>
      <c r="FA67" s="226"/>
      <c r="FB67" s="226"/>
      <c r="FC67" s="226"/>
      <c r="FD67" s="226"/>
      <c r="FG67" s="237" t="s">
        <v>65</v>
      </c>
      <c r="FJ67" s="226"/>
    </row>
    <row r="68" spans="1:166" s="116" customFormat="1" ht="15" x14ac:dyDescent="0.25">
      <c r="A68" s="240"/>
      <c r="B68" s="239" t="s">
        <v>66</v>
      </c>
      <c r="C68" s="315" t="s">
        <v>67</v>
      </c>
      <c r="D68" s="315"/>
      <c r="E68" s="315"/>
      <c r="F68" s="241"/>
      <c r="G68" s="242"/>
      <c r="H68" s="242"/>
      <c r="I68" s="242"/>
      <c r="J68" s="243">
        <v>3343.94</v>
      </c>
      <c r="K68" s="268">
        <v>1.0062500000000001</v>
      </c>
      <c r="L68" s="250">
        <v>3835.92</v>
      </c>
      <c r="M68" s="246">
        <v>14.53</v>
      </c>
      <c r="N68" s="247">
        <v>55735.92</v>
      </c>
      <c r="EZ68" s="225"/>
      <c r="FA68" s="226"/>
      <c r="FB68" s="226"/>
      <c r="FC68" s="226"/>
      <c r="FD68" s="226"/>
      <c r="FG68" s="237" t="s">
        <v>67</v>
      </c>
      <c r="FJ68" s="226"/>
    </row>
    <row r="69" spans="1:166" s="116" customFormat="1" ht="15" x14ac:dyDescent="0.25">
      <c r="A69" s="240"/>
      <c r="B69" s="239" t="s">
        <v>68</v>
      </c>
      <c r="C69" s="315" t="s">
        <v>69</v>
      </c>
      <c r="D69" s="315"/>
      <c r="E69" s="315"/>
      <c r="F69" s="241"/>
      <c r="G69" s="242"/>
      <c r="H69" s="242"/>
      <c r="I69" s="242"/>
      <c r="J69" s="245">
        <v>229.05</v>
      </c>
      <c r="K69" s="268">
        <v>1.0062500000000001</v>
      </c>
      <c r="L69" s="245">
        <v>262.75</v>
      </c>
      <c r="M69" s="246">
        <v>49.45</v>
      </c>
      <c r="N69" s="247">
        <v>12992.99</v>
      </c>
      <c r="EZ69" s="225"/>
      <c r="FA69" s="226"/>
      <c r="FB69" s="226"/>
      <c r="FC69" s="226"/>
      <c r="FD69" s="226"/>
      <c r="FG69" s="237" t="s">
        <v>69</v>
      </c>
      <c r="FJ69" s="226"/>
    </row>
    <row r="70" spans="1:166" s="116" customFormat="1" ht="15" x14ac:dyDescent="0.25">
      <c r="A70" s="240"/>
      <c r="B70" s="239" t="s">
        <v>70</v>
      </c>
      <c r="C70" s="315" t="s">
        <v>71</v>
      </c>
      <c r="D70" s="315"/>
      <c r="E70" s="315"/>
      <c r="F70" s="241"/>
      <c r="G70" s="242"/>
      <c r="H70" s="242"/>
      <c r="I70" s="242"/>
      <c r="J70" s="245">
        <v>300.83999999999997</v>
      </c>
      <c r="K70" s="260">
        <v>0</v>
      </c>
      <c r="L70" s="245">
        <v>0</v>
      </c>
      <c r="M70" s="246">
        <v>9.1199999999999992</v>
      </c>
      <c r="N70" s="254"/>
      <c r="EZ70" s="225"/>
      <c r="FA70" s="226"/>
      <c r="FB70" s="226"/>
      <c r="FC70" s="226"/>
      <c r="FD70" s="226"/>
      <c r="FG70" s="237" t="s">
        <v>71</v>
      </c>
      <c r="FJ70" s="226"/>
    </row>
    <row r="71" spans="1:166" s="116" customFormat="1" ht="15" x14ac:dyDescent="0.25">
      <c r="A71" s="251"/>
      <c r="B71" s="239"/>
      <c r="C71" s="315" t="s">
        <v>72</v>
      </c>
      <c r="D71" s="315"/>
      <c r="E71" s="315"/>
      <c r="F71" s="241" t="s">
        <v>73</v>
      </c>
      <c r="G71" s="260">
        <v>94</v>
      </c>
      <c r="H71" s="268">
        <v>0.92574999999999996</v>
      </c>
      <c r="I71" s="268">
        <v>99.203370000000007</v>
      </c>
      <c r="J71" s="253"/>
      <c r="K71" s="242"/>
      <c r="L71" s="253"/>
      <c r="M71" s="242"/>
      <c r="N71" s="254"/>
      <c r="EZ71" s="225"/>
      <c r="FA71" s="226"/>
      <c r="FB71" s="226"/>
      <c r="FC71" s="226"/>
      <c r="FD71" s="226"/>
      <c r="FH71" s="237" t="s">
        <v>72</v>
      </c>
      <c r="FJ71" s="226"/>
    </row>
    <row r="72" spans="1:166" s="116" customFormat="1" ht="15" x14ac:dyDescent="0.25">
      <c r="A72" s="251"/>
      <c r="B72" s="239"/>
      <c r="C72" s="315" t="s">
        <v>74</v>
      </c>
      <c r="D72" s="315"/>
      <c r="E72" s="315"/>
      <c r="F72" s="241" t="s">
        <v>73</v>
      </c>
      <c r="G72" s="269">
        <v>16.899999999999999</v>
      </c>
      <c r="H72" s="268">
        <v>1.0062500000000001</v>
      </c>
      <c r="I72" s="252">
        <v>19.386412499999999</v>
      </c>
      <c r="J72" s="253"/>
      <c r="K72" s="242"/>
      <c r="L72" s="253"/>
      <c r="M72" s="242"/>
      <c r="N72" s="254"/>
      <c r="EZ72" s="225"/>
      <c r="FA72" s="226"/>
      <c r="FB72" s="226"/>
      <c r="FC72" s="226"/>
      <c r="FD72" s="226"/>
      <c r="FH72" s="237" t="s">
        <v>74</v>
      </c>
      <c r="FJ72" s="226"/>
    </row>
    <row r="73" spans="1:166" s="116" customFormat="1" ht="15" x14ac:dyDescent="0.25">
      <c r="A73" s="235"/>
      <c r="B73" s="239"/>
      <c r="C73" s="318" t="s">
        <v>75</v>
      </c>
      <c r="D73" s="318"/>
      <c r="E73" s="318"/>
      <c r="F73" s="255"/>
      <c r="G73" s="256"/>
      <c r="H73" s="256"/>
      <c r="I73" s="256"/>
      <c r="J73" s="257">
        <v>5468.45</v>
      </c>
      <c r="K73" s="256"/>
      <c r="L73" s="257">
        <v>5760.54</v>
      </c>
      <c r="M73" s="256"/>
      <c r="N73" s="259">
        <v>150908.38</v>
      </c>
      <c r="EZ73" s="225"/>
      <c r="FA73" s="226"/>
      <c r="FB73" s="226"/>
      <c r="FC73" s="226"/>
      <c r="FD73" s="226"/>
      <c r="FI73" s="237" t="s">
        <v>75</v>
      </c>
      <c r="FJ73" s="226"/>
    </row>
    <row r="74" spans="1:166" s="116" customFormat="1" ht="15" x14ac:dyDescent="0.25">
      <c r="A74" s="251"/>
      <c r="B74" s="239"/>
      <c r="C74" s="315" t="s">
        <v>76</v>
      </c>
      <c r="D74" s="315"/>
      <c r="E74" s="315"/>
      <c r="F74" s="241"/>
      <c r="G74" s="242"/>
      <c r="H74" s="242"/>
      <c r="I74" s="242"/>
      <c r="J74" s="253"/>
      <c r="K74" s="242"/>
      <c r="L74" s="250">
        <v>2187.37</v>
      </c>
      <c r="M74" s="242"/>
      <c r="N74" s="247">
        <v>108165.45</v>
      </c>
      <c r="EZ74" s="225"/>
      <c r="FA74" s="226"/>
      <c r="FB74" s="226"/>
      <c r="FC74" s="226"/>
      <c r="FD74" s="226"/>
      <c r="FH74" s="237" t="s">
        <v>76</v>
      </c>
      <c r="FJ74" s="226"/>
    </row>
    <row r="75" spans="1:166" s="116" customFormat="1" ht="23.25" x14ac:dyDescent="0.25">
      <c r="A75" s="251"/>
      <c r="B75" s="239" t="s">
        <v>95</v>
      </c>
      <c r="C75" s="315" t="s">
        <v>96</v>
      </c>
      <c r="D75" s="315"/>
      <c r="E75" s="315"/>
      <c r="F75" s="241" t="s">
        <v>79</v>
      </c>
      <c r="G75" s="260">
        <v>93</v>
      </c>
      <c r="H75" s="242"/>
      <c r="I75" s="260">
        <v>93</v>
      </c>
      <c r="J75" s="253"/>
      <c r="K75" s="242"/>
      <c r="L75" s="250">
        <v>2034.25</v>
      </c>
      <c r="M75" s="242"/>
      <c r="N75" s="247">
        <v>100593.87</v>
      </c>
      <c r="EZ75" s="225"/>
      <c r="FA75" s="226"/>
      <c r="FB75" s="226"/>
      <c r="FC75" s="226"/>
      <c r="FD75" s="226"/>
      <c r="FH75" s="237" t="s">
        <v>96</v>
      </c>
      <c r="FJ75" s="226"/>
    </row>
    <row r="76" spans="1:166" s="116" customFormat="1" ht="45" x14ac:dyDescent="0.25">
      <c r="A76" s="251"/>
      <c r="B76" s="239" t="s">
        <v>97</v>
      </c>
      <c r="C76" s="315" t="s">
        <v>98</v>
      </c>
      <c r="D76" s="315"/>
      <c r="E76" s="315"/>
      <c r="F76" s="241" t="s">
        <v>79</v>
      </c>
      <c r="G76" s="260">
        <v>62</v>
      </c>
      <c r="H76" s="246">
        <v>0.85</v>
      </c>
      <c r="I76" s="269">
        <v>52.7</v>
      </c>
      <c r="J76" s="253"/>
      <c r="K76" s="242"/>
      <c r="L76" s="250">
        <v>1152.74</v>
      </c>
      <c r="M76" s="242"/>
      <c r="N76" s="247">
        <v>57003.19</v>
      </c>
      <c r="EZ76" s="225"/>
      <c r="FA76" s="226"/>
      <c r="FB76" s="226"/>
      <c r="FC76" s="226"/>
      <c r="FD76" s="226"/>
      <c r="FH76" s="237" t="s">
        <v>98</v>
      </c>
      <c r="FJ76" s="226"/>
    </row>
    <row r="77" spans="1:166" s="116" customFormat="1" ht="15" x14ac:dyDescent="0.25">
      <c r="A77" s="261"/>
      <c r="B77" s="262"/>
      <c r="C77" s="316" t="s">
        <v>82</v>
      </c>
      <c r="D77" s="316"/>
      <c r="E77" s="316"/>
      <c r="F77" s="229"/>
      <c r="G77" s="230"/>
      <c r="H77" s="230"/>
      <c r="I77" s="230"/>
      <c r="J77" s="233"/>
      <c r="K77" s="230"/>
      <c r="L77" s="266">
        <v>8947.5300000000007</v>
      </c>
      <c r="M77" s="256"/>
      <c r="N77" s="264">
        <v>308505.44</v>
      </c>
      <c r="EZ77" s="225"/>
      <c r="FA77" s="226"/>
      <c r="FB77" s="226"/>
      <c r="FC77" s="226"/>
      <c r="FD77" s="226"/>
      <c r="FJ77" s="226" t="s">
        <v>82</v>
      </c>
    </row>
    <row r="78" spans="1:166" s="116" customFormat="1" ht="34.5" x14ac:dyDescent="0.25">
      <c r="A78" s="227" t="s">
        <v>70</v>
      </c>
      <c r="B78" s="228" t="s">
        <v>57</v>
      </c>
      <c r="C78" s="316" t="s">
        <v>58</v>
      </c>
      <c r="D78" s="316"/>
      <c r="E78" s="316"/>
      <c r="F78" s="229" t="s">
        <v>59</v>
      </c>
      <c r="G78" s="230">
        <v>5.3999999999999999E-2</v>
      </c>
      <c r="H78" s="231">
        <v>1</v>
      </c>
      <c r="I78" s="270">
        <v>5.3999999999999999E-2</v>
      </c>
      <c r="J78" s="233"/>
      <c r="K78" s="230"/>
      <c r="L78" s="233"/>
      <c r="M78" s="230"/>
      <c r="N78" s="234"/>
      <c r="EZ78" s="225"/>
      <c r="FA78" s="226"/>
      <c r="FB78" s="226" t="s">
        <v>58</v>
      </c>
      <c r="FC78" s="226" t="s">
        <v>4</v>
      </c>
      <c r="FD78" s="226" t="s">
        <v>4</v>
      </c>
      <c r="FJ78" s="226"/>
    </row>
    <row r="79" spans="1:166" s="116" customFormat="1" ht="15" x14ac:dyDescent="0.25">
      <c r="A79" s="235"/>
      <c r="B79" s="236"/>
      <c r="C79" s="315" t="s">
        <v>99</v>
      </c>
      <c r="D79" s="315"/>
      <c r="E79" s="315"/>
      <c r="F79" s="315"/>
      <c r="G79" s="315"/>
      <c r="H79" s="315"/>
      <c r="I79" s="315"/>
      <c r="J79" s="315"/>
      <c r="K79" s="315"/>
      <c r="L79" s="315"/>
      <c r="M79" s="315"/>
      <c r="N79" s="317"/>
      <c r="EZ79" s="225"/>
      <c r="FA79" s="226"/>
      <c r="FB79" s="226"/>
      <c r="FC79" s="226"/>
      <c r="FD79" s="226"/>
      <c r="FE79" s="237" t="s">
        <v>99</v>
      </c>
      <c r="FJ79" s="226"/>
    </row>
    <row r="80" spans="1:166" s="116" customFormat="1" ht="68.25" x14ac:dyDescent="0.25">
      <c r="A80" s="238"/>
      <c r="B80" s="239" t="s">
        <v>61</v>
      </c>
      <c r="C80" s="310" t="s">
        <v>62</v>
      </c>
      <c r="D80" s="310"/>
      <c r="E80" s="310"/>
      <c r="F80" s="310"/>
      <c r="G80" s="310"/>
      <c r="H80" s="310"/>
      <c r="I80" s="310"/>
      <c r="J80" s="310"/>
      <c r="K80" s="310"/>
      <c r="L80" s="310"/>
      <c r="M80" s="310"/>
      <c r="N80" s="322"/>
      <c r="EZ80" s="225"/>
      <c r="FA80" s="226"/>
      <c r="FB80" s="226"/>
      <c r="FC80" s="226"/>
      <c r="FD80" s="226"/>
      <c r="FF80" s="237" t="s">
        <v>62</v>
      </c>
      <c r="FJ80" s="226"/>
    </row>
    <row r="81" spans="1:167" s="116" customFormat="1" ht="23.25" x14ac:dyDescent="0.25">
      <c r="A81" s="238"/>
      <c r="B81" s="239" t="s">
        <v>63</v>
      </c>
      <c r="C81" s="310" t="s">
        <v>64</v>
      </c>
      <c r="D81" s="310"/>
      <c r="E81" s="310"/>
      <c r="F81" s="310"/>
      <c r="G81" s="310"/>
      <c r="H81" s="310"/>
      <c r="I81" s="310"/>
      <c r="J81" s="310"/>
      <c r="K81" s="310"/>
      <c r="L81" s="310"/>
      <c r="M81" s="310"/>
      <c r="N81" s="322"/>
      <c r="EZ81" s="225"/>
      <c r="FA81" s="226"/>
      <c r="FB81" s="226"/>
      <c r="FC81" s="226"/>
      <c r="FD81" s="226"/>
      <c r="FF81" s="237" t="s">
        <v>64</v>
      </c>
      <c r="FJ81" s="226"/>
    </row>
    <row r="82" spans="1:167" s="116" customFormat="1" ht="15" x14ac:dyDescent="0.25">
      <c r="A82" s="240"/>
      <c r="B82" s="239" t="s">
        <v>56</v>
      </c>
      <c r="C82" s="315" t="s">
        <v>65</v>
      </c>
      <c r="D82" s="315"/>
      <c r="E82" s="315"/>
      <c r="F82" s="241"/>
      <c r="G82" s="242"/>
      <c r="H82" s="242"/>
      <c r="I82" s="242"/>
      <c r="J82" s="250">
        <v>4261.97</v>
      </c>
      <c r="K82" s="244">
        <v>1.3225</v>
      </c>
      <c r="L82" s="245">
        <v>304.37</v>
      </c>
      <c r="M82" s="246">
        <v>49.45</v>
      </c>
      <c r="N82" s="247">
        <v>15051.1</v>
      </c>
      <c r="EZ82" s="225"/>
      <c r="FA82" s="226"/>
      <c r="FB82" s="226"/>
      <c r="FC82" s="226"/>
      <c r="FD82" s="226"/>
      <c r="FG82" s="237" t="s">
        <v>65</v>
      </c>
      <c r="FJ82" s="226"/>
    </row>
    <row r="83" spans="1:167" s="116" customFormat="1" ht="15" x14ac:dyDescent="0.25">
      <c r="A83" s="240"/>
      <c r="B83" s="239" t="s">
        <v>66</v>
      </c>
      <c r="C83" s="315" t="s">
        <v>67</v>
      </c>
      <c r="D83" s="315"/>
      <c r="E83" s="315"/>
      <c r="F83" s="241"/>
      <c r="G83" s="242"/>
      <c r="H83" s="242"/>
      <c r="I83" s="242"/>
      <c r="J83" s="245">
        <v>140.49</v>
      </c>
      <c r="K83" s="244">
        <v>1.4375</v>
      </c>
      <c r="L83" s="245">
        <v>10.91</v>
      </c>
      <c r="M83" s="246">
        <v>14.53</v>
      </c>
      <c r="N83" s="249">
        <v>158.52000000000001</v>
      </c>
      <c r="EZ83" s="225"/>
      <c r="FA83" s="226"/>
      <c r="FB83" s="226"/>
      <c r="FC83" s="226"/>
      <c r="FD83" s="226"/>
      <c r="FG83" s="237" t="s">
        <v>67</v>
      </c>
      <c r="FJ83" s="226"/>
    </row>
    <row r="84" spans="1:167" s="116" customFormat="1" ht="15" x14ac:dyDescent="0.25">
      <c r="A84" s="240"/>
      <c r="B84" s="239" t="s">
        <v>68</v>
      </c>
      <c r="C84" s="315" t="s">
        <v>69</v>
      </c>
      <c r="D84" s="315"/>
      <c r="E84" s="315"/>
      <c r="F84" s="241"/>
      <c r="G84" s="242"/>
      <c r="H84" s="242"/>
      <c r="I84" s="242"/>
      <c r="J84" s="245">
        <v>9</v>
      </c>
      <c r="K84" s="244">
        <v>1.4375</v>
      </c>
      <c r="L84" s="245">
        <v>0.7</v>
      </c>
      <c r="M84" s="246">
        <v>49.45</v>
      </c>
      <c r="N84" s="249">
        <v>34.619999999999997</v>
      </c>
      <c r="EZ84" s="225"/>
      <c r="FA84" s="226"/>
      <c r="FB84" s="226"/>
      <c r="FC84" s="226"/>
      <c r="FD84" s="226"/>
      <c r="FG84" s="237" t="s">
        <v>69</v>
      </c>
      <c r="FJ84" s="226"/>
    </row>
    <row r="85" spans="1:167" s="116" customFormat="1" ht="15" x14ac:dyDescent="0.25">
      <c r="A85" s="240"/>
      <c r="B85" s="239" t="s">
        <v>70</v>
      </c>
      <c r="C85" s="315" t="s">
        <v>71</v>
      </c>
      <c r="D85" s="315"/>
      <c r="E85" s="315"/>
      <c r="F85" s="241"/>
      <c r="G85" s="242"/>
      <c r="H85" s="242"/>
      <c r="I85" s="242"/>
      <c r="J85" s="250">
        <v>2732.35</v>
      </c>
      <c r="K85" s="242"/>
      <c r="L85" s="245">
        <v>147.55000000000001</v>
      </c>
      <c r="M85" s="246">
        <v>9.1199999999999992</v>
      </c>
      <c r="N85" s="247">
        <v>1345.66</v>
      </c>
      <c r="EZ85" s="225"/>
      <c r="FA85" s="226"/>
      <c r="FB85" s="226"/>
      <c r="FC85" s="226"/>
      <c r="FD85" s="226"/>
      <c r="FG85" s="237" t="s">
        <v>71</v>
      </c>
      <c r="FJ85" s="226"/>
    </row>
    <row r="86" spans="1:167" s="116" customFormat="1" ht="15" x14ac:dyDescent="0.25">
      <c r="A86" s="251"/>
      <c r="B86" s="239"/>
      <c r="C86" s="315" t="s">
        <v>72</v>
      </c>
      <c r="D86" s="315"/>
      <c r="E86" s="315"/>
      <c r="F86" s="241" t="s">
        <v>73</v>
      </c>
      <c r="G86" s="246">
        <v>219.68</v>
      </c>
      <c r="H86" s="244">
        <v>1.3225</v>
      </c>
      <c r="I86" s="252">
        <v>15.688447200000001</v>
      </c>
      <c r="J86" s="253"/>
      <c r="K86" s="242"/>
      <c r="L86" s="253"/>
      <c r="M86" s="242"/>
      <c r="N86" s="254"/>
      <c r="EZ86" s="225"/>
      <c r="FA86" s="226"/>
      <c r="FB86" s="226"/>
      <c r="FC86" s="226"/>
      <c r="FD86" s="226"/>
      <c r="FH86" s="237" t="s">
        <v>72</v>
      </c>
      <c r="FJ86" s="226"/>
    </row>
    <row r="87" spans="1:167" s="116" customFormat="1" ht="15" x14ac:dyDescent="0.25">
      <c r="A87" s="251"/>
      <c r="B87" s="239"/>
      <c r="C87" s="315" t="s">
        <v>74</v>
      </c>
      <c r="D87" s="315"/>
      <c r="E87" s="315"/>
      <c r="F87" s="241" t="s">
        <v>73</v>
      </c>
      <c r="G87" s="246">
        <v>0.71</v>
      </c>
      <c r="H87" s="244">
        <v>1.4375</v>
      </c>
      <c r="I87" s="252">
        <v>5.5113799999999998E-2</v>
      </c>
      <c r="J87" s="253"/>
      <c r="K87" s="242"/>
      <c r="L87" s="253"/>
      <c r="M87" s="242"/>
      <c r="N87" s="254"/>
      <c r="EZ87" s="225"/>
      <c r="FA87" s="226"/>
      <c r="FB87" s="226"/>
      <c r="FC87" s="226"/>
      <c r="FD87" s="226"/>
      <c r="FH87" s="237" t="s">
        <v>74</v>
      </c>
      <c r="FJ87" s="226"/>
    </row>
    <row r="88" spans="1:167" s="116" customFormat="1" ht="15" x14ac:dyDescent="0.25">
      <c r="A88" s="235"/>
      <c r="B88" s="239"/>
      <c r="C88" s="318" t="s">
        <v>75</v>
      </c>
      <c r="D88" s="318"/>
      <c r="E88" s="318"/>
      <c r="F88" s="255"/>
      <c r="G88" s="256"/>
      <c r="H88" s="256"/>
      <c r="I88" s="256"/>
      <c r="J88" s="257">
        <v>7134.81</v>
      </c>
      <c r="K88" s="256"/>
      <c r="L88" s="258">
        <v>462.83</v>
      </c>
      <c r="M88" s="256"/>
      <c r="N88" s="259">
        <v>16555.28</v>
      </c>
      <c r="EZ88" s="225"/>
      <c r="FA88" s="226"/>
      <c r="FB88" s="226"/>
      <c r="FC88" s="226"/>
      <c r="FD88" s="226"/>
      <c r="FI88" s="237" t="s">
        <v>75</v>
      </c>
      <c r="FJ88" s="226"/>
    </row>
    <row r="89" spans="1:167" s="116" customFormat="1" ht="15" x14ac:dyDescent="0.25">
      <c r="A89" s="251"/>
      <c r="B89" s="239"/>
      <c r="C89" s="315" t="s">
        <v>76</v>
      </c>
      <c r="D89" s="315"/>
      <c r="E89" s="315"/>
      <c r="F89" s="241"/>
      <c r="G89" s="242"/>
      <c r="H89" s="242"/>
      <c r="I89" s="242"/>
      <c r="J89" s="253"/>
      <c r="K89" s="242"/>
      <c r="L89" s="245">
        <v>305.07</v>
      </c>
      <c r="M89" s="242"/>
      <c r="N89" s="247">
        <v>15085.72</v>
      </c>
      <c r="EZ89" s="225"/>
      <c r="FA89" s="226"/>
      <c r="FB89" s="226"/>
      <c r="FC89" s="226"/>
      <c r="FD89" s="226"/>
      <c r="FH89" s="237" t="s">
        <v>76</v>
      </c>
      <c r="FJ89" s="226"/>
    </row>
    <row r="90" spans="1:167" s="116" customFormat="1" ht="23.25" x14ac:dyDescent="0.25">
      <c r="A90" s="251"/>
      <c r="B90" s="239" t="s">
        <v>77</v>
      </c>
      <c r="C90" s="315" t="s">
        <v>78</v>
      </c>
      <c r="D90" s="315"/>
      <c r="E90" s="315"/>
      <c r="F90" s="241" t="s">
        <v>79</v>
      </c>
      <c r="G90" s="260">
        <v>126</v>
      </c>
      <c r="H90" s="242"/>
      <c r="I90" s="260">
        <v>126</v>
      </c>
      <c r="J90" s="253"/>
      <c r="K90" s="242"/>
      <c r="L90" s="245">
        <v>384.39</v>
      </c>
      <c r="M90" s="242"/>
      <c r="N90" s="247">
        <v>19008.009999999998</v>
      </c>
      <c r="EZ90" s="225"/>
      <c r="FA90" s="226"/>
      <c r="FB90" s="226"/>
      <c r="FC90" s="226"/>
      <c r="FD90" s="226"/>
      <c r="FH90" s="237" t="s">
        <v>78</v>
      </c>
      <c r="FJ90" s="226"/>
    </row>
    <row r="91" spans="1:167" s="116" customFormat="1" ht="23.25" x14ac:dyDescent="0.25">
      <c r="A91" s="251"/>
      <c r="B91" s="239" t="s">
        <v>80</v>
      </c>
      <c r="C91" s="315" t="s">
        <v>81</v>
      </c>
      <c r="D91" s="315"/>
      <c r="E91" s="315"/>
      <c r="F91" s="241" t="s">
        <v>79</v>
      </c>
      <c r="G91" s="260">
        <v>68</v>
      </c>
      <c r="H91" s="242"/>
      <c r="I91" s="260">
        <v>68</v>
      </c>
      <c r="J91" s="253"/>
      <c r="K91" s="242"/>
      <c r="L91" s="245">
        <v>207.45</v>
      </c>
      <c r="M91" s="242"/>
      <c r="N91" s="247">
        <v>10258.290000000001</v>
      </c>
      <c r="EZ91" s="225"/>
      <c r="FA91" s="226"/>
      <c r="FB91" s="226"/>
      <c r="FC91" s="226"/>
      <c r="FD91" s="226"/>
      <c r="FH91" s="237" t="s">
        <v>81</v>
      </c>
      <c r="FJ91" s="226"/>
    </row>
    <row r="92" spans="1:167" s="116" customFormat="1" ht="15" x14ac:dyDescent="0.25">
      <c r="A92" s="261"/>
      <c r="B92" s="262"/>
      <c r="C92" s="316" t="s">
        <v>82</v>
      </c>
      <c r="D92" s="316"/>
      <c r="E92" s="316"/>
      <c r="F92" s="229"/>
      <c r="G92" s="230"/>
      <c r="H92" s="230"/>
      <c r="I92" s="230"/>
      <c r="J92" s="233"/>
      <c r="K92" s="230"/>
      <c r="L92" s="266">
        <v>1054.67</v>
      </c>
      <c r="M92" s="256"/>
      <c r="N92" s="264">
        <v>45821.58</v>
      </c>
      <c r="EZ92" s="225"/>
      <c r="FA92" s="226"/>
      <c r="FB92" s="226"/>
      <c r="FC92" s="226"/>
      <c r="FD92" s="226"/>
      <c r="FJ92" s="226" t="s">
        <v>82</v>
      </c>
    </row>
    <row r="93" spans="1:167" s="116" customFormat="1" ht="33.75" x14ac:dyDescent="0.25">
      <c r="A93" s="227" t="s">
        <v>100</v>
      </c>
      <c r="B93" s="228" t="s">
        <v>83</v>
      </c>
      <c r="C93" s="316" t="s">
        <v>84</v>
      </c>
      <c r="D93" s="316"/>
      <c r="E93" s="316"/>
      <c r="F93" s="229" t="s">
        <v>85</v>
      </c>
      <c r="G93" s="230">
        <v>51</v>
      </c>
      <c r="H93" s="231">
        <v>1</v>
      </c>
      <c r="I93" s="231">
        <v>51</v>
      </c>
      <c r="J93" s="263">
        <v>142.16999999999999</v>
      </c>
      <c r="K93" s="265">
        <v>1.04236</v>
      </c>
      <c r="L93" s="266">
        <v>7557.81</v>
      </c>
      <c r="M93" s="267">
        <v>9.1199999999999992</v>
      </c>
      <c r="N93" s="264">
        <v>68927.23</v>
      </c>
      <c r="EZ93" s="225"/>
      <c r="FA93" s="226"/>
      <c r="FB93" s="226" t="s">
        <v>84</v>
      </c>
      <c r="FC93" s="226" t="s">
        <v>4</v>
      </c>
      <c r="FD93" s="226" t="s">
        <v>4</v>
      </c>
      <c r="FJ93" s="226"/>
    </row>
    <row r="94" spans="1:167" s="116" customFormat="1" ht="15" x14ac:dyDescent="0.25">
      <c r="A94" s="235"/>
      <c r="B94" s="236"/>
      <c r="C94" s="315" t="s">
        <v>626</v>
      </c>
      <c r="D94" s="315"/>
      <c r="E94" s="315"/>
      <c r="F94" s="315"/>
      <c r="G94" s="315"/>
      <c r="H94" s="315"/>
      <c r="I94" s="315"/>
      <c r="J94" s="315"/>
      <c r="K94" s="315"/>
      <c r="L94" s="315"/>
      <c r="M94" s="315"/>
      <c r="N94" s="317"/>
      <c r="EZ94" s="225"/>
      <c r="FA94" s="226"/>
      <c r="FB94" s="226"/>
      <c r="FC94" s="226"/>
      <c r="FD94" s="226"/>
      <c r="FJ94" s="226"/>
      <c r="FK94" s="237" t="s">
        <v>626</v>
      </c>
    </row>
    <row r="95" spans="1:167" s="116" customFormat="1" ht="15" x14ac:dyDescent="0.25">
      <c r="A95" s="238"/>
      <c r="B95" s="239"/>
      <c r="C95" s="310" t="s">
        <v>87</v>
      </c>
      <c r="D95" s="310"/>
      <c r="E95" s="310"/>
      <c r="F95" s="310"/>
      <c r="G95" s="310"/>
      <c r="H95" s="310"/>
      <c r="I95" s="310"/>
      <c r="J95" s="310"/>
      <c r="K95" s="310"/>
      <c r="L95" s="310"/>
      <c r="M95" s="310"/>
      <c r="N95" s="322"/>
      <c r="EZ95" s="225"/>
      <c r="FA95" s="226"/>
      <c r="FB95" s="226"/>
      <c r="FC95" s="226"/>
      <c r="FD95" s="226"/>
      <c r="FF95" s="237" t="s">
        <v>87</v>
      </c>
      <c r="FJ95" s="226"/>
    </row>
    <row r="96" spans="1:167" s="116" customFormat="1" ht="15" x14ac:dyDescent="0.25">
      <c r="A96" s="238"/>
      <c r="B96" s="239"/>
      <c r="C96" s="310" t="s">
        <v>88</v>
      </c>
      <c r="D96" s="310"/>
      <c r="E96" s="310"/>
      <c r="F96" s="310"/>
      <c r="G96" s="310"/>
      <c r="H96" s="310"/>
      <c r="I96" s="310"/>
      <c r="J96" s="310"/>
      <c r="K96" s="310"/>
      <c r="L96" s="310"/>
      <c r="M96" s="310"/>
      <c r="N96" s="322"/>
      <c r="EZ96" s="225"/>
      <c r="FA96" s="226"/>
      <c r="FB96" s="226"/>
      <c r="FC96" s="226"/>
      <c r="FD96" s="226"/>
      <c r="FF96" s="237" t="s">
        <v>88</v>
      </c>
      <c r="FJ96" s="226"/>
    </row>
    <row r="97" spans="1:166" s="116" customFormat="1" ht="15" x14ac:dyDescent="0.25">
      <c r="A97" s="261"/>
      <c r="B97" s="262"/>
      <c r="C97" s="316" t="s">
        <v>82</v>
      </c>
      <c r="D97" s="316"/>
      <c r="E97" s="316"/>
      <c r="F97" s="229"/>
      <c r="G97" s="230"/>
      <c r="H97" s="230"/>
      <c r="I97" s="230"/>
      <c r="J97" s="233"/>
      <c r="K97" s="230"/>
      <c r="L97" s="266">
        <v>7557.81</v>
      </c>
      <c r="M97" s="256"/>
      <c r="N97" s="264">
        <v>68927.23</v>
      </c>
      <c r="EZ97" s="225"/>
      <c r="FA97" s="226"/>
      <c r="FB97" s="226"/>
      <c r="FC97" s="226"/>
      <c r="FD97" s="226"/>
      <c r="FJ97" s="226" t="s">
        <v>82</v>
      </c>
    </row>
    <row r="98" spans="1:166" s="116" customFormat="1" ht="45.75" x14ac:dyDescent="0.25">
      <c r="A98" s="227" t="s">
        <v>101</v>
      </c>
      <c r="B98" s="228" t="s">
        <v>89</v>
      </c>
      <c r="C98" s="316" t="s">
        <v>102</v>
      </c>
      <c r="D98" s="316"/>
      <c r="E98" s="316"/>
      <c r="F98" s="229" t="s">
        <v>91</v>
      </c>
      <c r="G98" s="230">
        <v>1.1399999999999999</v>
      </c>
      <c r="H98" s="231">
        <v>1</v>
      </c>
      <c r="I98" s="267">
        <v>1.1399999999999999</v>
      </c>
      <c r="J98" s="233"/>
      <c r="K98" s="230"/>
      <c r="L98" s="233"/>
      <c r="M98" s="230"/>
      <c r="N98" s="234"/>
      <c r="EZ98" s="225"/>
      <c r="FA98" s="226"/>
      <c r="FB98" s="226" t="s">
        <v>102</v>
      </c>
      <c r="FC98" s="226" t="s">
        <v>4</v>
      </c>
      <c r="FD98" s="226" t="s">
        <v>4</v>
      </c>
      <c r="FJ98" s="226"/>
    </row>
    <row r="99" spans="1:166" s="116" customFormat="1" ht="15" x14ac:dyDescent="0.25">
      <c r="A99" s="235"/>
      <c r="B99" s="236"/>
      <c r="C99" s="315" t="s">
        <v>92</v>
      </c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7"/>
      <c r="EZ99" s="225"/>
      <c r="FA99" s="226"/>
      <c r="FB99" s="226"/>
      <c r="FC99" s="226"/>
      <c r="FD99" s="226"/>
      <c r="FE99" s="237" t="s">
        <v>92</v>
      </c>
      <c r="FJ99" s="226"/>
    </row>
    <row r="100" spans="1:166" s="116" customFormat="1" ht="68.25" x14ac:dyDescent="0.25">
      <c r="A100" s="238"/>
      <c r="B100" s="239" t="s">
        <v>61</v>
      </c>
      <c r="C100" s="310" t="s">
        <v>62</v>
      </c>
      <c r="D100" s="310"/>
      <c r="E100" s="310"/>
      <c r="F100" s="310"/>
      <c r="G100" s="310"/>
      <c r="H100" s="310"/>
      <c r="I100" s="310"/>
      <c r="J100" s="310"/>
      <c r="K100" s="310"/>
      <c r="L100" s="310"/>
      <c r="M100" s="310"/>
      <c r="N100" s="322"/>
      <c r="EZ100" s="225"/>
      <c r="FA100" s="226"/>
      <c r="FB100" s="226"/>
      <c r="FC100" s="226"/>
      <c r="FD100" s="226"/>
      <c r="FF100" s="237" t="s">
        <v>62</v>
      </c>
      <c r="FJ100" s="226"/>
    </row>
    <row r="101" spans="1:166" s="116" customFormat="1" ht="23.25" x14ac:dyDescent="0.25">
      <c r="A101" s="238"/>
      <c r="B101" s="239" t="s">
        <v>63</v>
      </c>
      <c r="C101" s="310" t="s">
        <v>64</v>
      </c>
      <c r="D101" s="310"/>
      <c r="E101" s="310"/>
      <c r="F101" s="310"/>
      <c r="G101" s="310"/>
      <c r="H101" s="310"/>
      <c r="I101" s="310"/>
      <c r="J101" s="310"/>
      <c r="K101" s="310"/>
      <c r="L101" s="310"/>
      <c r="M101" s="310"/>
      <c r="N101" s="322"/>
      <c r="EZ101" s="225"/>
      <c r="FA101" s="226"/>
      <c r="FB101" s="226"/>
      <c r="FC101" s="226"/>
      <c r="FD101" s="226"/>
      <c r="FF101" s="237" t="s">
        <v>64</v>
      </c>
      <c r="FJ101" s="226"/>
    </row>
    <row r="102" spans="1:166" s="116" customFormat="1" ht="15" x14ac:dyDescent="0.25">
      <c r="A102" s="240"/>
      <c r="B102" s="239" t="s">
        <v>56</v>
      </c>
      <c r="C102" s="315" t="s">
        <v>65</v>
      </c>
      <c r="D102" s="315"/>
      <c r="E102" s="315"/>
      <c r="F102" s="241"/>
      <c r="G102" s="242"/>
      <c r="H102" s="242"/>
      <c r="I102" s="242"/>
      <c r="J102" s="250">
        <v>1823.67</v>
      </c>
      <c r="K102" s="244">
        <v>1.3225</v>
      </c>
      <c r="L102" s="250">
        <v>2749.46</v>
      </c>
      <c r="M102" s="246">
        <v>49.45</v>
      </c>
      <c r="N102" s="247">
        <v>135960.79999999999</v>
      </c>
      <c r="EZ102" s="225"/>
      <c r="FA102" s="226"/>
      <c r="FB102" s="226"/>
      <c r="FC102" s="226"/>
      <c r="FD102" s="226"/>
      <c r="FG102" s="237" t="s">
        <v>65</v>
      </c>
      <c r="FJ102" s="226"/>
    </row>
    <row r="103" spans="1:166" s="116" customFormat="1" ht="15" x14ac:dyDescent="0.25">
      <c r="A103" s="240"/>
      <c r="B103" s="239" t="s">
        <v>66</v>
      </c>
      <c r="C103" s="315" t="s">
        <v>67</v>
      </c>
      <c r="D103" s="315"/>
      <c r="E103" s="315"/>
      <c r="F103" s="241"/>
      <c r="G103" s="242"/>
      <c r="H103" s="242"/>
      <c r="I103" s="242"/>
      <c r="J103" s="250">
        <v>3343.94</v>
      </c>
      <c r="K103" s="244">
        <v>1.4375</v>
      </c>
      <c r="L103" s="250">
        <v>5479.88</v>
      </c>
      <c r="M103" s="246">
        <v>14.53</v>
      </c>
      <c r="N103" s="247">
        <v>79622.66</v>
      </c>
      <c r="EZ103" s="225"/>
      <c r="FA103" s="226"/>
      <c r="FB103" s="226"/>
      <c r="FC103" s="226"/>
      <c r="FD103" s="226"/>
      <c r="FG103" s="237" t="s">
        <v>67</v>
      </c>
      <c r="FJ103" s="226"/>
    </row>
    <row r="104" spans="1:166" s="116" customFormat="1" ht="15" x14ac:dyDescent="0.25">
      <c r="A104" s="240"/>
      <c r="B104" s="239" t="s">
        <v>68</v>
      </c>
      <c r="C104" s="315" t="s">
        <v>69</v>
      </c>
      <c r="D104" s="315"/>
      <c r="E104" s="315"/>
      <c r="F104" s="241"/>
      <c r="G104" s="242"/>
      <c r="H104" s="242"/>
      <c r="I104" s="242"/>
      <c r="J104" s="245">
        <v>229.05</v>
      </c>
      <c r="K104" s="244">
        <v>1.4375</v>
      </c>
      <c r="L104" s="245">
        <v>375.36</v>
      </c>
      <c r="M104" s="246">
        <v>49.45</v>
      </c>
      <c r="N104" s="247">
        <v>18561.55</v>
      </c>
      <c r="EZ104" s="225"/>
      <c r="FA104" s="226"/>
      <c r="FB104" s="226"/>
      <c r="FC104" s="226"/>
      <c r="FD104" s="226"/>
      <c r="FG104" s="237" t="s">
        <v>69</v>
      </c>
      <c r="FJ104" s="226"/>
    </row>
    <row r="105" spans="1:166" s="116" customFormat="1" ht="15" x14ac:dyDescent="0.25">
      <c r="A105" s="240"/>
      <c r="B105" s="239" t="s">
        <v>70</v>
      </c>
      <c r="C105" s="315" t="s">
        <v>71</v>
      </c>
      <c r="D105" s="315"/>
      <c r="E105" s="315"/>
      <c r="F105" s="241"/>
      <c r="G105" s="242"/>
      <c r="H105" s="242"/>
      <c r="I105" s="242"/>
      <c r="J105" s="245">
        <v>300.83999999999997</v>
      </c>
      <c r="K105" s="242"/>
      <c r="L105" s="245">
        <v>342.96</v>
      </c>
      <c r="M105" s="246">
        <v>9.1199999999999992</v>
      </c>
      <c r="N105" s="247">
        <v>3127.8</v>
      </c>
      <c r="EZ105" s="225"/>
      <c r="FA105" s="226"/>
      <c r="FB105" s="226"/>
      <c r="FC105" s="226"/>
      <c r="FD105" s="226"/>
      <c r="FG105" s="237" t="s">
        <v>71</v>
      </c>
      <c r="FJ105" s="226"/>
    </row>
    <row r="106" spans="1:166" s="116" customFormat="1" ht="15" x14ac:dyDescent="0.25">
      <c r="A106" s="251"/>
      <c r="B106" s="239"/>
      <c r="C106" s="315" t="s">
        <v>72</v>
      </c>
      <c r="D106" s="315"/>
      <c r="E106" s="315"/>
      <c r="F106" s="241" t="s">
        <v>73</v>
      </c>
      <c r="G106" s="260">
        <v>94</v>
      </c>
      <c r="H106" s="244">
        <v>1.3225</v>
      </c>
      <c r="I106" s="244">
        <v>141.7191</v>
      </c>
      <c r="J106" s="253"/>
      <c r="K106" s="242"/>
      <c r="L106" s="253"/>
      <c r="M106" s="242"/>
      <c r="N106" s="254"/>
      <c r="EZ106" s="225"/>
      <c r="FA106" s="226"/>
      <c r="FB106" s="226"/>
      <c r="FC106" s="226"/>
      <c r="FD106" s="226"/>
      <c r="FH106" s="237" t="s">
        <v>72</v>
      </c>
      <c r="FJ106" s="226"/>
    </row>
    <row r="107" spans="1:166" s="116" customFormat="1" ht="15" x14ac:dyDescent="0.25">
      <c r="A107" s="251"/>
      <c r="B107" s="239"/>
      <c r="C107" s="315" t="s">
        <v>74</v>
      </c>
      <c r="D107" s="315"/>
      <c r="E107" s="315"/>
      <c r="F107" s="241" t="s">
        <v>73</v>
      </c>
      <c r="G107" s="269">
        <v>16.899999999999999</v>
      </c>
      <c r="H107" s="244">
        <v>1.4375</v>
      </c>
      <c r="I107" s="271">
        <v>27.694875</v>
      </c>
      <c r="J107" s="253"/>
      <c r="K107" s="242"/>
      <c r="L107" s="253"/>
      <c r="M107" s="242"/>
      <c r="N107" s="254"/>
      <c r="EZ107" s="225"/>
      <c r="FA107" s="226"/>
      <c r="FB107" s="226"/>
      <c r="FC107" s="226"/>
      <c r="FD107" s="226"/>
      <c r="FH107" s="237" t="s">
        <v>74</v>
      </c>
      <c r="FJ107" s="226"/>
    </row>
    <row r="108" spans="1:166" s="116" customFormat="1" ht="15" x14ac:dyDescent="0.25">
      <c r="A108" s="235"/>
      <c r="B108" s="239"/>
      <c r="C108" s="318" t="s">
        <v>75</v>
      </c>
      <c r="D108" s="318"/>
      <c r="E108" s="318"/>
      <c r="F108" s="255"/>
      <c r="G108" s="256"/>
      <c r="H108" s="256"/>
      <c r="I108" s="256"/>
      <c r="J108" s="257">
        <v>5468.45</v>
      </c>
      <c r="K108" s="256"/>
      <c r="L108" s="257">
        <v>8572.2999999999993</v>
      </c>
      <c r="M108" s="256"/>
      <c r="N108" s="259">
        <v>218711.26</v>
      </c>
      <c r="EZ108" s="225"/>
      <c r="FA108" s="226"/>
      <c r="FB108" s="226"/>
      <c r="FC108" s="226"/>
      <c r="FD108" s="226"/>
      <c r="FI108" s="237" t="s">
        <v>75</v>
      </c>
      <c r="FJ108" s="226"/>
    </row>
    <row r="109" spans="1:166" s="116" customFormat="1" ht="15" x14ac:dyDescent="0.25">
      <c r="A109" s="251"/>
      <c r="B109" s="239"/>
      <c r="C109" s="315" t="s">
        <v>76</v>
      </c>
      <c r="D109" s="315"/>
      <c r="E109" s="315"/>
      <c r="F109" s="241"/>
      <c r="G109" s="242"/>
      <c r="H109" s="242"/>
      <c r="I109" s="242"/>
      <c r="J109" s="253"/>
      <c r="K109" s="242"/>
      <c r="L109" s="250">
        <v>3124.82</v>
      </c>
      <c r="M109" s="242"/>
      <c r="N109" s="247">
        <v>154522.35</v>
      </c>
      <c r="EZ109" s="225"/>
      <c r="FA109" s="226"/>
      <c r="FB109" s="226"/>
      <c r="FC109" s="226"/>
      <c r="FD109" s="226"/>
      <c r="FH109" s="237" t="s">
        <v>76</v>
      </c>
      <c r="FJ109" s="226"/>
    </row>
    <row r="110" spans="1:166" s="116" customFormat="1" ht="23.25" x14ac:dyDescent="0.25">
      <c r="A110" s="251"/>
      <c r="B110" s="239" t="s">
        <v>95</v>
      </c>
      <c r="C110" s="315" t="s">
        <v>96</v>
      </c>
      <c r="D110" s="315"/>
      <c r="E110" s="315"/>
      <c r="F110" s="241" t="s">
        <v>79</v>
      </c>
      <c r="G110" s="260">
        <v>93</v>
      </c>
      <c r="H110" s="242"/>
      <c r="I110" s="260">
        <v>93</v>
      </c>
      <c r="J110" s="253"/>
      <c r="K110" s="242"/>
      <c r="L110" s="250">
        <v>2906.08</v>
      </c>
      <c r="M110" s="242"/>
      <c r="N110" s="247">
        <v>143705.79</v>
      </c>
      <c r="EZ110" s="225"/>
      <c r="FA110" s="226"/>
      <c r="FB110" s="226"/>
      <c r="FC110" s="226"/>
      <c r="FD110" s="226"/>
      <c r="FH110" s="237" t="s">
        <v>96</v>
      </c>
      <c r="FJ110" s="226"/>
    </row>
    <row r="111" spans="1:166" s="116" customFormat="1" ht="45" x14ac:dyDescent="0.25">
      <c r="A111" s="251"/>
      <c r="B111" s="239" t="s">
        <v>97</v>
      </c>
      <c r="C111" s="315" t="s">
        <v>98</v>
      </c>
      <c r="D111" s="315"/>
      <c r="E111" s="315"/>
      <c r="F111" s="241" t="s">
        <v>79</v>
      </c>
      <c r="G111" s="260">
        <v>62</v>
      </c>
      <c r="H111" s="246">
        <v>0.85</v>
      </c>
      <c r="I111" s="269">
        <v>52.7</v>
      </c>
      <c r="J111" s="253"/>
      <c r="K111" s="242"/>
      <c r="L111" s="250">
        <v>1646.78</v>
      </c>
      <c r="M111" s="242"/>
      <c r="N111" s="247">
        <v>81433.279999999999</v>
      </c>
      <c r="EZ111" s="225"/>
      <c r="FA111" s="226"/>
      <c r="FB111" s="226"/>
      <c r="FC111" s="226"/>
      <c r="FD111" s="226"/>
      <c r="FH111" s="237" t="s">
        <v>98</v>
      </c>
      <c r="FJ111" s="226"/>
    </row>
    <row r="112" spans="1:166" s="116" customFormat="1" ht="15" x14ac:dyDescent="0.25">
      <c r="A112" s="261"/>
      <c r="B112" s="262"/>
      <c r="C112" s="316" t="s">
        <v>82</v>
      </c>
      <c r="D112" s="316"/>
      <c r="E112" s="316"/>
      <c r="F112" s="229"/>
      <c r="G112" s="230"/>
      <c r="H112" s="230"/>
      <c r="I112" s="230"/>
      <c r="J112" s="233"/>
      <c r="K112" s="230"/>
      <c r="L112" s="266">
        <v>13125.16</v>
      </c>
      <c r="M112" s="256"/>
      <c r="N112" s="264">
        <v>443850.33</v>
      </c>
      <c r="EZ112" s="225"/>
      <c r="FA112" s="226"/>
      <c r="FB112" s="226"/>
      <c r="FC112" s="226"/>
      <c r="FD112" s="226"/>
      <c r="FJ112" s="226" t="s">
        <v>82</v>
      </c>
    </row>
    <row r="113" spans="1:166" s="116" customFormat="1" ht="34.5" x14ac:dyDescent="0.25">
      <c r="A113" s="227" t="s">
        <v>103</v>
      </c>
      <c r="B113" s="228" t="s">
        <v>57</v>
      </c>
      <c r="C113" s="316" t="s">
        <v>58</v>
      </c>
      <c r="D113" s="316"/>
      <c r="E113" s="316"/>
      <c r="F113" s="229" t="s">
        <v>59</v>
      </c>
      <c r="G113" s="230">
        <v>2.8000000000000001E-2</v>
      </c>
      <c r="H113" s="231">
        <v>1</v>
      </c>
      <c r="I113" s="270">
        <v>2.8000000000000001E-2</v>
      </c>
      <c r="J113" s="233"/>
      <c r="K113" s="230"/>
      <c r="L113" s="233"/>
      <c r="M113" s="230"/>
      <c r="N113" s="234"/>
      <c r="EZ113" s="225"/>
      <c r="FA113" s="226"/>
      <c r="FB113" s="226" t="s">
        <v>58</v>
      </c>
      <c r="FC113" s="226" t="s">
        <v>4</v>
      </c>
      <c r="FD113" s="226" t="s">
        <v>4</v>
      </c>
      <c r="FJ113" s="226"/>
    </row>
    <row r="114" spans="1:166" s="116" customFormat="1" ht="15" x14ac:dyDescent="0.25">
      <c r="A114" s="235"/>
      <c r="B114" s="236"/>
      <c r="C114" s="315" t="s">
        <v>104</v>
      </c>
      <c r="D114" s="315"/>
      <c r="E114" s="315"/>
      <c r="F114" s="315"/>
      <c r="G114" s="315"/>
      <c r="H114" s="315"/>
      <c r="I114" s="315"/>
      <c r="J114" s="315"/>
      <c r="K114" s="315"/>
      <c r="L114" s="315"/>
      <c r="M114" s="315"/>
      <c r="N114" s="317"/>
      <c r="EZ114" s="225"/>
      <c r="FA114" s="226"/>
      <c r="FB114" s="226"/>
      <c r="FC114" s="226"/>
      <c r="FD114" s="226"/>
      <c r="FE114" s="237" t="s">
        <v>104</v>
      </c>
      <c r="FJ114" s="226"/>
    </row>
    <row r="115" spans="1:166" s="116" customFormat="1" ht="68.25" x14ac:dyDescent="0.25">
      <c r="A115" s="238"/>
      <c r="B115" s="239" t="s">
        <v>61</v>
      </c>
      <c r="C115" s="310" t="s">
        <v>62</v>
      </c>
      <c r="D115" s="310"/>
      <c r="E115" s="310"/>
      <c r="F115" s="310"/>
      <c r="G115" s="310"/>
      <c r="H115" s="310"/>
      <c r="I115" s="310"/>
      <c r="J115" s="310"/>
      <c r="K115" s="310"/>
      <c r="L115" s="310"/>
      <c r="M115" s="310"/>
      <c r="N115" s="322"/>
      <c r="EZ115" s="225"/>
      <c r="FA115" s="226"/>
      <c r="FB115" s="226"/>
      <c r="FC115" s="226"/>
      <c r="FD115" s="226"/>
      <c r="FF115" s="237" t="s">
        <v>62</v>
      </c>
      <c r="FJ115" s="226"/>
    </row>
    <row r="116" spans="1:166" s="116" customFormat="1" ht="23.25" x14ac:dyDescent="0.25">
      <c r="A116" s="238"/>
      <c r="B116" s="239" t="s">
        <v>63</v>
      </c>
      <c r="C116" s="310" t="s">
        <v>64</v>
      </c>
      <c r="D116" s="310"/>
      <c r="E116" s="310"/>
      <c r="F116" s="310"/>
      <c r="G116" s="310"/>
      <c r="H116" s="310"/>
      <c r="I116" s="310"/>
      <c r="J116" s="310"/>
      <c r="K116" s="310"/>
      <c r="L116" s="310"/>
      <c r="M116" s="310"/>
      <c r="N116" s="322"/>
      <c r="EZ116" s="225"/>
      <c r="FA116" s="226"/>
      <c r="FB116" s="226"/>
      <c r="FC116" s="226"/>
      <c r="FD116" s="226"/>
      <c r="FF116" s="237" t="s">
        <v>64</v>
      </c>
      <c r="FJ116" s="226"/>
    </row>
    <row r="117" spans="1:166" s="116" customFormat="1" ht="15" x14ac:dyDescent="0.25">
      <c r="A117" s="240"/>
      <c r="B117" s="239" t="s">
        <v>56</v>
      </c>
      <c r="C117" s="315" t="s">
        <v>65</v>
      </c>
      <c r="D117" s="315"/>
      <c r="E117" s="315"/>
      <c r="F117" s="241"/>
      <c r="G117" s="242"/>
      <c r="H117" s="242"/>
      <c r="I117" s="242"/>
      <c r="J117" s="250">
        <v>4261.97</v>
      </c>
      <c r="K117" s="244">
        <v>1.3225</v>
      </c>
      <c r="L117" s="245">
        <v>157.82</v>
      </c>
      <c r="M117" s="246">
        <v>49.45</v>
      </c>
      <c r="N117" s="247">
        <v>7804.2</v>
      </c>
      <c r="EZ117" s="225"/>
      <c r="FA117" s="226"/>
      <c r="FB117" s="226"/>
      <c r="FC117" s="226"/>
      <c r="FD117" s="226"/>
      <c r="FG117" s="237" t="s">
        <v>65</v>
      </c>
      <c r="FJ117" s="226"/>
    </row>
    <row r="118" spans="1:166" s="116" customFormat="1" ht="15" x14ac:dyDescent="0.25">
      <c r="A118" s="240"/>
      <c r="B118" s="239" t="s">
        <v>66</v>
      </c>
      <c r="C118" s="315" t="s">
        <v>67</v>
      </c>
      <c r="D118" s="315"/>
      <c r="E118" s="315"/>
      <c r="F118" s="241"/>
      <c r="G118" s="242"/>
      <c r="H118" s="242"/>
      <c r="I118" s="242"/>
      <c r="J118" s="245">
        <v>140.49</v>
      </c>
      <c r="K118" s="244">
        <v>1.4375</v>
      </c>
      <c r="L118" s="245">
        <v>5.65</v>
      </c>
      <c r="M118" s="246">
        <v>14.53</v>
      </c>
      <c r="N118" s="249">
        <v>82.09</v>
      </c>
      <c r="EZ118" s="225"/>
      <c r="FA118" s="226"/>
      <c r="FB118" s="226"/>
      <c r="FC118" s="226"/>
      <c r="FD118" s="226"/>
      <c r="FG118" s="237" t="s">
        <v>67</v>
      </c>
      <c r="FJ118" s="226"/>
    </row>
    <row r="119" spans="1:166" s="116" customFormat="1" ht="15" x14ac:dyDescent="0.25">
      <c r="A119" s="240"/>
      <c r="B119" s="239" t="s">
        <v>68</v>
      </c>
      <c r="C119" s="315" t="s">
        <v>69</v>
      </c>
      <c r="D119" s="315"/>
      <c r="E119" s="315"/>
      <c r="F119" s="241"/>
      <c r="G119" s="242"/>
      <c r="H119" s="242"/>
      <c r="I119" s="242"/>
      <c r="J119" s="245">
        <v>9</v>
      </c>
      <c r="K119" s="244">
        <v>1.4375</v>
      </c>
      <c r="L119" s="245">
        <v>0.36</v>
      </c>
      <c r="M119" s="246">
        <v>49.45</v>
      </c>
      <c r="N119" s="249">
        <v>17.8</v>
      </c>
      <c r="EZ119" s="225"/>
      <c r="FA119" s="226"/>
      <c r="FB119" s="226"/>
      <c r="FC119" s="226"/>
      <c r="FD119" s="226"/>
      <c r="FG119" s="237" t="s">
        <v>69</v>
      </c>
      <c r="FJ119" s="226"/>
    </row>
    <row r="120" spans="1:166" s="116" customFormat="1" ht="15" x14ac:dyDescent="0.25">
      <c r="A120" s="240"/>
      <c r="B120" s="239" t="s">
        <v>70</v>
      </c>
      <c r="C120" s="315" t="s">
        <v>71</v>
      </c>
      <c r="D120" s="315"/>
      <c r="E120" s="315"/>
      <c r="F120" s="241"/>
      <c r="G120" s="242"/>
      <c r="H120" s="242"/>
      <c r="I120" s="242"/>
      <c r="J120" s="250">
        <v>2732.35</v>
      </c>
      <c r="K120" s="242"/>
      <c r="L120" s="245">
        <v>76.510000000000005</v>
      </c>
      <c r="M120" s="246">
        <v>9.1199999999999992</v>
      </c>
      <c r="N120" s="249">
        <v>697.77</v>
      </c>
      <c r="EZ120" s="225"/>
      <c r="FA120" s="226"/>
      <c r="FB120" s="226"/>
      <c r="FC120" s="226"/>
      <c r="FD120" s="226"/>
      <c r="FG120" s="237" t="s">
        <v>71</v>
      </c>
      <c r="FJ120" s="226"/>
    </row>
    <row r="121" spans="1:166" s="116" customFormat="1" ht="15" x14ac:dyDescent="0.25">
      <c r="A121" s="251"/>
      <c r="B121" s="239"/>
      <c r="C121" s="315" t="s">
        <v>72</v>
      </c>
      <c r="D121" s="315"/>
      <c r="E121" s="315"/>
      <c r="F121" s="241" t="s">
        <v>73</v>
      </c>
      <c r="G121" s="246">
        <v>219.68</v>
      </c>
      <c r="H121" s="244">
        <v>1.3225</v>
      </c>
      <c r="I121" s="252">
        <v>8.1347503999999997</v>
      </c>
      <c r="J121" s="253"/>
      <c r="K121" s="242"/>
      <c r="L121" s="253"/>
      <c r="M121" s="242"/>
      <c r="N121" s="254"/>
      <c r="EZ121" s="225"/>
      <c r="FA121" s="226"/>
      <c r="FB121" s="226"/>
      <c r="FC121" s="226"/>
      <c r="FD121" s="226"/>
      <c r="FH121" s="237" t="s">
        <v>72</v>
      </c>
      <c r="FJ121" s="226"/>
    </row>
    <row r="122" spans="1:166" s="116" customFormat="1" ht="15" x14ac:dyDescent="0.25">
      <c r="A122" s="251"/>
      <c r="B122" s="239"/>
      <c r="C122" s="315" t="s">
        <v>74</v>
      </c>
      <c r="D122" s="315"/>
      <c r="E122" s="315"/>
      <c r="F122" s="241" t="s">
        <v>73</v>
      </c>
      <c r="G122" s="246">
        <v>0.71</v>
      </c>
      <c r="H122" s="244">
        <v>1.4375</v>
      </c>
      <c r="I122" s="252">
        <v>2.8577499999999999E-2</v>
      </c>
      <c r="J122" s="253"/>
      <c r="K122" s="242"/>
      <c r="L122" s="253"/>
      <c r="M122" s="242"/>
      <c r="N122" s="254"/>
      <c r="EZ122" s="225"/>
      <c r="FA122" s="226"/>
      <c r="FB122" s="226"/>
      <c r="FC122" s="226"/>
      <c r="FD122" s="226"/>
      <c r="FH122" s="237" t="s">
        <v>74</v>
      </c>
      <c r="FJ122" s="226"/>
    </row>
    <row r="123" spans="1:166" s="116" customFormat="1" ht="15" x14ac:dyDescent="0.25">
      <c r="A123" s="235"/>
      <c r="B123" s="239"/>
      <c r="C123" s="318" t="s">
        <v>75</v>
      </c>
      <c r="D123" s="318"/>
      <c r="E123" s="318"/>
      <c r="F123" s="255"/>
      <c r="G123" s="256"/>
      <c r="H123" s="256"/>
      <c r="I123" s="256"/>
      <c r="J123" s="257">
        <v>7134.81</v>
      </c>
      <c r="K123" s="256"/>
      <c r="L123" s="258">
        <v>239.98</v>
      </c>
      <c r="M123" s="256"/>
      <c r="N123" s="259">
        <v>8584.06</v>
      </c>
      <c r="EZ123" s="225"/>
      <c r="FA123" s="226"/>
      <c r="FB123" s="226"/>
      <c r="FC123" s="226"/>
      <c r="FD123" s="226"/>
      <c r="FI123" s="237" t="s">
        <v>75</v>
      </c>
      <c r="FJ123" s="226"/>
    </row>
    <row r="124" spans="1:166" s="116" customFormat="1" ht="15" x14ac:dyDescent="0.25">
      <c r="A124" s="251"/>
      <c r="B124" s="239"/>
      <c r="C124" s="315" t="s">
        <v>76</v>
      </c>
      <c r="D124" s="315"/>
      <c r="E124" s="315"/>
      <c r="F124" s="241"/>
      <c r="G124" s="242"/>
      <c r="H124" s="242"/>
      <c r="I124" s="242"/>
      <c r="J124" s="253"/>
      <c r="K124" s="242"/>
      <c r="L124" s="245">
        <v>158.18</v>
      </c>
      <c r="M124" s="242"/>
      <c r="N124" s="247">
        <v>7822</v>
      </c>
      <c r="EZ124" s="225"/>
      <c r="FA124" s="226"/>
      <c r="FB124" s="226"/>
      <c r="FC124" s="226"/>
      <c r="FD124" s="226"/>
      <c r="FH124" s="237" t="s">
        <v>76</v>
      </c>
      <c r="FJ124" s="226"/>
    </row>
    <row r="125" spans="1:166" s="116" customFormat="1" ht="23.25" x14ac:dyDescent="0.25">
      <c r="A125" s="251"/>
      <c r="B125" s="239" t="s">
        <v>77</v>
      </c>
      <c r="C125" s="315" t="s">
        <v>78</v>
      </c>
      <c r="D125" s="315"/>
      <c r="E125" s="315"/>
      <c r="F125" s="241" t="s">
        <v>79</v>
      </c>
      <c r="G125" s="260">
        <v>126</v>
      </c>
      <c r="H125" s="242"/>
      <c r="I125" s="260">
        <v>126</v>
      </c>
      <c r="J125" s="253"/>
      <c r="K125" s="242"/>
      <c r="L125" s="245">
        <v>199.31</v>
      </c>
      <c r="M125" s="242"/>
      <c r="N125" s="247">
        <v>9855.7199999999993</v>
      </c>
      <c r="EZ125" s="225"/>
      <c r="FA125" s="226"/>
      <c r="FB125" s="226"/>
      <c r="FC125" s="226"/>
      <c r="FD125" s="226"/>
      <c r="FH125" s="237" t="s">
        <v>78</v>
      </c>
      <c r="FJ125" s="226"/>
    </row>
    <row r="126" spans="1:166" s="116" customFormat="1" ht="23.25" x14ac:dyDescent="0.25">
      <c r="A126" s="251"/>
      <c r="B126" s="239" t="s">
        <v>80</v>
      </c>
      <c r="C126" s="315" t="s">
        <v>81</v>
      </c>
      <c r="D126" s="315"/>
      <c r="E126" s="315"/>
      <c r="F126" s="241" t="s">
        <v>79</v>
      </c>
      <c r="G126" s="260">
        <v>68</v>
      </c>
      <c r="H126" s="242"/>
      <c r="I126" s="260">
        <v>68</v>
      </c>
      <c r="J126" s="253"/>
      <c r="K126" s="242"/>
      <c r="L126" s="245">
        <v>107.56</v>
      </c>
      <c r="M126" s="242"/>
      <c r="N126" s="247">
        <v>5318.96</v>
      </c>
      <c r="EZ126" s="225"/>
      <c r="FA126" s="226"/>
      <c r="FB126" s="226"/>
      <c r="FC126" s="226"/>
      <c r="FD126" s="226"/>
      <c r="FH126" s="237" t="s">
        <v>81</v>
      </c>
      <c r="FJ126" s="226"/>
    </row>
    <row r="127" spans="1:166" s="116" customFormat="1" ht="15" x14ac:dyDescent="0.25">
      <c r="A127" s="261"/>
      <c r="B127" s="262"/>
      <c r="C127" s="316" t="s">
        <v>82</v>
      </c>
      <c r="D127" s="316"/>
      <c r="E127" s="316"/>
      <c r="F127" s="229"/>
      <c r="G127" s="230"/>
      <c r="H127" s="230"/>
      <c r="I127" s="230"/>
      <c r="J127" s="233"/>
      <c r="K127" s="230"/>
      <c r="L127" s="263">
        <v>546.85</v>
      </c>
      <c r="M127" s="256"/>
      <c r="N127" s="264">
        <v>23758.74</v>
      </c>
      <c r="EZ127" s="225"/>
      <c r="FA127" s="226"/>
      <c r="FB127" s="226"/>
      <c r="FC127" s="226"/>
      <c r="FD127" s="226"/>
      <c r="FJ127" s="226" t="s">
        <v>82</v>
      </c>
    </row>
    <row r="128" spans="1:166" s="116" customFormat="1" ht="33.75" x14ac:dyDescent="0.25">
      <c r="A128" s="227" t="s">
        <v>105</v>
      </c>
      <c r="B128" s="228" t="s">
        <v>83</v>
      </c>
      <c r="C128" s="316" t="s">
        <v>84</v>
      </c>
      <c r="D128" s="316"/>
      <c r="E128" s="316"/>
      <c r="F128" s="229" t="s">
        <v>85</v>
      </c>
      <c r="G128" s="230">
        <v>27</v>
      </c>
      <c r="H128" s="231">
        <v>1</v>
      </c>
      <c r="I128" s="231">
        <v>27</v>
      </c>
      <c r="J128" s="263">
        <v>142.16999999999999</v>
      </c>
      <c r="K128" s="265">
        <v>1.04236</v>
      </c>
      <c r="L128" s="266">
        <v>4001.19</v>
      </c>
      <c r="M128" s="267">
        <v>9.1199999999999992</v>
      </c>
      <c r="N128" s="264">
        <v>36490.85</v>
      </c>
      <c r="EZ128" s="225"/>
      <c r="FA128" s="226"/>
      <c r="FB128" s="226" t="s">
        <v>84</v>
      </c>
      <c r="FC128" s="226" t="s">
        <v>4</v>
      </c>
      <c r="FD128" s="226" t="s">
        <v>4</v>
      </c>
      <c r="FJ128" s="226"/>
    </row>
    <row r="129" spans="1:167" s="116" customFormat="1" ht="15" x14ac:dyDescent="0.25">
      <c r="A129" s="235"/>
      <c r="B129" s="236"/>
      <c r="C129" s="315" t="s">
        <v>626</v>
      </c>
      <c r="D129" s="315"/>
      <c r="E129" s="315"/>
      <c r="F129" s="315"/>
      <c r="G129" s="315"/>
      <c r="H129" s="315"/>
      <c r="I129" s="315"/>
      <c r="J129" s="315"/>
      <c r="K129" s="315"/>
      <c r="L129" s="315"/>
      <c r="M129" s="315"/>
      <c r="N129" s="317"/>
      <c r="EZ129" s="225"/>
      <c r="FA129" s="226"/>
      <c r="FB129" s="226"/>
      <c r="FC129" s="226"/>
      <c r="FD129" s="226"/>
      <c r="FJ129" s="226"/>
      <c r="FK129" s="237" t="s">
        <v>626</v>
      </c>
    </row>
    <row r="130" spans="1:167" s="116" customFormat="1" ht="15" x14ac:dyDescent="0.25">
      <c r="A130" s="238"/>
      <c r="B130" s="239"/>
      <c r="C130" s="310" t="s">
        <v>87</v>
      </c>
      <c r="D130" s="310"/>
      <c r="E130" s="310"/>
      <c r="F130" s="310"/>
      <c r="G130" s="310"/>
      <c r="H130" s="310"/>
      <c r="I130" s="310"/>
      <c r="J130" s="310"/>
      <c r="K130" s="310"/>
      <c r="L130" s="310"/>
      <c r="M130" s="310"/>
      <c r="N130" s="322"/>
      <c r="EZ130" s="225"/>
      <c r="FA130" s="226"/>
      <c r="FB130" s="226"/>
      <c r="FC130" s="226"/>
      <c r="FD130" s="226"/>
      <c r="FF130" s="237" t="s">
        <v>87</v>
      </c>
      <c r="FJ130" s="226"/>
    </row>
    <row r="131" spans="1:167" s="116" customFormat="1" ht="15" x14ac:dyDescent="0.25">
      <c r="A131" s="238"/>
      <c r="B131" s="239"/>
      <c r="C131" s="310" t="s">
        <v>88</v>
      </c>
      <c r="D131" s="310"/>
      <c r="E131" s="310"/>
      <c r="F131" s="310"/>
      <c r="G131" s="310"/>
      <c r="H131" s="310"/>
      <c r="I131" s="310"/>
      <c r="J131" s="310"/>
      <c r="K131" s="310"/>
      <c r="L131" s="310"/>
      <c r="M131" s="310"/>
      <c r="N131" s="322"/>
      <c r="EZ131" s="225"/>
      <c r="FA131" s="226"/>
      <c r="FB131" s="226"/>
      <c r="FC131" s="226"/>
      <c r="FD131" s="226"/>
      <c r="FF131" s="237" t="s">
        <v>88</v>
      </c>
      <c r="FJ131" s="226"/>
    </row>
    <row r="132" spans="1:167" s="116" customFormat="1" ht="15" x14ac:dyDescent="0.25">
      <c r="A132" s="261"/>
      <c r="B132" s="262"/>
      <c r="C132" s="316" t="s">
        <v>82</v>
      </c>
      <c r="D132" s="316"/>
      <c r="E132" s="316"/>
      <c r="F132" s="229"/>
      <c r="G132" s="230"/>
      <c r="H132" s="230"/>
      <c r="I132" s="230"/>
      <c r="J132" s="233"/>
      <c r="K132" s="230"/>
      <c r="L132" s="266">
        <v>4001.19</v>
      </c>
      <c r="M132" s="256"/>
      <c r="N132" s="264">
        <v>36490.85</v>
      </c>
      <c r="EZ132" s="225"/>
      <c r="FA132" s="226"/>
      <c r="FB132" s="226"/>
      <c r="FC132" s="226"/>
      <c r="FD132" s="226"/>
      <c r="FJ132" s="226" t="s">
        <v>82</v>
      </c>
    </row>
    <row r="133" spans="1:167" s="116" customFormat="1" ht="23.25" x14ac:dyDescent="0.25">
      <c r="A133" s="227" t="s">
        <v>106</v>
      </c>
      <c r="B133" s="228" t="s">
        <v>107</v>
      </c>
      <c r="C133" s="316" t="s">
        <v>108</v>
      </c>
      <c r="D133" s="316"/>
      <c r="E133" s="316"/>
      <c r="F133" s="229" t="s">
        <v>109</v>
      </c>
      <c r="G133" s="230">
        <v>0.54</v>
      </c>
      <c r="H133" s="231">
        <v>1</v>
      </c>
      <c r="I133" s="267">
        <v>0.54</v>
      </c>
      <c r="J133" s="233"/>
      <c r="K133" s="230"/>
      <c r="L133" s="233"/>
      <c r="M133" s="230"/>
      <c r="N133" s="234"/>
      <c r="EZ133" s="225"/>
      <c r="FA133" s="226"/>
      <c r="FB133" s="226" t="s">
        <v>108</v>
      </c>
      <c r="FC133" s="226" t="s">
        <v>4</v>
      </c>
      <c r="FD133" s="226" t="s">
        <v>4</v>
      </c>
      <c r="FJ133" s="226"/>
    </row>
    <row r="134" spans="1:167" s="116" customFormat="1" ht="15" x14ac:dyDescent="0.25">
      <c r="A134" s="235"/>
      <c r="B134" s="236"/>
      <c r="C134" s="315" t="s">
        <v>110</v>
      </c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  <c r="N134" s="317"/>
      <c r="EZ134" s="225"/>
      <c r="FA134" s="226"/>
      <c r="FB134" s="226"/>
      <c r="FC134" s="226"/>
      <c r="FD134" s="226"/>
      <c r="FE134" s="237" t="s">
        <v>110</v>
      </c>
      <c r="FJ134" s="226"/>
    </row>
    <row r="135" spans="1:167" s="116" customFormat="1" ht="68.25" x14ac:dyDescent="0.25">
      <c r="A135" s="238"/>
      <c r="B135" s="239" t="s">
        <v>61</v>
      </c>
      <c r="C135" s="310" t="s">
        <v>62</v>
      </c>
      <c r="D135" s="310"/>
      <c r="E135" s="310"/>
      <c r="F135" s="310"/>
      <c r="G135" s="310"/>
      <c r="H135" s="310"/>
      <c r="I135" s="310"/>
      <c r="J135" s="310"/>
      <c r="K135" s="310"/>
      <c r="L135" s="310"/>
      <c r="M135" s="310"/>
      <c r="N135" s="322"/>
      <c r="EZ135" s="225"/>
      <c r="FA135" s="226"/>
      <c r="FB135" s="226"/>
      <c r="FC135" s="226"/>
      <c r="FD135" s="226"/>
      <c r="FF135" s="237" t="s">
        <v>62</v>
      </c>
      <c r="FJ135" s="226"/>
    </row>
    <row r="136" spans="1:167" s="116" customFormat="1" ht="23.25" x14ac:dyDescent="0.25">
      <c r="A136" s="238"/>
      <c r="B136" s="239" t="s">
        <v>63</v>
      </c>
      <c r="C136" s="310" t="s">
        <v>64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310"/>
      <c r="N136" s="322"/>
      <c r="EZ136" s="225"/>
      <c r="FA136" s="226"/>
      <c r="FB136" s="226"/>
      <c r="FC136" s="226"/>
      <c r="FD136" s="226"/>
      <c r="FF136" s="237" t="s">
        <v>64</v>
      </c>
      <c r="FJ136" s="226"/>
    </row>
    <row r="137" spans="1:167" s="116" customFormat="1" ht="15" x14ac:dyDescent="0.25">
      <c r="A137" s="240"/>
      <c r="B137" s="239" t="s">
        <v>56</v>
      </c>
      <c r="C137" s="315" t="s">
        <v>65</v>
      </c>
      <c r="D137" s="315"/>
      <c r="E137" s="315"/>
      <c r="F137" s="241"/>
      <c r="G137" s="242"/>
      <c r="H137" s="242"/>
      <c r="I137" s="242"/>
      <c r="J137" s="245">
        <v>456.31</v>
      </c>
      <c r="K137" s="244">
        <v>1.3225</v>
      </c>
      <c r="L137" s="245">
        <v>325.87</v>
      </c>
      <c r="M137" s="246">
        <v>49.45</v>
      </c>
      <c r="N137" s="247">
        <v>16114.27</v>
      </c>
      <c r="EZ137" s="225"/>
      <c r="FA137" s="226"/>
      <c r="FB137" s="226"/>
      <c r="FC137" s="226"/>
      <c r="FD137" s="226"/>
      <c r="FG137" s="237" t="s">
        <v>65</v>
      </c>
      <c r="FJ137" s="226"/>
    </row>
    <row r="138" spans="1:167" s="116" customFormat="1" ht="15" x14ac:dyDescent="0.25">
      <c r="A138" s="240"/>
      <c r="B138" s="239" t="s">
        <v>66</v>
      </c>
      <c r="C138" s="315" t="s">
        <v>67</v>
      </c>
      <c r="D138" s="315"/>
      <c r="E138" s="315"/>
      <c r="F138" s="241"/>
      <c r="G138" s="242"/>
      <c r="H138" s="242"/>
      <c r="I138" s="242"/>
      <c r="J138" s="245">
        <v>39.57</v>
      </c>
      <c r="K138" s="244">
        <v>1.4375</v>
      </c>
      <c r="L138" s="245">
        <v>30.72</v>
      </c>
      <c r="M138" s="246">
        <v>14.53</v>
      </c>
      <c r="N138" s="249">
        <v>446.36</v>
      </c>
      <c r="EZ138" s="225"/>
      <c r="FA138" s="226"/>
      <c r="FB138" s="226"/>
      <c r="FC138" s="226"/>
      <c r="FD138" s="226"/>
      <c r="FG138" s="237" t="s">
        <v>67</v>
      </c>
      <c r="FJ138" s="226"/>
    </row>
    <row r="139" spans="1:167" s="116" customFormat="1" ht="15" x14ac:dyDescent="0.25">
      <c r="A139" s="240"/>
      <c r="B139" s="239" t="s">
        <v>68</v>
      </c>
      <c r="C139" s="315" t="s">
        <v>69</v>
      </c>
      <c r="D139" s="315"/>
      <c r="E139" s="315"/>
      <c r="F139" s="241"/>
      <c r="G139" s="242"/>
      <c r="H139" s="242"/>
      <c r="I139" s="242"/>
      <c r="J139" s="245">
        <v>2.5099999999999998</v>
      </c>
      <c r="K139" s="244">
        <v>1.4375</v>
      </c>
      <c r="L139" s="245">
        <v>1.95</v>
      </c>
      <c r="M139" s="246">
        <v>49.45</v>
      </c>
      <c r="N139" s="249">
        <v>96.43</v>
      </c>
      <c r="EZ139" s="225"/>
      <c r="FA139" s="226"/>
      <c r="FB139" s="226"/>
      <c r="FC139" s="226"/>
      <c r="FD139" s="226"/>
      <c r="FG139" s="237" t="s">
        <v>69</v>
      </c>
      <c r="FJ139" s="226"/>
    </row>
    <row r="140" spans="1:167" s="116" customFormat="1" ht="15" x14ac:dyDescent="0.25">
      <c r="A140" s="240"/>
      <c r="B140" s="239" t="s">
        <v>70</v>
      </c>
      <c r="C140" s="315" t="s">
        <v>71</v>
      </c>
      <c r="D140" s="315"/>
      <c r="E140" s="315"/>
      <c r="F140" s="241"/>
      <c r="G140" s="242"/>
      <c r="H140" s="242"/>
      <c r="I140" s="242"/>
      <c r="J140" s="245">
        <v>111.92</v>
      </c>
      <c r="K140" s="242"/>
      <c r="L140" s="245">
        <v>60.44</v>
      </c>
      <c r="M140" s="246">
        <v>9.1199999999999992</v>
      </c>
      <c r="N140" s="249">
        <v>551.21</v>
      </c>
      <c r="EZ140" s="225"/>
      <c r="FA140" s="226"/>
      <c r="FB140" s="226"/>
      <c r="FC140" s="226"/>
      <c r="FD140" s="226"/>
      <c r="FG140" s="237" t="s">
        <v>71</v>
      </c>
      <c r="FJ140" s="226"/>
    </row>
    <row r="141" spans="1:167" s="116" customFormat="1" ht="15" x14ac:dyDescent="0.25">
      <c r="A141" s="251"/>
      <c r="B141" s="239"/>
      <c r="C141" s="315" t="s">
        <v>72</v>
      </c>
      <c r="D141" s="315"/>
      <c r="E141" s="315"/>
      <c r="F141" s="241" t="s">
        <v>73</v>
      </c>
      <c r="G141" s="246">
        <v>23.52</v>
      </c>
      <c r="H141" s="244">
        <v>1.3225</v>
      </c>
      <c r="I141" s="271">
        <v>16.796807999999999</v>
      </c>
      <c r="J141" s="253"/>
      <c r="K141" s="242"/>
      <c r="L141" s="253"/>
      <c r="M141" s="242"/>
      <c r="N141" s="254"/>
      <c r="EZ141" s="225"/>
      <c r="FA141" s="226"/>
      <c r="FB141" s="226"/>
      <c r="FC141" s="226"/>
      <c r="FD141" s="226"/>
      <c r="FH141" s="237" t="s">
        <v>72</v>
      </c>
      <c r="FJ141" s="226"/>
    </row>
    <row r="142" spans="1:167" s="116" customFormat="1" ht="15" x14ac:dyDescent="0.25">
      <c r="A142" s="251"/>
      <c r="B142" s="239"/>
      <c r="C142" s="315" t="s">
        <v>74</v>
      </c>
      <c r="D142" s="315"/>
      <c r="E142" s="315"/>
      <c r="F142" s="241" t="s">
        <v>73</v>
      </c>
      <c r="G142" s="269">
        <v>0.2</v>
      </c>
      <c r="H142" s="244">
        <v>1.4375</v>
      </c>
      <c r="I142" s="268">
        <v>0.15525</v>
      </c>
      <c r="J142" s="253"/>
      <c r="K142" s="242"/>
      <c r="L142" s="253"/>
      <c r="M142" s="242"/>
      <c r="N142" s="254"/>
      <c r="EZ142" s="225"/>
      <c r="FA142" s="226"/>
      <c r="FB142" s="226"/>
      <c r="FC142" s="226"/>
      <c r="FD142" s="226"/>
      <c r="FH142" s="237" t="s">
        <v>74</v>
      </c>
      <c r="FJ142" s="226"/>
    </row>
    <row r="143" spans="1:167" s="116" customFormat="1" ht="15" x14ac:dyDescent="0.25">
      <c r="A143" s="235"/>
      <c r="B143" s="239"/>
      <c r="C143" s="318" t="s">
        <v>75</v>
      </c>
      <c r="D143" s="318"/>
      <c r="E143" s="318"/>
      <c r="F143" s="255"/>
      <c r="G143" s="256"/>
      <c r="H143" s="256"/>
      <c r="I143" s="256"/>
      <c r="J143" s="258">
        <v>607.79999999999995</v>
      </c>
      <c r="K143" s="256"/>
      <c r="L143" s="258">
        <v>417.03</v>
      </c>
      <c r="M143" s="256"/>
      <c r="N143" s="259">
        <v>17111.84</v>
      </c>
      <c r="EZ143" s="225"/>
      <c r="FA143" s="226"/>
      <c r="FB143" s="226"/>
      <c r="FC143" s="226"/>
      <c r="FD143" s="226"/>
      <c r="FI143" s="237" t="s">
        <v>75</v>
      </c>
      <c r="FJ143" s="226"/>
    </row>
    <row r="144" spans="1:167" s="116" customFormat="1" ht="15" x14ac:dyDescent="0.25">
      <c r="A144" s="251"/>
      <c r="B144" s="239"/>
      <c r="C144" s="315" t="s">
        <v>76</v>
      </c>
      <c r="D144" s="315"/>
      <c r="E144" s="315"/>
      <c r="F144" s="241"/>
      <c r="G144" s="242"/>
      <c r="H144" s="242"/>
      <c r="I144" s="242"/>
      <c r="J144" s="253"/>
      <c r="K144" s="242"/>
      <c r="L144" s="245">
        <v>327.82</v>
      </c>
      <c r="M144" s="242"/>
      <c r="N144" s="247">
        <v>16210.7</v>
      </c>
      <c r="EZ144" s="225"/>
      <c r="FA144" s="226"/>
      <c r="FB144" s="226"/>
      <c r="FC144" s="226"/>
      <c r="FD144" s="226"/>
      <c r="FH144" s="237" t="s">
        <v>76</v>
      </c>
      <c r="FJ144" s="226"/>
    </row>
    <row r="145" spans="1:167" s="116" customFormat="1" ht="23.25" x14ac:dyDescent="0.25">
      <c r="A145" s="251"/>
      <c r="B145" s="239" t="s">
        <v>111</v>
      </c>
      <c r="C145" s="315" t="s">
        <v>112</v>
      </c>
      <c r="D145" s="315"/>
      <c r="E145" s="315"/>
      <c r="F145" s="241" t="s">
        <v>79</v>
      </c>
      <c r="G145" s="260">
        <v>97</v>
      </c>
      <c r="H145" s="242"/>
      <c r="I145" s="260">
        <v>97</v>
      </c>
      <c r="J145" s="253"/>
      <c r="K145" s="242"/>
      <c r="L145" s="245">
        <v>317.99</v>
      </c>
      <c r="M145" s="242"/>
      <c r="N145" s="247">
        <v>15724.38</v>
      </c>
      <c r="EZ145" s="225"/>
      <c r="FA145" s="226"/>
      <c r="FB145" s="226"/>
      <c r="FC145" s="226"/>
      <c r="FD145" s="226"/>
      <c r="FH145" s="237" t="s">
        <v>112</v>
      </c>
      <c r="FJ145" s="226"/>
    </row>
    <row r="146" spans="1:167" s="116" customFormat="1" ht="23.25" x14ac:dyDescent="0.25">
      <c r="A146" s="251"/>
      <c r="B146" s="239" t="s">
        <v>113</v>
      </c>
      <c r="C146" s="315" t="s">
        <v>114</v>
      </c>
      <c r="D146" s="315"/>
      <c r="E146" s="315"/>
      <c r="F146" s="241" t="s">
        <v>79</v>
      </c>
      <c r="G146" s="260">
        <v>51</v>
      </c>
      <c r="H146" s="242"/>
      <c r="I146" s="260">
        <v>51</v>
      </c>
      <c r="J146" s="253"/>
      <c r="K146" s="242"/>
      <c r="L146" s="245">
        <v>167.19</v>
      </c>
      <c r="M146" s="242"/>
      <c r="N146" s="247">
        <v>8267.4599999999991</v>
      </c>
      <c r="EZ146" s="225"/>
      <c r="FA146" s="226"/>
      <c r="FB146" s="226"/>
      <c r="FC146" s="226"/>
      <c r="FD146" s="226"/>
      <c r="FH146" s="237" t="s">
        <v>114</v>
      </c>
      <c r="FJ146" s="226"/>
    </row>
    <row r="147" spans="1:167" s="116" customFormat="1" ht="15" x14ac:dyDescent="0.25">
      <c r="A147" s="261"/>
      <c r="B147" s="262"/>
      <c r="C147" s="316" t="s">
        <v>82</v>
      </c>
      <c r="D147" s="316"/>
      <c r="E147" s="316"/>
      <c r="F147" s="229"/>
      <c r="G147" s="230"/>
      <c r="H147" s="230"/>
      <c r="I147" s="230"/>
      <c r="J147" s="233"/>
      <c r="K147" s="230"/>
      <c r="L147" s="263">
        <v>902.21</v>
      </c>
      <c r="M147" s="256"/>
      <c r="N147" s="264">
        <v>41103.68</v>
      </c>
      <c r="EZ147" s="225"/>
      <c r="FA147" s="226"/>
      <c r="FB147" s="226"/>
      <c r="FC147" s="226"/>
      <c r="FD147" s="226"/>
      <c r="FJ147" s="226" t="s">
        <v>82</v>
      </c>
    </row>
    <row r="148" spans="1:167" s="116" customFormat="1" ht="45" x14ac:dyDescent="0.25">
      <c r="A148" s="227" t="s">
        <v>115</v>
      </c>
      <c r="B148" s="228" t="s">
        <v>116</v>
      </c>
      <c r="C148" s="316" t="s">
        <v>117</v>
      </c>
      <c r="D148" s="316"/>
      <c r="E148" s="316"/>
      <c r="F148" s="229" t="s">
        <v>85</v>
      </c>
      <c r="G148" s="230">
        <v>18</v>
      </c>
      <c r="H148" s="231">
        <v>1</v>
      </c>
      <c r="I148" s="231">
        <v>18</v>
      </c>
      <c r="J148" s="266">
        <v>1480.17</v>
      </c>
      <c r="K148" s="265">
        <v>1.04236</v>
      </c>
      <c r="L148" s="266">
        <v>27771.66</v>
      </c>
      <c r="M148" s="267">
        <v>9.1199999999999992</v>
      </c>
      <c r="N148" s="264">
        <v>253277.54</v>
      </c>
      <c r="EZ148" s="225"/>
      <c r="FA148" s="226"/>
      <c r="FB148" s="226" t="s">
        <v>117</v>
      </c>
      <c r="FC148" s="226" t="s">
        <v>4</v>
      </c>
      <c r="FD148" s="226" t="s">
        <v>4</v>
      </c>
      <c r="FJ148" s="226"/>
    </row>
    <row r="149" spans="1:167" s="116" customFormat="1" ht="15" x14ac:dyDescent="0.25">
      <c r="A149" s="235"/>
      <c r="B149" s="236"/>
      <c r="C149" s="315" t="s">
        <v>627</v>
      </c>
      <c r="D149" s="315"/>
      <c r="E149" s="315"/>
      <c r="F149" s="315"/>
      <c r="G149" s="315"/>
      <c r="H149" s="315"/>
      <c r="I149" s="315"/>
      <c r="J149" s="315"/>
      <c r="K149" s="315"/>
      <c r="L149" s="315"/>
      <c r="M149" s="315"/>
      <c r="N149" s="317"/>
      <c r="EZ149" s="225"/>
      <c r="FA149" s="226"/>
      <c r="FB149" s="226"/>
      <c r="FC149" s="226"/>
      <c r="FD149" s="226"/>
      <c r="FJ149" s="226"/>
      <c r="FK149" s="237" t="s">
        <v>627</v>
      </c>
    </row>
    <row r="150" spans="1:167" s="116" customFormat="1" ht="15" x14ac:dyDescent="0.25">
      <c r="A150" s="238"/>
      <c r="B150" s="239"/>
      <c r="C150" s="310" t="s">
        <v>87</v>
      </c>
      <c r="D150" s="310"/>
      <c r="E150" s="310"/>
      <c r="F150" s="310"/>
      <c r="G150" s="310"/>
      <c r="H150" s="310"/>
      <c r="I150" s="310"/>
      <c r="J150" s="310"/>
      <c r="K150" s="310"/>
      <c r="L150" s="310"/>
      <c r="M150" s="310"/>
      <c r="N150" s="322"/>
      <c r="EZ150" s="225"/>
      <c r="FA150" s="226"/>
      <c r="FB150" s="226"/>
      <c r="FC150" s="226"/>
      <c r="FD150" s="226"/>
      <c r="FF150" s="237" t="s">
        <v>87</v>
      </c>
      <c r="FJ150" s="226"/>
    </row>
    <row r="151" spans="1:167" s="116" customFormat="1" ht="15" x14ac:dyDescent="0.25">
      <c r="A151" s="238"/>
      <c r="B151" s="239"/>
      <c r="C151" s="310" t="s">
        <v>88</v>
      </c>
      <c r="D151" s="310"/>
      <c r="E151" s="310"/>
      <c r="F151" s="310"/>
      <c r="G151" s="310"/>
      <c r="H151" s="310"/>
      <c r="I151" s="310"/>
      <c r="J151" s="310"/>
      <c r="K151" s="310"/>
      <c r="L151" s="310"/>
      <c r="M151" s="310"/>
      <c r="N151" s="322"/>
      <c r="EZ151" s="225"/>
      <c r="FA151" s="226"/>
      <c r="FB151" s="226"/>
      <c r="FC151" s="226"/>
      <c r="FD151" s="226"/>
      <c r="FF151" s="237" t="s">
        <v>88</v>
      </c>
      <c r="FJ151" s="226"/>
    </row>
    <row r="152" spans="1:167" s="116" customFormat="1" ht="15" x14ac:dyDescent="0.25">
      <c r="A152" s="261"/>
      <c r="B152" s="262"/>
      <c r="C152" s="316" t="s">
        <v>82</v>
      </c>
      <c r="D152" s="316"/>
      <c r="E152" s="316"/>
      <c r="F152" s="229"/>
      <c r="G152" s="230"/>
      <c r="H152" s="230"/>
      <c r="I152" s="230"/>
      <c r="J152" s="233"/>
      <c r="K152" s="230"/>
      <c r="L152" s="266">
        <v>27771.66</v>
      </c>
      <c r="M152" s="256"/>
      <c r="N152" s="264">
        <v>253277.54</v>
      </c>
      <c r="EZ152" s="225"/>
      <c r="FA152" s="226"/>
      <c r="FB152" s="226"/>
      <c r="FC152" s="226"/>
      <c r="FD152" s="226"/>
      <c r="FJ152" s="226" t="s">
        <v>82</v>
      </c>
    </row>
    <row r="153" spans="1:167" s="116" customFormat="1" ht="45" x14ac:dyDescent="0.25">
      <c r="A153" s="227" t="s">
        <v>119</v>
      </c>
      <c r="B153" s="228" t="s">
        <v>120</v>
      </c>
      <c r="C153" s="316" t="s">
        <v>121</v>
      </c>
      <c r="D153" s="316"/>
      <c r="E153" s="316"/>
      <c r="F153" s="229" t="s">
        <v>85</v>
      </c>
      <c r="G153" s="230">
        <v>18</v>
      </c>
      <c r="H153" s="231">
        <v>1</v>
      </c>
      <c r="I153" s="231">
        <v>18</v>
      </c>
      <c r="J153" s="263">
        <v>343.11</v>
      </c>
      <c r="K153" s="265">
        <v>1.04236</v>
      </c>
      <c r="L153" s="266">
        <v>6437.59</v>
      </c>
      <c r="M153" s="267">
        <v>9.1199999999999992</v>
      </c>
      <c r="N153" s="264">
        <v>58710.82</v>
      </c>
      <c r="EZ153" s="225"/>
      <c r="FA153" s="226"/>
      <c r="FB153" s="226" t="s">
        <v>121</v>
      </c>
      <c r="FC153" s="226" t="s">
        <v>4</v>
      </c>
      <c r="FD153" s="226" t="s">
        <v>4</v>
      </c>
      <c r="FJ153" s="226"/>
    </row>
    <row r="154" spans="1:167" s="116" customFormat="1" ht="15" x14ac:dyDescent="0.25">
      <c r="A154" s="235"/>
      <c r="B154" s="236"/>
      <c r="C154" s="315" t="s">
        <v>628</v>
      </c>
      <c r="D154" s="315"/>
      <c r="E154" s="315"/>
      <c r="F154" s="315"/>
      <c r="G154" s="315"/>
      <c r="H154" s="315"/>
      <c r="I154" s="315"/>
      <c r="J154" s="315"/>
      <c r="K154" s="315"/>
      <c r="L154" s="315"/>
      <c r="M154" s="315"/>
      <c r="N154" s="317"/>
      <c r="EZ154" s="225"/>
      <c r="FA154" s="226"/>
      <c r="FB154" s="226"/>
      <c r="FC154" s="226"/>
      <c r="FD154" s="226"/>
      <c r="FJ154" s="226"/>
      <c r="FK154" s="237" t="s">
        <v>628</v>
      </c>
    </row>
    <row r="155" spans="1:167" s="116" customFormat="1" ht="15" x14ac:dyDescent="0.25">
      <c r="A155" s="238"/>
      <c r="B155" s="239"/>
      <c r="C155" s="310" t="s">
        <v>87</v>
      </c>
      <c r="D155" s="310"/>
      <c r="E155" s="310"/>
      <c r="F155" s="310"/>
      <c r="G155" s="310"/>
      <c r="H155" s="310"/>
      <c r="I155" s="310"/>
      <c r="J155" s="310"/>
      <c r="K155" s="310"/>
      <c r="L155" s="310"/>
      <c r="M155" s="310"/>
      <c r="N155" s="322"/>
      <c r="EZ155" s="225"/>
      <c r="FA155" s="226"/>
      <c r="FB155" s="226"/>
      <c r="FC155" s="226"/>
      <c r="FD155" s="226"/>
      <c r="FF155" s="237" t="s">
        <v>87</v>
      </c>
      <c r="FJ155" s="226"/>
    </row>
    <row r="156" spans="1:167" s="116" customFormat="1" ht="15" x14ac:dyDescent="0.25">
      <c r="A156" s="238"/>
      <c r="B156" s="239"/>
      <c r="C156" s="310" t="s">
        <v>88</v>
      </c>
      <c r="D156" s="310"/>
      <c r="E156" s="310"/>
      <c r="F156" s="310"/>
      <c r="G156" s="310"/>
      <c r="H156" s="310"/>
      <c r="I156" s="310"/>
      <c r="J156" s="310"/>
      <c r="K156" s="310"/>
      <c r="L156" s="310"/>
      <c r="M156" s="310"/>
      <c r="N156" s="322"/>
      <c r="EZ156" s="225"/>
      <c r="FA156" s="226"/>
      <c r="FB156" s="226"/>
      <c r="FC156" s="226"/>
      <c r="FD156" s="226"/>
      <c r="FF156" s="237" t="s">
        <v>88</v>
      </c>
      <c r="FJ156" s="226"/>
    </row>
    <row r="157" spans="1:167" s="116" customFormat="1" ht="15" x14ac:dyDescent="0.25">
      <c r="A157" s="261"/>
      <c r="B157" s="262"/>
      <c r="C157" s="316" t="s">
        <v>82</v>
      </c>
      <c r="D157" s="316"/>
      <c r="E157" s="316"/>
      <c r="F157" s="229"/>
      <c r="G157" s="230"/>
      <c r="H157" s="230"/>
      <c r="I157" s="230"/>
      <c r="J157" s="233"/>
      <c r="K157" s="230"/>
      <c r="L157" s="266">
        <v>6437.59</v>
      </c>
      <c r="M157" s="256"/>
      <c r="N157" s="264">
        <v>58710.82</v>
      </c>
      <c r="EZ157" s="225"/>
      <c r="FA157" s="226"/>
      <c r="FB157" s="226"/>
      <c r="FC157" s="226"/>
      <c r="FD157" s="226"/>
      <c r="FJ157" s="226" t="s">
        <v>82</v>
      </c>
    </row>
    <row r="158" spans="1:167" s="116" customFormat="1" ht="45.75" x14ac:dyDescent="0.25">
      <c r="A158" s="227" t="s">
        <v>123</v>
      </c>
      <c r="B158" s="228" t="s">
        <v>124</v>
      </c>
      <c r="C158" s="316" t="s">
        <v>125</v>
      </c>
      <c r="D158" s="316"/>
      <c r="E158" s="316"/>
      <c r="F158" s="229" t="s">
        <v>126</v>
      </c>
      <c r="G158" s="230">
        <v>0.02</v>
      </c>
      <c r="H158" s="231">
        <v>1</v>
      </c>
      <c r="I158" s="267">
        <v>0.02</v>
      </c>
      <c r="J158" s="233"/>
      <c r="K158" s="230"/>
      <c r="L158" s="233"/>
      <c r="M158" s="230"/>
      <c r="N158" s="234"/>
      <c r="EZ158" s="225"/>
      <c r="FA158" s="226"/>
      <c r="FB158" s="226" t="s">
        <v>125</v>
      </c>
      <c r="FC158" s="226" t="s">
        <v>4</v>
      </c>
      <c r="FD158" s="226" t="s">
        <v>4</v>
      </c>
      <c r="FJ158" s="226"/>
    </row>
    <row r="159" spans="1:167" s="116" customFormat="1" ht="15" x14ac:dyDescent="0.25">
      <c r="A159" s="235"/>
      <c r="B159" s="236"/>
      <c r="C159" s="315" t="s">
        <v>127</v>
      </c>
      <c r="D159" s="315"/>
      <c r="E159" s="315"/>
      <c r="F159" s="315"/>
      <c r="G159" s="315"/>
      <c r="H159" s="315"/>
      <c r="I159" s="315"/>
      <c r="J159" s="315"/>
      <c r="K159" s="315"/>
      <c r="L159" s="315"/>
      <c r="M159" s="315"/>
      <c r="N159" s="317"/>
      <c r="EZ159" s="225"/>
      <c r="FA159" s="226"/>
      <c r="FB159" s="226"/>
      <c r="FC159" s="226"/>
      <c r="FD159" s="226"/>
      <c r="FE159" s="237" t="s">
        <v>127</v>
      </c>
      <c r="FJ159" s="226"/>
    </row>
    <row r="160" spans="1:167" s="116" customFormat="1" ht="68.25" x14ac:dyDescent="0.25">
      <c r="A160" s="238"/>
      <c r="B160" s="239" t="s">
        <v>61</v>
      </c>
      <c r="C160" s="310" t="s">
        <v>62</v>
      </c>
      <c r="D160" s="310"/>
      <c r="E160" s="310"/>
      <c r="F160" s="310"/>
      <c r="G160" s="310"/>
      <c r="H160" s="310"/>
      <c r="I160" s="310"/>
      <c r="J160" s="310"/>
      <c r="K160" s="310"/>
      <c r="L160" s="310"/>
      <c r="M160" s="310"/>
      <c r="N160" s="322"/>
      <c r="EZ160" s="225"/>
      <c r="FA160" s="226"/>
      <c r="FB160" s="226"/>
      <c r="FC160" s="226"/>
      <c r="FD160" s="226"/>
      <c r="FF160" s="237" t="s">
        <v>62</v>
      </c>
      <c r="FJ160" s="226"/>
    </row>
    <row r="161" spans="1:166" s="116" customFormat="1" ht="15" x14ac:dyDescent="0.25">
      <c r="A161" s="240"/>
      <c r="B161" s="239" t="s">
        <v>56</v>
      </c>
      <c r="C161" s="315" t="s">
        <v>65</v>
      </c>
      <c r="D161" s="315"/>
      <c r="E161" s="315"/>
      <c r="F161" s="241"/>
      <c r="G161" s="242"/>
      <c r="H161" s="242"/>
      <c r="I161" s="242"/>
      <c r="J161" s="245">
        <v>503.45</v>
      </c>
      <c r="K161" s="246">
        <v>1.1499999999999999</v>
      </c>
      <c r="L161" s="245">
        <v>11.58</v>
      </c>
      <c r="M161" s="246">
        <v>49.45</v>
      </c>
      <c r="N161" s="249">
        <v>572.63</v>
      </c>
      <c r="EZ161" s="225"/>
      <c r="FA161" s="226"/>
      <c r="FB161" s="226"/>
      <c r="FC161" s="226"/>
      <c r="FD161" s="226"/>
      <c r="FG161" s="237" t="s">
        <v>65</v>
      </c>
      <c r="FJ161" s="226"/>
    </row>
    <row r="162" spans="1:166" s="116" customFormat="1" ht="15" x14ac:dyDescent="0.25">
      <c r="A162" s="251"/>
      <c r="B162" s="239"/>
      <c r="C162" s="315" t="s">
        <v>72</v>
      </c>
      <c r="D162" s="315"/>
      <c r="E162" s="315"/>
      <c r="F162" s="241" t="s">
        <v>73</v>
      </c>
      <c r="G162" s="246">
        <v>25.95</v>
      </c>
      <c r="H162" s="246">
        <v>1.1499999999999999</v>
      </c>
      <c r="I162" s="268">
        <v>0.59684999999999999</v>
      </c>
      <c r="J162" s="253"/>
      <c r="K162" s="242"/>
      <c r="L162" s="253"/>
      <c r="M162" s="242"/>
      <c r="N162" s="254"/>
      <c r="EZ162" s="225"/>
      <c r="FA162" s="226"/>
      <c r="FB162" s="226"/>
      <c r="FC162" s="226"/>
      <c r="FD162" s="226"/>
      <c r="FH162" s="237" t="s">
        <v>72</v>
      </c>
      <c r="FJ162" s="226"/>
    </row>
    <row r="163" spans="1:166" s="116" customFormat="1" ht="15" x14ac:dyDescent="0.25">
      <c r="A163" s="235"/>
      <c r="B163" s="239"/>
      <c r="C163" s="318" t="s">
        <v>75</v>
      </c>
      <c r="D163" s="318"/>
      <c r="E163" s="318"/>
      <c r="F163" s="255"/>
      <c r="G163" s="256"/>
      <c r="H163" s="256"/>
      <c r="I163" s="256"/>
      <c r="J163" s="258">
        <v>503.45</v>
      </c>
      <c r="K163" s="256"/>
      <c r="L163" s="258">
        <v>11.58</v>
      </c>
      <c r="M163" s="256"/>
      <c r="N163" s="272">
        <v>572.63</v>
      </c>
      <c r="EZ163" s="225"/>
      <c r="FA163" s="226"/>
      <c r="FB163" s="226"/>
      <c r="FC163" s="226"/>
      <c r="FD163" s="226"/>
      <c r="FI163" s="237" t="s">
        <v>75</v>
      </c>
      <c r="FJ163" s="226"/>
    </row>
    <row r="164" spans="1:166" s="116" customFormat="1" ht="15" x14ac:dyDescent="0.25">
      <c r="A164" s="251"/>
      <c r="B164" s="239"/>
      <c r="C164" s="315" t="s">
        <v>76</v>
      </c>
      <c r="D164" s="315"/>
      <c r="E164" s="315"/>
      <c r="F164" s="241"/>
      <c r="G164" s="242"/>
      <c r="H164" s="242"/>
      <c r="I164" s="242"/>
      <c r="J164" s="253"/>
      <c r="K164" s="242"/>
      <c r="L164" s="245">
        <v>11.58</v>
      </c>
      <c r="M164" s="242"/>
      <c r="N164" s="249">
        <v>572.63</v>
      </c>
      <c r="EZ164" s="225"/>
      <c r="FA164" s="226"/>
      <c r="FB164" s="226"/>
      <c r="FC164" s="226"/>
      <c r="FD164" s="226"/>
      <c r="FH164" s="237" t="s">
        <v>76</v>
      </c>
      <c r="FJ164" s="226"/>
    </row>
    <row r="165" spans="1:166" s="116" customFormat="1" ht="45.75" x14ac:dyDescent="0.25">
      <c r="A165" s="251"/>
      <c r="B165" s="239" t="s">
        <v>128</v>
      </c>
      <c r="C165" s="315" t="s">
        <v>129</v>
      </c>
      <c r="D165" s="315"/>
      <c r="E165" s="315"/>
      <c r="F165" s="241" t="s">
        <v>79</v>
      </c>
      <c r="G165" s="260">
        <v>103</v>
      </c>
      <c r="H165" s="242"/>
      <c r="I165" s="260">
        <v>103</v>
      </c>
      <c r="J165" s="253"/>
      <c r="K165" s="242"/>
      <c r="L165" s="245">
        <v>11.93</v>
      </c>
      <c r="M165" s="242"/>
      <c r="N165" s="249">
        <v>589.80999999999995</v>
      </c>
      <c r="EZ165" s="225"/>
      <c r="FA165" s="226"/>
      <c r="FB165" s="226"/>
      <c r="FC165" s="226"/>
      <c r="FD165" s="226"/>
      <c r="FH165" s="237" t="s">
        <v>129</v>
      </c>
      <c r="FJ165" s="226"/>
    </row>
    <row r="166" spans="1:166" s="116" customFormat="1" ht="45.75" x14ac:dyDescent="0.25">
      <c r="A166" s="251"/>
      <c r="B166" s="239" t="s">
        <v>130</v>
      </c>
      <c r="C166" s="315" t="s">
        <v>131</v>
      </c>
      <c r="D166" s="315"/>
      <c r="E166" s="315"/>
      <c r="F166" s="241" t="s">
        <v>79</v>
      </c>
      <c r="G166" s="260">
        <v>59</v>
      </c>
      <c r="H166" s="242"/>
      <c r="I166" s="260">
        <v>59</v>
      </c>
      <c r="J166" s="253"/>
      <c r="K166" s="242"/>
      <c r="L166" s="245">
        <v>6.83</v>
      </c>
      <c r="M166" s="242"/>
      <c r="N166" s="249">
        <v>337.85</v>
      </c>
      <c r="EZ166" s="225"/>
      <c r="FA166" s="226"/>
      <c r="FB166" s="226"/>
      <c r="FC166" s="226"/>
      <c r="FD166" s="226"/>
      <c r="FH166" s="237" t="s">
        <v>131</v>
      </c>
      <c r="FJ166" s="226"/>
    </row>
    <row r="167" spans="1:166" s="116" customFormat="1" ht="15" x14ac:dyDescent="0.25">
      <c r="A167" s="261"/>
      <c r="B167" s="262"/>
      <c r="C167" s="316" t="s">
        <v>82</v>
      </c>
      <c r="D167" s="316"/>
      <c r="E167" s="316"/>
      <c r="F167" s="229"/>
      <c r="G167" s="230"/>
      <c r="H167" s="230"/>
      <c r="I167" s="230"/>
      <c r="J167" s="233"/>
      <c r="K167" s="230"/>
      <c r="L167" s="263">
        <v>30.34</v>
      </c>
      <c r="M167" s="256"/>
      <c r="N167" s="264">
        <v>1500.29</v>
      </c>
      <c r="EZ167" s="225"/>
      <c r="FA167" s="226"/>
      <c r="FB167" s="226"/>
      <c r="FC167" s="226"/>
      <c r="FD167" s="226"/>
      <c r="FJ167" s="226" t="s">
        <v>82</v>
      </c>
    </row>
    <row r="168" spans="1:166" s="116" customFormat="1" ht="45.75" x14ac:dyDescent="0.25">
      <c r="A168" s="227" t="s">
        <v>132</v>
      </c>
      <c r="B168" s="228" t="s">
        <v>133</v>
      </c>
      <c r="C168" s="316" t="s">
        <v>134</v>
      </c>
      <c r="D168" s="316"/>
      <c r="E168" s="316"/>
      <c r="F168" s="229" t="s">
        <v>126</v>
      </c>
      <c r="G168" s="230">
        <v>0.02</v>
      </c>
      <c r="H168" s="231">
        <v>1</v>
      </c>
      <c r="I168" s="267">
        <v>0.02</v>
      </c>
      <c r="J168" s="233"/>
      <c r="K168" s="230"/>
      <c r="L168" s="233"/>
      <c r="M168" s="230"/>
      <c r="N168" s="234"/>
      <c r="EZ168" s="225"/>
      <c r="FA168" s="226"/>
      <c r="FB168" s="226" t="s">
        <v>134</v>
      </c>
      <c r="FC168" s="226" t="s">
        <v>4</v>
      </c>
      <c r="FD168" s="226" t="s">
        <v>4</v>
      </c>
      <c r="FJ168" s="226"/>
    </row>
    <row r="169" spans="1:166" s="116" customFormat="1" ht="15" x14ac:dyDescent="0.25">
      <c r="A169" s="235"/>
      <c r="B169" s="236"/>
      <c r="C169" s="315" t="s">
        <v>127</v>
      </c>
      <c r="D169" s="315"/>
      <c r="E169" s="315"/>
      <c r="F169" s="315"/>
      <c r="G169" s="315"/>
      <c r="H169" s="315"/>
      <c r="I169" s="315"/>
      <c r="J169" s="315"/>
      <c r="K169" s="315"/>
      <c r="L169" s="315"/>
      <c r="M169" s="315"/>
      <c r="N169" s="317"/>
      <c r="EZ169" s="225"/>
      <c r="FA169" s="226"/>
      <c r="FB169" s="226"/>
      <c r="FC169" s="226"/>
      <c r="FD169" s="226"/>
      <c r="FE169" s="237" t="s">
        <v>127</v>
      </c>
      <c r="FJ169" s="226"/>
    </row>
    <row r="170" spans="1:166" s="116" customFormat="1" ht="68.25" x14ac:dyDescent="0.25">
      <c r="A170" s="238"/>
      <c r="B170" s="239" t="s">
        <v>61</v>
      </c>
      <c r="C170" s="310" t="s">
        <v>62</v>
      </c>
      <c r="D170" s="310"/>
      <c r="E170" s="310"/>
      <c r="F170" s="310"/>
      <c r="G170" s="310"/>
      <c r="H170" s="310"/>
      <c r="I170" s="310"/>
      <c r="J170" s="310"/>
      <c r="K170" s="310"/>
      <c r="L170" s="310"/>
      <c r="M170" s="310"/>
      <c r="N170" s="322"/>
      <c r="EZ170" s="225"/>
      <c r="FA170" s="226"/>
      <c r="FB170" s="226"/>
      <c r="FC170" s="226"/>
      <c r="FD170" s="226"/>
      <c r="FF170" s="237" t="s">
        <v>62</v>
      </c>
      <c r="FJ170" s="226"/>
    </row>
    <row r="171" spans="1:166" s="116" customFormat="1" ht="15" x14ac:dyDescent="0.25">
      <c r="A171" s="238"/>
      <c r="B171" s="239"/>
      <c r="C171" s="310" t="s">
        <v>135</v>
      </c>
      <c r="D171" s="310"/>
      <c r="E171" s="310"/>
      <c r="F171" s="310"/>
      <c r="G171" s="310"/>
      <c r="H171" s="310"/>
      <c r="I171" s="310"/>
      <c r="J171" s="310"/>
      <c r="K171" s="310"/>
      <c r="L171" s="310"/>
      <c r="M171" s="310"/>
      <c r="N171" s="322"/>
      <c r="EZ171" s="225"/>
      <c r="FA171" s="226"/>
      <c r="FB171" s="226"/>
      <c r="FC171" s="226"/>
      <c r="FD171" s="226"/>
      <c r="FF171" s="237" t="s">
        <v>135</v>
      </c>
      <c r="FJ171" s="226"/>
    </row>
    <row r="172" spans="1:166" s="116" customFormat="1" ht="15" x14ac:dyDescent="0.25">
      <c r="A172" s="240"/>
      <c r="B172" s="239" t="s">
        <v>56</v>
      </c>
      <c r="C172" s="315" t="s">
        <v>65</v>
      </c>
      <c r="D172" s="315"/>
      <c r="E172" s="315"/>
      <c r="F172" s="241"/>
      <c r="G172" s="242"/>
      <c r="H172" s="242"/>
      <c r="I172" s="242"/>
      <c r="J172" s="245">
        <v>503.45</v>
      </c>
      <c r="K172" s="260">
        <v>23</v>
      </c>
      <c r="L172" s="245">
        <v>231.59</v>
      </c>
      <c r="M172" s="246">
        <v>49.45</v>
      </c>
      <c r="N172" s="247">
        <v>11452.13</v>
      </c>
      <c r="EZ172" s="225"/>
      <c r="FA172" s="226"/>
      <c r="FB172" s="226"/>
      <c r="FC172" s="226"/>
      <c r="FD172" s="226"/>
      <c r="FG172" s="237" t="s">
        <v>65</v>
      </c>
      <c r="FJ172" s="226"/>
    </row>
    <row r="173" spans="1:166" s="116" customFormat="1" ht="15" x14ac:dyDescent="0.25">
      <c r="A173" s="251"/>
      <c r="B173" s="239"/>
      <c r="C173" s="315" t="s">
        <v>72</v>
      </c>
      <c r="D173" s="315"/>
      <c r="E173" s="315"/>
      <c r="F173" s="241" t="s">
        <v>73</v>
      </c>
      <c r="G173" s="246">
        <v>1.18</v>
      </c>
      <c r="H173" s="260">
        <v>23</v>
      </c>
      <c r="I173" s="244">
        <v>0.54279999999999995</v>
      </c>
      <c r="J173" s="253"/>
      <c r="K173" s="242"/>
      <c r="L173" s="253"/>
      <c r="M173" s="242"/>
      <c r="N173" s="254"/>
      <c r="EZ173" s="225"/>
      <c r="FA173" s="226"/>
      <c r="FB173" s="226"/>
      <c r="FC173" s="226"/>
      <c r="FD173" s="226"/>
      <c r="FH173" s="237" t="s">
        <v>72</v>
      </c>
      <c r="FJ173" s="226"/>
    </row>
    <row r="174" spans="1:166" s="116" customFormat="1" ht="15" x14ac:dyDescent="0.25">
      <c r="A174" s="235"/>
      <c r="B174" s="239"/>
      <c r="C174" s="318" t="s">
        <v>75</v>
      </c>
      <c r="D174" s="318"/>
      <c r="E174" s="318"/>
      <c r="F174" s="255"/>
      <c r="G174" s="256"/>
      <c r="H174" s="256"/>
      <c r="I174" s="256"/>
      <c r="J174" s="258">
        <v>503.45</v>
      </c>
      <c r="K174" s="256"/>
      <c r="L174" s="258">
        <v>231.59</v>
      </c>
      <c r="M174" s="256"/>
      <c r="N174" s="259">
        <v>11452.13</v>
      </c>
      <c r="EZ174" s="225"/>
      <c r="FA174" s="226"/>
      <c r="FB174" s="226"/>
      <c r="FC174" s="226"/>
      <c r="FD174" s="226"/>
      <c r="FI174" s="237" t="s">
        <v>75</v>
      </c>
      <c r="FJ174" s="226"/>
    </row>
    <row r="175" spans="1:166" s="116" customFormat="1" ht="15" x14ac:dyDescent="0.25">
      <c r="A175" s="251"/>
      <c r="B175" s="239"/>
      <c r="C175" s="315" t="s">
        <v>76</v>
      </c>
      <c r="D175" s="315"/>
      <c r="E175" s="315"/>
      <c r="F175" s="241"/>
      <c r="G175" s="242"/>
      <c r="H175" s="242"/>
      <c r="I175" s="242"/>
      <c r="J175" s="253"/>
      <c r="K175" s="242"/>
      <c r="L175" s="245">
        <v>231.59</v>
      </c>
      <c r="M175" s="242"/>
      <c r="N175" s="247">
        <v>11452.13</v>
      </c>
      <c r="EZ175" s="225"/>
      <c r="FA175" s="226"/>
      <c r="FB175" s="226"/>
      <c r="FC175" s="226"/>
      <c r="FD175" s="226"/>
      <c r="FH175" s="237" t="s">
        <v>76</v>
      </c>
      <c r="FJ175" s="226"/>
    </row>
    <row r="176" spans="1:166" s="116" customFormat="1" ht="45.75" x14ac:dyDescent="0.25">
      <c r="A176" s="251"/>
      <c r="B176" s="239" t="s">
        <v>128</v>
      </c>
      <c r="C176" s="315" t="s">
        <v>129</v>
      </c>
      <c r="D176" s="315"/>
      <c r="E176" s="315"/>
      <c r="F176" s="241" t="s">
        <v>79</v>
      </c>
      <c r="G176" s="260">
        <v>103</v>
      </c>
      <c r="H176" s="242"/>
      <c r="I176" s="260">
        <v>103</v>
      </c>
      <c r="J176" s="253"/>
      <c r="K176" s="242"/>
      <c r="L176" s="245">
        <v>238.54</v>
      </c>
      <c r="M176" s="242"/>
      <c r="N176" s="247">
        <v>11795.69</v>
      </c>
      <c r="EZ176" s="225"/>
      <c r="FA176" s="226"/>
      <c r="FB176" s="226"/>
      <c r="FC176" s="226"/>
      <c r="FD176" s="226"/>
      <c r="FH176" s="237" t="s">
        <v>129</v>
      </c>
      <c r="FJ176" s="226"/>
    </row>
    <row r="177" spans="1:166" s="116" customFormat="1" ht="45.75" x14ac:dyDescent="0.25">
      <c r="A177" s="251"/>
      <c r="B177" s="239" t="s">
        <v>130</v>
      </c>
      <c r="C177" s="315" t="s">
        <v>131</v>
      </c>
      <c r="D177" s="315"/>
      <c r="E177" s="315"/>
      <c r="F177" s="241" t="s">
        <v>79</v>
      </c>
      <c r="G177" s="260">
        <v>59</v>
      </c>
      <c r="H177" s="242"/>
      <c r="I177" s="260">
        <v>59</v>
      </c>
      <c r="J177" s="253"/>
      <c r="K177" s="242"/>
      <c r="L177" s="245">
        <v>136.63999999999999</v>
      </c>
      <c r="M177" s="242"/>
      <c r="N177" s="247">
        <v>6756.76</v>
      </c>
      <c r="EZ177" s="225"/>
      <c r="FA177" s="226"/>
      <c r="FB177" s="226"/>
      <c r="FC177" s="226"/>
      <c r="FD177" s="226"/>
      <c r="FH177" s="237" t="s">
        <v>131</v>
      </c>
      <c r="FJ177" s="226"/>
    </row>
    <row r="178" spans="1:166" s="116" customFormat="1" ht="15" x14ac:dyDescent="0.25">
      <c r="A178" s="261"/>
      <c r="B178" s="262"/>
      <c r="C178" s="316" t="s">
        <v>82</v>
      </c>
      <c r="D178" s="316"/>
      <c r="E178" s="316"/>
      <c r="F178" s="229"/>
      <c r="G178" s="230"/>
      <c r="H178" s="230"/>
      <c r="I178" s="230"/>
      <c r="J178" s="233"/>
      <c r="K178" s="230"/>
      <c r="L178" s="263">
        <v>606.77</v>
      </c>
      <c r="M178" s="256"/>
      <c r="N178" s="264">
        <v>30004.58</v>
      </c>
      <c r="EZ178" s="225"/>
      <c r="FA178" s="226"/>
      <c r="FB178" s="226"/>
      <c r="FC178" s="226"/>
      <c r="FD178" s="226"/>
      <c r="FJ178" s="226" t="s">
        <v>82</v>
      </c>
    </row>
    <row r="179" spans="1:166" s="116" customFormat="1" ht="23.25" x14ac:dyDescent="0.25">
      <c r="A179" s="227" t="s">
        <v>136</v>
      </c>
      <c r="B179" s="228" t="s">
        <v>137</v>
      </c>
      <c r="C179" s="316" t="s">
        <v>138</v>
      </c>
      <c r="D179" s="316"/>
      <c r="E179" s="316"/>
      <c r="F179" s="229" t="s">
        <v>85</v>
      </c>
      <c r="G179" s="230">
        <v>1</v>
      </c>
      <c r="H179" s="231">
        <v>1</v>
      </c>
      <c r="I179" s="231">
        <v>1</v>
      </c>
      <c r="J179" s="266">
        <v>2632.8</v>
      </c>
      <c r="K179" s="230"/>
      <c r="L179" s="266">
        <v>2632.8</v>
      </c>
      <c r="M179" s="267">
        <v>9.1199999999999992</v>
      </c>
      <c r="N179" s="264">
        <v>24011.14</v>
      </c>
      <c r="EZ179" s="225"/>
      <c r="FA179" s="226"/>
      <c r="FB179" s="226" t="s">
        <v>138</v>
      </c>
      <c r="FC179" s="226" t="s">
        <v>4</v>
      </c>
      <c r="FD179" s="226" t="s">
        <v>4</v>
      </c>
      <c r="FJ179" s="226"/>
    </row>
    <row r="180" spans="1:166" s="116" customFormat="1" ht="15" x14ac:dyDescent="0.25">
      <c r="A180" s="261"/>
      <c r="B180" s="262"/>
      <c r="C180" s="316" t="s">
        <v>82</v>
      </c>
      <c r="D180" s="316"/>
      <c r="E180" s="316"/>
      <c r="F180" s="229"/>
      <c r="G180" s="230"/>
      <c r="H180" s="230"/>
      <c r="I180" s="230"/>
      <c r="J180" s="233"/>
      <c r="K180" s="230"/>
      <c r="L180" s="266">
        <v>2632.8</v>
      </c>
      <c r="M180" s="256"/>
      <c r="N180" s="264">
        <v>24011.14</v>
      </c>
      <c r="EZ180" s="225"/>
      <c r="FA180" s="226"/>
      <c r="FB180" s="226"/>
      <c r="FC180" s="226"/>
      <c r="FD180" s="226"/>
      <c r="FJ180" s="226" t="s">
        <v>82</v>
      </c>
    </row>
    <row r="181" spans="1:166" s="116" customFormat="1" ht="68.25" x14ac:dyDescent="0.25">
      <c r="A181" s="227" t="s">
        <v>139</v>
      </c>
      <c r="B181" s="228" t="s">
        <v>140</v>
      </c>
      <c r="C181" s="316" t="s">
        <v>141</v>
      </c>
      <c r="D181" s="316"/>
      <c r="E181" s="316"/>
      <c r="F181" s="229" t="s">
        <v>109</v>
      </c>
      <c r="G181" s="230">
        <v>8.0000000000000002E-3</v>
      </c>
      <c r="H181" s="231">
        <v>1</v>
      </c>
      <c r="I181" s="270">
        <v>8.0000000000000002E-3</v>
      </c>
      <c r="J181" s="233"/>
      <c r="K181" s="230"/>
      <c r="L181" s="233"/>
      <c r="M181" s="230"/>
      <c r="N181" s="234"/>
      <c r="EZ181" s="225"/>
      <c r="FA181" s="226"/>
      <c r="FB181" s="226" t="s">
        <v>141</v>
      </c>
      <c r="FC181" s="226" t="s">
        <v>4</v>
      </c>
      <c r="FD181" s="226" t="s">
        <v>4</v>
      </c>
      <c r="FJ181" s="226"/>
    </row>
    <row r="182" spans="1:166" s="116" customFormat="1" ht="15" x14ac:dyDescent="0.25">
      <c r="A182" s="235"/>
      <c r="B182" s="236"/>
      <c r="C182" s="315" t="s">
        <v>142</v>
      </c>
      <c r="D182" s="315"/>
      <c r="E182" s="315"/>
      <c r="F182" s="315"/>
      <c r="G182" s="315"/>
      <c r="H182" s="315"/>
      <c r="I182" s="315"/>
      <c r="J182" s="315"/>
      <c r="K182" s="315"/>
      <c r="L182" s="315"/>
      <c r="M182" s="315"/>
      <c r="N182" s="317"/>
      <c r="EZ182" s="225"/>
      <c r="FA182" s="226"/>
      <c r="FB182" s="226"/>
      <c r="FC182" s="226"/>
      <c r="FD182" s="226"/>
      <c r="FE182" s="237" t="s">
        <v>142</v>
      </c>
      <c r="FJ182" s="226"/>
    </row>
    <row r="183" spans="1:166" s="116" customFormat="1" ht="68.25" x14ac:dyDescent="0.25">
      <c r="A183" s="238"/>
      <c r="B183" s="239" t="s">
        <v>61</v>
      </c>
      <c r="C183" s="310" t="s">
        <v>62</v>
      </c>
      <c r="D183" s="310"/>
      <c r="E183" s="310"/>
      <c r="F183" s="310"/>
      <c r="G183" s="310"/>
      <c r="H183" s="310"/>
      <c r="I183" s="310"/>
      <c r="J183" s="310"/>
      <c r="K183" s="310"/>
      <c r="L183" s="310"/>
      <c r="M183" s="310"/>
      <c r="N183" s="322"/>
      <c r="EZ183" s="225"/>
      <c r="FA183" s="226"/>
      <c r="FB183" s="226"/>
      <c r="FC183" s="226"/>
      <c r="FD183" s="226"/>
      <c r="FF183" s="237" t="s">
        <v>62</v>
      </c>
      <c r="FJ183" s="226"/>
    </row>
    <row r="184" spans="1:166" s="116" customFormat="1" ht="23.25" x14ac:dyDescent="0.25">
      <c r="A184" s="238"/>
      <c r="B184" s="239" t="s">
        <v>63</v>
      </c>
      <c r="C184" s="310" t="s">
        <v>64</v>
      </c>
      <c r="D184" s="310"/>
      <c r="E184" s="310"/>
      <c r="F184" s="310"/>
      <c r="G184" s="310"/>
      <c r="H184" s="310"/>
      <c r="I184" s="310"/>
      <c r="J184" s="310"/>
      <c r="K184" s="310"/>
      <c r="L184" s="310"/>
      <c r="M184" s="310"/>
      <c r="N184" s="322"/>
      <c r="EZ184" s="225"/>
      <c r="FA184" s="226"/>
      <c r="FB184" s="226"/>
      <c r="FC184" s="226"/>
      <c r="FD184" s="226"/>
      <c r="FF184" s="237" t="s">
        <v>64</v>
      </c>
      <c r="FJ184" s="226"/>
    </row>
    <row r="185" spans="1:166" s="116" customFormat="1" ht="15" x14ac:dyDescent="0.25">
      <c r="A185" s="240"/>
      <c r="B185" s="239" t="s">
        <v>56</v>
      </c>
      <c r="C185" s="315" t="s">
        <v>65</v>
      </c>
      <c r="D185" s="315"/>
      <c r="E185" s="315"/>
      <c r="F185" s="241"/>
      <c r="G185" s="242"/>
      <c r="H185" s="242"/>
      <c r="I185" s="242"/>
      <c r="J185" s="250">
        <v>1086.44</v>
      </c>
      <c r="K185" s="244">
        <v>1.3225</v>
      </c>
      <c r="L185" s="245">
        <v>11.49</v>
      </c>
      <c r="M185" s="246">
        <v>49.45</v>
      </c>
      <c r="N185" s="249">
        <v>568.17999999999995</v>
      </c>
      <c r="EZ185" s="225"/>
      <c r="FA185" s="226"/>
      <c r="FB185" s="226"/>
      <c r="FC185" s="226"/>
      <c r="FD185" s="226"/>
      <c r="FG185" s="237" t="s">
        <v>65</v>
      </c>
      <c r="FJ185" s="226"/>
    </row>
    <row r="186" spans="1:166" s="116" customFormat="1" ht="15" x14ac:dyDescent="0.25">
      <c r="A186" s="240"/>
      <c r="B186" s="239" t="s">
        <v>66</v>
      </c>
      <c r="C186" s="315" t="s">
        <v>67</v>
      </c>
      <c r="D186" s="315"/>
      <c r="E186" s="315"/>
      <c r="F186" s="241"/>
      <c r="G186" s="242"/>
      <c r="H186" s="242"/>
      <c r="I186" s="242"/>
      <c r="J186" s="245">
        <v>13.85</v>
      </c>
      <c r="K186" s="244">
        <v>1.4375</v>
      </c>
      <c r="L186" s="245">
        <v>0.16</v>
      </c>
      <c r="M186" s="246">
        <v>14.53</v>
      </c>
      <c r="N186" s="249">
        <v>2.3199999999999998</v>
      </c>
      <c r="EZ186" s="225"/>
      <c r="FA186" s="226"/>
      <c r="FB186" s="226"/>
      <c r="FC186" s="226"/>
      <c r="FD186" s="226"/>
      <c r="FG186" s="237" t="s">
        <v>67</v>
      </c>
      <c r="FJ186" s="226"/>
    </row>
    <row r="187" spans="1:166" s="116" customFormat="1" ht="15" x14ac:dyDescent="0.25">
      <c r="A187" s="240"/>
      <c r="B187" s="239" t="s">
        <v>68</v>
      </c>
      <c r="C187" s="315" t="s">
        <v>69</v>
      </c>
      <c r="D187" s="315"/>
      <c r="E187" s="315"/>
      <c r="F187" s="241"/>
      <c r="G187" s="242"/>
      <c r="H187" s="242"/>
      <c r="I187" s="242"/>
      <c r="J187" s="245">
        <v>0.91</v>
      </c>
      <c r="K187" s="244">
        <v>1.4375</v>
      </c>
      <c r="L187" s="245">
        <v>0.01</v>
      </c>
      <c r="M187" s="246">
        <v>49.45</v>
      </c>
      <c r="N187" s="249">
        <v>0.49</v>
      </c>
      <c r="EZ187" s="225"/>
      <c r="FA187" s="226"/>
      <c r="FB187" s="226"/>
      <c r="FC187" s="226"/>
      <c r="FD187" s="226"/>
      <c r="FG187" s="237" t="s">
        <v>69</v>
      </c>
      <c r="FJ187" s="226"/>
    </row>
    <row r="188" spans="1:166" s="116" customFormat="1" ht="15" x14ac:dyDescent="0.25">
      <c r="A188" s="240"/>
      <c r="B188" s="239" t="s">
        <v>70</v>
      </c>
      <c r="C188" s="315" t="s">
        <v>71</v>
      </c>
      <c r="D188" s="315"/>
      <c r="E188" s="315"/>
      <c r="F188" s="241"/>
      <c r="G188" s="242"/>
      <c r="H188" s="242"/>
      <c r="I188" s="242"/>
      <c r="J188" s="245">
        <v>140.91999999999999</v>
      </c>
      <c r="K188" s="242"/>
      <c r="L188" s="245">
        <v>1.1299999999999999</v>
      </c>
      <c r="M188" s="246">
        <v>9.1199999999999992</v>
      </c>
      <c r="N188" s="249">
        <v>10.31</v>
      </c>
      <c r="EZ188" s="225"/>
      <c r="FA188" s="226"/>
      <c r="FB188" s="226"/>
      <c r="FC188" s="226"/>
      <c r="FD188" s="226"/>
      <c r="FG188" s="237" t="s">
        <v>71</v>
      </c>
      <c r="FJ188" s="226"/>
    </row>
    <row r="189" spans="1:166" s="116" customFormat="1" ht="15" x14ac:dyDescent="0.25">
      <c r="A189" s="251"/>
      <c r="B189" s="239"/>
      <c r="C189" s="315" t="s">
        <v>72</v>
      </c>
      <c r="D189" s="315"/>
      <c r="E189" s="315"/>
      <c r="F189" s="241" t="s">
        <v>73</v>
      </c>
      <c r="G189" s="260">
        <v>56</v>
      </c>
      <c r="H189" s="244">
        <v>1.3225</v>
      </c>
      <c r="I189" s="268">
        <v>0.59248000000000001</v>
      </c>
      <c r="J189" s="253"/>
      <c r="K189" s="242"/>
      <c r="L189" s="253"/>
      <c r="M189" s="242"/>
      <c r="N189" s="254"/>
      <c r="EZ189" s="225"/>
      <c r="FA189" s="226"/>
      <c r="FB189" s="226"/>
      <c r="FC189" s="226"/>
      <c r="FD189" s="226"/>
      <c r="FH189" s="237" t="s">
        <v>72</v>
      </c>
      <c r="FJ189" s="226"/>
    </row>
    <row r="190" spans="1:166" s="116" customFormat="1" ht="15" x14ac:dyDescent="0.25">
      <c r="A190" s="251"/>
      <c r="B190" s="239"/>
      <c r="C190" s="315" t="s">
        <v>74</v>
      </c>
      <c r="D190" s="315"/>
      <c r="E190" s="315"/>
      <c r="F190" s="241" t="s">
        <v>73</v>
      </c>
      <c r="G190" s="246">
        <v>7.0000000000000007E-2</v>
      </c>
      <c r="H190" s="244">
        <v>1.4375</v>
      </c>
      <c r="I190" s="271">
        <v>8.0500000000000005E-4</v>
      </c>
      <c r="J190" s="253"/>
      <c r="K190" s="242"/>
      <c r="L190" s="253"/>
      <c r="M190" s="242"/>
      <c r="N190" s="254"/>
      <c r="EZ190" s="225"/>
      <c r="FA190" s="226"/>
      <c r="FB190" s="226"/>
      <c r="FC190" s="226"/>
      <c r="FD190" s="226"/>
      <c r="FH190" s="237" t="s">
        <v>74</v>
      </c>
      <c r="FJ190" s="226"/>
    </row>
    <row r="191" spans="1:166" s="116" customFormat="1" ht="15" x14ac:dyDescent="0.25">
      <c r="A191" s="235"/>
      <c r="B191" s="239"/>
      <c r="C191" s="318" t="s">
        <v>75</v>
      </c>
      <c r="D191" s="318"/>
      <c r="E191" s="318"/>
      <c r="F191" s="255"/>
      <c r="G191" s="256"/>
      <c r="H191" s="256"/>
      <c r="I191" s="256"/>
      <c r="J191" s="257">
        <v>1241.21</v>
      </c>
      <c r="K191" s="256"/>
      <c r="L191" s="258">
        <v>12.78</v>
      </c>
      <c r="M191" s="256"/>
      <c r="N191" s="272">
        <v>580.80999999999995</v>
      </c>
      <c r="EZ191" s="225"/>
      <c r="FA191" s="226"/>
      <c r="FB191" s="226"/>
      <c r="FC191" s="226"/>
      <c r="FD191" s="226"/>
      <c r="FI191" s="237" t="s">
        <v>75</v>
      </c>
      <c r="FJ191" s="226"/>
    </row>
    <row r="192" spans="1:166" s="116" customFormat="1" ht="15" x14ac:dyDescent="0.25">
      <c r="A192" s="251"/>
      <c r="B192" s="239"/>
      <c r="C192" s="315" t="s">
        <v>76</v>
      </c>
      <c r="D192" s="315"/>
      <c r="E192" s="315"/>
      <c r="F192" s="241"/>
      <c r="G192" s="242"/>
      <c r="H192" s="242"/>
      <c r="I192" s="242"/>
      <c r="J192" s="253"/>
      <c r="K192" s="242"/>
      <c r="L192" s="245">
        <v>11.5</v>
      </c>
      <c r="M192" s="242"/>
      <c r="N192" s="249">
        <v>568.66999999999996</v>
      </c>
      <c r="EZ192" s="225"/>
      <c r="FA192" s="226"/>
      <c r="FB192" s="226"/>
      <c r="FC192" s="226"/>
      <c r="FD192" s="226"/>
      <c r="FH192" s="237" t="s">
        <v>76</v>
      </c>
      <c r="FJ192" s="226"/>
    </row>
    <row r="193" spans="1:166" s="116" customFormat="1" ht="45.75" x14ac:dyDescent="0.25">
      <c r="A193" s="251"/>
      <c r="B193" s="239" t="s">
        <v>143</v>
      </c>
      <c r="C193" s="315" t="s">
        <v>144</v>
      </c>
      <c r="D193" s="315"/>
      <c r="E193" s="315"/>
      <c r="F193" s="241" t="s">
        <v>79</v>
      </c>
      <c r="G193" s="260">
        <v>121</v>
      </c>
      <c r="H193" s="242"/>
      <c r="I193" s="260">
        <v>121</v>
      </c>
      <c r="J193" s="253"/>
      <c r="K193" s="242"/>
      <c r="L193" s="245">
        <v>13.92</v>
      </c>
      <c r="M193" s="242"/>
      <c r="N193" s="249">
        <v>688.09</v>
      </c>
      <c r="EZ193" s="225"/>
      <c r="FA193" s="226"/>
      <c r="FB193" s="226"/>
      <c r="FC193" s="226"/>
      <c r="FD193" s="226"/>
      <c r="FH193" s="237" t="s">
        <v>144</v>
      </c>
      <c r="FJ193" s="226"/>
    </row>
    <row r="194" spans="1:166" s="116" customFormat="1" ht="45.75" x14ac:dyDescent="0.25">
      <c r="A194" s="251"/>
      <c r="B194" s="239" t="s">
        <v>145</v>
      </c>
      <c r="C194" s="315" t="s">
        <v>146</v>
      </c>
      <c r="D194" s="315"/>
      <c r="E194" s="315"/>
      <c r="F194" s="241" t="s">
        <v>79</v>
      </c>
      <c r="G194" s="260">
        <v>72</v>
      </c>
      <c r="H194" s="246">
        <v>0.85</v>
      </c>
      <c r="I194" s="269">
        <v>61.2</v>
      </c>
      <c r="J194" s="253"/>
      <c r="K194" s="242"/>
      <c r="L194" s="245">
        <v>7.04</v>
      </c>
      <c r="M194" s="242"/>
      <c r="N194" s="249">
        <v>348.03</v>
      </c>
      <c r="EZ194" s="225"/>
      <c r="FA194" s="226"/>
      <c r="FB194" s="226"/>
      <c r="FC194" s="226"/>
      <c r="FD194" s="226"/>
      <c r="FH194" s="237" t="s">
        <v>146</v>
      </c>
      <c r="FJ194" s="226"/>
    </row>
    <row r="195" spans="1:166" s="116" customFormat="1" ht="15" x14ac:dyDescent="0.25">
      <c r="A195" s="261"/>
      <c r="B195" s="262"/>
      <c r="C195" s="316" t="s">
        <v>82</v>
      </c>
      <c r="D195" s="316"/>
      <c r="E195" s="316"/>
      <c r="F195" s="229"/>
      <c r="G195" s="230"/>
      <c r="H195" s="230"/>
      <c r="I195" s="230"/>
      <c r="J195" s="233"/>
      <c r="K195" s="230"/>
      <c r="L195" s="263">
        <v>33.74</v>
      </c>
      <c r="M195" s="256"/>
      <c r="N195" s="264">
        <v>1616.93</v>
      </c>
      <c r="EZ195" s="225"/>
      <c r="FA195" s="226"/>
      <c r="FB195" s="226"/>
      <c r="FC195" s="226"/>
      <c r="FD195" s="226"/>
      <c r="FJ195" s="226" t="s">
        <v>82</v>
      </c>
    </row>
    <row r="196" spans="1:166" s="116" customFormat="1" ht="23.25" x14ac:dyDescent="0.25">
      <c r="A196" s="227" t="s">
        <v>147</v>
      </c>
      <c r="B196" s="228" t="s">
        <v>148</v>
      </c>
      <c r="C196" s="316" t="s">
        <v>149</v>
      </c>
      <c r="D196" s="316"/>
      <c r="E196" s="316"/>
      <c r="F196" s="229" t="s">
        <v>150</v>
      </c>
      <c r="G196" s="230">
        <v>0.7984</v>
      </c>
      <c r="H196" s="231">
        <v>1</v>
      </c>
      <c r="I196" s="232">
        <v>0.7984</v>
      </c>
      <c r="J196" s="263">
        <v>182.5</v>
      </c>
      <c r="K196" s="230"/>
      <c r="L196" s="263">
        <v>145.71</v>
      </c>
      <c r="M196" s="267">
        <v>9.1199999999999992</v>
      </c>
      <c r="N196" s="264">
        <v>1328.88</v>
      </c>
      <c r="EZ196" s="225"/>
      <c r="FA196" s="226"/>
      <c r="FB196" s="226" t="s">
        <v>149</v>
      </c>
      <c r="FC196" s="226" t="s">
        <v>4</v>
      </c>
      <c r="FD196" s="226" t="s">
        <v>4</v>
      </c>
      <c r="FJ196" s="226"/>
    </row>
    <row r="197" spans="1:166" s="116" customFormat="1" ht="15" x14ac:dyDescent="0.25">
      <c r="A197" s="261"/>
      <c r="B197" s="262"/>
      <c r="C197" s="316" t="s">
        <v>82</v>
      </c>
      <c r="D197" s="316"/>
      <c r="E197" s="316"/>
      <c r="F197" s="229"/>
      <c r="G197" s="230"/>
      <c r="H197" s="230"/>
      <c r="I197" s="230"/>
      <c r="J197" s="233"/>
      <c r="K197" s="230"/>
      <c r="L197" s="263">
        <v>145.71</v>
      </c>
      <c r="M197" s="256"/>
      <c r="N197" s="264">
        <v>1328.88</v>
      </c>
      <c r="EZ197" s="225"/>
      <c r="FA197" s="226"/>
      <c r="FB197" s="226"/>
      <c r="FC197" s="226"/>
      <c r="FD197" s="226"/>
      <c r="FJ197" s="226" t="s">
        <v>82</v>
      </c>
    </row>
    <row r="198" spans="1:166" s="116" customFormat="1" ht="34.5" x14ac:dyDescent="0.25">
      <c r="A198" s="227" t="s">
        <v>151</v>
      </c>
      <c r="B198" s="228" t="s">
        <v>152</v>
      </c>
      <c r="C198" s="316" t="s">
        <v>153</v>
      </c>
      <c r="D198" s="316"/>
      <c r="E198" s="316"/>
      <c r="F198" s="229" t="s">
        <v>59</v>
      </c>
      <c r="G198" s="230">
        <v>2.76E-2</v>
      </c>
      <c r="H198" s="231">
        <v>1</v>
      </c>
      <c r="I198" s="232">
        <v>2.76E-2</v>
      </c>
      <c r="J198" s="233"/>
      <c r="K198" s="230"/>
      <c r="L198" s="233"/>
      <c r="M198" s="230"/>
      <c r="N198" s="234"/>
      <c r="EZ198" s="225"/>
      <c r="FA198" s="226"/>
      <c r="FB198" s="226" t="s">
        <v>153</v>
      </c>
      <c r="FC198" s="226" t="s">
        <v>4</v>
      </c>
      <c r="FD198" s="226" t="s">
        <v>4</v>
      </c>
      <c r="FJ198" s="226"/>
    </row>
    <row r="199" spans="1:166" s="116" customFormat="1" ht="15" x14ac:dyDescent="0.25">
      <c r="A199" s="235"/>
      <c r="B199" s="236"/>
      <c r="C199" s="315" t="s">
        <v>154</v>
      </c>
      <c r="D199" s="315"/>
      <c r="E199" s="315"/>
      <c r="F199" s="315"/>
      <c r="G199" s="315"/>
      <c r="H199" s="315"/>
      <c r="I199" s="315"/>
      <c r="J199" s="315"/>
      <c r="K199" s="315"/>
      <c r="L199" s="315"/>
      <c r="M199" s="315"/>
      <c r="N199" s="317"/>
      <c r="EZ199" s="225"/>
      <c r="FA199" s="226"/>
      <c r="FB199" s="226"/>
      <c r="FC199" s="226"/>
      <c r="FD199" s="226"/>
      <c r="FE199" s="237" t="s">
        <v>154</v>
      </c>
      <c r="FJ199" s="226"/>
    </row>
    <row r="200" spans="1:166" s="116" customFormat="1" ht="68.25" x14ac:dyDescent="0.25">
      <c r="A200" s="238"/>
      <c r="B200" s="239" t="s">
        <v>61</v>
      </c>
      <c r="C200" s="310" t="s">
        <v>62</v>
      </c>
      <c r="D200" s="310"/>
      <c r="E200" s="310"/>
      <c r="F200" s="310"/>
      <c r="G200" s="310"/>
      <c r="H200" s="310"/>
      <c r="I200" s="310"/>
      <c r="J200" s="310"/>
      <c r="K200" s="310"/>
      <c r="L200" s="310"/>
      <c r="M200" s="310"/>
      <c r="N200" s="322"/>
      <c r="EZ200" s="225"/>
      <c r="FA200" s="226"/>
      <c r="FB200" s="226"/>
      <c r="FC200" s="226"/>
      <c r="FD200" s="226"/>
      <c r="FF200" s="237" t="s">
        <v>62</v>
      </c>
      <c r="FJ200" s="226"/>
    </row>
    <row r="201" spans="1:166" s="116" customFormat="1" ht="23.25" x14ac:dyDescent="0.25">
      <c r="A201" s="238"/>
      <c r="B201" s="239" t="s">
        <v>63</v>
      </c>
      <c r="C201" s="310" t="s">
        <v>64</v>
      </c>
      <c r="D201" s="310"/>
      <c r="E201" s="310"/>
      <c r="F201" s="310"/>
      <c r="G201" s="310"/>
      <c r="H201" s="310"/>
      <c r="I201" s="310"/>
      <c r="J201" s="310"/>
      <c r="K201" s="310"/>
      <c r="L201" s="310"/>
      <c r="M201" s="310"/>
      <c r="N201" s="322"/>
      <c r="EZ201" s="225"/>
      <c r="FA201" s="226"/>
      <c r="FB201" s="226"/>
      <c r="FC201" s="226"/>
      <c r="FD201" s="226"/>
      <c r="FF201" s="237" t="s">
        <v>64</v>
      </c>
      <c r="FJ201" s="226"/>
    </row>
    <row r="202" spans="1:166" s="116" customFormat="1" ht="15" x14ac:dyDescent="0.25">
      <c r="A202" s="240"/>
      <c r="B202" s="239" t="s">
        <v>56</v>
      </c>
      <c r="C202" s="315" t="s">
        <v>65</v>
      </c>
      <c r="D202" s="315"/>
      <c r="E202" s="315"/>
      <c r="F202" s="241"/>
      <c r="G202" s="242"/>
      <c r="H202" s="242"/>
      <c r="I202" s="242"/>
      <c r="J202" s="250">
        <v>1047.6400000000001</v>
      </c>
      <c r="K202" s="244">
        <v>1.3225</v>
      </c>
      <c r="L202" s="245">
        <v>38.24</v>
      </c>
      <c r="M202" s="246">
        <v>49.45</v>
      </c>
      <c r="N202" s="247">
        <v>1890.97</v>
      </c>
      <c r="EZ202" s="225"/>
      <c r="FA202" s="226"/>
      <c r="FB202" s="226"/>
      <c r="FC202" s="226"/>
      <c r="FD202" s="226"/>
      <c r="FG202" s="237" t="s">
        <v>65</v>
      </c>
      <c r="FJ202" s="226"/>
    </row>
    <row r="203" spans="1:166" s="116" customFormat="1" ht="15" x14ac:dyDescent="0.25">
      <c r="A203" s="240"/>
      <c r="B203" s="239" t="s">
        <v>66</v>
      </c>
      <c r="C203" s="315" t="s">
        <v>67</v>
      </c>
      <c r="D203" s="315"/>
      <c r="E203" s="315"/>
      <c r="F203" s="241"/>
      <c r="G203" s="242"/>
      <c r="H203" s="242"/>
      <c r="I203" s="242"/>
      <c r="J203" s="245">
        <v>494.67</v>
      </c>
      <c r="K203" s="244">
        <v>1.4375</v>
      </c>
      <c r="L203" s="245">
        <v>19.63</v>
      </c>
      <c r="M203" s="246">
        <v>14.53</v>
      </c>
      <c r="N203" s="249">
        <v>285.22000000000003</v>
      </c>
      <c r="EZ203" s="225"/>
      <c r="FA203" s="226"/>
      <c r="FB203" s="226"/>
      <c r="FC203" s="226"/>
      <c r="FD203" s="226"/>
      <c r="FG203" s="237" t="s">
        <v>67</v>
      </c>
      <c r="FJ203" s="226"/>
    </row>
    <row r="204" spans="1:166" s="116" customFormat="1" ht="15" x14ac:dyDescent="0.25">
      <c r="A204" s="240"/>
      <c r="B204" s="239" t="s">
        <v>68</v>
      </c>
      <c r="C204" s="315" t="s">
        <v>69</v>
      </c>
      <c r="D204" s="315"/>
      <c r="E204" s="315"/>
      <c r="F204" s="241"/>
      <c r="G204" s="242"/>
      <c r="H204" s="242"/>
      <c r="I204" s="242"/>
      <c r="J204" s="245">
        <v>31.38</v>
      </c>
      <c r="K204" s="244">
        <v>1.4375</v>
      </c>
      <c r="L204" s="245">
        <v>1.25</v>
      </c>
      <c r="M204" s="246">
        <v>49.45</v>
      </c>
      <c r="N204" s="249">
        <v>61.81</v>
      </c>
      <c r="EZ204" s="225"/>
      <c r="FA204" s="226"/>
      <c r="FB204" s="226"/>
      <c r="FC204" s="226"/>
      <c r="FD204" s="226"/>
      <c r="FG204" s="237" t="s">
        <v>69</v>
      </c>
      <c r="FJ204" s="226"/>
    </row>
    <row r="205" spans="1:166" s="116" customFormat="1" ht="15" x14ac:dyDescent="0.25">
      <c r="A205" s="240"/>
      <c r="B205" s="239" t="s">
        <v>70</v>
      </c>
      <c r="C205" s="315" t="s">
        <v>71</v>
      </c>
      <c r="D205" s="315"/>
      <c r="E205" s="315"/>
      <c r="F205" s="241"/>
      <c r="G205" s="242"/>
      <c r="H205" s="242"/>
      <c r="I205" s="242"/>
      <c r="J205" s="245">
        <v>68.63</v>
      </c>
      <c r="K205" s="242"/>
      <c r="L205" s="245">
        <v>1.89</v>
      </c>
      <c r="M205" s="246">
        <v>9.1199999999999992</v>
      </c>
      <c r="N205" s="249">
        <v>17.239999999999998</v>
      </c>
      <c r="EZ205" s="225"/>
      <c r="FA205" s="226"/>
      <c r="FB205" s="226"/>
      <c r="FC205" s="226"/>
      <c r="FD205" s="226"/>
      <c r="FG205" s="237" t="s">
        <v>71</v>
      </c>
      <c r="FJ205" s="226"/>
    </row>
    <row r="206" spans="1:166" s="116" customFormat="1" ht="15" x14ac:dyDescent="0.25">
      <c r="A206" s="251"/>
      <c r="B206" s="239"/>
      <c r="C206" s="315" t="s">
        <v>72</v>
      </c>
      <c r="D206" s="315"/>
      <c r="E206" s="315"/>
      <c r="F206" s="241" t="s">
        <v>73</v>
      </c>
      <c r="G206" s="260">
        <v>54</v>
      </c>
      <c r="H206" s="244">
        <v>1.3225</v>
      </c>
      <c r="I206" s="271">
        <v>1.9710540000000001</v>
      </c>
      <c r="J206" s="253"/>
      <c r="K206" s="242"/>
      <c r="L206" s="253"/>
      <c r="M206" s="242"/>
      <c r="N206" s="254"/>
      <c r="EZ206" s="225"/>
      <c r="FA206" s="226"/>
      <c r="FB206" s="226"/>
      <c r="FC206" s="226"/>
      <c r="FD206" s="226"/>
      <c r="FH206" s="237" t="s">
        <v>72</v>
      </c>
      <c r="FJ206" s="226"/>
    </row>
    <row r="207" spans="1:166" s="116" customFormat="1" ht="15" x14ac:dyDescent="0.25">
      <c r="A207" s="251"/>
      <c r="B207" s="239"/>
      <c r="C207" s="315" t="s">
        <v>74</v>
      </c>
      <c r="D207" s="315"/>
      <c r="E207" s="315"/>
      <c r="F207" s="241" t="s">
        <v>73</v>
      </c>
      <c r="G207" s="269">
        <v>2.5</v>
      </c>
      <c r="H207" s="244">
        <v>1.4375</v>
      </c>
      <c r="I207" s="252">
        <v>9.9187499999999998E-2</v>
      </c>
      <c r="J207" s="253"/>
      <c r="K207" s="242"/>
      <c r="L207" s="253"/>
      <c r="M207" s="242"/>
      <c r="N207" s="254"/>
      <c r="EZ207" s="225"/>
      <c r="FA207" s="226"/>
      <c r="FB207" s="226"/>
      <c r="FC207" s="226"/>
      <c r="FD207" s="226"/>
      <c r="FH207" s="237" t="s">
        <v>74</v>
      </c>
      <c r="FJ207" s="226"/>
    </row>
    <row r="208" spans="1:166" s="116" customFormat="1" ht="15" x14ac:dyDescent="0.25">
      <c r="A208" s="235"/>
      <c r="B208" s="239"/>
      <c r="C208" s="318" t="s">
        <v>75</v>
      </c>
      <c r="D208" s="318"/>
      <c r="E208" s="318"/>
      <c r="F208" s="255"/>
      <c r="G208" s="256"/>
      <c r="H208" s="256"/>
      <c r="I208" s="256"/>
      <c r="J208" s="257">
        <v>1610.94</v>
      </c>
      <c r="K208" s="256"/>
      <c r="L208" s="258">
        <v>59.76</v>
      </c>
      <c r="M208" s="256"/>
      <c r="N208" s="259">
        <v>2193.4299999999998</v>
      </c>
      <c r="EZ208" s="225"/>
      <c r="FA208" s="226"/>
      <c r="FB208" s="226"/>
      <c r="FC208" s="226"/>
      <c r="FD208" s="226"/>
      <c r="FI208" s="237" t="s">
        <v>75</v>
      </c>
      <c r="FJ208" s="226"/>
    </row>
    <row r="209" spans="1:167" s="116" customFormat="1" ht="15" x14ac:dyDescent="0.25">
      <c r="A209" s="251"/>
      <c r="B209" s="239"/>
      <c r="C209" s="315" t="s">
        <v>76</v>
      </c>
      <c r="D209" s="315"/>
      <c r="E209" s="315"/>
      <c r="F209" s="241"/>
      <c r="G209" s="242"/>
      <c r="H209" s="242"/>
      <c r="I209" s="242"/>
      <c r="J209" s="253"/>
      <c r="K209" s="242"/>
      <c r="L209" s="245">
        <v>39.49</v>
      </c>
      <c r="M209" s="242"/>
      <c r="N209" s="247">
        <v>1952.78</v>
      </c>
      <c r="EZ209" s="225"/>
      <c r="FA209" s="226"/>
      <c r="FB209" s="226"/>
      <c r="FC209" s="226"/>
      <c r="FD209" s="226"/>
      <c r="FH209" s="237" t="s">
        <v>76</v>
      </c>
      <c r="FJ209" s="226"/>
    </row>
    <row r="210" spans="1:167" s="116" customFormat="1" ht="23.25" x14ac:dyDescent="0.25">
      <c r="A210" s="251"/>
      <c r="B210" s="239" t="s">
        <v>111</v>
      </c>
      <c r="C210" s="315" t="s">
        <v>112</v>
      </c>
      <c r="D210" s="315"/>
      <c r="E210" s="315"/>
      <c r="F210" s="241" t="s">
        <v>79</v>
      </c>
      <c r="G210" s="260">
        <v>97</v>
      </c>
      <c r="H210" s="242"/>
      <c r="I210" s="260">
        <v>97</v>
      </c>
      <c r="J210" s="253"/>
      <c r="K210" s="242"/>
      <c r="L210" s="245">
        <v>38.31</v>
      </c>
      <c r="M210" s="242"/>
      <c r="N210" s="247">
        <v>1894.2</v>
      </c>
      <c r="EZ210" s="225"/>
      <c r="FA210" s="226"/>
      <c r="FB210" s="226"/>
      <c r="FC210" s="226"/>
      <c r="FD210" s="226"/>
      <c r="FH210" s="237" t="s">
        <v>112</v>
      </c>
      <c r="FJ210" s="226"/>
    </row>
    <row r="211" spans="1:167" s="116" customFormat="1" ht="23.25" x14ac:dyDescent="0.25">
      <c r="A211" s="251"/>
      <c r="B211" s="239" t="s">
        <v>113</v>
      </c>
      <c r="C211" s="315" t="s">
        <v>114</v>
      </c>
      <c r="D211" s="315"/>
      <c r="E211" s="315"/>
      <c r="F211" s="241" t="s">
        <v>79</v>
      </c>
      <c r="G211" s="260">
        <v>51</v>
      </c>
      <c r="H211" s="242"/>
      <c r="I211" s="260">
        <v>51</v>
      </c>
      <c r="J211" s="253"/>
      <c r="K211" s="242"/>
      <c r="L211" s="245">
        <v>20.14</v>
      </c>
      <c r="M211" s="242"/>
      <c r="N211" s="249">
        <v>995.92</v>
      </c>
      <c r="EZ211" s="225"/>
      <c r="FA211" s="226"/>
      <c r="FB211" s="226"/>
      <c r="FC211" s="226"/>
      <c r="FD211" s="226"/>
      <c r="FH211" s="237" t="s">
        <v>114</v>
      </c>
      <c r="FJ211" s="226"/>
    </row>
    <row r="212" spans="1:167" s="116" customFormat="1" ht="15" x14ac:dyDescent="0.25">
      <c r="A212" s="261"/>
      <c r="B212" s="262"/>
      <c r="C212" s="316" t="s">
        <v>82</v>
      </c>
      <c r="D212" s="316"/>
      <c r="E212" s="316"/>
      <c r="F212" s="229"/>
      <c r="G212" s="230"/>
      <c r="H212" s="230"/>
      <c r="I212" s="230"/>
      <c r="J212" s="233"/>
      <c r="K212" s="230"/>
      <c r="L212" s="263">
        <v>118.21</v>
      </c>
      <c r="M212" s="256"/>
      <c r="N212" s="264">
        <v>5083.55</v>
      </c>
      <c r="EZ212" s="225"/>
      <c r="FA212" s="226"/>
      <c r="FB212" s="226"/>
      <c r="FC212" s="226"/>
      <c r="FD212" s="226"/>
      <c r="FJ212" s="226" t="s">
        <v>82</v>
      </c>
    </row>
    <row r="213" spans="1:167" s="116" customFormat="1" ht="45" x14ac:dyDescent="0.25">
      <c r="A213" s="227" t="s">
        <v>155</v>
      </c>
      <c r="B213" s="228" t="s">
        <v>156</v>
      </c>
      <c r="C213" s="316" t="s">
        <v>157</v>
      </c>
      <c r="D213" s="316"/>
      <c r="E213" s="316"/>
      <c r="F213" s="229" t="s">
        <v>85</v>
      </c>
      <c r="G213" s="230">
        <v>3.3</v>
      </c>
      <c r="H213" s="231">
        <v>1</v>
      </c>
      <c r="I213" s="273">
        <v>3.3</v>
      </c>
      <c r="J213" s="263">
        <v>463.27</v>
      </c>
      <c r="K213" s="265">
        <v>1.04236</v>
      </c>
      <c r="L213" s="266">
        <v>1593.55</v>
      </c>
      <c r="M213" s="267">
        <v>9.1199999999999992</v>
      </c>
      <c r="N213" s="264">
        <v>14533.18</v>
      </c>
      <c r="EZ213" s="225"/>
      <c r="FA213" s="226"/>
      <c r="FB213" s="226" t="s">
        <v>157</v>
      </c>
      <c r="FC213" s="226" t="s">
        <v>4</v>
      </c>
      <c r="FD213" s="226" t="s">
        <v>4</v>
      </c>
      <c r="FJ213" s="226"/>
    </row>
    <row r="214" spans="1:167" s="116" customFormat="1" ht="15" x14ac:dyDescent="0.25">
      <c r="A214" s="235"/>
      <c r="B214" s="236"/>
      <c r="C214" s="315" t="s">
        <v>629</v>
      </c>
      <c r="D214" s="315"/>
      <c r="E214" s="315"/>
      <c r="F214" s="315"/>
      <c r="G214" s="315"/>
      <c r="H214" s="315"/>
      <c r="I214" s="315"/>
      <c r="J214" s="315"/>
      <c r="K214" s="315"/>
      <c r="L214" s="315"/>
      <c r="M214" s="315"/>
      <c r="N214" s="317"/>
      <c r="EZ214" s="225"/>
      <c r="FA214" s="226"/>
      <c r="FB214" s="226"/>
      <c r="FC214" s="226"/>
      <c r="FD214" s="226"/>
      <c r="FJ214" s="226"/>
      <c r="FK214" s="237" t="s">
        <v>629</v>
      </c>
    </row>
    <row r="215" spans="1:167" s="116" customFormat="1" ht="15" x14ac:dyDescent="0.25">
      <c r="A215" s="238"/>
      <c r="B215" s="239"/>
      <c r="C215" s="310" t="s">
        <v>87</v>
      </c>
      <c r="D215" s="310"/>
      <c r="E215" s="310"/>
      <c r="F215" s="310"/>
      <c r="G215" s="310"/>
      <c r="H215" s="310"/>
      <c r="I215" s="310"/>
      <c r="J215" s="310"/>
      <c r="K215" s="310"/>
      <c r="L215" s="310"/>
      <c r="M215" s="310"/>
      <c r="N215" s="322"/>
      <c r="EZ215" s="225"/>
      <c r="FA215" s="226"/>
      <c r="FB215" s="226"/>
      <c r="FC215" s="226"/>
      <c r="FD215" s="226"/>
      <c r="FF215" s="237" t="s">
        <v>87</v>
      </c>
      <c r="FJ215" s="226"/>
    </row>
    <row r="216" spans="1:167" s="116" customFormat="1" ht="15" x14ac:dyDescent="0.25">
      <c r="A216" s="238"/>
      <c r="B216" s="239"/>
      <c r="C216" s="310" t="s">
        <v>88</v>
      </c>
      <c r="D216" s="310"/>
      <c r="E216" s="310"/>
      <c r="F216" s="310"/>
      <c r="G216" s="310"/>
      <c r="H216" s="310"/>
      <c r="I216" s="310"/>
      <c r="J216" s="310"/>
      <c r="K216" s="310"/>
      <c r="L216" s="310"/>
      <c r="M216" s="310"/>
      <c r="N216" s="322"/>
      <c r="EZ216" s="225"/>
      <c r="FA216" s="226"/>
      <c r="FB216" s="226"/>
      <c r="FC216" s="226"/>
      <c r="FD216" s="226"/>
      <c r="FF216" s="237" t="s">
        <v>88</v>
      </c>
      <c r="FJ216" s="226"/>
    </row>
    <row r="217" spans="1:167" s="116" customFormat="1" ht="15" x14ac:dyDescent="0.25">
      <c r="A217" s="261"/>
      <c r="B217" s="262"/>
      <c r="C217" s="316" t="s">
        <v>82</v>
      </c>
      <c r="D217" s="316"/>
      <c r="E217" s="316"/>
      <c r="F217" s="229"/>
      <c r="G217" s="230"/>
      <c r="H217" s="230"/>
      <c r="I217" s="230"/>
      <c r="J217" s="233"/>
      <c r="K217" s="230"/>
      <c r="L217" s="266">
        <v>1593.55</v>
      </c>
      <c r="M217" s="256"/>
      <c r="N217" s="264">
        <v>14533.18</v>
      </c>
      <c r="EZ217" s="225"/>
      <c r="FA217" s="226"/>
      <c r="FB217" s="226"/>
      <c r="FC217" s="226"/>
      <c r="FD217" s="226"/>
      <c r="FJ217" s="226" t="s">
        <v>82</v>
      </c>
    </row>
    <row r="218" spans="1:167" s="116" customFormat="1" ht="34.5" x14ac:dyDescent="0.25">
      <c r="A218" s="227" t="s">
        <v>159</v>
      </c>
      <c r="B218" s="228" t="s">
        <v>57</v>
      </c>
      <c r="C218" s="316" t="s">
        <v>58</v>
      </c>
      <c r="D218" s="316"/>
      <c r="E218" s="316"/>
      <c r="F218" s="229" t="s">
        <v>59</v>
      </c>
      <c r="G218" s="230">
        <v>1.1339999999999999E-2</v>
      </c>
      <c r="H218" s="231">
        <v>1</v>
      </c>
      <c r="I218" s="265">
        <v>1.1339999999999999E-2</v>
      </c>
      <c r="J218" s="233"/>
      <c r="K218" s="230"/>
      <c r="L218" s="233"/>
      <c r="M218" s="230"/>
      <c r="N218" s="234"/>
      <c r="EZ218" s="225"/>
      <c r="FA218" s="226"/>
      <c r="FB218" s="226" t="s">
        <v>58</v>
      </c>
      <c r="FC218" s="226" t="s">
        <v>4</v>
      </c>
      <c r="FD218" s="226" t="s">
        <v>4</v>
      </c>
      <c r="FJ218" s="226"/>
    </row>
    <row r="219" spans="1:167" s="116" customFormat="1" ht="15" x14ac:dyDescent="0.25">
      <c r="A219" s="235"/>
      <c r="B219" s="236"/>
      <c r="C219" s="315" t="s">
        <v>160</v>
      </c>
      <c r="D219" s="315"/>
      <c r="E219" s="315"/>
      <c r="F219" s="315"/>
      <c r="G219" s="315"/>
      <c r="H219" s="315"/>
      <c r="I219" s="315"/>
      <c r="J219" s="315"/>
      <c r="K219" s="315"/>
      <c r="L219" s="315"/>
      <c r="M219" s="315"/>
      <c r="N219" s="317"/>
      <c r="EZ219" s="225"/>
      <c r="FA219" s="226"/>
      <c r="FB219" s="226"/>
      <c r="FC219" s="226"/>
      <c r="FD219" s="226"/>
      <c r="FE219" s="237" t="s">
        <v>160</v>
      </c>
      <c r="FJ219" s="226"/>
    </row>
    <row r="220" spans="1:167" s="116" customFormat="1" ht="68.25" x14ac:dyDescent="0.25">
      <c r="A220" s="238"/>
      <c r="B220" s="239" t="s">
        <v>61</v>
      </c>
      <c r="C220" s="310" t="s">
        <v>62</v>
      </c>
      <c r="D220" s="310"/>
      <c r="E220" s="310"/>
      <c r="F220" s="310"/>
      <c r="G220" s="310"/>
      <c r="H220" s="310"/>
      <c r="I220" s="310"/>
      <c r="J220" s="310"/>
      <c r="K220" s="310"/>
      <c r="L220" s="310"/>
      <c r="M220" s="310"/>
      <c r="N220" s="322"/>
      <c r="EZ220" s="225"/>
      <c r="FA220" s="226"/>
      <c r="FB220" s="226"/>
      <c r="FC220" s="226"/>
      <c r="FD220" s="226"/>
      <c r="FF220" s="237" t="s">
        <v>62</v>
      </c>
      <c r="FJ220" s="226"/>
    </row>
    <row r="221" spans="1:167" s="116" customFormat="1" ht="23.25" x14ac:dyDescent="0.25">
      <c r="A221" s="238"/>
      <c r="B221" s="239" t="s">
        <v>63</v>
      </c>
      <c r="C221" s="310" t="s">
        <v>64</v>
      </c>
      <c r="D221" s="310"/>
      <c r="E221" s="310"/>
      <c r="F221" s="310"/>
      <c r="G221" s="310"/>
      <c r="H221" s="310"/>
      <c r="I221" s="310"/>
      <c r="J221" s="310"/>
      <c r="K221" s="310"/>
      <c r="L221" s="310"/>
      <c r="M221" s="310"/>
      <c r="N221" s="322"/>
      <c r="EZ221" s="225"/>
      <c r="FA221" s="226"/>
      <c r="FB221" s="226"/>
      <c r="FC221" s="226"/>
      <c r="FD221" s="226"/>
      <c r="FF221" s="237" t="s">
        <v>64</v>
      </c>
      <c r="FJ221" s="226"/>
    </row>
    <row r="222" spans="1:167" s="116" customFormat="1" ht="15" x14ac:dyDescent="0.25">
      <c r="A222" s="240"/>
      <c r="B222" s="239" t="s">
        <v>56</v>
      </c>
      <c r="C222" s="315" t="s">
        <v>65</v>
      </c>
      <c r="D222" s="315"/>
      <c r="E222" s="315"/>
      <c r="F222" s="241"/>
      <c r="G222" s="242"/>
      <c r="H222" s="242"/>
      <c r="I222" s="242"/>
      <c r="J222" s="250">
        <v>4261.97</v>
      </c>
      <c r="K222" s="244">
        <v>1.3225</v>
      </c>
      <c r="L222" s="245">
        <v>63.92</v>
      </c>
      <c r="M222" s="246">
        <v>49.45</v>
      </c>
      <c r="N222" s="247">
        <v>3160.84</v>
      </c>
      <c r="EZ222" s="225"/>
      <c r="FA222" s="226"/>
      <c r="FB222" s="226"/>
      <c r="FC222" s="226"/>
      <c r="FD222" s="226"/>
      <c r="FG222" s="237" t="s">
        <v>65</v>
      </c>
      <c r="FJ222" s="226"/>
    </row>
    <row r="223" spans="1:167" s="116" customFormat="1" ht="15" x14ac:dyDescent="0.25">
      <c r="A223" s="240"/>
      <c r="B223" s="239" t="s">
        <v>66</v>
      </c>
      <c r="C223" s="315" t="s">
        <v>67</v>
      </c>
      <c r="D223" s="315"/>
      <c r="E223" s="315"/>
      <c r="F223" s="241"/>
      <c r="G223" s="242"/>
      <c r="H223" s="242"/>
      <c r="I223" s="242"/>
      <c r="J223" s="245">
        <v>140.49</v>
      </c>
      <c r="K223" s="244">
        <v>1.4375</v>
      </c>
      <c r="L223" s="245">
        <v>2.29</v>
      </c>
      <c r="M223" s="246">
        <v>14.53</v>
      </c>
      <c r="N223" s="249">
        <v>33.270000000000003</v>
      </c>
      <c r="EZ223" s="225"/>
      <c r="FA223" s="226"/>
      <c r="FB223" s="226"/>
      <c r="FC223" s="226"/>
      <c r="FD223" s="226"/>
      <c r="FG223" s="237" t="s">
        <v>67</v>
      </c>
      <c r="FJ223" s="226"/>
    </row>
    <row r="224" spans="1:167" s="116" customFormat="1" ht="15" x14ac:dyDescent="0.25">
      <c r="A224" s="240"/>
      <c r="B224" s="239" t="s">
        <v>68</v>
      </c>
      <c r="C224" s="315" t="s">
        <v>69</v>
      </c>
      <c r="D224" s="315"/>
      <c r="E224" s="315"/>
      <c r="F224" s="241"/>
      <c r="G224" s="242"/>
      <c r="H224" s="242"/>
      <c r="I224" s="242"/>
      <c r="J224" s="245">
        <v>9</v>
      </c>
      <c r="K224" s="244">
        <v>1.4375</v>
      </c>
      <c r="L224" s="245">
        <v>0.15</v>
      </c>
      <c r="M224" s="246">
        <v>49.45</v>
      </c>
      <c r="N224" s="249">
        <v>7.42</v>
      </c>
      <c r="EZ224" s="225"/>
      <c r="FA224" s="226"/>
      <c r="FB224" s="226"/>
      <c r="FC224" s="226"/>
      <c r="FD224" s="226"/>
      <c r="FG224" s="237" t="s">
        <v>69</v>
      </c>
      <c r="FJ224" s="226"/>
    </row>
    <row r="225" spans="1:167" s="116" customFormat="1" ht="15" x14ac:dyDescent="0.25">
      <c r="A225" s="240"/>
      <c r="B225" s="239" t="s">
        <v>70</v>
      </c>
      <c r="C225" s="315" t="s">
        <v>71</v>
      </c>
      <c r="D225" s="315"/>
      <c r="E225" s="315"/>
      <c r="F225" s="241"/>
      <c r="G225" s="242"/>
      <c r="H225" s="242"/>
      <c r="I225" s="242"/>
      <c r="J225" s="250">
        <v>2732.35</v>
      </c>
      <c r="K225" s="242"/>
      <c r="L225" s="245">
        <v>30.98</v>
      </c>
      <c r="M225" s="246">
        <v>9.1199999999999992</v>
      </c>
      <c r="N225" s="249">
        <v>282.54000000000002</v>
      </c>
      <c r="EZ225" s="225"/>
      <c r="FA225" s="226"/>
      <c r="FB225" s="226"/>
      <c r="FC225" s="226"/>
      <c r="FD225" s="226"/>
      <c r="FG225" s="237" t="s">
        <v>71</v>
      </c>
      <c r="FJ225" s="226"/>
    </row>
    <row r="226" spans="1:167" s="116" customFormat="1" ht="15" x14ac:dyDescent="0.25">
      <c r="A226" s="251"/>
      <c r="B226" s="239"/>
      <c r="C226" s="315" t="s">
        <v>72</v>
      </c>
      <c r="D226" s="315"/>
      <c r="E226" s="315"/>
      <c r="F226" s="241" t="s">
        <v>73</v>
      </c>
      <c r="G226" s="246">
        <v>219.68</v>
      </c>
      <c r="H226" s="244">
        <v>1.3225</v>
      </c>
      <c r="I226" s="252">
        <v>3.2945739000000001</v>
      </c>
      <c r="J226" s="253"/>
      <c r="K226" s="242"/>
      <c r="L226" s="253"/>
      <c r="M226" s="242"/>
      <c r="N226" s="254"/>
      <c r="EZ226" s="225"/>
      <c r="FA226" s="226"/>
      <c r="FB226" s="226"/>
      <c r="FC226" s="226"/>
      <c r="FD226" s="226"/>
      <c r="FH226" s="237" t="s">
        <v>72</v>
      </c>
      <c r="FJ226" s="226"/>
    </row>
    <row r="227" spans="1:167" s="116" customFormat="1" ht="15" x14ac:dyDescent="0.25">
      <c r="A227" s="251"/>
      <c r="B227" s="239"/>
      <c r="C227" s="315" t="s">
        <v>74</v>
      </c>
      <c r="D227" s="315"/>
      <c r="E227" s="315"/>
      <c r="F227" s="241" t="s">
        <v>73</v>
      </c>
      <c r="G227" s="246">
        <v>0.71</v>
      </c>
      <c r="H227" s="244">
        <v>1.4375</v>
      </c>
      <c r="I227" s="252">
        <v>1.15739E-2</v>
      </c>
      <c r="J227" s="253"/>
      <c r="K227" s="242"/>
      <c r="L227" s="253"/>
      <c r="M227" s="242"/>
      <c r="N227" s="254"/>
      <c r="EZ227" s="225"/>
      <c r="FA227" s="226"/>
      <c r="FB227" s="226"/>
      <c r="FC227" s="226"/>
      <c r="FD227" s="226"/>
      <c r="FH227" s="237" t="s">
        <v>74</v>
      </c>
      <c r="FJ227" s="226"/>
    </row>
    <row r="228" spans="1:167" s="116" customFormat="1" ht="15" x14ac:dyDescent="0.25">
      <c r="A228" s="235"/>
      <c r="B228" s="239"/>
      <c r="C228" s="318" t="s">
        <v>75</v>
      </c>
      <c r="D228" s="318"/>
      <c r="E228" s="318"/>
      <c r="F228" s="255"/>
      <c r="G228" s="256"/>
      <c r="H228" s="256"/>
      <c r="I228" s="256"/>
      <c r="J228" s="257">
        <v>7134.81</v>
      </c>
      <c r="K228" s="256"/>
      <c r="L228" s="258">
        <v>97.19</v>
      </c>
      <c r="M228" s="256"/>
      <c r="N228" s="259">
        <v>3476.65</v>
      </c>
      <c r="EZ228" s="225"/>
      <c r="FA228" s="226"/>
      <c r="FB228" s="226"/>
      <c r="FC228" s="226"/>
      <c r="FD228" s="226"/>
      <c r="FI228" s="237" t="s">
        <v>75</v>
      </c>
      <c r="FJ228" s="226"/>
    </row>
    <row r="229" spans="1:167" s="116" customFormat="1" ht="15" x14ac:dyDescent="0.25">
      <c r="A229" s="251"/>
      <c r="B229" s="239"/>
      <c r="C229" s="315" t="s">
        <v>76</v>
      </c>
      <c r="D229" s="315"/>
      <c r="E229" s="315"/>
      <c r="F229" s="241"/>
      <c r="G229" s="242"/>
      <c r="H229" s="242"/>
      <c r="I229" s="242"/>
      <c r="J229" s="253"/>
      <c r="K229" s="242"/>
      <c r="L229" s="245">
        <v>64.069999999999993</v>
      </c>
      <c r="M229" s="242"/>
      <c r="N229" s="247">
        <v>3168.26</v>
      </c>
      <c r="EZ229" s="225"/>
      <c r="FA229" s="226"/>
      <c r="FB229" s="226"/>
      <c r="FC229" s="226"/>
      <c r="FD229" s="226"/>
      <c r="FH229" s="237" t="s">
        <v>76</v>
      </c>
      <c r="FJ229" s="226"/>
    </row>
    <row r="230" spans="1:167" s="116" customFormat="1" ht="23.25" x14ac:dyDescent="0.25">
      <c r="A230" s="251"/>
      <c r="B230" s="239" t="s">
        <v>77</v>
      </c>
      <c r="C230" s="315" t="s">
        <v>78</v>
      </c>
      <c r="D230" s="315"/>
      <c r="E230" s="315"/>
      <c r="F230" s="241" t="s">
        <v>79</v>
      </c>
      <c r="G230" s="260">
        <v>126</v>
      </c>
      <c r="H230" s="242"/>
      <c r="I230" s="260">
        <v>126</v>
      </c>
      <c r="J230" s="253"/>
      <c r="K230" s="242"/>
      <c r="L230" s="245">
        <v>80.73</v>
      </c>
      <c r="M230" s="242"/>
      <c r="N230" s="247">
        <v>3992.01</v>
      </c>
      <c r="EZ230" s="225"/>
      <c r="FA230" s="226"/>
      <c r="FB230" s="226"/>
      <c r="FC230" s="226"/>
      <c r="FD230" s="226"/>
      <c r="FH230" s="237" t="s">
        <v>78</v>
      </c>
      <c r="FJ230" s="226"/>
    </row>
    <row r="231" spans="1:167" s="116" customFormat="1" ht="23.25" x14ac:dyDescent="0.25">
      <c r="A231" s="251"/>
      <c r="B231" s="239" t="s">
        <v>80</v>
      </c>
      <c r="C231" s="315" t="s">
        <v>81</v>
      </c>
      <c r="D231" s="315"/>
      <c r="E231" s="315"/>
      <c r="F231" s="241" t="s">
        <v>79</v>
      </c>
      <c r="G231" s="260">
        <v>68</v>
      </c>
      <c r="H231" s="242"/>
      <c r="I231" s="260">
        <v>68</v>
      </c>
      <c r="J231" s="253"/>
      <c r="K231" s="242"/>
      <c r="L231" s="245">
        <v>43.57</v>
      </c>
      <c r="M231" s="242"/>
      <c r="N231" s="247">
        <v>2154.42</v>
      </c>
      <c r="EZ231" s="225"/>
      <c r="FA231" s="226"/>
      <c r="FB231" s="226"/>
      <c r="FC231" s="226"/>
      <c r="FD231" s="226"/>
      <c r="FH231" s="237" t="s">
        <v>81</v>
      </c>
      <c r="FJ231" s="226"/>
    </row>
    <row r="232" spans="1:167" s="116" customFormat="1" ht="15" x14ac:dyDescent="0.25">
      <c r="A232" s="261"/>
      <c r="B232" s="262"/>
      <c r="C232" s="316" t="s">
        <v>82</v>
      </c>
      <c r="D232" s="316"/>
      <c r="E232" s="316"/>
      <c r="F232" s="229"/>
      <c r="G232" s="230"/>
      <c r="H232" s="230"/>
      <c r="I232" s="230"/>
      <c r="J232" s="233"/>
      <c r="K232" s="230"/>
      <c r="L232" s="263">
        <v>221.49</v>
      </c>
      <c r="M232" s="256"/>
      <c r="N232" s="264">
        <v>9623.08</v>
      </c>
      <c r="EZ232" s="225"/>
      <c r="FA232" s="226"/>
      <c r="FB232" s="226"/>
      <c r="FC232" s="226"/>
      <c r="FD232" s="226"/>
      <c r="FJ232" s="226" t="s">
        <v>82</v>
      </c>
    </row>
    <row r="233" spans="1:167" s="116" customFormat="1" ht="33.75" x14ac:dyDescent="0.25">
      <c r="A233" s="227" t="s">
        <v>161</v>
      </c>
      <c r="B233" s="228" t="s">
        <v>162</v>
      </c>
      <c r="C233" s="316" t="s">
        <v>163</v>
      </c>
      <c r="D233" s="316"/>
      <c r="E233" s="316"/>
      <c r="F233" s="229" t="s">
        <v>85</v>
      </c>
      <c r="G233" s="230">
        <v>21</v>
      </c>
      <c r="H233" s="231">
        <v>1</v>
      </c>
      <c r="I233" s="231">
        <v>21</v>
      </c>
      <c r="J233" s="263">
        <v>87.35</v>
      </c>
      <c r="K233" s="265">
        <v>1.04236</v>
      </c>
      <c r="L233" s="266">
        <v>1912.05</v>
      </c>
      <c r="M233" s="267">
        <v>9.1199999999999992</v>
      </c>
      <c r="N233" s="264">
        <v>17437.900000000001</v>
      </c>
      <c r="EZ233" s="225"/>
      <c r="FA233" s="226"/>
      <c r="FB233" s="226" t="s">
        <v>163</v>
      </c>
      <c r="FC233" s="226" t="s">
        <v>4</v>
      </c>
      <c r="FD233" s="226" t="s">
        <v>4</v>
      </c>
      <c r="FJ233" s="226"/>
    </row>
    <row r="234" spans="1:167" s="116" customFormat="1" ht="15" x14ac:dyDescent="0.25">
      <c r="A234" s="235"/>
      <c r="B234" s="236"/>
      <c r="C234" s="315" t="s">
        <v>630</v>
      </c>
      <c r="D234" s="315"/>
      <c r="E234" s="315"/>
      <c r="F234" s="315"/>
      <c r="G234" s="315"/>
      <c r="H234" s="315"/>
      <c r="I234" s="315"/>
      <c r="J234" s="315"/>
      <c r="K234" s="315"/>
      <c r="L234" s="315"/>
      <c r="M234" s="315"/>
      <c r="N234" s="317"/>
      <c r="EZ234" s="225"/>
      <c r="FA234" s="226"/>
      <c r="FB234" s="226"/>
      <c r="FC234" s="226"/>
      <c r="FD234" s="226"/>
      <c r="FJ234" s="226"/>
      <c r="FK234" s="237" t="s">
        <v>630</v>
      </c>
    </row>
    <row r="235" spans="1:167" s="116" customFormat="1" ht="15" x14ac:dyDescent="0.25">
      <c r="A235" s="238"/>
      <c r="B235" s="239"/>
      <c r="C235" s="310" t="s">
        <v>87</v>
      </c>
      <c r="D235" s="310"/>
      <c r="E235" s="310"/>
      <c r="F235" s="310"/>
      <c r="G235" s="310"/>
      <c r="H235" s="310"/>
      <c r="I235" s="310"/>
      <c r="J235" s="310"/>
      <c r="K235" s="310"/>
      <c r="L235" s="310"/>
      <c r="M235" s="310"/>
      <c r="N235" s="322"/>
      <c r="EZ235" s="225"/>
      <c r="FA235" s="226"/>
      <c r="FB235" s="226"/>
      <c r="FC235" s="226"/>
      <c r="FD235" s="226"/>
      <c r="FF235" s="237" t="s">
        <v>87</v>
      </c>
      <c r="FJ235" s="226"/>
    </row>
    <row r="236" spans="1:167" s="116" customFormat="1" ht="15" x14ac:dyDescent="0.25">
      <c r="A236" s="238"/>
      <c r="B236" s="239"/>
      <c r="C236" s="310" t="s">
        <v>88</v>
      </c>
      <c r="D236" s="310"/>
      <c r="E236" s="310"/>
      <c r="F236" s="310"/>
      <c r="G236" s="310"/>
      <c r="H236" s="310"/>
      <c r="I236" s="310"/>
      <c r="J236" s="310"/>
      <c r="K236" s="310"/>
      <c r="L236" s="310"/>
      <c r="M236" s="310"/>
      <c r="N236" s="322"/>
      <c r="EZ236" s="225"/>
      <c r="FA236" s="226"/>
      <c r="FB236" s="226"/>
      <c r="FC236" s="226"/>
      <c r="FD236" s="226"/>
      <c r="FF236" s="237" t="s">
        <v>88</v>
      </c>
      <c r="FJ236" s="226"/>
    </row>
    <row r="237" spans="1:167" s="116" customFormat="1" ht="15" x14ac:dyDescent="0.25">
      <c r="A237" s="261"/>
      <c r="B237" s="262"/>
      <c r="C237" s="316" t="s">
        <v>82</v>
      </c>
      <c r="D237" s="316"/>
      <c r="E237" s="316"/>
      <c r="F237" s="229"/>
      <c r="G237" s="230"/>
      <c r="H237" s="230"/>
      <c r="I237" s="230"/>
      <c r="J237" s="233"/>
      <c r="K237" s="230"/>
      <c r="L237" s="266">
        <v>1912.05</v>
      </c>
      <c r="M237" s="256"/>
      <c r="N237" s="264">
        <v>17437.900000000001</v>
      </c>
      <c r="EZ237" s="225"/>
      <c r="FA237" s="226"/>
      <c r="FB237" s="226"/>
      <c r="FC237" s="226"/>
      <c r="FD237" s="226"/>
      <c r="FJ237" s="226" t="s">
        <v>82</v>
      </c>
    </row>
    <row r="238" spans="1:167" s="116" customFormat="1" ht="15" x14ac:dyDescent="0.25">
      <c r="A238" s="323" t="s">
        <v>165</v>
      </c>
      <c r="B238" s="324"/>
      <c r="C238" s="324"/>
      <c r="D238" s="324"/>
      <c r="E238" s="324"/>
      <c r="F238" s="324"/>
      <c r="G238" s="324"/>
      <c r="H238" s="324"/>
      <c r="I238" s="324"/>
      <c r="J238" s="324"/>
      <c r="K238" s="324"/>
      <c r="L238" s="324"/>
      <c r="M238" s="324"/>
      <c r="N238" s="325"/>
      <c r="EZ238" s="225"/>
      <c r="FA238" s="226" t="s">
        <v>165</v>
      </c>
      <c r="FB238" s="226"/>
      <c r="FC238" s="226"/>
      <c r="FD238" s="226"/>
      <c r="FJ238" s="226"/>
    </row>
    <row r="239" spans="1:167" s="116" customFormat="1" ht="68.25" x14ac:dyDescent="0.25">
      <c r="A239" s="227" t="s">
        <v>166</v>
      </c>
      <c r="B239" s="228" t="s">
        <v>167</v>
      </c>
      <c r="C239" s="316" t="s">
        <v>168</v>
      </c>
      <c r="D239" s="316"/>
      <c r="E239" s="316"/>
      <c r="F239" s="229" t="s">
        <v>85</v>
      </c>
      <c r="G239" s="230">
        <v>4</v>
      </c>
      <c r="H239" s="231">
        <v>1</v>
      </c>
      <c r="I239" s="231">
        <v>4</v>
      </c>
      <c r="J239" s="233"/>
      <c r="K239" s="230"/>
      <c r="L239" s="233"/>
      <c r="M239" s="230"/>
      <c r="N239" s="234"/>
      <c r="EZ239" s="225"/>
      <c r="FA239" s="226"/>
      <c r="FB239" s="226" t="s">
        <v>168</v>
      </c>
      <c r="FC239" s="226" t="s">
        <v>4</v>
      </c>
      <c r="FD239" s="226" t="s">
        <v>4</v>
      </c>
      <c r="FJ239" s="226"/>
    </row>
    <row r="240" spans="1:167" s="116" customFormat="1" ht="68.25" x14ac:dyDescent="0.25">
      <c r="A240" s="238"/>
      <c r="B240" s="239" t="s">
        <v>61</v>
      </c>
      <c r="C240" s="310" t="s">
        <v>62</v>
      </c>
      <c r="D240" s="310"/>
      <c r="E240" s="310"/>
      <c r="F240" s="310"/>
      <c r="G240" s="310"/>
      <c r="H240" s="310"/>
      <c r="I240" s="310"/>
      <c r="J240" s="310"/>
      <c r="K240" s="310"/>
      <c r="L240" s="310"/>
      <c r="M240" s="310"/>
      <c r="N240" s="322"/>
      <c r="EZ240" s="225"/>
      <c r="FA240" s="226"/>
      <c r="FB240" s="226"/>
      <c r="FC240" s="226"/>
      <c r="FD240" s="226"/>
      <c r="FF240" s="237" t="s">
        <v>62</v>
      </c>
      <c r="FJ240" s="226"/>
    </row>
    <row r="241" spans="1:167" s="116" customFormat="1" ht="23.25" x14ac:dyDescent="0.25">
      <c r="A241" s="238"/>
      <c r="B241" s="239" t="s">
        <v>63</v>
      </c>
      <c r="C241" s="310" t="s">
        <v>64</v>
      </c>
      <c r="D241" s="310"/>
      <c r="E241" s="310"/>
      <c r="F241" s="310"/>
      <c r="G241" s="310"/>
      <c r="H241" s="310"/>
      <c r="I241" s="310"/>
      <c r="J241" s="310"/>
      <c r="K241" s="310"/>
      <c r="L241" s="310"/>
      <c r="M241" s="310"/>
      <c r="N241" s="322"/>
      <c r="EZ241" s="225"/>
      <c r="FA241" s="226"/>
      <c r="FB241" s="226"/>
      <c r="FC241" s="226"/>
      <c r="FD241" s="226"/>
      <c r="FF241" s="237" t="s">
        <v>64</v>
      </c>
      <c r="FJ241" s="226"/>
    </row>
    <row r="242" spans="1:167" s="116" customFormat="1" ht="15" x14ac:dyDescent="0.25">
      <c r="A242" s="240"/>
      <c r="B242" s="239" t="s">
        <v>56</v>
      </c>
      <c r="C242" s="315" t="s">
        <v>65</v>
      </c>
      <c r="D242" s="315"/>
      <c r="E242" s="315"/>
      <c r="F242" s="241"/>
      <c r="G242" s="242"/>
      <c r="H242" s="242"/>
      <c r="I242" s="242"/>
      <c r="J242" s="245">
        <v>28.69</v>
      </c>
      <c r="K242" s="244">
        <v>1.3225</v>
      </c>
      <c r="L242" s="245">
        <v>151.77000000000001</v>
      </c>
      <c r="M242" s="246">
        <v>49.45</v>
      </c>
      <c r="N242" s="247">
        <v>7505.03</v>
      </c>
      <c r="EZ242" s="225"/>
      <c r="FA242" s="226"/>
      <c r="FB242" s="226"/>
      <c r="FC242" s="226"/>
      <c r="FD242" s="226"/>
      <c r="FG242" s="237" t="s">
        <v>65</v>
      </c>
      <c r="FJ242" s="226"/>
    </row>
    <row r="243" spans="1:167" s="116" customFormat="1" ht="15" x14ac:dyDescent="0.25">
      <c r="A243" s="240"/>
      <c r="B243" s="239" t="s">
        <v>70</v>
      </c>
      <c r="C243" s="315" t="s">
        <v>71</v>
      </c>
      <c r="D243" s="315"/>
      <c r="E243" s="315"/>
      <c r="F243" s="241"/>
      <c r="G243" s="242"/>
      <c r="H243" s="242"/>
      <c r="I243" s="242"/>
      <c r="J243" s="245">
        <v>4.0999999999999996</v>
      </c>
      <c r="K243" s="242"/>
      <c r="L243" s="245">
        <v>16.399999999999999</v>
      </c>
      <c r="M243" s="246">
        <v>9.1199999999999992</v>
      </c>
      <c r="N243" s="249">
        <v>149.57</v>
      </c>
      <c r="EZ243" s="225"/>
      <c r="FA243" s="226"/>
      <c r="FB243" s="226"/>
      <c r="FC243" s="226"/>
      <c r="FD243" s="226"/>
      <c r="FG243" s="237" t="s">
        <v>71</v>
      </c>
      <c r="FJ243" s="226"/>
    </row>
    <row r="244" spans="1:167" s="116" customFormat="1" ht="15" x14ac:dyDescent="0.25">
      <c r="A244" s="251"/>
      <c r="B244" s="239"/>
      <c r="C244" s="315" t="s">
        <v>72</v>
      </c>
      <c r="D244" s="315"/>
      <c r="E244" s="315"/>
      <c r="F244" s="241" t="s">
        <v>73</v>
      </c>
      <c r="G244" s="246">
        <v>1.38</v>
      </c>
      <c r="H244" s="244">
        <v>1.3225</v>
      </c>
      <c r="I244" s="244">
        <v>7.3002000000000002</v>
      </c>
      <c r="J244" s="253"/>
      <c r="K244" s="242"/>
      <c r="L244" s="253"/>
      <c r="M244" s="242"/>
      <c r="N244" s="254"/>
      <c r="EZ244" s="225"/>
      <c r="FA244" s="226"/>
      <c r="FB244" s="226"/>
      <c r="FC244" s="226"/>
      <c r="FD244" s="226"/>
      <c r="FH244" s="237" t="s">
        <v>72</v>
      </c>
      <c r="FJ244" s="226"/>
    </row>
    <row r="245" spans="1:167" s="116" customFormat="1" ht="15" x14ac:dyDescent="0.25">
      <c r="A245" s="235"/>
      <c r="B245" s="239"/>
      <c r="C245" s="318" t="s">
        <v>75</v>
      </c>
      <c r="D245" s="318"/>
      <c r="E245" s="318"/>
      <c r="F245" s="255"/>
      <c r="G245" s="256"/>
      <c r="H245" s="256"/>
      <c r="I245" s="256"/>
      <c r="J245" s="258">
        <v>32.79</v>
      </c>
      <c r="K245" s="256"/>
      <c r="L245" s="258">
        <v>168.17</v>
      </c>
      <c r="M245" s="256"/>
      <c r="N245" s="259">
        <v>7654.6</v>
      </c>
      <c r="EZ245" s="225"/>
      <c r="FA245" s="226"/>
      <c r="FB245" s="226"/>
      <c r="FC245" s="226"/>
      <c r="FD245" s="226"/>
      <c r="FI245" s="237" t="s">
        <v>75</v>
      </c>
      <c r="FJ245" s="226"/>
    </row>
    <row r="246" spans="1:167" s="116" customFormat="1" ht="15" x14ac:dyDescent="0.25">
      <c r="A246" s="251"/>
      <c r="B246" s="239"/>
      <c r="C246" s="315" t="s">
        <v>76</v>
      </c>
      <c r="D246" s="315"/>
      <c r="E246" s="315"/>
      <c r="F246" s="241"/>
      <c r="G246" s="242"/>
      <c r="H246" s="242"/>
      <c r="I246" s="242"/>
      <c r="J246" s="253"/>
      <c r="K246" s="242"/>
      <c r="L246" s="245">
        <v>151.77000000000001</v>
      </c>
      <c r="M246" s="242"/>
      <c r="N246" s="247">
        <v>7505.03</v>
      </c>
      <c r="EZ246" s="225"/>
      <c r="FA246" s="226"/>
      <c r="FB246" s="226"/>
      <c r="FC246" s="226"/>
      <c r="FD246" s="226"/>
      <c r="FH246" s="237" t="s">
        <v>76</v>
      </c>
      <c r="FJ246" s="226"/>
    </row>
    <row r="247" spans="1:167" s="116" customFormat="1" ht="23.25" x14ac:dyDescent="0.25">
      <c r="A247" s="251"/>
      <c r="B247" s="239" t="s">
        <v>111</v>
      </c>
      <c r="C247" s="315" t="s">
        <v>112</v>
      </c>
      <c r="D247" s="315"/>
      <c r="E247" s="315"/>
      <c r="F247" s="241" t="s">
        <v>79</v>
      </c>
      <c r="G247" s="260">
        <v>97</v>
      </c>
      <c r="H247" s="242"/>
      <c r="I247" s="260">
        <v>97</v>
      </c>
      <c r="J247" s="253"/>
      <c r="K247" s="242"/>
      <c r="L247" s="245">
        <v>147.22</v>
      </c>
      <c r="M247" s="242"/>
      <c r="N247" s="247">
        <v>7279.88</v>
      </c>
      <c r="EZ247" s="225"/>
      <c r="FA247" s="226"/>
      <c r="FB247" s="226"/>
      <c r="FC247" s="226"/>
      <c r="FD247" s="226"/>
      <c r="FH247" s="237" t="s">
        <v>112</v>
      </c>
      <c r="FJ247" s="226"/>
    </row>
    <row r="248" spans="1:167" s="116" customFormat="1" ht="23.25" x14ac:dyDescent="0.25">
      <c r="A248" s="251"/>
      <c r="B248" s="239" t="s">
        <v>113</v>
      </c>
      <c r="C248" s="315" t="s">
        <v>114</v>
      </c>
      <c r="D248" s="315"/>
      <c r="E248" s="315"/>
      <c r="F248" s="241" t="s">
        <v>79</v>
      </c>
      <c r="G248" s="260">
        <v>51</v>
      </c>
      <c r="H248" s="242"/>
      <c r="I248" s="260">
        <v>51</v>
      </c>
      <c r="J248" s="253"/>
      <c r="K248" s="242"/>
      <c r="L248" s="245">
        <v>77.400000000000006</v>
      </c>
      <c r="M248" s="242"/>
      <c r="N248" s="247">
        <v>3827.57</v>
      </c>
      <c r="EZ248" s="225"/>
      <c r="FA248" s="226"/>
      <c r="FB248" s="226"/>
      <c r="FC248" s="226"/>
      <c r="FD248" s="226"/>
      <c r="FH248" s="237" t="s">
        <v>114</v>
      </c>
      <c r="FJ248" s="226"/>
    </row>
    <row r="249" spans="1:167" s="116" customFormat="1" ht="15" x14ac:dyDescent="0.25">
      <c r="A249" s="261"/>
      <c r="B249" s="262"/>
      <c r="C249" s="316" t="s">
        <v>82</v>
      </c>
      <c r="D249" s="316"/>
      <c r="E249" s="316"/>
      <c r="F249" s="229"/>
      <c r="G249" s="230"/>
      <c r="H249" s="230"/>
      <c r="I249" s="230"/>
      <c r="J249" s="233"/>
      <c r="K249" s="230"/>
      <c r="L249" s="263">
        <v>392.79</v>
      </c>
      <c r="M249" s="256"/>
      <c r="N249" s="264">
        <v>18762.05</v>
      </c>
      <c r="EZ249" s="225"/>
      <c r="FA249" s="226"/>
      <c r="FB249" s="226"/>
      <c r="FC249" s="226"/>
      <c r="FD249" s="226"/>
      <c r="FJ249" s="226" t="s">
        <v>82</v>
      </c>
    </row>
    <row r="250" spans="1:167" s="116" customFormat="1" ht="33.75" x14ac:dyDescent="0.25">
      <c r="A250" s="227" t="s">
        <v>169</v>
      </c>
      <c r="B250" s="228" t="s">
        <v>170</v>
      </c>
      <c r="C250" s="316" t="s">
        <v>171</v>
      </c>
      <c r="D250" s="316"/>
      <c r="E250" s="316"/>
      <c r="F250" s="229" t="s">
        <v>85</v>
      </c>
      <c r="G250" s="230">
        <v>4</v>
      </c>
      <c r="H250" s="231">
        <v>1</v>
      </c>
      <c r="I250" s="231">
        <v>4</v>
      </c>
      <c r="J250" s="263">
        <v>450.93</v>
      </c>
      <c r="K250" s="265">
        <v>1.04236</v>
      </c>
      <c r="L250" s="266">
        <v>1880.13</v>
      </c>
      <c r="M250" s="267">
        <v>9.1199999999999992</v>
      </c>
      <c r="N250" s="264">
        <v>17146.79</v>
      </c>
      <c r="EZ250" s="225"/>
      <c r="FA250" s="226"/>
      <c r="FB250" s="226" t="s">
        <v>171</v>
      </c>
      <c r="FC250" s="226" t="s">
        <v>4</v>
      </c>
      <c r="FD250" s="226" t="s">
        <v>4</v>
      </c>
      <c r="FJ250" s="226"/>
    </row>
    <row r="251" spans="1:167" s="116" customFormat="1" ht="15" x14ac:dyDescent="0.25">
      <c r="A251" s="235"/>
      <c r="B251" s="236"/>
      <c r="C251" s="315" t="s">
        <v>631</v>
      </c>
      <c r="D251" s="315"/>
      <c r="E251" s="315"/>
      <c r="F251" s="315"/>
      <c r="G251" s="315"/>
      <c r="H251" s="315"/>
      <c r="I251" s="315"/>
      <c r="J251" s="315"/>
      <c r="K251" s="315"/>
      <c r="L251" s="315"/>
      <c r="M251" s="315"/>
      <c r="N251" s="317"/>
      <c r="EZ251" s="225"/>
      <c r="FA251" s="226"/>
      <c r="FB251" s="226"/>
      <c r="FC251" s="226"/>
      <c r="FD251" s="226"/>
      <c r="FJ251" s="226"/>
      <c r="FK251" s="237" t="s">
        <v>631</v>
      </c>
    </row>
    <row r="252" spans="1:167" s="116" customFormat="1" ht="15" x14ac:dyDescent="0.25">
      <c r="A252" s="238"/>
      <c r="B252" s="239"/>
      <c r="C252" s="310" t="s">
        <v>87</v>
      </c>
      <c r="D252" s="310"/>
      <c r="E252" s="310"/>
      <c r="F252" s="310"/>
      <c r="G252" s="310"/>
      <c r="H252" s="310"/>
      <c r="I252" s="310"/>
      <c r="J252" s="310"/>
      <c r="K252" s="310"/>
      <c r="L252" s="310"/>
      <c r="M252" s="310"/>
      <c r="N252" s="322"/>
      <c r="EZ252" s="225"/>
      <c r="FA252" s="226"/>
      <c r="FB252" s="226"/>
      <c r="FC252" s="226"/>
      <c r="FD252" s="226"/>
      <c r="FF252" s="237" t="s">
        <v>87</v>
      </c>
      <c r="FJ252" s="226"/>
    </row>
    <row r="253" spans="1:167" s="116" customFormat="1" ht="15" x14ac:dyDescent="0.25">
      <c r="A253" s="238"/>
      <c r="B253" s="239"/>
      <c r="C253" s="310" t="s">
        <v>88</v>
      </c>
      <c r="D253" s="310"/>
      <c r="E253" s="310"/>
      <c r="F253" s="310"/>
      <c r="G253" s="310"/>
      <c r="H253" s="310"/>
      <c r="I253" s="310"/>
      <c r="J253" s="310"/>
      <c r="K253" s="310"/>
      <c r="L253" s="310"/>
      <c r="M253" s="310"/>
      <c r="N253" s="322"/>
      <c r="EZ253" s="225"/>
      <c r="FA253" s="226"/>
      <c r="FB253" s="226"/>
      <c r="FC253" s="226"/>
      <c r="FD253" s="226"/>
      <c r="FF253" s="237" t="s">
        <v>88</v>
      </c>
      <c r="FJ253" s="226"/>
    </row>
    <row r="254" spans="1:167" s="116" customFormat="1" ht="15" x14ac:dyDescent="0.25">
      <c r="A254" s="261"/>
      <c r="B254" s="262"/>
      <c r="C254" s="316" t="s">
        <v>82</v>
      </c>
      <c r="D254" s="316"/>
      <c r="E254" s="316"/>
      <c r="F254" s="229"/>
      <c r="G254" s="230"/>
      <c r="H254" s="230"/>
      <c r="I254" s="230"/>
      <c r="J254" s="233"/>
      <c r="K254" s="230"/>
      <c r="L254" s="266">
        <v>1880.13</v>
      </c>
      <c r="M254" s="256"/>
      <c r="N254" s="264">
        <v>17146.79</v>
      </c>
      <c r="EZ254" s="225"/>
      <c r="FA254" s="226"/>
      <c r="FB254" s="226"/>
      <c r="FC254" s="226"/>
      <c r="FD254" s="226"/>
      <c r="FJ254" s="226" t="s">
        <v>82</v>
      </c>
    </row>
    <row r="255" spans="1:167" s="116" customFormat="1" ht="34.5" x14ac:dyDescent="0.25">
      <c r="A255" s="227" t="s">
        <v>173</v>
      </c>
      <c r="B255" s="228" t="s">
        <v>174</v>
      </c>
      <c r="C255" s="316" t="s">
        <v>175</v>
      </c>
      <c r="D255" s="316"/>
      <c r="E255" s="316"/>
      <c r="F255" s="229" t="s">
        <v>109</v>
      </c>
      <c r="G255" s="230">
        <v>0.3</v>
      </c>
      <c r="H255" s="231">
        <v>1</v>
      </c>
      <c r="I255" s="273">
        <v>0.3</v>
      </c>
      <c r="J255" s="233"/>
      <c r="K255" s="230"/>
      <c r="L255" s="233"/>
      <c r="M255" s="230"/>
      <c r="N255" s="234"/>
      <c r="EZ255" s="225"/>
      <c r="FA255" s="226"/>
      <c r="FB255" s="226" t="s">
        <v>175</v>
      </c>
      <c r="FC255" s="226" t="s">
        <v>4</v>
      </c>
      <c r="FD255" s="226" t="s">
        <v>4</v>
      </c>
      <c r="FJ255" s="226"/>
    </row>
    <row r="256" spans="1:167" s="116" customFormat="1" ht="15" x14ac:dyDescent="0.25">
      <c r="A256" s="235"/>
      <c r="B256" s="236"/>
      <c r="C256" s="315" t="s">
        <v>176</v>
      </c>
      <c r="D256" s="315"/>
      <c r="E256" s="315"/>
      <c r="F256" s="315"/>
      <c r="G256" s="315"/>
      <c r="H256" s="315"/>
      <c r="I256" s="315"/>
      <c r="J256" s="315"/>
      <c r="K256" s="315"/>
      <c r="L256" s="315"/>
      <c r="M256" s="315"/>
      <c r="N256" s="317"/>
      <c r="EZ256" s="225"/>
      <c r="FA256" s="226"/>
      <c r="FB256" s="226"/>
      <c r="FC256" s="226"/>
      <c r="FD256" s="226"/>
      <c r="FE256" s="237" t="s">
        <v>176</v>
      </c>
      <c r="FJ256" s="226"/>
    </row>
    <row r="257" spans="1:167" s="116" customFormat="1" ht="68.25" x14ac:dyDescent="0.25">
      <c r="A257" s="238"/>
      <c r="B257" s="239" t="s">
        <v>61</v>
      </c>
      <c r="C257" s="310" t="s">
        <v>62</v>
      </c>
      <c r="D257" s="310"/>
      <c r="E257" s="310"/>
      <c r="F257" s="310"/>
      <c r="G257" s="310"/>
      <c r="H257" s="310"/>
      <c r="I257" s="310"/>
      <c r="J257" s="310"/>
      <c r="K257" s="310"/>
      <c r="L257" s="310"/>
      <c r="M257" s="310"/>
      <c r="N257" s="322"/>
      <c r="EZ257" s="225"/>
      <c r="FA257" s="226"/>
      <c r="FB257" s="226"/>
      <c r="FC257" s="226"/>
      <c r="FD257" s="226"/>
      <c r="FF257" s="237" t="s">
        <v>62</v>
      </c>
      <c r="FJ257" s="226"/>
    </row>
    <row r="258" spans="1:167" s="116" customFormat="1" ht="23.25" x14ac:dyDescent="0.25">
      <c r="A258" s="238"/>
      <c r="B258" s="239" t="s">
        <v>63</v>
      </c>
      <c r="C258" s="310" t="s">
        <v>64</v>
      </c>
      <c r="D258" s="310"/>
      <c r="E258" s="310"/>
      <c r="F258" s="310"/>
      <c r="G258" s="310"/>
      <c r="H258" s="310"/>
      <c r="I258" s="310"/>
      <c r="J258" s="310"/>
      <c r="K258" s="310"/>
      <c r="L258" s="310"/>
      <c r="M258" s="310"/>
      <c r="N258" s="322"/>
      <c r="EZ258" s="225"/>
      <c r="FA258" s="226"/>
      <c r="FB258" s="226"/>
      <c r="FC258" s="226"/>
      <c r="FD258" s="226"/>
      <c r="FF258" s="237" t="s">
        <v>64</v>
      </c>
      <c r="FJ258" s="226"/>
    </row>
    <row r="259" spans="1:167" s="116" customFormat="1" ht="15" x14ac:dyDescent="0.25">
      <c r="A259" s="240"/>
      <c r="B259" s="239" t="s">
        <v>56</v>
      </c>
      <c r="C259" s="315" t="s">
        <v>65</v>
      </c>
      <c r="D259" s="315"/>
      <c r="E259" s="315"/>
      <c r="F259" s="241"/>
      <c r="G259" s="242"/>
      <c r="H259" s="242"/>
      <c r="I259" s="242"/>
      <c r="J259" s="245">
        <v>616.95000000000005</v>
      </c>
      <c r="K259" s="244">
        <v>1.3225</v>
      </c>
      <c r="L259" s="245">
        <v>244.77</v>
      </c>
      <c r="M259" s="246">
        <v>49.45</v>
      </c>
      <c r="N259" s="247">
        <v>12103.88</v>
      </c>
      <c r="EZ259" s="225"/>
      <c r="FA259" s="226"/>
      <c r="FB259" s="226"/>
      <c r="FC259" s="226"/>
      <c r="FD259" s="226"/>
      <c r="FG259" s="237" t="s">
        <v>65</v>
      </c>
      <c r="FJ259" s="226"/>
    </row>
    <row r="260" spans="1:167" s="116" customFormat="1" ht="15" x14ac:dyDescent="0.25">
      <c r="A260" s="240"/>
      <c r="B260" s="239" t="s">
        <v>66</v>
      </c>
      <c r="C260" s="315" t="s">
        <v>67</v>
      </c>
      <c r="D260" s="315"/>
      <c r="E260" s="315"/>
      <c r="F260" s="241"/>
      <c r="G260" s="242"/>
      <c r="H260" s="242"/>
      <c r="I260" s="242"/>
      <c r="J260" s="245">
        <v>79.150000000000006</v>
      </c>
      <c r="K260" s="244">
        <v>1.4375</v>
      </c>
      <c r="L260" s="245">
        <v>34.130000000000003</v>
      </c>
      <c r="M260" s="246">
        <v>14.53</v>
      </c>
      <c r="N260" s="249">
        <v>495.91</v>
      </c>
      <c r="EZ260" s="225"/>
      <c r="FA260" s="226"/>
      <c r="FB260" s="226"/>
      <c r="FC260" s="226"/>
      <c r="FD260" s="226"/>
      <c r="FG260" s="237" t="s">
        <v>67</v>
      </c>
      <c r="FJ260" s="226"/>
    </row>
    <row r="261" spans="1:167" s="116" customFormat="1" ht="15" x14ac:dyDescent="0.25">
      <c r="A261" s="240"/>
      <c r="B261" s="239" t="s">
        <v>68</v>
      </c>
      <c r="C261" s="315" t="s">
        <v>69</v>
      </c>
      <c r="D261" s="315"/>
      <c r="E261" s="315"/>
      <c r="F261" s="241"/>
      <c r="G261" s="242"/>
      <c r="H261" s="242"/>
      <c r="I261" s="242"/>
      <c r="J261" s="245">
        <v>5.0199999999999996</v>
      </c>
      <c r="K261" s="244">
        <v>1.4375</v>
      </c>
      <c r="L261" s="245">
        <v>2.16</v>
      </c>
      <c r="M261" s="246">
        <v>49.45</v>
      </c>
      <c r="N261" s="249">
        <v>106.81</v>
      </c>
      <c r="EZ261" s="225"/>
      <c r="FA261" s="226"/>
      <c r="FB261" s="226"/>
      <c r="FC261" s="226"/>
      <c r="FD261" s="226"/>
      <c r="FG261" s="237" t="s">
        <v>69</v>
      </c>
      <c r="FJ261" s="226"/>
    </row>
    <row r="262" spans="1:167" s="116" customFormat="1" ht="15" x14ac:dyDescent="0.25">
      <c r="A262" s="240"/>
      <c r="B262" s="239" t="s">
        <v>70</v>
      </c>
      <c r="C262" s="315" t="s">
        <v>71</v>
      </c>
      <c r="D262" s="315"/>
      <c r="E262" s="315"/>
      <c r="F262" s="241"/>
      <c r="G262" s="242"/>
      <c r="H262" s="242"/>
      <c r="I262" s="242"/>
      <c r="J262" s="245">
        <v>37.630000000000003</v>
      </c>
      <c r="K262" s="242"/>
      <c r="L262" s="245">
        <v>11.29</v>
      </c>
      <c r="M262" s="246">
        <v>9.1199999999999992</v>
      </c>
      <c r="N262" s="249">
        <v>102.96</v>
      </c>
      <c r="EZ262" s="225"/>
      <c r="FA262" s="226"/>
      <c r="FB262" s="226"/>
      <c r="FC262" s="226"/>
      <c r="FD262" s="226"/>
      <c r="FG262" s="237" t="s">
        <v>71</v>
      </c>
      <c r="FJ262" s="226"/>
    </row>
    <row r="263" spans="1:167" s="116" customFormat="1" ht="15" x14ac:dyDescent="0.25">
      <c r="A263" s="251"/>
      <c r="B263" s="239"/>
      <c r="C263" s="315" t="s">
        <v>72</v>
      </c>
      <c r="D263" s="315"/>
      <c r="E263" s="315"/>
      <c r="F263" s="241" t="s">
        <v>73</v>
      </c>
      <c r="G263" s="246">
        <v>29.68</v>
      </c>
      <c r="H263" s="244">
        <v>1.3225</v>
      </c>
      <c r="I263" s="268">
        <v>11.775539999999999</v>
      </c>
      <c r="J263" s="253"/>
      <c r="K263" s="242"/>
      <c r="L263" s="253"/>
      <c r="M263" s="242"/>
      <c r="N263" s="254"/>
      <c r="EZ263" s="225"/>
      <c r="FA263" s="226"/>
      <c r="FB263" s="226"/>
      <c r="FC263" s="226"/>
      <c r="FD263" s="226"/>
      <c r="FH263" s="237" t="s">
        <v>72</v>
      </c>
      <c r="FJ263" s="226"/>
    </row>
    <row r="264" spans="1:167" s="116" customFormat="1" ht="15" x14ac:dyDescent="0.25">
      <c r="A264" s="251"/>
      <c r="B264" s="239"/>
      <c r="C264" s="315" t="s">
        <v>74</v>
      </c>
      <c r="D264" s="315"/>
      <c r="E264" s="315"/>
      <c r="F264" s="241" t="s">
        <v>73</v>
      </c>
      <c r="G264" s="269">
        <v>0.4</v>
      </c>
      <c r="H264" s="244">
        <v>1.4375</v>
      </c>
      <c r="I264" s="244">
        <v>0.17249999999999999</v>
      </c>
      <c r="J264" s="253"/>
      <c r="K264" s="242"/>
      <c r="L264" s="253"/>
      <c r="M264" s="242"/>
      <c r="N264" s="254"/>
      <c r="EZ264" s="225"/>
      <c r="FA264" s="226"/>
      <c r="FB264" s="226"/>
      <c r="FC264" s="226"/>
      <c r="FD264" s="226"/>
      <c r="FH264" s="237" t="s">
        <v>74</v>
      </c>
      <c r="FJ264" s="226"/>
    </row>
    <row r="265" spans="1:167" s="116" customFormat="1" ht="15" x14ac:dyDescent="0.25">
      <c r="A265" s="235"/>
      <c r="B265" s="239"/>
      <c r="C265" s="318" t="s">
        <v>75</v>
      </c>
      <c r="D265" s="318"/>
      <c r="E265" s="318"/>
      <c r="F265" s="255"/>
      <c r="G265" s="256"/>
      <c r="H265" s="256"/>
      <c r="I265" s="256"/>
      <c r="J265" s="258">
        <v>733.73</v>
      </c>
      <c r="K265" s="256"/>
      <c r="L265" s="258">
        <v>290.19</v>
      </c>
      <c r="M265" s="256"/>
      <c r="N265" s="259">
        <v>12702.75</v>
      </c>
      <c r="EZ265" s="225"/>
      <c r="FA265" s="226"/>
      <c r="FB265" s="226"/>
      <c r="FC265" s="226"/>
      <c r="FD265" s="226"/>
      <c r="FI265" s="237" t="s">
        <v>75</v>
      </c>
      <c r="FJ265" s="226"/>
    </row>
    <row r="266" spans="1:167" s="116" customFormat="1" ht="15" x14ac:dyDescent="0.25">
      <c r="A266" s="251"/>
      <c r="B266" s="239"/>
      <c r="C266" s="315" t="s">
        <v>76</v>
      </c>
      <c r="D266" s="315"/>
      <c r="E266" s="315"/>
      <c r="F266" s="241"/>
      <c r="G266" s="242"/>
      <c r="H266" s="242"/>
      <c r="I266" s="242"/>
      <c r="J266" s="253"/>
      <c r="K266" s="242"/>
      <c r="L266" s="245">
        <v>246.93</v>
      </c>
      <c r="M266" s="242"/>
      <c r="N266" s="247">
        <v>12210.69</v>
      </c>
      <c r="EZ266" s="225"/>
      <c r="FA266" s="226"/>
      <c r="FB266" s="226"/>
      <c r="FC266" s="226"/>
      <c r="FD266" s="226"/>
      <c r="FH266" s="237" t="s">
        <v>76</v>
      </c>
      <c r="FJ266" s="226"/>
    </row>
    <row r="267" spans="1:167" s="116" customFormat="1" ht="23.25" x14ac:dyDescent="0.25">
      <c r="A267" s="251"/>
      <c r="B267" s="239" t="s">
        <v>111</v>
      </c>
      <c r="C267" s="315" t="s">
        <v>112</v>
      </c>
      <c r="D267" s="315"/>
      <c r="E267" s="315"/>
      <c r="F267" s="241" t="s">
        <v>79</v>
      </c>
      <c r="G267" s="260">
        <v>97</v>
      </c>
      <c r="H267" s="242"/>
      <c r="I267" s="260">
        <v>97</v>
      </c>
      <c r="J267" s="253"/>
      <c r="K267" s="242"/>
      <c r="L267" s="245">
        <v>239.52</v>
      </c>
      <c r="M267" s="242"/>
      <c r="N267" s="247">
        <v>11844.37</v>
      </c>
      <c r="EZ267" s="225"/>
      <c r="FA267" s="226"/>
      <c r="FB267" s="226"/>
      <c r="FC267" s="226"/>
      <c r="FD267" s="226"/>
      <c r="FH267" s="237" t="s">
        <v>112</v>
      </c>
      <c r="FJ267" s="226"/>
    </row>
    <row r="268" spans="1:167" s="116" customFormat="1" ht="23.25" x14ac:dyDescent="0.25">
      <c r="A268" s="251"/>
      <c r="B268" s="239" t="s">
        <v>113</v>
      </c>
      <c r="C268" s="315" t="s">
        <v>114</v>
      </c>
      <c r="D268" s="315"/>
      <c r="E268" s="315"/>
      <c r="F268" s="241" t="s">
        <v>79</v>
      </c>
      <c r="G268" s="260">
        <v>51</v>
      </c>
      <c r="H268" s="242"/>
      <c r="I268" s="260">
        <v>51</v>
      </c>
      <c r="J268" s="253"/>
      <c r="K268" s="242"/>
      <c r="L268" s="245">
        <v>125.93</v>
      </c>
      <c r="M268" s="242"/>
      <c r="N268" s="247">
        <v>6227.45</v>
      </c>
      <c r="EZ268" s="225"/>
      <c r="FA268" s="226"/>
      <c r="FB268" s="226"/>
      <c r="FC268" s="226"/>
      <c r="FD268" s="226"/>
      <c r="FH268" s="237" t="s">
        <v>114</v>
      </c>
      <c r="FJ268" s="226"/>
    </row>
    <row r="269" spans="1:167" s="116" customFormat="1" ht="15" x14ac:dyDescent="0.25">
      <c r="A269" s="261"/>
      <c r="B269" s="262"/>
      <c r="C269" s="316" t="s">
        <v>82</v>
      </c>
      <c r="D269" s="316"/>
      <c r="E269" s="316"/>
      <c r="F269" s="229"/>
      <c r="G269" s="230"/>
      <c r="H269" s="230"/>
      <c r="I269" s="230"/>
      <c r="J269" s="233"/>
      <c r="K269" s="230"/>
      <c r="L269" s="263">
        <v>655.64</v>
      </c>
      <c r="M269" s="256"/>
      <c r="N269" s="264">
        <v>30774.57</v>
      </c>
      <c r="EZ269" s="225"/>
      <c r="FA269" s="226"/>
      <c r="FB269" s="226"/>
      <c r="FC269" s="226"/>
      <c r="FD269" s="226"/>
      <c r="FJ269" s="226" t="s">
        <v>82</v>
      </c>
    </row>
    <row r="270" spans="1:167" s="116" customFormat="1" ht="45" x14ac:dyDescent="0.25">
      <c r="A270" s="227" t="s">
        <v>177</v>
      </c>
      <c r="B270" s="228" t="s">
        <v>178</v>
      </c>
      <c r="C270" s="316" t="s">
        <v>179</v>
      </c>
      <c r="D270" s="316"/>
      <c r="E270" s="316"/>
      <c r="F270" s="229" t="s">
        <v>150</v>
      </c>
      <c r="G270" s="230">
        <v>30.6</v>
      </c>
      <c r="H270" s="231">
        <v>1</v>
      </c>
      <c r="I270" s="273">
        <v>30.6</v>
      </c>
      <c r="J270" s="263">
        <v>169.63</v>
      </c>
      <c r="K270" s="265">
        <v>1.04236</v>
      </c>
      <c r="L270" s="266">
        <v>5410.56</v>
      </c>
      <c r="M270" s="267">
        <v>9.1199999999999992</v>
      </c>
      <c r="N270" s="264">
        <v>49344.31</v>
      </c>
      <c r="EZ270" s="225"/>
      <c r="FA270" s="226"/>
      <c r="FB270" s="226" t="s">
        <v>179</v>
      </c>
      <c r="FC270" s="226" t="s">
        <v>4</v>
      </c>
      <c r="FD270" s="226" t="s">
        <v>4</v>
      </c>
      <c r="FJ270" s="226"/>
    </row>
    <row r="271" spans="1:167" s="116" customFormat="1" ht="15" x14ac:dyDescent="0.25">
      <c r="A271" s="235"/>
      <c r="B271" s="236"/>
      <c r="C271" s="315" t="s">
        <v>180</v>
      </c>
      <c r="D271" s="315"/>
      <c r="E271" s="315"/>
      <c r="F271" s="315"/>
      <c r="G271" s="315"/>
      <c r="H271" s="315"/>
      <c r="I271" s="315"/>
      <c r="J271" s="315"/>
      <c r="K271" s="315"/>
      <c r="L271" s="315"/>
      <c r="M271" s="315"/>
      <c r="N271" s="317"/>
      <c r="EZ271" s="225"/>
      <c r="FA271" s="226"/>
      <c r="FB271" s="226"/>
      <c r="FC271" s="226"/>
      <c r="FD271" s="226"/>
      <c r="FE271" s="237" t="s">
        <v>180</v>
      </c>
      <c r="FJ271" s="226"/>
    </row>
    <row r="272" spans="1:167" s="116" customFormat="1" ht="15" x14ac:dyDescent="0.25">
      <c r="A272" s="235"/>
      <c r="B272" s="236"/>
      <c r="C272" s="315" t="s">
        <v>632</v>
      </c>
      <c r="D272" s="315"/>
      <c r="E272" s="315"/>
      <c r="F272" s="315"/>
      <c r="G272" s="315"/>
      <c r="H272" s="315"/>
      <c r="I272" s="315"/>
      <c r="J272" s="315"/>
      <c r="K272" s="315"/>
      <c r="L272" s="315"/>
      <c r="M272" s="315"/>
      <c r="N272" s="317"/>
      <c r="EZ272" s="225"/>
      <c r="FA272" s="226"/>
      <c r="FB272" s="226"/>
      <c r="FC272" s="226"/>
      <c r="FD272" s="226"/>
      <c r="FJ272" s="226"/>
      <c r="FK272" s="237" t="s">
        <v>632</v>
      </c>
    </row>
    <row r="273" spans="1:166" s="116" customFormat="1" ht="15" x14ac:dyDescent="0.25">
      <c r="A273" s="238"/>
      <c r="B273" s="239"/>
      <c r="C273" s="310" t="s">
        <v>87</v>
      </c>
      <c r="D273" s="310"/>
      <c r="E273" s="310"/>
      <c r="F273" s="310"/>
      <c r="G273" s="310"/>
      <c r="H273" s="310"/>
      <c r="I273" s="310"/>
      <c r="J273" s="310"/>
      <c r="K273" s="310"/>
      <c r="L273" s="310"/>
      <c r="M273" s="310"/>
      <c r="N273" s="322"/>
      <c r="EZ273" s="225"/>
      <c r="FA273" s="226"/>
      <c r="FB273" s="226"/>
      <c r="FC273" s="226"/>
      <c r="FD273" s="226"/>
      <c r="FF273" s="237" t="s">
        <v>87</v>
      </c>
      <c r="FJ273" s="226"/>
    </row>
    <row r="274" spans="1:166" s="116" customFormat="1" ht="15" x14ac:dyDescent="0.25">
      <c r="A274" s="238"/>
      <c r="B274" s="239"/>
      <c r="C274" s="310" t="s">
        <v>88</v>
      </c>
      <c r="D274" s="310"/>
      <c r="E274" s="310"/>
      <c r="F274" s="310"/>
      <c r="G274" s="310"/>
      <c r="H274" s="310"/>
      <c r="I274" s="310"/>
      <c r="J274" s="310"/>
      <c r="K274" s="310"/>
      <c r="L274" s="310"/>
      <c r="M274" s="310"/>
      <c r="N274" s="322"/>
      <c r="EZ274" s="225"/>
      <c r="FA274" s="226"/>
      <c r="FB274" s="226"/>
      <c r="FC274" s="226"/>
      <c r="FD274" s="226"/>
      <c r="FF274" s="237" t="s">
        <v>88</v>
      </c>
      <c r="FJ274" s="226"/>
    </row>
    <row r="275" spans="1:166" s="116" customFormat="1" ht="15" x14ac:dyDescent="0.25">
      <c r="A275" s="261"/>
      <c r="B275" s="262"/>
      <c r="C275" s="316" t="s">
        <v>82</v>
      </c>
      <c r="D275" s="316"/>
      <c r="E275" s="316"/>
      <c r="F275" s="229"/>
      <c r="G275" s="230"/>
      <c r="H275" s="230"/>
      <c r="I275" s="230"/>
      <c r="J275" s="233"/>
      <c r="K275" s="230"/>
      <c r="L275" s="266">
        <v>5410.56</v>
      </c>
      <c r="M275" s="256"/>
      <c r="N275" s="264">
        <v>49344.31</v>
      </c>
      <c r="EZ275" s="225"/>
      <c r="FA275" s="226"/>
      <c r="FB275" s="226"/>
      <c r="FC275" s="226"/>
      <c r="FD275" s="226"/>
      <c r="FJ275" s="226" t="s">
        <v>82</v>
      </c>
    </row>
    <row r="276" spans="1:166" s="116" customFormat="1" ht="23.25" x14ac:dyDescent="0.25">
      <c r="A276" s="227" t="s">
        <v>182</v>
      </c>
      <c r="B276" s="228" t="s">
        <v>183</v>
      </c>
      <c r="C276" s="316" t="s">
        <v>184</v>
      </c>
      <c r="D276" s="316"/>
      <c r="E276" s="316"/>
      <c r="F276" s="229" t="s">
        <v>91</v>
      </c>
      <c r="G276" s="230">
        <v>4.2000000000000003E-2</v>
      </c>
      <c r="H276" s="231">
        <v>1</v>
      </c>
      <c r="I276" s="270">
        <v>4.2000000000000003E-2</v>
      </c>
      <c r="J276" s="233"/>
      <c r="K276" s="230"/>
      <c r="L276" s="233"/>
      <c r="M276" s="230"/>
      <c r="N276" s="234"/>
      <c r="EZ276" s="225"/>
      <c r="FA276" s="226"/>
      <c r="FB276" s="226" t="s">
        <v>184</v>
      </c>
      <c r="FC276" s="226" t="s">
        <v>4</v>
      </c>
      <c r="FD276" s="226" t="s">
        <v>4</v>
      </c>
      <c r="FJ276" s="226"/>
    </row>
    <row r="277" spans="1:166" s="116" customFormat="1" ht="15" x14ac:dyDescent="0.25">
      <c r="A277" s="235"/>
      <c r="B277" s="236"/>
      <c r="C277" s="315" t="s">
        <v>185</v>
      </c>
      <c r="D277" s="315"/>
      <c r="E277" s="315"/>
      <c r="F277" s="315"/>
      <c r="G277" s="315"/>
      <c r="H277" s="315"/>
      <c r="I277" s="315"/>
      <c r="J277" s="315"/>
      <c r="K277" s="315"/>
      <c r="L277" s="315"/>
      <c r="M277" s="315"/>
      <c r="N277" s="317"/>
      <c r="EZ277" s="225"/>
      <c r="FA277" s="226"/>
      <c r="FB277" s="226"/>
      <c r="FC277" s="226"/>
      <c r="FD277" s="226"/>
      <c r="FE277" s="237" t="s">
        <v>185</v>
      </c>
      <c r="FJ277" s="226"/>
    </row>
    <row r="278" spans="1:166" s="116" customFormat="1" ht="68.25" x14ac:dyDescent="0.25">
      <c r="A278" s="238"/>
      <c r="B278" s="239" t="s">
        <v>61</v>
      </c>
      <c r="C278" s="310" t="s">
        <v>62</v>
      </c>
      <c r="D278" s="310"/>
      <c r="E278" s="310"/>
      <c r="F278" s="310"/>
      <c r="G278" s="310"/>
      <c r="H278" s="310"/>
      <c r="I278" s="310"/>
      <c r="J278" s="310"/>
      <c r="K278" s="310"/>
      <c r="L278" s="310"/>
      <c r="M278" s="310"/>
      <c r="N278" s="322"/>
      <c r="EZ278" s="225"/>
      <c r="FA278" s="226"/>
      <c r="FB278" s="226"/>
      <c r="FC278" s="226"/>
      <c r="FD278" s="226"/>
      <c r="FF278" s="237" t="s">
        <v>62</v>
      </c>
      <c r="FJ278" s="226"/>
    </row>
    <row r="279" spans="1:166" s="116" customFormat="1" ht="23.25" x14ac:dyDescent="0.25">
      <c r="A279" s="238"/>
      <c r="B279" s="239" t="s">
        <v>63</v>
      </c>
      <c r="C279" s="310" t="s">
        <v>64</v>
      </c>
      <c r="D279" s="310"/>
      <c r="E279" s="310"/>
      <c r="F279" s="310"/>
      <c r="G279" s="310"/>
      <c r="H279" s="310"/>
      <c r="I279" s="310"/>
      <c r="J279" s="310"/>
      <c r="K279" s="310"/>
      <c r="L279" s="310"/>
      <c r="M279" s="310"/>
      <c r="N279" s="322"/>
      <c r="EZ279" s="225"/>
      <c r="FA279" s="226"/>
      <c r="FB279" s="226"/>
      <c r="FC279" s="226"/>
      <c r="FD279" s="226"/>
      <c r="FF279" s="237" t="s">
        <v>64</v>
      </c>
      <c r="FJ279" s="226"/>
    </row>
    <row r="280" spans="1:166" s="116" customFormat="1" ht="15" x14ac:dyDescent="0.25">
      <c r="A280" s="240"/>
      <c r="B280" s="239" t="s">
        <v>56</v>
      </c>
      <c r="C280" s="315" t="s">
        <v>65</v>
      </c>
      <c r="D280" s="315"/>
      <c r="E280" s="315"/>
      <c r="F280" s="241"/>
      <c r="G280" s="242"/>
      <c r="H280" s="242"/>
      <c r="I280" s="242"/>
      <c r="J280" s="250">
        <v>1297.29</v>
      </c>
      <c r="K280" s="244">
        <v>1.3225</v>
      </c>
      <c r="L280" s="245">
        <v>72.06</v>
      </c>
      <c r="M280" s="246">
        <v>49.45</v>
      </c>
      <c r="N280" s="247">
        <v>3563.37</v>
      </c>
      <c r="EZ280" s="225"/>
      <c r="FA280" s="226"/>
      <c r="FB280" s="226"/>
      <c r="FC280" s="226"/>
      <c r="FD280" s="226"/>
      <c r="FG280" s="237" t="s">
        <v>65</v>
      </c>
      <c r="FJ280" s="226"/>
    </row>
    <row r="281" spans="1:166" s="116" customFormat="1" ht="15" x14ac:dyDescent="0.25">
      <c r="A281" s="240"/>
      <c r="B281" s="239" t="s">
        <v>66</v>
      </c>
      <c r="C281" s="315" t="s">
        <v>67</v>
      </c>
      <c r="D281" s="315"/>
      <c r="E281" s="315"/>
      <c r="F281" s="241"/>
      <c r="G281" s="242"/>
      <c r="H281" s="242"/>
      <c r="I281" s="242"/>
      <c r="J281" s="245">
        <v>51.45</v>
      </c>
      <c r="K281" s="244">
        <v>1.4375</v>
      </c>
      <c r="L281" s="245">
        <v>3.11</v>
      </c>
      <c r="M281" s="246">
        <v>14.53</v>
      </c>
      <c r="N281" s="249">
        <v>45.19</v>
      </c>
      <c r="EZ281" s="225"/>
      <c r="FA281" s="226"/>
      <c r="FB281" s="226"/>
      <c r="FC281" s="226"/>
      <c r="FD281" s="226"/>
      <c r="FG281" s="237" t="s">
        <v>67</v>
      </c>
      <c r="FJ281" s="226"/>
    </row>
    <row r="282" spans="1:166" s="116" customFormat="1" ht="15" x14ac:dyDescent="0.25">
      <c r="A282" s="240"/>
      <c r="B282" s="239" t="s">
        <v>68</v>
      </c>
      <c r="C282" s="315" t="s">
        <v>69</v>
      </c>
      <c r="D282" s="315"/>
      <c r="E282" s="315"/>
      <c r="F282" s="241"/>
      <c r="G282" s="242"/>
      <c r="H282" s="242"/>
      <c r="I282" s="242"/>
      <c r="J282" s="245">
        <v>3.02</v>
      </c>
      <c r="K282" s="244">
        <v>1.4375</v>
      </c>
      <c r="L282" s="245">
        <v>0.18</v>
      </c>
      <c r="M282" s="246">
        <v>49.45</v>
      </c>
      <c r="N282" s="249">
        <v>8.9</v>
      </c>
      <c r="EZ282" s="225"/>
      <c r="FA282" s="226"/>
      <c r="FB282" s="226"/>
      <c r="FC282" s="226"/>
      <c r="FD282" s="226"/>
      <c r="FG282" s="237" t="s">
        <v>69</v>
      </c>
      <c r="FJ282" s="226"/>
    </row>
    <row r="283" spans="1:166" s="116" customFormat="1" ht="15" x14ac:dyDescent="0.25">
      <c r="A283" s="240"/>
      <c r="B283" s="239" t="s">
        <v>70</v>
      </c>
      <c r="C283" s="315" t="s">
        <v>71</v>
      </c>
      <c r="D283" s="315"/>
      <c r="E283" s="315"/>
      <c r="F283" s="241"/>
      <c r="G283" s="242"/>
      <c r="H283" s="242"/>
      <c r="I283" s="242"/>
      <c r="J283" s="245">
        <v>63.71</v>
      </c>
      <c r="K283" s="242"/>
      <c r="L283" s="245">
        <v>2.68</v>
      </c>
      <c r="M283" s="246">
        <v>9.1199999999999992</v>
      </c>
      <c r="N283" s="249">
        <v>24.44</v>
      </c>
      <c r="EZ283" s="225"/>
      <c r="FA283" s="226"/>
      <c r="FB283" s="226"/>
      <c r="FC283" s="226"/>
      <c r="FD283" s="226"/>
      <c r="FG283" s="237" t="s">
        <v>71</v>
      </c>
      <c r="FJ283" s="226"/>
    </row>
    <row r="284" spans="1:166" s="116" customFormat="1" ht="15" x14ac:dyDescent="0.25">
      <c r="A284" s="251"/>
      <c r="B284" s="239"/>
      <c r="C284" s="315" t="s">
        <v>72</v>
      </c>
      <c r="D284" s="315"/>
      <c r="E284" s="315"/>
      <c r="F284" s="241" t="s">
        <v>73</v>
      </c>
      <c r="G284" s="246">
        <v>62.41</v>
      </c>
      <c r="H284" s="244">
        <v>1.3225</v>
      </c>
      <c r="I284" s="252">
        <v>3.4665634999999999</v>
      </c>
      <c r="J284" s="253"/>
      <c r="K284" s="242"/>
      <c r="L284" s="253"/>
      <c r="M284" s="242"/>
      <c r="N284" s="254"/>
      <c r="EZ284" s="225"/>
      <c r="FA284" s="226"/>
      <c r="FB284" s="226"/>
      <c r="FC284" s="226"/>
      <c r="FD284" s="226"/>
      <c r="FH284" s="237" t="s">
        <v>72</v>
      </c>
      <c r="FJ284" s="226"/>
    </row>
    <row r="285" spans="1:166" s="116" customFormat="1" ht="15" x14ac:dyDescent="0.25">
      <c r="A285" s="251"/>
      <c r="B285" s="239"/>
      <c r="C285" s="315" t="s">
        <v>74</v>
      </c>
      <c r="D285" s="315"/>
      <c r="E285" s="315"/>
      <c r="F285" s="241" t="s">
        <v>73</v>
      </c>
      <c r="G285" s="246">
        <v>0.26</v>
      </c>
      <c r="H285" s="244">
        <v>1.4375</v>
      </c>
      <c r="I285" s="252">
        <v>1.56975E-2</v>
      </c>
      <c r="J285" s="253"/>
      <c r="K285" s="242"/>
      <c r="L285" s="253"/>
      <c r="M285" s="242"/>
      <c r="N285" s="254"/>
      <c r="EZ285" s="225"/>
      <c r="FA285" s="226"/>
      <c r="FB285" s="226"/>
      <c r="FC285" s="226"/>
      <c r="FD285" s="226"/>
      <c r="FH285" s="237" t="s">
        <v>74</v>
      </c>
      <c r="FJ285" s="226"/>
    </row>
    <row r="286" spans="1:166" s="116" customFormat="1" ht="15" x14ac:dyDescent="0.25">
      <c r="A286" s="235"/>
      <c r="B286" s="239"/>
      <c r="C286" s="318" t="s">
        <v>75</v>
      </c>
      <c r="D286" s="318"/>
      <c r="E286" s="318"/>
      <c r="F286" s="255"/>
      <c r="G286" s="256"/>
      <c r="H286" s="256"/>
      <c r="I286" s="256"/>
      <c r="J286" s="257">
        <v>1412.45</v>
      </c>
      <c r="K286" s="256"/>
      <c r="L286" s="258">
        <v>77.849999999999994</v>
      </c>
      <c r="M286" s="256"/>
      <c r="N286" s="259">
        <v>3633</v>
      </c>
      <c r="EZ286" s="225"/>
      <c r="FA286" s="226"/>
      <c r="FB286" s="226"/>
      <c r="FC286" s="226"/>
      <c r="FD286" s="226"/>
      <c r="FI286" s="237" t="s">
        <v>75</v>
      </c>
      <c r="FJ286" s="226"/>
    </row>
    <row r="287" spans="1:166" s="116" customFormat="1" ht="15" x14ac:dyDescent="0.25">
      <c r="A287" s="251"/>
      <c r="B287" s="239"/>
      <c r="C287" s="315" t="s">
        <v>76</v>
      </c>
      <c r="D287" s="315"/>
      <c r="E287" s="315"/>
      <c r="F287" s="241"/>
      <c r="G287" s="242"/>
      <c r="H287" s="242"/>
      <c r="I287" s="242"/>
      <c r="J287" s="253"/>
      <c r="K287" s="242"/>
      <c r="L287" s="245">
        <v>72.239999999999995</v>
      </c>
      <c r="M287" s="242"/>
      <c r="N287" s="247">
        <v>3572.27</v>
      </c>
      <c r="EZ287" s="225"/>
      <c r="FA287" s="226"/>
      <c r="FB287" s="226"/>
      <c r="FC287" s="226"/>
      <c r="FD287" s="226"/>
      <c r="FH287" s="237" t="s">
        <v>76</v>
      </c>
      <c r="FJ287" s="226"/>
    </row>
    <row r="288" spans="1:166" s="116" customFormat="1" ht="15" x14ac:dyDescent="0.25">
      <c r="A288" s="251"/>
      <c r="B288" s="239" t="s">
        <v>186</v>
      </c>
      <c r="C288" s="315" t="s">
        <v>187</v>
      </c>
      <c r="D288" s="315"/>
      <c r="E288" s="315"/>
      <c r="F288" s="241" t="s">
        <v>79</v>
      </c>
      <c r="G288" s="260">
        <v>97</v>
      </c>
      <c r="H288" s="242"/>
      <c r="I288" s="260">
        <v>97</v>
      </c>
      <c r="J288" s="253"/>
      <c r="K288" s="242"/>
      <c r="L288" s="245">
        <v>70.069999999999993</v>
      </c>
      <c r="M288" s="242"/>
      <c r="N288" s="247">
        <v>3465.1</v>
      </c>
      <c r="EZ288" s="225"/>
      <c r="FA288" s="226"/>
      <c r="FB288" s="226"/>
      <c r="FC288" s="226"/>
      <c r="FD288" s="226"/>
      <c r="FH288" s="237" t="s">
        <v>187</v>
      </c>
      <c r="FJ288" s="226"/>
    </row>
    <row r="289" spans="1:167" s="116" customFormat="1" ht="22.5" x14ac:dyDescent="0.25">
      <c r="A289" s="251"/>
      <c r="B289" s="239" t="s">
        <v>188</v>
      </c>
      <c r="C289" s="315" t="s">
        <v>189</v>
      </c>
      <c r="D289" s="315"/>
      <c r="E289" s="315"/>
      <c r="F289" s="241" t="s">
        <v>79</v>
      </c>
      <c r="G289" s="260">
        <v>55</v>
      </c>
      <c r="H289" s="246">
        <v>0.85</v>
      </c>
      <c r="I289" s="246">
        <v>46.75</v>
      </c>
      <c r="J289" s="253"/>
      <c r="K289" s="242"/>
      <c r="L289" s="245">
        <v>33.770000000000003</v>
      </c>
      <c r="M289" s="242"/>
      <c r="N289" s="247">
        <v>1670.04</v>
      </c>
      <c r="EZ289" s="225"/>
      <c r="FA289" s="226"/>
      <c r="FB289" s="226"/>
      <c r="FC289" s="226"/>
      <c r="FD289" s="226"/>
      <c r="FH289" s="237" t="s">
        <v>189</v>
      </c>
      <c r="FJ289" s="226"/>
    </row>
    <row r="290" spans="1:167" s="116" customFormat="1" ht="15" x14ac:dyDescent="0.25">
      <c r="A290" s="261"/>
      <c r="B290" s="262"/>
      <c r="C290" s="316" t="s">
        <v>82</v>
      </c>
      <c r="D290" s="316"/>
      <c r="E290" s="316"/>
      <c r="F290" s="229"/>
      <c r="G290" s="230"/>
      <c r="H290" s="230"/>
      <c r="I290" s="230"/>
      <c r="J290" s="233"/>
      <c r="K290" s="230"/>
      <c r="L290" s="263">
        <v>181.69</v>
      </c>
      <c r="M290" s="256"/>
      <c r="N290" s="264">
        <v>8768.14</v>
      </c>
      <c r="EZ290" s="225"/>
      <c r="FA290" s="226"/>
      <c r="FB290" s="226"/>
      <c r="FC290" s="226"/>
      <c r="FD290" s="226"/>
      <c r="FJ290" s="226" t="s">
        <v>82</v>
      </c>
    </row>
    <row r="291" spans="1:167" s="116" customFormat="1" ht="33.75" x14ac:dyDescent="0.25">
      <c r="A291" s="227" t="s">
        <v>190</v>
      </c>
      <c r="B291" s="228" t="s">
        <v>191</v>
      </c>
      <c r="C291" s="316" t="s">
        <v>192</v>
      </c>
      <c r="D291" s="316"/>
      <c r="E291" s="316"/>
      <c r="F291" s="229" t="s">
        <v>193</v>
      </c>
      <c r="G291" s="230">
        <v>6.3</v>
      </c>
      <c r="H291" s="231">
        <v>1</v>
      </c>
      <c r="I291" s="273">
        <v>6.3</v>
      </c>
      <c r="J291" s="263">
        <v>174.98</v>
      </c>
      <c r="K291" s="265">
        <v>1.04236</v>
      </c>
      <c r="L291" s="266">
        <v>1149.07</v>
      </c>
      <c r="M291" s="267">
        <v>9.1199999999999992</v>
      </c>
      <c r="N291" s="264">
        <v>10479.52</v>
      </c>
      <c r="EZ291" s="225"/>
      <c r="FA291" s="226"/>
      <c r="FB291" s="226" t="s">
        <v>192</v>
      </c>
      <c r="FC291" s="226" t="s">
        <v>4</v>
      </c>
      <c r="FD291" s="226" t="s">
        <v>4</v>
      </c>
      <c r="FJ291" s="226"/>
    </row>
    <row r="292" spans="1:167" s="116" customFormat="1" ht="15" x14ac:dyDescent="0.25">
      <c r="A292" s="235"/>
      <c r="B292" s="236"/>
      <c r="C292" s="315" t="s">
        <v>633</v>
      </c>
      <c r="D292" s="315"/>
      <c r="E292" s="315"/>
      <c r="F292" s="315"/>
      <c r="G292" s="315"/>
      <c r="H292" s="315"/>
      <c r="I292" s="315"/>
      <c r="J292" s="315"/>
      <c r="K292" s="315"/>
      <c r="L292" s="315"/>
      <c r="M292" s="315"/>
      <c r="N292" s="317"/>
      <c r="EZ292" s="225"/>
      <c r="FA292" s="226"/>
      <c r="FB292" s="226"/>
      <c r="FC292" s="226"/>
      <c r="FD292" s="226"/>
      <c r="FJ292" s="226"/>
      <c r="FK292" s="237" t="s">
        <v>633</v>
      </c>
    </row>
    <row r="293" spans="1:167" s="116" customFormat="1" ht="15" x14ac:dyDescent="0.25">
      <c r="A293" s="238"/>
      <c r="B293" s="239"/>
      <c r="C293" s="310" t="s">
        <v>87</v>
      </c>
      <c r="D293" s="310"/>
      <c r="E293" s="310"/>
      <c r="F293" s="310"/>
      <c r="G293" s="310"/>
      <c r="H293" s="310"/>
      <c r="I293" s="310"/>
      <c r="J293" s="310"/>
      <c r="K293" s="310"/>
      <c r="L293" s="310"/>
      <c r="M293" s="310"/>
      <c r="N293" s="322"/>
      <c r="EZ293" s="225"/>
      <c r="FA293" s="226"/>
      <c r="FB293" s="226"/>
      <c r="FC293" s="226"/>
      <c r="FD293" s="226"/>
      <c r="FF293" s="237" t="s">
        <v>87</v>
      </c>
      <c r="FJ293" s="226"/>
    </row>
    <row r="294" spans="1:167" s="116" customFormat="1" ht="15" x14ac:dyDescent="0.25">
      <c r="A294" s="238"/>
      <c r="B294" s="239"/>
      <c r="C294" s="310" t="s">
        <v>88</v>
      </c>
      <c r="D294" s="310"/>
      <c r="E294" s="310"/>
      <c r="F294" s="310"/>
      <c r="G294" s="310"/>
      <c r="H294" s="310"/>
      <c r="I294" s="310"/>
      <c r="J294" s="310"/>
      <c r="K294" s="310"/>
      <c r="L294" s="310"/>
      <c r="M294" s="310"/>
      <c r="N294" s="322"/>
      <c r="EZ294" s="225"/>
      <c r="FA294" s="226"/>
      <c r="FB294" s="226"/>
      <c r="FC294" s="226"/>
      <c r="FD294" s="226"/>
      <c r="FF294" s="237" t="s">
        <v>88</v>
      </c>
      <c r="FJ294" s="226"/>
    </row>
    <row r="295" spans="1:167" s="116" customFormat="1" ht="15" x14ac:dyDescent="0.25">
      <c r="A295" s="261"/>
      <c r="B295" s="262"/>
      <c r="C295" s="316" t="s">
        <v>82</v>
      </c>
      <c r="D295" s="316"/>
      <c r="E295" s="316"/>
      <c r="F295" s="229"/>
      <c r="G295" s="230"/>
      <c r="H295" s="230"/>
      <c r="I295" s="230"/>
      <c r="J295" s="233"/>
      <c r="K295" s="230"/>
      <c r="L295" s="266">
        <v>1149.07</v>
      </c>
      <c r="M295" s="256"/>
      <c r="N295" s="264">
        <v>10479.52</v>
      </c>
      <c r="EZ295" s="225"/>
      <c r="FA295" s="226"/>
      <c r="FB295" s="226"/>
      <c r="FC295" s="226"/>
      <c r="FD295" s="226"/>
      <c r="FJ295" s="226" t="s">
        <v>82</v>
      </c>
    </row>
    <row r="296" spans="1:167" s="116" customFormat="1" ht="34.5" x14ac:dyDescent="0.25">
      <c r="A296" s="227" t="s">
        <v>195</v>
      </c>
      <c r="B296" s="228" t="s">
        <v>196</v>
      </c>
      <c r="C296" s="316" t="s">
        <v>197</v>
      </c>
      <c r="D296" s="316"/>
      <c r="E296" s="316"/>
      <c r="F296" s="229" t="s">
        <v>109</v>
      </c>
      <c r="G296" s="230">
        <v>3.04</v>
      </c>
      <c r="H296" s="231">
        <v>1</v>
      </c>
      <c r="I296" s="267">
        <v>3.04</v>
      </c>
      <c r="J296" s="233"/>
      <c r="K296" s="230"/>
      <c r="L296" s="233"/>
      <c r="M296" s="230"/>
      <c r="N296" s="234"/>
      <c r="EZ296" s="225"/>
      <c r="FA296" s="226"/>
      <c r="FB296" s="226" t="s">
        <v>197</v>
      </c>
      <c r="FC296" s="226" t="s">
        <v>4</v>
      </c>
      <c r="FD296" s="226" t="s">
        <v>4</v>
      </c>
      <c r="FJ296" s="226"/>
    </row>
    <row r="297" spans="1:167" s="116" customFormat="1" ht="15" x14ac:dyDescent="0.25">
      <c r="A297" s="235"/>
      <c r="B297" s="236"/>
      <c r="C297" s="315" t="s">
        <v>198</v>
      </c>
      <c r="D297" s="315"/>
      <c r="E297" s="315"/>
      <c r="F297" s="315"/>
      <c r="G297" s="315"/>
      <c r="H297" s="315"/>
      <c r="I297" s="315"/>
      <c r="J297" s="315"/>
      <c r="K297" s="315"/>
      <c r="L297" s="315"/>
      <c r="M297" s="315"/>
      <c r="N297" s="317"/>
      <c r="EZ297" s="225"/>
      <c r="FA297" s="226"/>
      <c r="FB297" s="226"/>
      <c r="FC297" s="226"/>
      <c r="FD297" s="226"/>
      <c r="FE297" s="237" t="s">
        <v>198</v>
      </c>
      <c r="FJ297" s="226"/>
    </row>
    <row r="298" spans="1:167" s="116" customFormat="1" ht="68.25" x14ac:dyDescent="0.25">
      <c r="A298" s="238"/>
      <c r="B298" s="239" t="s">
        <v>61</v>
      </c>
      <c r="C298" s="310" t="s">
        <v>62</v>
      </c>
      <c r="D298" s="310"/>
      <c r="E298" s="310"/>
      <c r="F298" s="310"/>
      <c r="G298" s="310"/>
      <c r="H298" s="310"/>
      <c r="I298" s="310"/>
      <c r="J298" s="310"/>
      <c r="K298" s="310"/>
      <c r="L298" s="310"/>
      <c r="M298" s="310"/>
      <c r="N298" s="322"/>
      <c r="EZ298" s="225"/>
      <c r="FA298" s="226"/>
      <c r="FB298" s="226"/>
      <c r="FC298" s="226"/>
      <c r="FD298" s="226"/>
      <c r="FF298" s="237" t="s">
        <v>62</v>
      </c>
      <c r="FJ298" s="226"/>
    </row>
    <row r="299" spans="1:167" s="116" customFormat="1" ht="15" x14ac:dyDescent="0.25">
      <c r="A299" s="238"/>
      <c r="B299" s="239" t="s">
        <v>199</v>
      </c>
      <c r="C299" s="310" t="s">
        <v>200</v>
      </c>
      <c r="D299" s="310"/>
      <c r="E299" s="310"/>
      <c r="F299" s="310"/>
      <c r="G299" s="310"/>
      <c r="H299" s="310"/>
      <c r="I299" s="310"/>
      <c r="J299" s="310"/>
      <c r="K299" s="310"/>
      <c r="L299" s="310"/>
      <c r="M299" s="310"/>
      <c r="N299" s="322"/>
      <c r="EZ299" s="225"/>
      <c r="FA299" s="226"/>
      <c r="FB299" s="226"/>
      <c r="FC299" s="226"/>
      <c r="FD299" s="226"/>
      <c r="FF299" s="237" t="s">
        <v>200</v>
      </c>
      <c r="FJ299" s="226"/>
    </row>
    <row r="300" spans="1:167" s="116" customFormat="1" ht="23.25" x14ac:dyDescent="0.25">
      <c r="A300" s="238"/>
      <c r="B300" s="239" t="s">
        <v>63</v>
      </c>
      <c r="C300" s="310" t="s">
        <v>64</v>
      </c>
      <c r="D300" s="310"/>
      <c r="E300" s="310"/>
      <c r="F300" s="310"/>
      <c r="G300" s="310"/>
      <c r="H300" s="310"/>
      <c r="I300" s="310"/>
      <c r="J300" s="310"/>
      <c r="K300" s="310"/>
      <c r="L300" s="310"/>
      <c r="M300" s="310"/>
      <c r="N300" s="322"/>
      <c r="EZ300" s="225"/>
      <c r="FA300" s="226"/>
      <c r="FB300" s="226"/>
      <c r="FC300" s="226"/>
      <c r="FD300" s="226"/>
      <c r="FF300" s="237" t="s">
        <v>64</v>
      </c>
      <c r="FJ300" s="226"/>
    </row>
    <row r="301" spans="1:167" s="116" customFormat="1" ht="15" x14ac:dyDescent="0.25">
      <c r="A301" s="240"/>
      <c r="B301" s="239" t="s">
        <v>56</v>
      </c>
      <c r="C301" s="315" t="s">
        <v>65</v>
      </c>
      <c r="D301" s="315"/>
      <c r="E301" s="315"/>
      <c r="F301" s="241"/>
      <c r="G301" s="242"/>
      <c r="H301" s="242"/>
      <c r="I301" s="242"/>
      <c r="J301" s="245">
        <v>508.86</v>
      </c>
      <c r="K301" s="268">
        <v>1.45475</v>
      </c>
      <c r="L301" s="250">
        <v>2250.4</v>
      </c>
      <c r="M301" s="246">
        <v>49.45</v>
      </c>
      <c r="N301" s="247">
        <v>111282.28</v>
      </c>
      <c r="EZ301" s="225"/>
      <c r="FA301" s="226"/>
      <c r="FB301" s="226"/>
      <c r="FC301" s="226"/>
      <c r="FD301" s="226"/>
      <c r="FG301" s="237" t="s">
        <v>65</v>
      </c>
      <c r="FJ301" s="226"/>
    </row>
    <row r="302" spans="1:167" s="116" customFormat="1" ht="15" x14ac:dyDescent="0.25">
      <c r="A302" s="240"/>
      <c r="B302" s="239" t="s">
        <v>66</v>
      </c>
      <c r="C302" s="315" t="s">
        <v>67</v>
      </c>
      <c r="D302" s="315"/>
      <c r="E302" s="315"/>
      <c r="F302" s="241"/>
      <c r="G302" s="242"/>
      <c r="H302" s="242"/>
      <c r="I302" s="242"/>
      <c r="J302" s="250">
        <v>3949.42</v>
      </c>
      <c r="K302" s="244">
        <v>1.4375</v>
      </c>
      <c r="L302" s="250">
        <v>17258.97</v>
      </c>
      <c r="M302" s="246">
        <v>14.53</v>
      </c>
      <c r="N302" s="247">
        <v>250772.83</v>
      </c>
      <c r="EZ302" s="225"/>
      <c r="FA302" s="226"/>
      <c r="FB302" s="226"/>
      <c r="FC302" s="226"/>
      <c r="FD302" s="226"/>
      <c r="FG302" s="237" t="s">
        <v>67</v>
      </c>
      <c r="FJ302" s="226"/>
    </row>
    <row r="303" spans="1:167" s="116" customFormat="1" ht="15" x14ac:dyDescent="0.25">
      <c r="A303" s="240"/>
      <c r="B303" s="239" t="s">
        <v>68</v>
      </c>
      <c r="C303" s="315" t="s">
        <v>69</v>
      </c>
      <c r="D303" s="315"/>
      <c r="E303" s="315"/>
      <c r="F303" s="241"/>
      <c r="G303" s="242"/>
      <c r="H303" s="242"/>
      <c r="I303" s="242"/>
      <c r="J303" s="245">
        <v>216.58</v>
      </c>
      <c r="K303" s="244">
        <v>1.4375</v>
      </c>
      <c r="L303" s="245">
        <v>946.45</v>
      </c>
      <c r="M303" s="246">
        <v>49.45</v>
      </c>
      <c r="N303" s="247">
        <v>46801.95</v>
      </c>
      <c r="EZ303" s="225"/>
      <c r="FA303" s="226"/>
      <c r="FB303" s="226"/>
      <c r="FC303" s="226"/>
      <c r="FD303" s="226"/>
      <c r="FG303" s="237" t="s">
        <v>69</v>
      </c>
      <c r="FJ303" s="226"/>
    </row>
    <row r="304" spans="1:167" s="116" customFormat="1" ht="15" x14ac:dyDescent="0.25">
      <c r="A304" s="240"/>
      <c r="B304" s="239" t="s">
        <v>70</v>
      </c>
      <c r="C304" s="315" t="s">
        <v>71</v>
      </c>
      <c r="D304" s="315"/>
      <c r="E304" s="315"/>
      <c r="F304" s="241"/>
      <c r="G304" s="242"/>
      <c r="H304" s="242"/>
      <c r="I304" s="242"/>
      <c r="J304" s="245">
        <v>42.16</v>
      </c>
      <c r="K304" s="242"/>
      <c r="L304" s="245">
        <v>128.16999999999999</v>
      </c>
      <c r="M304" s="246">
        <v>9.1199999999999992</v>
      </c>
      <c r="N304" s="247">
        <v>1168.9100000000001</v>
      </c>
      <c r="EZ304" s="225"/>
      <c r="FA304" s="226"/>
      <c r="FB304" s="226"/>
      <c r="FC304" s="226"/>
      <c r="FD304" s="226"/>
      <c r="FG304" s="237" t="s">
        <v>71</v>
      </c>
      <c r="FJ304" s="226"/>
    </row>
    <row r="305" spans="1:167" s="116" customFormat="1" ht="15" x14ac:dyDescent="0.25">
      <c r="A305" s="251"/>
      <c r="B305" s="239"/>
      <c r="C305" s="315" t="s">
        <v>72</v>
      </c>
      <c r="D305" s="315"/>
      <c r="E305" s="315"/>
      <c r="F305" s="241" t="s">
        <v>73</v>
      </c>
      <c r="G305" s="246">
        <v>24.48</v>
      </c>
      <c r="H305" s="268">
        <v>1.45475</v>
      </c>
      <c r="I305" s="252">
        <v>108.2613312</v>
      </c>
      <c r="J305" s="253"/>
      <c r="K305" s="242"/>
      <c r="L305" s="253"/>
      <c r="M305" s="242"/>
      <c r="N305" s="254"/>
      <c r="EZ305" s="225"/>
      <c r="FA305" s="226"/>
      <c r="FB305" s="226"/>
      <c r="FC305" s="226"/>
      <c r="FD305" s="226"/>
      <c r="FH305" s="237" t="s">
        <v>72</v>
      </c>
      <c r="FJ305" s="226"/>
    </row>
    <row r="306" spans="1:167" s="116" customFormat="1" ht="15" x14ac:dyDescent="0.25">
      <c r="A306" s="251"/>
      <c r="B306" s="239"/>
      <c r="C306" s="315" t="s">
        <v>74</v>
      </c>
      <c r="D306" s="315"/>
      <c r="E306" s="315"/>
      <c r="F306" s="241" t="s">
        <v>73</v>
      </c>
      <c r="G306" s="246">
        <v>19.96</v>
      </c>
      <c r="H306" s="244">
        <v>1.4375</v>
      </c>
      <c r="I306" s="244">
        <v>87.225200000000001</v>
      </c>
      <c r="J306" s="253"/>
      <c r="K306" s="242"/>
      <c r="L306" s="253"/>
      <c r="M306" s="242"/>
      <c r="N306" s="254"/>
      <c r="EZ306" s="225"/>
      <c r="FA306" s="226"/>
      <c r="FB306" s="226"/>
      <c r="FC306" s="226"/>
      <c r="FD306" s="226"/>
      <c r="FH306" s="237" t="s">
        <v>74</v>
      </c>
      <c r="FJ306" s="226"/>
    </row>
    <row r="307" spans="1:167" s="116" customFormat="1" ht="15" x14ac:dyDescent="0.25">
      <c r="A307" s="235"/>
      <c r="B307" s="239"/>
      <c r="C307" s="318" t="s">
        <v>75</v>
      </c>
      <c r="D307" s="318"/>
      <c r="E307" s="318"/>
      <c r="F307" s="255"/>
      <c r="G307" s="256"/>
      <c r="H307" s="256"/>
      <c r="I307" s="256"/>
      <c r="J307" s="257">
        <v>4500.4399999999996</v>
      </c>
      <c r="K307" s="256"/>
      <c r="L307" s="257">
        <v>19637.54</v>
      </c>
      <c r="M307" s="256"/>
      <c r="N307" s="259">
        <v>363224.02</v>
      </c>
      <c r="EZ307" s="225"/>
      <c r="FA307" s="226"/>
      <c r="FB307" s="226"/>
      <c r="FC307" s="226"/>
      <c r="FD307" s="226"/>
      <c r="FI307" s="237" t="s">
        <v>75</v>
      </c>
      <c r="FJ307" s="226"/>
    </row>
    <row r="308" spans="1:167" s="116" customFormat="1" ht="15" x14ac:dyDescent="0.25">
      <c r="A308" s="251"/>
      <c r="B308" s="239"/>
      <c r="C308" s="315" t="s">
        <v>76</v>
      </c>
      <c r="D308" s="315"/>
      <c r="E308" s="315"/>
      <c r="F308" s="241"/>
      <c r="G308" s="242"/>
      <c r="H308" s="242"/>
      <c r="I308" s="242"/>
      <c r="J308" s="253"/>
      <c r="K308" s="242"/>
      <c r="L308" s="250">
        <v>3196.85</v>
      </c>
      <c r="M308" s="242"/>
      <c r="N308" s="247">
        <v>158084.23000000001</v>
      </c>
      <c r="EZ308" s="225"/>
      <c r="FA308" s="226"/>
      <c r="FB308" s="226"/>
      <c r="FC308" s="226"/>
      <c r="FD308" s="226"/>
      <c r="FH308" s="237" t="s">
        <v>76</v>
      </c>
      <c r="FJ308" s="226"/>
    </row>
    <row r="309" spans="1:167" s="116" customFormat="1" ht="23.25" x14ac:dyDescent="0.25">
      <c r="A309" s="251"/>
      <c r="B309" s="239" t="s">
        <v>111</v>
      </c>
      <c r="C309" s="315" t="s">
        <v>112</v>
      </c>
      <c r="D309" s="315"/>
      <c r="E309" s="315"/>
      <c r="F309" s="241" t="s">
        <v>79</v>
      </c>
      <c r="G309" s="260">
        <v>97</v>
      </c>
      <c r="H309" s="242"/>
      <c r="I309" s="260">
        <v>97</v>
      </c>
      <c r="J309" s="253"/>
      <c r="K309" s="242"/>
      <c r="L309" s="250">
        <v>3100.94</v>
      </c>
      <c r="M309" s="242"/>
      <c r="N309" s="247">
        <v>153341.70000000001</v>
      </c>
      <c r="EZ309" s="225"/>
      <c r="FA309" s="226"/>
      <c r="FB309" s="226"/>
      <c r="FC309" s="226"/>
      <c r="FD309" s="226"/>
      <c r="FH309" s="237" t="s">
        <v>112</v>
      </c>
      <c r="FJ309" s="226"/>
    </row>
    <row r="310" spans="1:167" s="116" customFormat="1" ht="23.25" x14ac:dyDescent="0.25">
      <c r="A310" s="251"/>
      <c r="B310" s="239" t="s">
        <v>113</v>
      </c>
      <c r="C310" s="315" t="s">
        <v>114</v>
      </c>
      <c r="D310" s="315"/>
      <c r="E310" s="315"/>
      <c r="F310" s="241" t="s">
        <v>79</v>
      </c>
      <c r="G310" s="260">
        <v>51</v>
      </c>
      <c r="H310" s="242"/>
      <c r="I310" s="260">
        <v>51</v>
      </c>
      <c r="J310" s="253"/>
      <c r="K310" s="242"/>
      <c r="L310" s="250">
        <v>1630.39</v>
      </c>
      <c r="M310" s="242"/>
      <c r="N310" s="247">
        <v>80622.960000000006</v>
      </c>
      <c r="EZ310" s="225"/>
      <c r="FA310" s="226"/>
      <c r="FB310" s="226"/>
      <c r="FC310" s="226"/>
      <c r="FD310" s="226"/>
      <c r="FH310" s="237" t="s">
        <v>114</v>
      </c>
      <c r="FJ310" s="226"/>
    </row>
    <row r="311" spans="1:167" s="116" customFormat="1" ht="15" x14ac:dyDescent="0.25">
      <c r="A311" s="261"/>
      <c r="B311" s="262"/>
      <c r="C311" s="316" t="s">
        <v>82</v>
      </c>
      <c r="D311" s="316"/>
      <c r="E311" s="316"/>
      <c r="F311" s="229"/>
      <c r="G311" s="230"/>
      <c r="H311" s="230"/>
      <c r="I311" s="230"/>
      <c r="J311" s="233"/>
      <c r="K311" s="230"/>
      <c r="L311" s="266">
        <v>24368.87</v>
      </c>
      <c r="M311" s="256"/>
      <c r="N311" s="264">
        <v>597188.68000000005</v>
      </c>
      <c r="EZ311" s="225"/>
      <c r="FA311" s="226"/>
      <c r="FB311" s="226"/>
      <c r="FC311" s="226"/>
      <c r="FD311" s="226"/>
      <c r="FJ311" s="226" t="s">
        <v>82</v>
      </c>
    </row>
    <row r="312" spans="1:167" s="116" customFormat="1" ht="45" x14ac:dyDescent="0.25">
      <c r="A312" s="227" t="s">
        <v>201</v>
      </c>
      <c r="B312" s="228" t="s">
        <v>178</v>
      </c>
      <c r="C312" s="316" t="s">
        <v>179</v>
      </c>
      <c r="D312" s="316"/>
      <c r="E312" s="316"/>
      <c r="F312" s="229" t="s">
        <v>150</v>
      </c>
      <c r="G312" s="230">
        <v>310.08</v>
      </c>
      <c r="H312" s="231">
        <v>1</v>
      </c>
      <c r="I312" s="267">
        <v>310.08</v>
      </c>
      <c r="J312" s="263">
        <v>169.63</v>
      </c>
      <c r="K312" s="265">
        <v>1.04236</v>
      </c>
      <c r="L312" s="266">
        <v>54826.96</v>
      </c>
      <c r="M312" s="267">
        <v>9.1199999999999992</v>
      </c>
      <c r="N312" s="264">
        <v>500021.88</v>
      </c>
      <c r="EZ312" s="225"/>
      <c r="FA312" s="226"/>
      <c r="FB312" s="226" t="s">
        <v>179</v>
      </c>
      <c r="FC312" s="226" t="s">
        <v>4</v>
      </c>
      <c r="FD312" s="226" t="s">
        <v>4</v>
      </c>
      <c r="FJ312" s="226"/>
    </row>
    <row r="313" spans="1:167" s="116" customFormat="1" ht="15" x14ac:dyDescent="0.25">
      <c r="A313" s="235"/>
      <c r="B313" s="236"/>
      <c r="C313" s="315" t="s">
        <v>202</v>
      </c>
      <c r="D313" s="315"/>
      <c r="E313" s="315"/>
      <c r="F313" s="315"/>
      <c r="G313" s="315"/>
      <c r="H313" s="315"/>
      <c r="I313" s="315"/>
      <c r="J313" s="315"/>
      <c r="K313" s="315"/>
      <c r="L313" s="315"/>
      <c r="M313" s="315"/>
      <c r="N313" s="317"/>
      <c r="EZ313" s="225"/>
      <c r="FA313" s="226"/>
      <c r="FB313" s="226"/>
      <c r="FC313" s="226"/>
      <c r="FD313" s="226"/>
      <c r="FE313" s="237" t="s">
        <v>202</v>
      </c>
      <c r="FJ313" s="226"/>
    </row>
    <row r="314" spans="1:167" s="116" customFormat="1" ht="15" x14ac:dyDescent="0.25">
      <c r="A314" s="235"/>
      <c r="B314" s="236"/>
      <c r="C314" s="315" t="s">
        <v>632</v>
      </c>
      <c r="D314" s="315"/>
      <c r="E314" s="315"/>
      <c r="F314" s="315"/>
      <c r="G314" s="315"/>
      <c r="H314" s="315"/>
      <c r="I314" s="315"/>
      <c r="J314" s="315"/>
      <c r="K314" s="315"/>
      <c r="L314" s="315"/>
      <c r="M314" s="315"/>
      <c r="N314" s="317"/>
      <c r="EZ314" s="225"/>
      <c r="FA314" s="226"/>
      <c r="FB314" s="226"/>
      <c r="FC314" s="226"/>
      <c r="FD314" s="226"/>
      <c r="FJ314" s="226"/>
      <c r="FK314" s="237" t="s">
        <v>632</v>
      </c>
    </row>
    <row r="315" spans="1:167" s="116" customFormat="1" ht="15" x14ac:dyDescent="0.25">
      <c r="A315" s="238"/>
      <c r="B315" s="239"/>
      <c r="C315" s="310" t="s">
        <v>87</v>
      </c>
      <c r="D315" s="310"/>
      <c r="E315" s="310"/>
      <c r="F315" s="310"/>
      <c r="G315" s="310"/>
      <c r="H315" s="310"/>
      <c r="I315" s="310"/>
      <c r="J315" s="310"/>
      <c r="K315" s="310"/>
      <c r="L315" s="310"/>
      <c r="M315" s="310"/>
      <c r="N315" s="322"/>
      <c r="EZ315" s="225"/>
      <c r="FA315" s="226"/>
      <c r="FB315" s="226"/>
      <c r="FC315" s="226"/>
      <c r="FD315" s="226"/>
      <c r="FF315" s="237" t="s">
        <v>87</v>
      </c>
      <c r="FJ315" s="226"/>
    </row>
    <row r="316" spans="1:167" s="116" customFormat="1" ht="15" x14ac:dyDescent="0.25">
      <c r="A316" s="238"/>
      <c r="B316" s="239"/>
      <c r="C316" s="310" t="s">
        <v>88</v>
      </c>
      <c r="D316" s="310"/>
      <c r="E316" s="310"/>
      <c r="F316" s="310"/>
      <c r="G316" s="310"/>
      <c r="H316" s="310"/>
      <c r="I316" s="310"/>
      <c r="J316" s="310"/>
      <c r="K316" s="310"/>
      <c r="L316" s="310"/>
      <c r="M316" s="310"/>
      <c r="N316" s="322"/>
      <c r="EZ316" s="225"/>
      <c r="FA316" s="226"/>
      <c r="FB316" s="226"/>
      <c r="FC316" s="226"/>
      <c r="FD316" s="226"/>
      <c r="FF316" s="237" t="s">
        <v>88</v>
      </c>
      <c r="FJ316" s="226"/>
    </row>
    <row r="317" spans="1:167" s="116" customFormat="1" ht="15" x14ac:dyDescent="0.25">
      <c r="A317" s="261"/>
      <c r="B317" s="262"/>
      <c r="C317" s="316" t="s">
        <v>82</v>
      </c>
      <c r="D317" s="316"/>
      <c r="E317" s="316"/>
      <c r="F317" s="229"/>
      <c r="G317" s="230"/>
      <c r="H317" s="230"/>
      <c r="I317" s="230"/>
      <c r="J317" s="233"/>
      <c r="K317" s="230"/>
      <c r="L317" s="266">
        <v>54826.96</v>
      </c>
      <c r="M317" s="256"/>
      <c r="N317" s="264">
        <v>500021.88</v>
      </c>
      <c r="EZ317" s="225"/>
      <c r="FA317" s="226"/>
      <c r="FB317" s="226"/>
      <c r="FC317" s="226"/>
      <c r="FD317" s="226"/>
      <c r="FJ317" s="226" t="s">
        <v>82</v>
      </c>
    </row>
    <row r="318" spans="1:167" s="116" customFormat="1" ht="45.75" x14ac:dyDescent="0.25">
      <c r="A318" s="227" t="s">
        <v>203</v>
      </c>
      <c r="B318" s="228" t="s">
        <v>174</v>
      </c>
      <c r="C318" s="316" t="s">
        <v>204</v>
      </c>
      <c r="D318" s="316"/>
      <c r="E318" s="316"/>
      <c r="F318" s="229" t="s">
        <v>109</v>
      </c>
      <c r="G318" s="230">
        <v>1.52</v>
      </c>
      <c r="H318" s="231">
        <v>1</v>
      </c>
      <c r="I318" s="267">
        <v>1.52</v>
      </c>
      <c r="J318" s="233"/>
      <c r="K318" s="230"/>
      <c r="L318" s="233"/>
      <c r="M318" s="230"/>
      <c r="N318" s="234"/>
      <c r="EZ318" s="225"/>
      <c r="FA318" s="226"/>
      <c r="FB318" s="226" t="s">
        <v>204</v>
      </c>
      <c r="FC318" s="226" t="s">
        <v>4</v>
      </c>
      <c r="FD318" s="226" t="s">
        <v>4</v>
      </c>
      <c r="FJ318" s="226"/>
    </row>
    <row r="319" spans="1:167" s="116" customFormat="1" ht="15" x14ac:dyDescent="0.25">
      <c r="A319" s="235"/>
      <c r="B319" s="236"/>
      <c r="C319" s="315" t="s">
        <v>205</v>
      </c>
      <c r="D319" s="315"/>
      <c r="E319" s="315"/>
      <c r="F319" s="315"/>
      <c r="G319" s="315"/>
      <c r="H319" s="315"/>
      <c r="I319" s="315"/>
      <c r="J319" s="315"/>
      <c r="K319" s="315"/>
      <c r="L319" s="315"/>
      <c r="M319" s="315"/>
      <c r="N319" s="317"/>
      <c r="EZ319" s="225"/>
      <c r="FA319" s="226"/>
      <c r="FB319" s="226"/>
      <c r="FC319" s="226"/>
      <c r="FD319" s="226"/>
      <c r="FE319" s="237" t="s">
        <v>205</v>
      </c>
      <c r="FJ319" s="226"/>
    </row>
    <row r="320" spans="1:167" s="116" customFormat="1" ht="68.25" x14ac:dyDescent="0.25">
      <c r="A320" s="238"/>
      <c r="B320" s="239" t="s">
        <v>61</v>
      </c>
      <c r="C320" s="310" t="s">
        <v>62</v>
      </c>
      <c r="D320" s="310"/>
      <c r="E320" s="310"/>
      <c r="F320" s="310"/>
      <c r="G320" s="310"/>
      <c r="H320" s="310"/>
      <c r="I320" s="310"/>
      <c r="J320" s="310"/>
      <c r="K320" s="310"/>
      <c r="L320" s="310"/>
      <c r="M320" s="310"/>
      <c r="N320" s="322"/>
      <c r="EZ320" s="225"/>
      <c r="FA320" s="226"/>
      <c r="FB320" s="226"/>
      <c r="FC320" s="226"/>
      <c r="FD320" s="226"/>
      <c r="FF320" s="237" t="s">
        <v>62</v>
      </c>
      <c r="FJ320" s="226"/>
    </row>
    <row r="321" spans="1:167" s="116" customFormat="1" ht="15" x14ac:dyDescent="0.25">
      <c r="A321" s="238"/>
      <c r="B321" s="239" t="s">
        <v>199</v>
      </c>
      <c r="C321" s="310" t="s">
        <v>200</v>
      </c>
      <c r="D321" s="310"/>
      <c r="E321" s="310"/>
      <c r="F321" s="310"/>
      <c r="G321" s="310"/>
      <c r="H321" s="310"/>
      <c r="I321" s="310"/>
      <c r="J321" s="310"/>
      <c r="K321" s="310"/>
      <c r="L321" s="310"/>
      <c r="M321" s="310"/>
      <c r="N321" s="322"/>
      <c r="EZ321" s="225"/>
      <c r="FA321" s="226"/>
      <c r="FB321" s="226"/>
      <c r="FC321" s="226"/>
      <c r="FD321" s="226"/>
      <c r="FF321" s="237" t="s">
        <v>200</v>
      </c>
      <c r="FJ321" s="226"/>
    </row>
    <row r="322" spans="1:167" s="116" customFormat="1" ht="23.25" x14ac:dyDescent="0.25">
      <c r="A322" s="238"/>
      <c r="B322" s="239" t="s">
        <v>63</v>
      </c>
      <c r="C322" s="310" t="s">
        <v>64</v>
      </c>
      <c r="D322" s="310"/>
      <c r="E322" s="310"/>
      <c r="F322" s="310"/>
      <c r="G322" s="310"/>
      <c r="H322" s="310"/>
      <c r="I322" s="310"/>
      <c r="J322" s="310"/>
      <c r="K322" s="310"/>
      <c r="L322" s="310"/>
      <c r="M322" s="310"/>
      <c r="N322" s="322"/>
      <c r="EZ322" s="225"/>
      <c r="FA322" s="226"/>
      <c r="FB322" s="226"/>
      <c r="FC322" s="226"/>
      <c r="FD322" s="226"/>
      <c r="FF322" s="237" t="s">
        <v>64</v>
      </c>
      <c r="FJ322" s="226"/>
    </row>
    <row r="323" spans="1:167" s="116" customFormat="1" ht="15" x14ac:dyDescent="0.25">
      <c r="A323" s="240"/>
      <c r="B323" s="239" t="s">
        <v>56</v>
      </c>
      <c r="C323" s="315" t="s">
        <v>65</v>
      </c>
      <c r="D323" s="315"/>
      <c r="E323" s="315"/>
      <c r="F323" s="241"/>
      <c r="G323" s="242"/>
      <c r="H323" s="242"/>
      <c r="I323" s="242"/>
      <c r="J323" s="245">
        <v>616.95000000000005</v>
      </c>
      <c r="K323" s="268">
        <v>1.45475</v>
      </c>
      <c r="L323" s="250">
        <v>1364.21</v>
      </c>
      <c r="M323" s="246">
        <v>49.45</v>
      </c>
      <c r="N323" s="247">
        <v>67460.179999999993</v>
      </c>
      <c r="EZ323" s="225"/>
      <c r="FA323" s="226"/>
      <c r="FB323" s="226"/>
      <c r="FC323" s="226"/>
      <c r="FD323" s="226"/>
      <c r="FG323" s="237" t="s">
        <v>65</v>
      </c>
      <c r="FJ323" s="226"/>
    </row>
    <row r="324" spans="1:167" s="116" customFormat="1" ht="15" x14ac:dyDescent="0.25">
      <c r="A324" s="240"/>
      <c r="B324" s="239" t="s">
        <v>66</v>
      </c>
      <c r="C324" s="315" t="s">
        <v>67</v>
      </c>
      <c r="D324" s="315"/>
      <c r="E324" s="315"/>
      <c r="F324" s="241"/>
      <c r="G324" s="242"/>
      <c r="H324" s="242"/>
      <c r="I324" s="242"/>
      <c r="J324" s="245">
        <v>79.150000000000006</v>
      </c>
      <c r="K324" s="244">
        <v>1.4375</v>
      </c>
      <c r="L324" s="245">
        <v>172.94</v>
      </c>
      <c r="M324" s="246">
        <v>14.53</v>
      </c>
      <c r="N324" s="247">
        <v>2512.8200000000002</v>
      </c>
      <c r="EZ324" s="225"/>
      <c r="FA324" s="226"/>
      <c r="FB324" s="226"/>
      <c r="FC324" s="226"/>
      <c r="FD324" s="226"/>
      <c r="FG324" s="237" t="s">
        <v>67</v>
      </c>
      <c r="FJ324" s="226"/>
    </row>
    <row r="325" spans="1:167" s="116" customFormat="1" ht="15" x14ac:dyDescent="0.25">
      <c r="A325" s="240"/>
      <c r="B325" s="239" t="s">
        <v>68</v>
      </c>
      <c r="C325" s="315" t="s">
        <v>69</v>
      </c>
      <c r="D325" s="315"/>
      <c r="E325" s="315"/>
      <c r="F325" s="241"/>
      <c r="G325" s="242"/>
      <c r="H325" s="242"/>
      <c r="I325" s="242"/>
      <c r="J325" s="245">
        <v>5.0199999999999996</v>
      </c>
      <c r="K325" s="244">
        <v>1.4375</v>
      </c>
      <c r="L325" s="245">
        <v>10.97</v>
      </c>
      <c r="M325" s="246">
        <v>49.45</v>
      </c>
      <c r="N325" s="249">
        <v>542.47</v>
      </c>
      <c r="EZ325" s="225"/>
      <c r="FA325" s="226"/>
      <c r="FB325" s="226"/>
      <c r="FC325" s="226"/>
      <c r="FD325" s="226"/>
      <c r="FG325" s="237" t="s">
        <v>69</v>
      </c>
      <c r="FJ325" s="226"/>
    </row>
    <row r="326" spans="1:167" s="116" customFormat="1" ht="15" x14ac:dyDescent="0.25">
      <c r="A326" s="240"/>
      <c r="B326" s="239" t="s">
        <v>70</v>
      </c>
      <c r="C326" s="315" t="s">
        <v>71</v>
      </c>
      <c r="D326" s="315"/>
      <c r="E326" s="315"/>
      <c r="F326" s="241"/>
      <c r="G326" s="242"/>
      <c r="H326" s="242"/>
      <c r="I326" s="242"/>
      <c r="J326" s="245">
        <v>37.630000000000003</v>
      </c>
      <c r="K326" s="242"/>
      <c r="L326" s="245">
        <v>57.2</v>
      </c>
      <c r="M326" s="246">
        <v>9.1199999999999992</v>
      </c>
      <c r="N326" s="249">
        <v>521.66</v>
      </c>
      <c r="EZ326" s="225"/>
      <c r="FA326" s="226"/>
      <c r="FB326" s="226"/>
      <c r="FC326" s="226"/>
      <c r="FD326" s="226"/>
      <c r="FG326" s="237" t="s">
        <v>71</v>
      </c>
      <c r="FJ326" s="226"/>
    </row>
    <row r="327" spans="1:167" s="116" customFormat="1" ht="15" x14ac:dyDescent="0.25">
      <c r="A327" s="251"/>
      <c r="B327" s="239"/>
      <c r="C327" s="315" t="s">
        <v>72</v>
      </c>
      <c r="D327" s="315"/>
      <c r="E327" s="315"/>
      <c r="F327" s="241" t="s">
        <v>73</v>
      </c>
      <c r="G327" s="246">
        <v>29.68</v>
      </c>
      <c r="H327" s="268">
        <v>1.45475</v>
      </c>
      <c r="I327" s="252">
        <v>65.629009600000003</v>
      </c>
      <c r="J327" s="253"/>
      <c r="K327" s="242"/>
      <c r="L327" s="253"/>
      <c r="M327" s="242"/>
      <c r="N327" s="254"/>
      <c r="EZ327" s="225"/>
      <c r="FA327" s="226"/>
      <c r="FB327" s="226"/>
      <c r="FC327" s="226"/>
      <c r="FD327" s="226"/>
      <c r="FH327" s="237" t="s">
        <v>72</v>
      </c>
      <c r="FJ327" s="226"/>
    </row>
    <row r="328" spans="1:167" s="116" customFormat="1" ht="15" x14ac:dyDescent="0.25">
      <c r="A328" s="251"/>
      <c r="B328" s="239"/>
      <c r="C328" s="315" t="s">
        <v>74</v>
      </c>
      <c r="D328" s="315"/>
      <c r="E328" s="315"/>
      <c r="F328" s="241" t="s">
        <v>73</v>
      </c>
      <c r="G328" s="269">
        <v>0.4</v>
      </c>
      <c r="H328" s="244">
        <v>1.4375</v>
      </c>
      <c r="I328" s="274">
        <v>0.874</v>
      </c>
      <c r="J328" s="253"/>
      <c r="K328" s="242"/>
      <c r="L328" s="253"/>
      <c r="M328" s="242"/>
      <c r="N328" s="254"/>
      <c r="EZ328" s="225"/>
      <c r="FA328" s="226"/>
      <c r="FB328" s="226"/>
      <c r="FC328" s="226"/>
      <c r="FD328" s="226"/>
      <c r="FH328" s="237" t="s">
        <v>74</v>
      </c>
      <c r="FJ328" s="226"/>
    </row>
    <row r="329" spans="1:167" s="116" customFormat="1" ht="15" x14ac:dyDescent="0.25">
      <c r="A329" s="235"/>
      <c r="B329" s="239"/>
      <c r="C329" s="318" t="s">
        <v>75</v>
      </c>
      <c r="D329" s="318"/>
      <c r="E329" s="318"/>
      <c r="F329" s="255"/>
      <c r="G329" s="256"/>
      <c r="H329" s="256"/>
      <c r="I329" s="256"/>
      <c r="J329" s="258">
        <v>733.73</v>
      </c>
      <c r="K329" s="256"/>
      <c r="L329" s="257">
        <v>1594.35</v>
      </c>
      <c r="M329" s="256"/>
      <c r="N329" s="259">
        <v>70494.66</v>
      </c>
      <c r="EZ329" s="225"/>
      <c r="FA329" s="226"/>
      <c r="FB329" s="226"/>
      <c r="FC329" s="226"/>
      <c r="FD329" s="226"/>
      <c r="FI329" s="237" t="s">
        <v>75</v>
      </c>
      <c r="FJ329" s="226"/>
    </row>
    <row r="330" spans="1:167" s="116" customFormat="1" ht="15" x14ac:dyDescent="0.25">
      <c r="A330" s="251"/>
      <c r="B330" s="239"/>
      <c r="C330" s="315" t="s">
        <v>76</v>
      </c>
      <c r="D330" s="315"/>
      <c r="E330" s="315"/>
      <c r="F330" s="241"/>
      <c r="G330" s="242"/>
      <c r="H330" s="242"/>
      <c r="I330" s="242"/>
      <c r="J330" s="253"/>
      <c r="K330" s="242"/>
      <c r="L330" s="250">
        <v>1375.18</v>
      </c>
      <c r="M330" s="242"/>
      <c r="N330" s="247">
        <v>68002.649999999994</v>
      </c>
      <c r="EZ330" s="225"/>
      <c r="FA330" s="226"/>
      <c r="FB330" s="226"/>
      <c r="FC330" s="226"/>
      <c r="FD330" s="226"/>
      <c r="FH330" s="237" t="s">
        <v>76</v>
      </c>
      <c r="FJ330" s="226"/>
    </row>
    <row r="331" spans="1:167" s="116" customFormat="1" ht="23.25" x14ac:dyDescent="0.25">
      <c r="A331" s="251"/>
      <c r="B331" s="239" t="s">
        <v>111</v>
      </c>
      <c r="C331" s="315" t="s">
        <v>112</v>
      </c>
      <c r="D331" s="315"/>
      <c r="E331" s="315"/>
      <c r="F331" s="241" t="s">
        <v>79</v>
      </c>
      <c r="G331" s="260">
        <v>97</v>
      </c>
      <c r="H331" s="242"/>
      <c r="I331" s="260">
        <v>97</v>
      </c>
      <c r="J331" s="253"/>
      <c r="K331" s="242"/>
      <c r="L331" s="250">
        <v>1333.92</v>
      </c>
      <c r="M331" s="242"/>
      <c r="N331" s="247">
        <v>65962.570000000007</v>
      </c>
      <c r="EZ331" s="225"/>
      <c r="FA331" s="226"/>
      <c r="FB331" s="226"/>
      <c r="FC331" s="226"/>
      <c r="FD331" s="226"/>
      <c r="FH331" s="237" t="s">
        <v>112</v>
      </c>
      <c r="FJ331" s="226"/>
    </row>
    <row r="332" spans="1:167" s="116" customFormat="1" ht="23.25" x14ac:dyDescent="0.25">
      <c r="A332" s="251"/>
      <c r="B332" s="239" t="s">
        <v>113</v>
      </c>
      <c r="C332" s="315" t="s">
        <v>114</v>
      </c>
      <c r="D332" s="315"/>
      <c r="E332" s="315"/>
      <c r="F332" s="241" t="s">
        <v>79</v>
      </c>
      <c r="G332" s="260">
        <v>51</v>
      </c>
      <c r="H332" s="242"/>
      <c r="I332" s="260">
        <v>51</v>
      </c>
      <c r="J332" s="253"/>
      <c r="K332" s="242"/>
      <c r="L332" s="245">
        <v>701.34</v>
      </c>
      <c r="M332" s="242"/>
      <c r="N332" s="247">
        <v>34681.35</v>
      </c>
      <c r="EZ332" s="225"/>
      <c r="FA332" s="226"/>
      <c r="FB332" s="226"/>
      <c r="FC332" s="226"/>
      <c r="FD332" s="226"/>
      <c r="FH332" s="237" t="s">
        <v>114</v>
      </c>
      <c r="FJ332" s="226"/>
    </row>
    <row r="333" spans="1:167" s="116" customFormat="1" ht="15" x14ac:dyDescent="0.25">
      <c r="A333" s="261"/>
      <c r="B333" s="262"/>
      <c r="C333" s="316" t="s">
        <v>82</v>
      </c>
      <c r="D333" s="316"/>
      <c r="E333" s="316"/>
      <c r="F333" s="229"/>
      <c r="G333" s="230"/>
      <c r="H333" s="230"/>
      <c r="I333" s="230"/>
      <c r="J333" s="233"/>
      <c r="K333" s="230"/>
      <c r="L333" s="266">
        <v>3629.61</v>
      </c>
      <c r="M333" s="256"/>
      <c r="N333" s="264">
        <v>171138.58</v>
      </c>
      <c r="EZ333" s="225"/>
      <c r="FA333" s="226"/>
      <c r="FB333" s="226"/>
      <c r="FC333" s="226"/>
      <c r="FD333" s="226"/>
      <c r="FJ333" s="226" t="s">
        <v>82</v>
      </c>
    </row>
    <row r="334" spans="1:167" s="116" customFormat="1" ht="45" x14ac:dyDescent="0.25">
      <c r="A334" s="227" t="s">
        <v>206</v>
      </c>
      <c r="B334" s="228" t="s">
        <v>178</v>
      </c>
      <c r="C334" s="316" t="s">
        <v>179</v>
      </c>
      <c r="D334" s="316"/>
      <c r="E334" s="316"/>
      <c r="F334" s="229" t="s">
        <v>150</v>
      </c>
      <c r="G334" s="230">
        <v>155.04</v>
      </c>
      <c r="H334" s="231">
        <v>1</v>
      </c>
      <c r="I334" s="267">
        <v>155.04</v>
      </c>
      <c r="J334" s="263">
        <v>169.63</v>
      </c>
      <c r="K334" s="265">
        <v>1.04236</v>
      </c>
      <c r="L334" s="266">
        <v>27413.48</v>
      </c>
      <c r="M334" s="267">
        <v>9.1199999999999992</v>
      </c>
      <c r="N334" s="264">
        <v>250010.94</v>
      </c>
      <c r="EZ334" s="225"/>
      <c r="FA334" s="226"/>
      <c r="FB334" s="226" t="s">
        <v>179</v>
      </c>
      <c r="FC334" s="226" t="s">
        <v>4</v>
      </c>
      <c r="FD334" s="226" t="s">
        <v>4</v>
      </c>
      <c r="FJ334" s="226"/>
    </row>
    <row r="335" spans="1:167" s="116" customFormat="1" ht="15" x14ac:dyDescent="0.25">
      <c r="A335" s="235"/>
      <c r="B335" s="236"/>
      <c r="C335" s="315" t="s">
        <v>207</v>
      </c>
      <c r="D335" s="315"/>
      <c r="E335" s="315"/>
      <c r="F335" s="315"/>
      <c r="G335" s="315"/>
      <c r="H335" s="315"/>
      <c r="I335" s="315"/>
      <c r="J335" s="315"/>
      <c r="K335" s="315"/>
      <c r="L335" s="315"/>
      <c r="M335" s="315"/>
      <c r="N335" s="317"/>
      <c r="EZ335" s="225"/>
      <c r="FA335" s="226"/>
      <c r="FB335" s="226"/>
      <c r="FC335" s="226"/>
      <c r="FD335" s="226"/>
      <c r="FE335" s="237" t="s">
        <v>207</v>
      </c>
      <c r="FJ335" s="226"/>
    </row>
    <row r="336" spans="1:167" s="116" customFormat="1" ht="15" x14ac:dyDescent="0.25">
      <c r="A336" s="235"/>
      <c r="B336" s="236"/>
      <c r="C336" s="315" t="s">
        <v>632</v>
      </c>
      <c r="D336" s="315"/>
      <c r="E336" s="315"/>
      <c r="F336" s="315"/>
      <c r="G336" s="315"/>
      <c r="H336" s="315"/>
      <c r="I336" s="315"/>
      <c r="J336" s="315"/>
      <c r="K336" s="315"/>
      <c r="L336" s="315"/>
      <c r="M336" s="315"/>
      <c r="N336" s="317"/>
      <c r="EZ336" s="225"/>
      <c r="FA336" s="226"/>
      <c r="FB336" s="226"/>
      <c r="FC336" s="226"/>
      <c r="FD336" s="226"/>
      <c r="FJ336" s="226"/>
      <c r="FK336" s="237" t="s">
        <v>632</v>
      </c>
    </row>
    <row r="337" spans="1:166" s="116" customFormat="1" ht="15" x14ac:dyDescent="0.25">
      <c r="A337" s="238"/>
      <c r="B337" s="239"/>
      <c r="C337" s="310" t="s">
        <v>87</v>
      </c>
      <c r="D337" s="310"/>
      <c r="E337" s="310"/>
      <c r="F337" s="310"/>
      <c r="G337" s="310"/>
      <c r="H337" s="310"/>
      <c r="I337" s="310"/>
      <c r="J337" s="310"/>
      <c r="K337" s="310"/>
      <c r="L337" s="310"/>
      <c r="M337" s="310"/>
      <c r="N337" s="322"/>
      <c r="EZ337" s="225"/>
      <c r="FA337" s="226"/>
      <c r="FB337" s="226"/>
      <c r="FC337" s="226"/>
      <c r="FD337" s="226"/>
      <c r="FF337" s="237" t="s">
        <v>87</v>
      </c>
      <c r="FJ337" s="226"/>
    </row>
    <row r="338" spans="1:166" s="116" customFormat="1" ht="15" x14ac:dyDescent="0.25">
      <c r="A338" s="238"/>
      <c r="B338" s="239"/>
      <c r="C338" s="310" t="s">
        <v>88</v>
      </c>
      <c r="D338" s="310"/>
      <c r="E338" s="310"/>
      <c r="F338" s="310"/>
      <c r="G338" s="310"/>
      <c r="H338" s="310"/>
      <c r="I338" s="310"/>
      <c r="J338" s="310"/>
      <c r="K338" s="310"/>
      <c r="L338" s="310"/>
      <c r="M338" s="310"/>
      <c r="N338" s="322"/>
      <c r="EZ338" s="225"/>
      <c r="FA338" s="226"/>
      <c r="FB338" s="226"/>
      <c r="FC338" s="226"/>
      <c r="FD338" s="226"/>
      <c r="FF338" s="237" t="s">
        <v>88</v>
      </c>
      <c r="FJ338" s="226"/>
    </row>
    <row r="339" spans="1:166" s="116" customFormat="1" ht="15" x14ac:dyDescent="0.25">
      <c r="A339" s="261"/>
      <c r="B339" s="262"/>
      <c r="C339" s="316" t="s">
        <v>82</v>
      </c>
      <c r="D339" s="316"/>
      <c r="E339" s="316"/>
      <c r="F339" s="229"/>
      <c r="G339" s="230"/>
      <c r="H339" s="230"/>
      <c r="I339" s="230"/>
      <c r="J339" s="233"/>
      <c r="K339" s="230"/>
      <c r="L339" s="266">
        <v>27413.48</v>
      </c>
      <c r="M339" s="256"/>
      <c r="N339" s="264">
        <v>250010.94</v>
      </c>
      <c r="EZ339" s="225"/>
      <c r="FA339" s="226"/>
      <c r="FB339" s="226"/>
      <c r="FC339" s="226"/>
      <c r="FD339" s="226"/>
      <c r="FJ339" s="226" t="s">
        <v>82</v>
      </c>
    </row>
    <row r="340" spans="1:166" s="116" customFormat="1" ht="34.5" x14ac:dyDescent="0.25">
      <c r="A340" s="227" t="s">
        <v>208</v>
      </c>
      <c r="B340" s="228" t="s">
        <v>174</v>
      </c>
      <c r="C340" s="316" t="s">
        <v>175</v>
      </c>
      <c r="D340" s="316"/>
      <c r="E340" s="316"/>
      <c r="F340" s="229" t="s">
        <v>109</v>
      </c>
      <c r="G340" s="230">
        <v>1.08</v>
      </c>
      <c r="H340" s="231">
        <v>1</v>
      </c>
      <c r="I340" s="267">
        <v>1.08</v>
      </c>
      <c r="J340" s="233"/>
      <c r="K340" s="230"/>
      <c r="L340" s="233"/>
      <c r="M340" s="230"/>
      <c r="N340" s="234"/>
      <c r="EZ340" s="225"/>
      <c r="FA340" s="226"/>
      <c r="FB340" s="226" t="s">
        <v>175</v>
      </c>
      <c r="FC340" s="226" t="s">
        <v>4</v>
      </c>
      <c r="FD340" s="226" t="s">
        <v>4</v>
      </c>
      <c r="FJ340" s="226"/>
    </row>
    <row r="341" spans="1:166" s="116" customFormat="1" ht="15" x14ac:dyDescent="0.25">
      <c r="A341" s="235"/>
      <c r="B341" s="236"/>
      <c r="C341" s="315" t="s">
        <v>209</v>
      </c>
      <c r="D341" s="315"/>
      <c r="E341" s="315"/>
      <c r="F341" s="315"/>
      <c r="G341" s="315"/>
      <c r="H341" s="315"/>
      <c r="I341" s="315"/>
      <c r="J341" s="315"/>
      <c r="K341" s="315"/>
      <c r="L341" s="315"/>
      <c r="M341" s="315"/>
      <c r="N341" s="317"/>
      <c r="EZ341" s="225"/>
      <c r="FA341" s="226"/>
      <c r="FB341" s="226"/>
      <c r="FC341" s="226"/>
      <c r="FD341" s="226"/>
      <c r="FE341" s="237" t="s">
        <v>209</v>
      </c>
      <c r="FJ341" s="226"/>
    </row>
    <row r="342" spans="1:166" s="116" customFormat="1" ht="68.25" x14ac:dyDescent="0.25">
      <c r="A342" s="238"/>
      <c r="B342" s="239" t="s">
        <v>61</v>
      </c>
      <c r="C342" s="310" t="s">
        <v>62</v>
      </c>
      <c r="D342" s="310"/>
      <c r="E342" s="310"/>
      <c r="F342" s="310"/>
      <c r="G342" s="310"/>
      <c r="H342" s="310"/>
      <c r="I342" s="310"/>
      <c r="J342" s="310"/>
      <c r="K342" s="310"/>
      <c r="L342" s="310"/>
      <c r="M342" s="310"/>
      <c r="N342" s="322"/>
      <c r="EZ342" s="225"/>
      <c r="FA342" s="226"/>
      <c r="FB342" s="226"/>
      <c r="FC342" s="226"/>
      <c r="FD342" s="226"/>
      <c r="FF342" s="237" t="s">
        <v>62</v>
      </c>
      <c r="FJ342" s="226"/>
    </row>
    <row r="343" spans="1:166" s="116" customFormat="1" ht="15" x14ac:dyDescent="0.25">
      <c r="A343" s="238"/>
      <c r="B343" s="239" t="s">
        <v>199</v>
      </c>
      <c r="C343" s="310" t="s">
        <v>200</v>
      </c>
      <c r="D343" s="310"/>
      <c r="E343" s="310"/>
      <c r="F343" s="310"/>
      <c r="G343" s="310"/>
      <c r="H343" s="310"/>
      <c r="I343" s="310"/>
      <c r="J343" s="310"/>
      <c r="K343" s="310"/>
      <c r="L343" s="310"/>
      <c r="M343" s="310"/>
      <c r="N343" s="322"/>
      <c r="EZ343" s="225"/>
      <c r="FA343" s="226"/>
      <c r="FB343" s="226"/>
      <c r="FC343" s="226"/>
      <c r="FD343" s="226"/>
      <c r="FF343" s="237" t="s">
        <v>200</v>
      </c>
      <c r="FJ343" s="226"/>
    </row>
    <row r="344" spans="1:166" s="116" customFormat="1" ht="23.25" x14ac:dyDescent="0.25">
      <c r="A344" s="238"/>
      <c r="B344" s="239" t="s">
        <v>63</v>
      </c>
      <c r="C344" s="310" t="s">
        <v>64</v>
      </c>
      <c r="D344" s="310"/>
      <c r="E344" s="310"/>
      <c r="F344" s="310"/>
      <c r="G344" s="310"/>
      <c r="H344" s="310"/>
      <c r="I344" s="310"/>
      <c r="J344" s="310"/>
      <c r="K344" s="310"/>
      <c r="L344" s="310"/>
      <c r="M344" s="310"/>
      <c r="N344" s="322"/>
      <c r="EZ344" s="225"/>
      <c r="FA344" s="226"/>
      <c r="FB344" s="226"/>
      <c r="FC344" s="226"/>
      <c r="FD344" s="226"/>
      <c r="FF344" s="237" t="s">
        <v>64</v>
      </c>
      <c r="FJ344" s="226"/>
    </row>
    <row r="345" spans="1:166" s="116" customFormat="1" ht="15" x14ac:dyDescent="0.25">
      <c r="A345" s="240"/>
      <c r="B345" s="239" t="s">
        <v>56</v>
      </c>
      <c r="C345" s="315" t="s">
        <v>65</v>
      </c>
      <c r="D345" s="315"/>
      <c r="E345" s="315"/>
      <c r="F345" s="241"/>
      <c r="G345" s="242"/>
      <c r="H345" s="242"/>
      <c r="I345" s="242"/>
      <c r="J345" s="245">
        <v>616.95000000000005</v>
      </c>
      <c r="K345" s="268">
        <v>1.45475</v>
      </c>
      <c r="L345" s="245">
        <v>969.31</v>
      </c>
      <c r="M345" s="246">
        <v>49.45</v>
      </c>
      <c r="N345" s="247">
        <v>47932.38</v>
      </c>
      <c r="EZ345" s="225"/>
      <c r="FA345" s="226"/>
      <c r="FB345" s="226"/>
      <c r="FC345" s="226"/>
      <c r="FD345" s="226"/>
      <c r="FG345" s="237" t="s">
        <v>65</v>
      </c>
      <c r="FJ345" s="226"/>
    </row>
    <row r="346" spans="1:166" s="116" customFormat="1" ht="15" x14ac:dyDescent="0.25">
      <c r="A346" s="240"/>
      <c r="B346" s="239" t="s">
        <v>66</v>
      </c>
      <c r="C346" s="315" t="s">
        <v>67</v>
      </c>
      <c r="D346" s="315"/>
      <c r="E346" s="315"/>
      <c r="F346" s="241"/>
      <c r="G346" s="242"/>
      <c r="H346" s="242"/>
      <c r="I346" s="242"/>
      <c r="J346" s="245">
        <v>79.150000000000006</v>
      </c>
      <c r="K346" s="244">
        <v>1.4375</v>
      </c>
      <c r="L346" s="245">
        <v>122.88</v>
      </c>
      <c r="M346" s="246">
        <v>14.53</v>
      </c>
      <c r="N346" s="247">
        <v>1785.45</v>
      </c>
      <c r="EZ346" s="225"/>
      <c r="FA346" s="226"/>
      <c r="FB346" s="226"/>
      <c r="FC346" s="226"/>
      <c r="FD346" s="226"/>
      <c r="FG346" s="237" t="s">
        <v>67</v>
      </c>
      <c r="FJ346" s="226"/>
    </row>
    <row r="347" spans="1:166" s="116" customFormat="1" ht="15" x14ac:dyDescent="0.25">
      <c r="A347" s="240"/>
      <c r="B347" s="239" t="s">
        <v>68</v>
      </c>
      <c r="C347" s="315" t="s">
        <v>69</v>
      </c>
      <c r="D347" s="315"/>
      <c r="E347" s="315"/>
      <c r="F347" s="241"/>
      <c r="G347" s="242"/>
      <c r="H347" s="242"/>
      <c r="I347" s="242"/>
      <c r="J347" s="245">
        <v>5.0199999999999996</v>
      </c>
      <c r="K347" s="244">
        <v>1.4375</v>
      </c>
      <c r="L347" s="245">
        <v>7.79</v>
      </c>
      <c r="M347" s="246">
        <v>49.45</v>
      </c>
      <c r="N347" s="249">
        <v>385.22</v>
      </c>
      <c r="EZ347" s="225"/>
      <c r="FA347" s="226"/>
      <c r="FB347" s="226"/>
      <c r="FC347" s="226"/>
      <c r="FD347" s="226"/>
      <c r="FG347" s="237" t="s">
        <v>69</v>
      </c>
      <c r="FJ347" s="226"/>
    </row>
    <row r="348" spans="1:166" s="116" customFormat="1" ht="15" x14ac:dyDescent="0.25">
      <c r="A348" s="240"/>
      <c r="B348" s="239" t="s">
        <v>70</v>
      </c>
      <c r="C348" s="315" t="s">
        <v>71</v>
      </c>
      <c r="D348" s="315"/>
      <c r="E348" s="315"/>
      <c r="F348" s="241"/>
      <c r="G348" s="242"/>
      <c r="H348" s="242"/>
      <c r="I348" s="242"/>
      <c r="J348" s="245">
        <v>37.630000000000003</v>
      </c>
      <c r="K348" s="242"/>
      <c r="L348" s="245">
        <v>40.64</v>
      </c>
      <c r="M348" s="246">
        <v>9.1199999999999992</v>
      </c>
      <c r="N348" s="249">
        <v>370.64</v>
      </c>
      <c r="EZ348" s="225"/>
      <c r="FA348" s="226"/>
      <c r="FB348" s="226"/>
      <c r="FC348" s="226"/>
      <c r="FD348" s="226"/>
      <c r="FG348" s="237" t="s">
        <v>71</v>
      </c>
      <c r="FJ348" s="226"/>
    </row>
    <row r="349" spans="1:166" s="116" customFormat="1" ht="15" x14ac:dyDescent="0.25">
      <c r="A349" s="251"/>
      <c r="B349" s="239"/>
      <c r="C349" s="315" t="s">
        <v>72</v>
      </c>
      <c r="D349" s="315"/>
      <c r="E349" s="315"/>
      <c r="F349" s="241" t="s">
        <v>73</v>
      </c>
      <c r="G349" s="246">
        <v>29.68</v>
      </c>
      <c r="H349" s="268">
        <v>1.45475</v>
      </c>
      <c r="I349" s="252">
        <v>46.631138399999998</v>
      </c>
      <c r="J349" s="253"/>
      <c r="K349" s="242"/>
      <c r="L349" s="253"/>
      <c r="M349" s="242"/>
      <c r="N349" s="254"/>
      <c r="EZ349" s="225"/>
      <c r="FA349" s="226"/>
      <c r="FB349" s="226"/>
      <c r="FC349" s="226"/>
      <c r="FD349" s="226"/>
      <c r="FH349" s="237" t="s">
        <v>72</v>
      </c>
      <c r="FJ349" s="226"/>
    </row>
    <row r="350" spans="1:166" s="116" customFormat="1" ht="15" x14ac:dyDescent="0.25">
      <c r="A350" s="251"/>
      <c r="B350" s="239"/>
      <c r="C350" s="315" t="s">
        <v>74</v>
      </c>
      <c r="D350" s="315"/>
      <c r="E350" s="315"/>
      <c r="F350" s="241" t="s">
        <v>73</v>
      </c>
      <c r="G350" s="269">
        <v>0.4</v>
      </c>
      <c r="H350" s="244">
        <v>1.4375</v>
      </c>
      <c r="I350" s="274">
        <v>0.621</v>
      </c>
      <c r="J350" s="253"/>
      <c r="K350" s="242"/>
      <c r="L350" s="253"/>
      <c r="M350" s="242"/>
      <c r="N350" s="254"/>
      <c r="EZ350" s="225"/>
      <c r="FA350" s="226"/>
      <c r="FB350" s="226"/>
      <c r="FC350" s="226"/>
      <c r="FD350" s="226"/>
      <c r="FH350" s="237" t="s">
        <v>74</v>
      </c>
      <c r="FJ350" s="226"/>
    </row>
    <row r="351" spans="1:166" s="116" customFormat="1" ht="15" x14ac:dyDescent="0.25">
      <c r="A351" s="235"/>
      <c r="B351" s="239"/>
      <c r="C351" s="318" t="s">
        <v>75</v>
      </c>
      <c r="D351" s="318"/>
      <c r="E351" s="318"/>
      <c r="F351" s="255"/>
      <c r="G351" s="256"/>
      <c r="H351" s="256"/>
      <c r="I351" s="256"/>
      <c r="J351" s="258">
        <v>733.73</v>
      </c>
      <c r="K351" s="256"/>
      <c r="L351" s="257">
        <v>1132.83</v>
      </c>
      <c r="M351" s="256"/>
      <c r="N351" s="259">
        <v>50088.47</v>
      </c>
      <c r="EZ351" s="225"/>
      <c r="FA351" s="226"/>
      <c r="FB351" s="226"/>
      <c r="FC351" s="226"/>
      <c r="FD351" s="226"/>
      <c r="FI351" s="237" t="s">
        <v>75</v>
      </c>
      <c r="FJ351" s="226"/>
    </row>
    <row r="352" spans="1:166" s="116" customFormat="1" ht="15" x14ac:dyDescent="0.25">
      <c r="A352" s="251"/>
      <c r="B352" s="239"/>
      <c r="C352" s="315" t="s">
        <v>76</v>
      </c>
      <c r="D352" s="315"/>
      <c r="E352" s="315"/>
      <c r="F352" s="241"/>
      <c r="G352" s="242"/>
      <c r="H352" s="242"/>
      <c r="I352" s="242"/>
      <c r="J352" s="253"/>
      <c r="K352" s="242"/>
      <c r="L352" s="245">
        <v>977.1</v>
      </c>
      <c r="M352" s="242"/>
      <c r="N352" s="247">
        <v>48317.599999999999</v>
      </c>
      <c r="EZ352" s="225"/>
      <c r="FA352" s="226"/>
      <c r="FB352" s="226"/>
      <c r="FC352" s="226"/>
      <c r="FD352" s="226"/>
      <c r="FH352" s="237" t="s">
        <v>76</v>
      </c>
      <c r="FJ352" s="226"/>
    </row>
    <row r="353" spans="1:167" s="116" customFormat="1" ht="23.25" x14ac:dyDescent="0.25">
      <c r="A353" s="251"/>
      <c r="B353" s="239" t="s">
        <v>111</v>
      </c>
      <c r="C353" s="315" t="s">
        <v>112</v>
      </c>
      <c r="D353" s="315"/>
      <c r="E353" s="315"/>
      <c r="F353" s="241" t="s">
        <v>79</v>
      </c>
      <c r="G353" s="260">
        <v>97</v>
      </c>
      <c r="H353" s="242"/>
      <c r="I353" s="260">
        <v>97</v>
      </c>
      <c r="J353" s="253"/>
      <c r="K353" s="242"/>
      <c r="L353" s="245">
        <v>947.79</v>
      </c>
      <c r="M353" s="242"/>
      <c r="N353" s="247">
        <v>46868.07</v>
      </c>
      <c r="EZ353" s="225"/>
      <c r="FA353" s="226"/>
      <c r="FB353" s="226"/>
      <c r="FC353" s="226"/>
      <c r="FD353" s="226"/>
      <c r="FH353" s="237" t="s">
        <v>112</v>
      </c>
      <c r="FJ353" s="226"/>
    </row>
    <row r="354" spans="1:167" s="116" customFormat="1" ht="23.25" x14ac:dyDescent="0.25">
      <c r="A354" s="251"/>
      <c r="B354" s="239" t="s">
        <v>113</v>
      </c>
      <c r="C354" s="315" t="s">
        <v>114</v>
      </c>
      <c r="D354" s="315"/>
      <c r="E354" s="315"/>
      <c r="F354" s="241" t="s">
        <v>79</v>
      </c>
      <c r="G354" s="260">
        <v>51</v>
      </c>
      <c r="H354" s="242"/>
      <c r="I354" s="260">
        <v>51</v>
      </c>
      <c r="J354" s="253"/>
      <c r="K354" s="242"/>
      <c r="L354" s="245">
        <v>498.32</v>
      </c>
      <c r="M354" s="242"/>
      <c r="N354" s="247">
        <v>24641.98</v>
      </c>
      <c r="EZ354" s="225"/>
      <c r="FA354" s="226"/>
      <c r="FB354" s="226"/>
      <c r="FC354" s="226"/>
      <c r="FD354" s="226"/>
      <c r="FH354" s="237" t="s">
        <v>114</v>
      </c>
      <c r="FJ354" s="226"/>
    </row>
    <row r="355" spans="1:167" s="116" customFormat="1" ht="15" x14ac:dyDescent="0.25">
      <c r="A355" s="261"/>
      <c r="B355" s="262"/>
      <c r="C355" s="316" t="s">
        <v>82</v>
      </c>
      <c r="D355" s="316"/>
      <c r="E355" s="316"/>
      <c r="F355" s="229"/>
      <c r="G355" s="230"/>
      <c r="H355" s="230"/>
      <c r="I355" s="230"/>
      <c r="J355" s="233"/>
      <c r="K355" s="230"/>
      <c r="L355" s="266">
        <v>2578.94</v>
      </c>
      <c r="M355" s="256"/>
      <c r="N355" s="264">
        <v>121598.52</v>
      </c>
      <c r="EZ355" s="225"/>
      <c r="FA355" s="226"/>
      <c r="FB355" s="226"/>
      <c r="FC355" s="226"/>
      <c r="FD355" s="226"/>
      <c r="FJ355" s="226" t="s">
        <v>82</v>
      </c>
    </row>
    <row r="356" spans="1:167" s="116" customFormat="1" ht="45" x14ac:dyDescent="0.25">
      <c r="A356" s="227" t="s">
        <v>210</v>
      </c>
      <c r="B356" s="228" t="s">
        <v>178</v>
      </c>
      <c r="C356" s="316" t="s">
        <v>179</v>
      </c>
      <c r="D356" s="316"/>
      <c r="E356" s="316"/>
      <c r="F356" s="229" t="s">
        <v>150</v>
      </c>
      <c r="G356" s="230">
        <v>110.16</v>
      </c>
      <c r="H356" s="231">
        <v>1</v>
      </c>
      <c r="I356" s="267">
        <v>110.16</v>
      </c>
      <c r="J356" s="263">
        <v>169.63</v>
      </c>
      <c r="K356" s="265">
        <v>1.04236</v>
      </c>
      <c r="L356" s="266">
        <v>19478</v>
      </c>
      <c r="M356" s="267">
        <v>9.1199999999999992</v>
      </c>
      <c r="N356" s="264">
        <v>177639.36</v>
      </c>
      <c r="EZ356" s="225"/>
      <c r="FA356" s="226"/>
      <c r="FB356" s="226" t="s">
        <v>179</v>
      </c>
      <c r="FC356" s="226" t="s">
        <v>4</v>
      </c>
      <c r="FD356" s="226" t="s">
        <v>4</v>
      </c>
      <c r="FJ356" s="226"/>
    </row>
    <row r="357" spans="1:167" s="116" customFormat="1" ht="15" x14ac:dyDescent="0.25">
      <c r="A357" s="235"/>
      <c r="B357" s="236"/>
      <c r="C357" s="315" t="s">
        <v>211</v>
      </c>
      <c r="D357" s="315"/>
      <c r="E357" s="315"/>
      <c r="F357" s="315"/>
      <c r="G357" s="315"/>
      <c r="H357" s="315"/>
      <c r="I357" s="315"/>
      <c r="J357" s="315"/>
      <c r="K357" s="315"/>
      <c r="L357" s="315"/>
      <c r="M357" s="315"/>
      <c r="N357" s="317"/>
      <c r="EZ357" s="225"/>
      <c r="FA357" s="226"/>
      <c r="FB357" s="226"/>
      <c r="FC357" s="226"/>
      <c r="FD357" s="226"/>
      <c r="FE357" s="237" t="s">
        <v>211</v>
      </c>
      <c r="FJ357" s="226"/>
    </row>
    <row r="358" spans="1:167" s="116" customFormat="1" ht="15" x14ac:dyDescent="0.25">
      <c r="A358" s="235"/>
      <c r="B358" s="236"/>
      <c r="C358" s="315" t="s">
        <v>632</v>
      </c>
      <c r="D358" s="315"/>
      <c r="E358" s="315"/>
      <c r="F358" s="315"/>
      <c r="G358" s="315"/>
      <c r="H358" s="315"/>
      <c r="I358" s="315"/>
      <c r="J358" s="315"/>
      <c r="K358" s="315"/>
      <c r="L358" s="315"/>
      <c r="M358" s="315"/>
      <c r="N358" s="317"/>
      <c r="EZ358" s="225"/>
      <c r="FA358" s="226"/>
      <c r="FB358" s="226"/>
      <c r="FC358" s="226"/>
      <c r="FD358" s="226"/>
      <c r="FJ358" s="226"/>
      <c r="FK358" s="237" t="s">
        <v>632</v>
      </c>
    </row>
    <row r="359" spans="1:167" s="116" customFormat="1" ht="15" x14ac:dyDescent="0.25">
      <c r="A359" s="238"/>
      <c r="B359" s="239"/>
      <c r="C359" s="310" t="s">
        <v>87</v>
      </c>
      <c r="D359" s="310"/>
      <c r="E359" s="310"/>
      <c r="F359" s="310"/>
      <c r="G359" s="310"/>
      <c r="H359" s="310"/>
      <c r="I359" s="310"/>
      <c r="J359" s="310"/>
      <c r="K359" s="310"/>
      <c r="L359" s="310"/>
      <c r="M359" s="310"/>
      <c r="N359" s="322"/>
      <c r="EZ359" s="225"/>
      <c r="FA359" s="226"/>
      <c r="FB359" s="226"/>
      <c r="FC359" s="226"/>
      <c r="FD359" s="226"/>
      <c r="FF359" s="237" t="s">
        <v>87</v>
      </c>
      <c r="FJ359" s="226"/>
    </row>
    <row r="360" spans="1:167" s="116" customFormat="1" ht="15" x14ac:dyDescent="0.25">
      <c r="A360" s="238"/>
      <c r="B360" s="239"/>
      <c r="C360" s="310" t="s">
        <v>88</v>
      </c>
      <c r="D360" s="310"/>
      <c r="E360" s="310"/>
      <c r="F360" s="310"/>
      <c r="G360" s="310"/>
      <c r="H360" s="310"/>
      <c r="I360" s="310"/>
      <c r="J360" s="310"/>
      <c r="K360" s="310"/>
      <c r="L360" s="310"/>
      <c r="M360" s="310"/>
      <c r="N360" s="322"/>
      <c r="EZ360" s="225"/>
      <c r="FA360" s="226"/>
      <c r="FB360" s="226"/>
      <c r="FC360" s="226"/>
      <c r="FD360" s="226"/>
      <c r="FF360" s="237" t="s">
        <v>88</v>
      </c>
      <c r="FJ360" s="226"/>
    </row>
    <row r="361" spans="1:167" s="116" customFormat="1" ht="15" x14ac:dyDescent="0.25">
      <c r="A361" s="261"/>
      <c r="B361" s="262"/>
      <c r="C361" s="316" t="s">
        <v>82</v>
      </c>
      <c r="D361" s="316"/>
      <c r="E361" s="316"/>
      <c r="F361" s="229"/>
      <c r="G361" s="230"/>
      <c r="H361" s="230"/>
      <c r="I361" s="230"/>
      <c r="J361" s="233"/>
      <c r="K361" s="230"/>
      <c r="L361" s="266">
        <v>19478</v>
      </c>
      <c r="M361" s="256"/>
      <c r="N361" s="264">
        <v>177639.36</v>
      </c>
      <c r="EZ361" s="225"/>
      <c r="FA361" s="226"/>
      <c r="FB361" s="226"/>
      <c r="FC361" s="226"/>
      <c r="FD361" s="226"/>
      <c r="FJ361" s="226" t="s">
        <v>82</v>
      </c>
    </row>
    <row r="362" spans="1:167" s="116" customFormat="1" ht="34.5" x14ac:dyDescent="0.25">
      <c r="A362" s="227" t="s">
        <v>212</v>
      </c>
      <c r="B362" s="228" t="s">
        <v>174</v>
      </c>
      <c r="C362" s="316" t="s">
        <v>175</v>
      </c>
      <c r="D362" s="316"/>
      <c r="E362" s="316"/>
      <c r="F362" s="229" t="s">
        <v>109</v>
      </c>
      <c r="G362" s="230">
        <v>0.2</v>
      </c>
      <c r="H362" s="231">
        <v>1</v>
      </c>
      <c r="I362" s="273">
        <v>0.2</v>
      </c>
      <c r="J362" s="233"/>
      <c r="K362" s="230"/>
      <c r="L362" s="233"/>
      <c r="M362" s="230"/>
      <c r="N362" s="234"/>
      <c r="EZ362" s="225"/>
      <c r="FA362" s="226"/>
      <c r="FB362" s="226" t="s">
        <v>175</v>
      </c>
      <c r="FC362" s="226" t="s">
        <v>4</v>
      </c>
      <c r="FD362" s="226" t="s">
        <v>4</v>
      </c>
      <c r="FJ362" s="226"/>
    </row>
    <row r="363" spans="1:167" s="116" customFormat="1" ht="15" x14ac:dyDescent="0.25">
      <c r="A363" s="235"/>
      <c r="B363" s="236"/>
      <c r="C363" s="315" t="s">
        <v>213</v>
      </c>
      <c r="D363" s="315"/>
      <c r="E363" s="315"/>
      <c r="F363" s="315"/>
      <c r="G363" s="315"/>
      <c r="H363" s="315"/>
      <c r="I363" s="315"/>
      <c r="J363" s="315"/>
      <c r="K363" s="315"/>
      <c r="L363" s="315"/>
      <c r="M363" s="315"/>
      <c r="N363" s="317"/>
      <c r="EZ363" s="225"/>
      <c r="FA363" s="226"/>
      <c r="FB363" s="226"/>
      <c r="FC363" s="226"/>
      <c r="FD363" s="226"/>
      <c r="FE363" s="237" t="s">
        <v>213</v>
      </c>
      <c r="FJ363" s="226"/>
    </row>
    <row r="364" spans="1:167" s="116" customFormat="1" ht="68.25" x14ac:dyDescent="0.25">
      <c r="A364" s="238"/>
      <c r="B364" s="239" t="s">
        <v>61</v>
      </c>
      <c r="C364" s="310" t="s">
        <v>62</v>
      </c>
      <c r="D364" s="310"/>
      <c r="E364" s="310"/>
      <c r="F364" s="310"/>
      <c r="G364" s="310"/>
      <c r="H364" s="310"/>
      <c r="I364" s="310"/>
      <c r="J364" s="310"/>
      <c r="K364" s="310"/>
      <c r="L364" s="310"/>
      <c r="M364" s="310"/>
      <c r="N364" s="322"/>
      <c r="EZ364" s="225"/>
      <c r="FA364" s="226"/>
      <c r="FB364" s="226"/>
      <c r="FC364" s="226"/>
      <c r="FD364" s="226"/>
      <c r="FF364" s="237" t="s">
        <v>62</v>
      </c>
      <c r="FJ364" s="226"/>
    </row>
    <row r="365" spans="1:167" s="116" customFormat="1" ht="15" x14ac:dyDescent="0.25">
      <c r="A365" s="238"/>
      <c r="B365" s="239" t="s">
        <v>199</v>
      </c>
      <c r="C365" s="310" t="s">
        <v>200</v>
      </c>
      <c r="D365" s="310"/>
      <c r="E365" s="310"/>
      <c r="F365" s="310"/>
      <c r="G365" s="310"/>
      <c r="H365" s="310"/>
      <c r="I365" s="310"/>
      <c r="J365" s="310"/>
      <c r="K365" s="310"/>
      <c r="L365" s="310"/>
      <c r="M365" s="310"/>
      <c r="N365" s="322"/>
      <c r="EZ365" s="225"/>
      <c r="FA365" s="226"/>
      <c r="FB365" s="226"/>
      <c r="FC365" s="226"/>
      <c r="FD365" s="226"/>
      <c r="FF365" s="237" t="s">
        <v>200</v>
      </c>
      <c r="FJ365" s="226"/>
    </row>
    <row r="366" spans="1:167" s="116" customFormat="1" ht="23.25" x14ac:dyDescent="0.25">
      <c r="A366" s="238"/>
      <c r="B366" s="239" t="s">
        <v>63</v>
      </c>
      <c r="C366" s="310" t="s">
        <v>64</v>
      </c>
      <c r="D366" s="310"/>
      <c r="E366" s="310"/>
      <c r="F366" s="310"/>
      <c r="G366" s="310"/>
      <c r="H366" s="310"/>
      <c r="I366" s="310"/>
      <c r="J366" s="310"/>
      <c r="K366" s="310"/>
      <c r="L366" s="310"/>
      <c r="M366" s="310"/>
      <c r="N366" s="322"/>
      <c r="EZ366" s="225"/>
      <c r="FA366" s="226"/>
      <c r="FB366" s="226"/>
      <c r="FC366" s="226"/>
      <c r="FD366" s="226"/>
      <c r="FF366" s="237" t="s">
        <v>64</v>
      </c>
      <c r="FJ366" s="226"/>
    </row>
    <row r="367" spans="1:167" s="116" customFormat="1" ht="15" x14ac:dyDescent="0.25">
      <c r="A367" s="240"/>
      <c r="B367" s="239" t="s">
        <v>56</v>
      </c>
      <c r="C367" s="315" t="s">
        <v>65</v>
      </c>
      <c r="D367" s="315"/>
      <c r="E367" s="315"/>
      <c r="F367" s="241"/>
      <c r="G367" s="242"/>
      <c r="H367" s="242"/>
      <c r="I367" s="242"/>
      <c r="J367" s="245">
        <v>616.95000000000005</v>
      </c>
      <c r="K367" s="268">
        <v>1.45475</v>
      </c>
      <c r="L367" s="245">
        <v>179.5</v>
      </c>
      <c r="M367" s="246">
        <v>49.45</v>
      </c>
      <c r="N367" s="247">
        <v>8876.2800000000007</v>
      </c>
      <c r="EZ367" s="225"/>
      <c r="FA367" s="226"/>
      <c r="FB367" s="226"/>
      <c r="FC367" s="226"/>
      <c r="FD367" s="226"/>
      <c r="FG367" s="237" t="s">
        <v>65</v>
      </c>
      <c r="FJ367" s="226"/>
    </row>
    <row r="368" spans="1:167" s="116" customFormat="1" ht="15" x14ac:dyDescent="0.25">
      <c r="A368" s="240"/>
      <c r="B368" s="239" t="s">
        <v>66</v>
      </c>
      <c r="C368" s="315" t="s">
        <v>67</v>
      </c>
      <c r="D368" s="315"/>
      <c r="E368" s="315"/>
      <c r="F368" s="241"/>
      <c r="G368" s="242"/>
      <c r="H368" s="242"/>
      <c r="I368" s="242"/>
      <c r="J368" s="245">
        <v>79.150000000000006</v>
      </c>
      <c r="K368" s="244">
        <v>1.4375</v>
      </c>
      <c r="L368" s="245">
        <v>22.76</v>
      </c>
      <c r="M368" s="246">
        <v>14.53</v>
      </c>
      <c r="N368" s="249">
        <v>330.7</v>
      </c>
      <c r="EZ368" s="225"/>
      <c r="FA368" s="226"/>
      <c r="FB368" s="226"/>
      <c r="FC368" s="226"/>
      <c r="FD368" s="226"/>
      <c r="FG368" s="237" t="s">
        <v>67</v>
      </c>
      <c r="FJ368" s="226"/>
    </row>
    <row r="369" spans="1:167" s="116" customFormat="1" ht="15" x14ac:dyDescent="0.25">
      <c r="A369" s="240"/>
      <c r="B369" s="239" t="s">
        <v>68</v>
      </c>
      <c r="C369" s="315" t="s">
        <v>69</v>
      </c>
      <c r="D369" s="315"/>
      <c r="E369" s="315"/>
      <c r="F369" s="241"/>
      <c r="G369" s="242"/>
      <c r="H369" s="242"/>
      <c r="I369" s="242"/>
      <c r="J369" s="245">
        <v>5.0199999999999996</v>
      </c>
      <c r="K369" s="244">
        <v>1.4375</v>
      </c>
      <c r="L369" s="245">
        <v>1.44</v>
      </c>
      <c r="M369" s="246">
        <v>49.45</v>
      </c>
      <c r="N369" s="249">
        <v>71.209999999999994</v>
      </c>
      <c r="EZ369" s="225"/>
      <c r="FA369" s="226"/>
      <c r="FB369" s="226"/>
      <c r="FC369" s="226"/>
      <c r="FD369" s="226"/>
      <c r="FG369" s="237" t="s">
        <v>69</v>
      </c>
      <c r="FJ369" s="226"/>
    </row>
    <row r="370" spans="1:167" s="116" customFormat="1" ht="15" x14ac:dyDescent="0.25">
      <c r="A370" s="240"/>
      <c r="B370" s="239" t="s">
        <v>70</v>
      </c>
      <c r="C370" s="315" t="s">
        <v>71</v>
      </c>
      <c r="D370" s="315"/>
      <c r="E370" s="315"/>
      <c r="F370" s="241"/>
      <c r="G370" s="242"/>
      <c r="H370" s="242"/>
      <c r="I370" s="242"/>
      <c r="J370" s="245">
        <v>37.630000000000003</v>
      </c>
      <c r="K370" s="242"/>
      <c r="L370" s="245">
        <v>7.53</v>
      </c>
      <c r="M370" s="246">
        <v>9.1199999999999992</v>
      </c>
      <c r="N370" s="249">
        <v>68.67</v>
      </c>
      <c r="EZ370" s="225"/>
      <c r="FA370" s="226"/>
      <c r="FB370" s="226"/>
      <c r="FC370" s="226"/>
      <c r="FD370" s="226"/>
      <c r="FG370" s="237" t="s">
        <v>71</v>
      </c>
      <c r="FJ370" s="226"/>
    </row>
    <row r="371" spans="1:167" s="116" customFormat="1" ht="15" x14ac:dyDescent="0.25">
      <c r="A371" s="251"/>
      <c r="B371" s="239"/>
      <c r="C371" s="315" t="s">
        <v>72</v>
      </c>
      <c r="D371" s="315"/>
      <c r="E371" s="315"/>
      <c r="F371" s="241" t="s">
        <v>73</v>
      </c>
      <c r="G371" s="246">
        <v>29.68</v>
      </c>
      <c r="H371" s="268">
        <v>1.45475</v>
      </c>
      <c r="I371" s="271">
        <v>8.6353960000000001</v>
      </c>
      <c r="J371" s="253"/>
      <c r="K371" s="242"/>
      <c r="L371" s="253"/>
      <c r="M371" s="242"/>
      <c r="N371" s="254"/>
      <c r="EZ371" s="225"/>
      <c r="FA371" s="226"/>
      <c r="FB371" s="226"/>
      <c r="FC371" s="226"/>
      <c r="FD371" s="226"/>
      <c r="FH371" s="237" t="s">
        <v>72</v>
      </c>
      <c r="FJ371" s="226"/>
    </row>
    <row r="372" spans="1:167" s="116" customFormat="1" ht="15" x14ac:dyDescent="0.25">
      <c r="A372" s="251"/>
      <c r="B372" s="239"/>
      <c r="C372" s="315" t="s">
        <v>74</v>
      </c>
      <c r="D372" s="315"/>
      <c r="E372" s="315"/>
      <c r="F372" s="241" t="s">
        <v>73</v>
      </c>
      <c r="G372" s="269">
        <v>0.4</v>
      </c>
      <c r="H372" s="244">
        <v>1.4375</v>
      </c>
      <c r="I372" s="274">
        <v>0.115</v>
      </c>
      <c r="J372" s="253"/>
      <c r="K372" s="242"/>
      <c r="L372" s="253"/>
      <c r="M372" s="242"/>
      <c r="N372" s="254"/>
      <c r="EZ372" s="225"/>
      <c r="FA372" s="226"/>
      <c r="FB372" s="226"/>
      <c r="FC372" s="226"/>
      <c r="FD372" s="226"/>
      <c r="FH372" s="237" t="s">
        <v>74</v>
      </c>
      <c r="FJ372" s="226"/>
    </row>
    <row r="373" spans="1:167" s="116" customFormat="1" ht="15" x14ac:dyDescent="0.25">
      <c r="A373" s="235"/>
      <c r="B373" s="239"/>
      <c r="C373" s="318" t="s">
        <v>75</v>
      </c>
      <c r="D373" s="318"/>
      <c r="E373" s="318"/>
      <c r="F373" s="255"/>
      <c r="G373" s="256"/>
      <c r="H373" s="256"/>
      <c r="I373" s="256"/>
      <c r="J373" s="258">
        <v>733.73</v>
      </c>
      <c r="K373" s="256"/>
      <c r="L373" s="258">
        <v>209.79</v>
      </c>
      <c r="M373" s="256"/>
      <c r="N373" s="259">
        <v>9275.65</v>
      </c>
      <c r="EZ373" s="225"/>
      <c r="FA373" s="226"/>
      <c r="FB373" s="226"/>
      <c r="FC373" s="226"/>
      <c r="FD373" s="226"/>
      <c r="FI373" s="237" t="s">
        <v>75</v>
      </c>
      <c r="FJ373" s="226"/>
    </row>
    <row r="374" spans="1:167" s="116" customFormat="1" ht="15" x14ac:dyDescent="0.25">
      <c r="A374" s="251"/>
      <c r="B374" s="239"/>
      <c r="C374" s="315" t="s">
        <v>76</v>
      </c>
      <c r="D374" s="315"/>
      <c r="E374" s="315"/>
      <c r="F374" s="241"/>
      <c r="G374" s="242"/>
      <c r="H374" s="242"/>
      <c r="I374" s="242"/>
      <c r="J374" s="253"/>
      <c r="K374" s="242"/>
      <c r="L374" s="245">
        <v>180.94</v>
      </c>
      <c r="M374" s="242"/>
      <c r="N374" s="247">
        <v>8947.49</v>
      </c>
      <c r="EZ374" s="225"/>
      <c r="FA374" s="226"/>
      <c r="FB374" s="226"/>
      <c r="FC374" s="226"/>
      <c r="FD374" s="226"/>
      <c r="FH374" s="237" t="s">
        <v>76</v>
      </c>
      <c r="FJ374" s="226"/>
    </row>
    <row r="375" spans="1:167" s="116" customFormat="1" ht="23.25" x14ac:dyDescent="0.25">
      <c r="A375" s="251"/>
      <c r="B375" s="239" t="s">
        <v>111</v>
      </c>
      <c r="C375" s="315" t="s">
        <v>112</v>
      </c>
      <c r="D375" s="315"/>
      <c r="E375" s="315"/>
      <c r="F375" s="241" t="s">
        <v>79</v>
      </c>
      <c r="G375" s="260">
        <v>97</v>
      </c>
      <c r="H375" s="242"/>
      <c r="I375" s="260">
        <v>97</v>
      </c>
      <c r="J375" s="253"/>
      <c r="K375" s="242"/>
      <c r="L375" s="245">
        <v>175.51</v>
      </c>
      <c r="M375" s="242"/>
      <c r="N375" s="247">
        <v>8679.07</v>
      </c>
      <c r="EZ375" s="225"/>
      <c r="FA375" s="226"/>
      <c r="FB375" s="226"/>
      <c r="FC375" s="226"/>
      <c r="FD375" s="226"/>
      <c r="FH375" s="237" t="s">
        <v>112</v>
      </c>
      <c r="FJ375" s="226"/>
    </row>
    <row r="376" spans="1:167" s="116" customFormat="1" ht="23.25" x14ac:dyDescent="0.25">
      <c r="A376" s="251"/>
      <c r="B376" s="239" t="s">
        <v>113</v>
      </c>
      <c r="C376" s="315" t="s">
        <v>114</v>
      </c>
      <c r="D376" s="315"/>
      <c r="E376" s="315"/>
      <c r="F376" s="241" t="s">
        <v>79</v>
      </c>
      <c r="G376" s="260">
        <v>51</v>
      </c>
      <c r="H376" s="242"/>
      <c r="I376" s="260">
        <v>51</v>
      </c>
      <c r="J376" s="253"/>
      <c r="K376" s="242"/>
      <c r="L376" s="245">
        <v>92.28</v>
      </c>
      <c r="M376" s="242"/>
      <c r="N376" s="247">
        <v>4563.22</v>
      </c>
      <c r="EZ376" s="225"/>
      <c r="FA376" s="226"/>
      <c r="FB376" s="226"/>
      <c r="FC376" s="226"/>
      <c r="FD376" s="226"/>
      <c r="FH376" s="237" t="s">
        <v>114</v>
      </c>
      <c r="FJ376" s="226"/>
    </row>
    <row r="377" spans="1:167" s="116" customFormat="1" ht="15" x14ac:dyDescent="0.25">
      <c r="A377" s="261"/>
      <c r="B377" s="262"/>
      <c r="C377" s="316" t="s">
        <v>82</v>
      </c>
      <c r="D377" s="316"/>
      <c r="E377" s="316"/>
      <c r="F377" s="229"/>
      <c r="G377" s="230"/>
      <c r="H377" s="230"/>
      <c r="I377" s="230"/>
      <c r="J377" s="233"/>
      <c r="K377" s="230"/>
      <c r="L377" s="263">
        <v>477.58</v>
      </c>
      <c r="M377" s="256"/>
      <c r="N377" s="264">
        <v>22517.94</v>
      </c>
      <c r="EZ377" s="225"/>
      <c r="FA377" s="226"/>
      <c r="FB377" s="226"/>
      <c r="FC377" s="226"/>
      <c r="FD377" s="226"/>
      <c r="FJ377" s="226" t="s">
        <v>82</v>
      </c>
    </row>
    <row r="378" spans="1:167" s="116" customFormat="1" ht="45" x14ac:dyDescent="0.25">
      <c r="A378" s="227" t="s">
        <v>214</v>
      </c>
      <c r="B378" s="228" t="s">
        <v>178</v>
      </c>
      <c r="C378" s="316" t="s">
        <v>179</v>
      </c>
      <c r="D378" s="316"/>
      <c r="E378" s="316"/>
      <c r="F378" s="229" t="s">
        <v>150</v>
      </c>
      <c r="G378" s="230">
        <v>20.399999999999999</v>
      </c>
      <c r="H378" s="231">
        <v>1</v>
      </c>
      <c r="I378" s="273">
        <v>20.399999999999999</v>
      </c>
      <c r="J378" s="263">
        <v>169.63</v>
      </c>
      <c r="K378" s="265">
        <v>1.04236</v>
      </c>
      <c r="L378" s="266">
        <v>3607.04</v>
      </c>
      <c r="M378" s="267">
        <v>9.1199999999999992</v>
      </c>
      <c r="N378" s="264">
        <v>32896.199999999997</v>
      </c>
      <c r="EZ378" s="225"/>
      <c r="FA378" s="226"/>
      <c r="FB378" s="226" t="s">
        <v>179</v>
      </c>
      <c r="FC378" s="226" t="s">
        <v>4</v>
      </c>
      <c r="FD378" s="226" t="s">
        <v>4</v>
      </c>
      <c r="FJ378" s="226"/>
    </row>
    <row r="379" spans="1:167" s="116" customFormat="1" ht="15" x14ac:dyDescent="0.25">
      <c r="A379" s="235"/>
      <c r="B379" s="236"/>
      <c r="C379" s="315" t="s">
        <v>215</v>
      </c>
      <c r="D379" s="315"/>
      <c r="E379" s="315"/>
      <c r="F379" s="315"/>
      <c r="G379" s="315"/>
      <c r="H379" s="315"/>
      <c r="I379" s="315"/>
      <c r="J379" s="315"/>
      <c r="K379" s="315"/>
      <c r="L379" s="315"/>
      <c r="M379" s="315"/>
      <c r="N379" s="317"/>
      <c r="EZ379" s="225"/>
      <c r="FA379" s="226"/>
      <c r="FB379" s="226"/>
      <c r="FC379" s="226"/>
      <c r="FD379" s="226"/>
      <c r="FE379" s="237" t="s">
        <v>215</v>
      </c>
      <c r="FJ379" s="226"/>
    </row>
    <row r="380" spans="1:167" s="116" customFormat="1" ht="15" x14ac:dyDescent="0.25">
      <c r="A380" s="235"/>
      <c r="B380" s="236"/>
      <c r="C380" s="315" t="s">
        <v>632</v>
      </c>
      <c r="D380" s="315"/>
      <c r="E380" s="315"/>
      <c r="F380" s="315"/>
      <c r="G380" s="315"/>
      <c r="H380" s="315"/>
      <c r="I380" s="315"/>
      <c r="J380" s="315"/>
      <c r="K380" s="315"/>
      <c r="L380" s="315"/>
      <c r="M380" s="315"/>
      <c r="N380" s="317"/>
      <c r="EZ380" s="225"/>
      <c r="FA380" s="226"/>
      <c r="FB380" s="226"/>
      <c r="FC380" s="226"/>
      <c r="FD380" s="226"/>
      <c r="FJ380" s="226"/>
      <c r="FK380" s="237" t="s">
        <v>632</v>
      </c>
    </row>
    <row r="381" spans="1:167" s="116" customFormat="1" ht="15" x14ac:dyDescent="0.25">
      <c r="A381" s="238"/>
      <c r="B381" s="239"/>
      <c r="C381" s="310" t="s">
        <v>87</v>
      </c>
      <c r="D381" s="310"/>
      <c r="E381" s="310"/>
      <c r="F381" s="310"/>
      <c r="G381" s="310"/>
      <c r="H381" s="310"/>
      <c r="I381" s="310"/>
      <c r="J381" s="310"/>
      <c r="K381" s="310"/>
      <c r="L381" s="310"/>
      <c r="M381" s="310"/>
      <c r="N381" s="322"/>
      <c r="EZ381" s="225"/>
      <c r="FA381" s="226"/>
      <c r="FB381" s="226"/>
      <c r="FC381" s="226"/>
      <c r="FD381" s="226"/>
      <c r="FF381" s="237" t="s">
        <v>87</v>
      </c>
      <c r="FJ381" s="226"/>
    </row>
    <row r="382" spans="1:167" s="116" customFormat="1" ht="15" x14ac:dyDescent="0.25">
      <c r="A382" s="238"/>
      <c r="B382" s="239"/>
      <c r="C382" s="310" t="s">
        <v>88</v>
      </c>
      <c r="D382" s="310"/>
      <c r="E382" s="310"/>
      <c r="F382" s="310"/>
      <c r="G382" s="310"/>
      <c r="H382" s="310"/>
      <c r="I382" s="310"/>
      <c r="J382" s="310"/>
      <c r="K382" s="310"/>
      <c r="L382" s="310"/>
      <c r="M382" s="310"/>
      <c r="N382" s="322"/>
      <c r="EZ382" s="225"/>
      <c r="FA382" s="226"/>
      <c r="FB382" s="226"/>
      <c r="FC382" s="226"/>
      <c r="FD382" s="226"/>
      <c r="FF382" s="237" t="s">
        <v>88</v>
      </c>
      <c r="FJ382" s="226"/>
    </row>
    <row r="383" spans="1:167" s="116" customFormat="1" ht="15" x14ac:dyDescent="0.25">
      <c r="A383" s="261"/>
      <c r="B383" s="262"/>
      <c r="C383" s="316" t="s">
        <v>82</v>
      </c>
      <c r="D383" s="316"/>
      <c r="E383" s="316"/>
      <c r="F383" s="229"/>
      <c r="G383" s="230"/>
      <c r="H383" s="230"/>
      <c r="I383" s="230"/>
      <c r="J383" s="233"/>
      <c r="K383" s="230"/>
      <c r="L383" s="266">
        <v>3607.04</v>
      </c>
      <c r="M383" s="256"/>
      <c r="N383" s="264">
        <v>32896.199999999997</v>
      </c>
      <c r="EZ383" s="225"/>
      <c r="FA383" s="226"/>
      <c r="FB383" s="226"/>
      <c r="FC383" s="226"/>
      <c r="FD383" s="226"/>
      <c r="FJ383" s="226" t="s">
        <v>82</v>
      </c>
    </row>
    <row r="384" spans="1:167" s="116" customFormat="1" ht="34.5" x14ac:dyDescent="0.25">
      <c r="A384" s="227" t="s">
        <v>216</v>
      </c>
      <c r="B384" s="228" t="s">
        <v>174</v>
      </c>
      <c r="C384" s="316" t="s">
        <v>175</v>
      </c>
      <c r="D384" s="316"/>
      <c r="E384" s="316"/>
      <c r="F384" s="229" t="s">
        <v>109</v>
      </c>
      <c r="G384" s="230">
        <v>0.4</v>
      </c>
      <c r="H384" s="231">
        <v>1</v>
      </c>
      <c r="I384" s="273">
        <v>0.4</v>
      </c>
      <c r="J384" s="233"/>
      <c r="K384" s="230"/>
      <c r="L384" s="233"/>
      <c r="M384" s="230"/>
      <c r="N384" s="234"/>
      <c r="EZ384" s="225"/>
      <c r="FA384" s="226"/>
      <c r="FB384" s="226" t="s">
        <v>175</v>
      </c>
      <c r="FC384" s="226" t="s">
        <v>4</v>
      </c>
      <c r="FD384" s="226" t="s">
        <v>4</v>
      </c>
      <c r="FJ384" s="226"/>
    </row>
    <row r="385" spans="1:166" s="116" customFormat="1" ht="15" x14ac:dyDescent="0.25">
      <c r="A385" s="235"/>
      <c r="B385" s="236"/>
      <c r="C385" s="315" t="s">
        <v>217</v>
      </c>
      <c r="D385" s="315"/>
      <c r="E385" s="315"/>
      <c r="F385" s="315"/>
      <c r="G385" s="315"/>
      <c r="H385" s="315"/>
      <c r="I385" s="315"/>
      <c r="J385" s="315"/>
      <c r="K385" s="315"/>
      <c r="L385" s="315"/>
      <c r="M385" s="315"/>
      <c r="N385" s="317"/>
      <c r="EZ385" s="225"/>
      <c r="FA385" s="226"/>
      <c r="FB385" s="226"/>
      <c r="FC385" s="226"/>
      <c r="FD385" s="226"/>
      <c r="FE385" s="237" t="s">
        <v>217</v>
      </c>
      <c r="FJ385" s="226"/>
    </row>
    <row r="386" spans="1:166" s="116" customFormat="1" ht="68.25" x14ac:dyDescent="0.25">
      <c r="A386" s="238"/>
      <c r="B386" s="239" t="s">
        <v>61</v>
      </c>
      <c r="C386" s="310" t="s">
        <v>62</v>
      </c>
      <c r="D386" s="310"/>
      <c r="E386" s="310"/>
      <c r="F386" s="310"/>
      <c r="G386" s="310"/>
      <c r="H386" s="310"/>
      <c r="I386" s="310"/>
      <c r="J386" s="310"/>
      <c r="K386" s="310"/>
      <c r="L386" s="310"/>
      <c r="M386" s="310"/>
      <c r="N386" s="322"/>
      <c r="EZ386" s="225"/>
      <c r="FA386" s="226"/>
      <c r="FB386" s="226"/>
      <c r="FC386" s="226"/>
      <c r="FD386" s="226"/>
      <c r="FF386" s="237" t="s">
        <v>62</v>
      </c>
      <c r="FJ386" s="226"/>
    </row>
    <row r="387" spans="1:166" s="116" customFormat="1" ht="15" x14ac:dyDescent="0.25">
      <c r="A387" s="238"/>
      <c r="B387" s="239" t="s">
        <v>199</v>
      </c>
      <c r="C387" s="310" t="s">
        <v>200</v>
      </c>
      <c r="D387" s="310"/>
      <c r="E387" s="310"/>
      <c r="F387" s="310"/>
      <c r="G387" s="310"/>
      <c r="H387" s="310"/>
      <c r="I387" s="310"/>
      <c r="J387" s="310"/>
      <c r="K387" s="310"/>
      <c r="L387" s="310"/>
      <c r="M387" s="310"/>
      <c r="N387" s="322"/>
      <c r="EZ387" s="225"/>
      <c r="FA387" s="226"/>
      <c r="FB387" s="226"/>
      <c r="FC387" s="226"/>
      <c r="FD387" s="226"/>
      <c r="FF387" s="237" t="s">
        <v>200</v>
      </c>
      <c r="FJ387" s="226"/>
    </row>
    <row r="388" spans="1:166" s="116" customFormat="1" ht="23.25" x14ac:dyDescent="0.25">
      <c r="A388" s="238"/>
      <c r="B388" s="239" t="s">
        <v>63</v>
      </c>
      <c r="C388" s="310" t="s">
        <v>64</v>
      </c>
      <c r="D388" s="310"/>
      <c r="E388" s="310"/>
      <c r="F388" s="310"/>
      <c r="G388" s="310"/>
      <c r="H388" s="310"/>
      <c r="I388" s="310"/>
      <c r="J388" s="310"/>
      <c r="K388" s="310"/>
      <c r="L388" s="310"/>
      <c r="M388" s="310"/>
      <c r="N388" s="322"/>
      <c r="EZ388" s="225"/>
      <c r="FA388" s="226"/>
      <c r="FB388" s="226"/>
      <c r="FC388" s="226"/>
      <c r="FD388" s="226"/>
      <c r="FF388" s="237" t="s">
        <v>64</v>
      </c>
      <c r="FJ388" s="226"/>
    </row>
    <row r="389" spans="1:166" s="116" customFormat="1" ht="15" x14ac:dyDescent="0.25">
      <c r="A389" s="240"/>
      <c r="B389" s="239" t="s">
        <v>56</v>
      </c>
      <c r="C389" s="315" t="s">
        <v>65</v>
      </c>
      <c r="D389" s="315"/>
      <c r="E389" s="315"/>
      <c r="F389" s="241"/>
      <c r="G389" s="242"/>
      <c r="H389" s="242"/>
      <c r="I389" s="242"/>
      <c r="J389" s="245">
        <v>616.95000000000005</v>
      </c>
      <c r="K389" s="268">
        <v>1.45475</v>
      </c>
      <c r="L389" s="245">
        <v>359</v>
      </c>
      <c r="M389" s="246">
        <v>49.45</v>
      </c>
      <c r="N389" s="247">
        <v>17752.55</v>
      </c>
      <c r="EZ389" s="225"/>
      <c r="FA389" s="226"/>
      <c r="FB389" s="226"/>
      <c r="FC389" s="226"/>
      <c r="FD389" s="226"/>
      <c r="FG389" s="237" t="s">
        <v>65</v>
      </c>
      <c r="FJ389" s="226"/>
    </row>
    <row r="390" spans="1:166" s="116" customFormat="1" ht="15" x14ac:dyDescent="0.25">
      <c r="A390" s="240"/>
      <c r="B390" s="239" t="s">
        <v>66</v>
      </c>
      <c r="C390" s="315" t="s">
        <v>67</v>
      </c>
      <c r="D390" s="315"/>
      <c r="E390" s="315"/>
      <c r="F390" s="241"/>
      <c r="G390" s="242"/>
      <c r="H390" s="242"/>
      <c r="I390" s="242"/>
      <c r="J390" s="245">
        <v>79.150000000000006</v>
      </c>
      <c r="K390" s="244">
        <v>1.4375</v>
      </c>
      <c r="L390" s="245">
        <v>45.51</v>
      </c>
      <c r="M390" s="246">
        <v>14.53</v>
      </c>
      <c r="N390" s="249">
        <v>661.26</v>
      </c>
      <c r="EZ390" s="225"/>
      <c r="FA390" s="226"/>
      <c r="FB390" s="226"/>
      <c r="FC390" s="226"/>
      <c r="FD390" s="226"/>
      <c r="FG390" s="237" t="s">
        <v>67</v>
      </c>
      <c r="FJ390" s="226"/>
    </row>
    <row r="391" spans="1:166" s="116" customFormat="1" ht="15" x14ac:dyDescent="0.25">
      <c r="A391" s="240"/>
      <c r="B391" s="239" t="s">
        <v>68</v>
      </c>
      <c r="C391" s="315" t="s">
        <v>69</v>
      </c>
      <c r="D391" s="315"/>
      <c r="E391" s="315"/>
      <c r="F391" s="241"/>
      <c r="G391" s="242"/>
      <c r="H391" s="242"/>
      <c r="I391" s="242"/>
      <c r="J391" s="245">
        <v>5.0199999999999996</v>
      </c>
      <c r="K391" s="244">
        <v>1.4375</v>
      </c>
      <c r="L391" s="245">
        <v>2.89</v>
      </c>
      <c r="M391" s="246">
        <v>49.45</v>
      </c>
      <c r="N391" s="249">
        <v>142.91</v>
      </c>
      <c r="EZ391" s="225"/>
      <c r="FA391" s="226"/>
      <c r="FB391" s="226"/>
      <c r="FC391" s="226"/>
      <c r="FD391" s="226"/>
      <c r="FG391" s="237" t="s">
        <v>69</v>
      </c>
      <c r="FJ391" s="226"/>
    </row>
    <row r="392" spans="1:166" s="116" customFormat="1" ht="15" x14ac:dyDescent="0.25">
      <c r="A392" s="240"/>
      <c r="B392" s="239" t="s">
        <v>70</v>
      </c>
      <c r="C392" s="315" t="s">
        <v>71</v>
      </c>
      <c r="D392" s="315"/>
      <c r="E392" s="315"/>
      <c r="F392" s="241"/>
      <c r="G392" s="242"/>
      <c r="H392" s="242"/>
      <c r="I392" s="242"/>
      <c r="J392" s="245">
        <v>37.630000000000003</v>
      </c>
      <c r="K392" s="242"/>
      <c r="L392" s="245">
        <v>15.05</v>
      </c>
      <c r="M392" s="246">
        <v>9.1199999999999992</v>
      </c>
      <c r="N392" s="249">
        <v>137.26</v>
      </c>
      <c r="EZ392" s="225"/>
      <c r="FA392" s="226"/>
      <c r="FB392" s="226"/>
      <c r="FC392" s="226"/>
      <c r="FD392" s="226"/>
      <c r="FG392" s="237" t="s">
        <v>71</v>
      </c>
      <c r="FJ392" s="226"/>
    </row>
    <row r="393" spans="1:166" s="116" customFormat="1" ht="15" x14ac:dyDescent="0.25">
      <c r="A393" s="251"/>
      <c r="B393" s="239"/>
      <c r="C393" s="315" t="s">
        <v>72</v>
      </c>
      <c r="D393" s="315"/>
      <c r="E393" s="315"/>
      <c r="F393" s="241" t="s">
        <v>73</v>
      </c>
      <c r="G393" s="246">
        <v>29.68</v>
      </c>
      <c r="H393" s="268">
        <v>1.45475</v>
      </c>
      <c r="I393" s="271">
        <v>17.270792</v>
      </c>
      <c r="J393" s="253"/>
      <c r="K393" s="242"/>
      <c r="L393" s="253"/>
      <c r="M393" s="242"/>
      <c r="N393" s="254"/>
      <c r="EZ393" s="225"/>
      <c r="FA393" s="226"/>
      <c r="FB393" s="226"/>
      <c r="FC393" s="226"/>
      <c r="FD393" s="226"/>
      <c r="FH393" s="237" t="s">
        <v>72</v>
      </c>
      <c r="FJ393" s="226"/>
    </row>
    <row r="394" spans="1:166" s="116" customFormat="1" ht="15" x14ac:dyDescent="0.25">
      <c r="A394" s="251"/>
      <c r="B394" s="239"/>
      <c r="C394" s="315" t="s">
        <v>74</v>
      </c>
      <c r="D394" s="315"/>
      <c r="E394" s="315"/>
      <c r="F394" s="241" t="s">
        <v>73</v>
      </c>
      <c r="G394" s="269">
        <v>0.4</v>
      </c>
      <c r="H394" s="244">
        <v>1.4375</v>
      </c>
      <c r="I394" s="246">
        <v>0.23</v>
      </c>
      <c r="J394" s="253"/>
      <c r="K394" s="242"/>
      <c r="L394" s="253"/>
      <c r="M394" s="242"/>
      <c r="N394" s="254"/>
      <c r="EZ394" s="225"/>
      <c r="FA394" s="226"/>
      <c r="FB394" s="226"/>
      <c r="FC394" s="226"/>
      <c r="FD394" s="226"/>
      <c r="FH394" s="237" t="s">
        <v>74</v>
      </c>
      <c r="FJ394" s="226"/>
    </row>
    <row r="395" spans="1:166" s="116" customFormat="1" ht="15" x14ac:dyDescent="0.25">
      <c r="A395" s="235"/>
      <c r="B395" s="239"/>
      <c r="C395" s="318" t="s">
        <v>75</v>
      </c>
      <c r="D395" s="318"/>
      <c r="E395" s="318"/>
      <c r="F395" s="255"/>
      <c r="G395" s="256"/>
      <c r="H395" s="256"/>
      <c r="I395" s="256"/>
      <c r="J395" s="258">
        <v>733.73</v>
      </c>
      <c r="K395" s="256"/>
      <c r="L395" s="258">
        <v>419.56</v>
      </c>
      <c r="M395" s="256"/>
      <c r="N395" s="259">
        <v>18551.07</v>
      </c>
      <c r="EZ395" s="225"/>
      <c r="FA395" s="226"/>
      <c r="FB395" s="226"/>
      <c r="FC395" s="226"/>
      <c r="FD395" s="226"/>
      <c r="FI395" s="237" t="s">
        <v>75</v>
      </c>
      <c r="FJ395" s="226"/>
    </row>
    <row r="396" spans="1:166" s="116" customFormat="1" ht="15" x14ac:dyDescent="0.25">
      <c r="A396" s="251"/>
      <c r="B396" s="239"/>
      <c r="C396" s="315" t="s">
        <v>76</v>
      </c>
      <c r="D396" s="315"/>
      <c r="E396" s="315"/>
      <c r="F396" s="241"/>
      <c r="G396" s="242"/>
      <c r="H396" s="242"/>
      <c r="I396" s="242"/>
      <c r="J396" s="253"/>
      <c r="K396" s="242"/>
      <c r="L396" s="245">
        <v>361.89</v>
      </c>
      <c r="M396" s="242"/>
      <c r="N396" s="247">
        <v>17895.46</v>
      </c>
      <c r="EZ396" s="225"/>
      <c r="FA396" s="226"/>
      <c r="FB396" s="226"/>
      <c r="FC396" s="226"/>
      <c r="FD396" s="226"/>
      <c r="FH396" s="237" t="s">
        <v>76</v>
      </c>
      <c r="FJ396" s="226"/>
    </row>
    <row r="397" spans="1:166" s="116" customFormat="1" ht="23.25" x14ac:dyDescent="0.25">
      <c r="A397" s="251"/>
      <c r="B397" s="239" t="s">
        <v>111</v>
      </c>
      <c r="C397" s="315" t="s">
        <v>112</v>
      </c>
      <c r="D397" s="315"/>
      <c r="E397" s="315"/>
      <c r="F397" s="241" t="s">
        <v>79</v>
      </c>
      <c r="G397" s="260">
        <v>97</v>
      </c>
      <c r="H397" s="242"/>
      <c r="I397" s="260">
        <v>97</v>
      </c>
      <c r="J397" s="253"/>
      <c r="K397" s="242"/>
      <c r="L397" s="245">
        <v>351.03</v>
      </c>
      <c r="M397" s="242"/>
      <c r="N397" s="247">
        <v>17358.599999999999</v>
      </c>
      <c r="EZ397" s="225"/>
      <c r="FA397" s="226"/>
      <c r="FB397" s="226"/>
      <c r="FC397" s="226"/>
      <c r="FD397" s="226"/>
      <c r="FH397" s="237" t="s">
        <v>112</v>
      </c>
      <c r="FJ397" s="226"/>
    </row>
    <row r="398" spans="1:166" s="116" customFormat="1" ht="23.25" x14ac:dyDescent="0.25">
      <c r="A398" s="251"/>
      <c r="B398" s="239" t="s">
        <v>113</v>
      </c>
      <c r="C398" s="315" t="s">
        <v>114</v>
      </c>
      <c r="D398" s="315"/>
      <c r="E398" s="315"/>
      <c r="F398" s="241" t="s">
        <v>79</v>
      </c>
      <c r="G398" s="260">
        <v>51</v>
      </c>
      <c r="H398" s="242"/>
      <c r="I398" s="260">
        <v>51</v>
      </c>
      <c r="J398" s="253"/>
      <c r="K398" s="242"/>
      <c r="L398" s="245">
        <v>184.56</v>
      </c>
      <c r="M398" s="242"/>
      <c r="N398" s="247">
        <v>9126.68</v>
      </c>
      <c r="EZ398" s="225"/>
      <c r="FA398" s="226"/>
      <c r="FB398" s="226"/>
      <c r="FC398" s="226"/>
      <c r="FD398" s="226"/>
      <c r="FH398" s="237" t="s">
        <v>114</v>
      </c>
      <c r="FJ398" s="226"/>
    </row>
    <row r="399" spans="1:166" s="116" customFormat="1" ht="15" x14ac:dyDescent="0.25">
      <c r="A399" s="261"/>
      <c r="B399" s="262"/>
      <c r="C399" s="316" t="s">
        <v>82</v>
      </c>
      <c r="D399" s="316"/>
      <c r="E399" s="316"/>
      <c r="F399" s="229"/>
      <c r="G399" s="230"/>
      <c r="H399" s="230"/>
      <c r="I399" s="230"/>
      <c r="J399" s="233"/>
      <c r="K399" s="230"/>
      <c r="L399" s="263">
        <v>955.15</v>
      </c>
      <c r="M399" s="256"/>
      <c r="N399" s="264">
        <v>45036.35</v>
      </c>
      <c r="EZ399" s="225"/>
      <c r="FA399" s="226"/>
      <c r="FB399" s="226"/>
      <c r="FC399" s="226"/>
      <c r="FD399" s="226"/>
      <c r="FJ399" s="226" t="s">
        <v>82</v>
      </c>
    </row>
    <row r="400" spans="1:166" s="116" customFormat="1" ht="45" x14ac:dyDescent="0.25">
      <c r="A400" s="227" t="s">
        <v>218</v>
      </c>
      <c r="B400" s="228" t="s">
        <v>178</v>
      </c>
      <c r="C400" s="316" t="s">
        <v>179</v>
      </c>
      <c r="D400" s="316"/>
      <c r="E400" s="316"/>
      <c r="F400" s="229" t="s">
        <v>150</v>
      </c>
      <c r="G400" s="230">
        <v>40.799999999999997</v>
      </c>
      <c r="H400" s="231">
        <v>1</v>
      </c>
      <c r="I400" s="273">
        <v>40.799999999999997</v>
      </c>
      <c r="J400" s="263">
        <v>169.63</v>
      </c>
      <c r="K400" s="265">
        <v>1.04236</v>
      </c>
      <c r="L400" s="266">
        <v>7214.07</v>
      </c>
      <c r="M400" s="267">
        <v>9.1199999999999992</v>
      </c>
      <c r="N400" s="264">
        <v>65792.320000000007</v>
      </c>
      <c r="EZ400" s="225"/>
      <c r="FA400" s="226"/>
      <c r="FB400" s="226" t="s">
        <v>179</v>
      </c>
      <c r="FC400" s="226" t="s">
        <v>4</v>
      </c>
      <c r="FD400" s="226" t="s">
        <v>4</v>
      </c>
      <c r="FJ400" s="226"/>
    </row>
    <row r="401" spans="1:167" s="116" customFormat="1" ht="15" x14ac:dyDescent="0.25">
      <c r="A401" s="235"/>
      <c r="B401" s="236"/>
      <c r="C401" s="315" t="s">
        <v>219</v>
      </c>
      <c r="D401" s="315"/>
      <c r="E401" s="315"/>
      <c r="F401" s="315"/>
      <c r="G401" s="315"/>
      <c r="H401" s="315"/>
      <c r="I401" s="315"/>
      <c r="J401" s="315"/>
      <c r="K401" s="315"/>
      <c r="L401" s="315"/>
      <c r="M401" s="315"/>
      <c r="N401" s="317"/>
      <c r="EZ401" s="225"/>
      <c r="FA401" s="226"/>
      <c r="FB401" s="226"/>
      <c r="FC401" s="226"/>
      <c r="FD401" s="226"/>
      <c r="FE401" s="237" t="s">
        <v>219</v>
      </c>
      <c r="FJ401" s="226"/>
    </row>
    <row r="402" spans="1:167" s="116" customFormat="1" ht="15" x14ac:dyDescent="0.25">
      <c r="A402" s="235"/>
      <c r="B402" s="236"/>
      <c r="C402" s="315" t="s">
        <v>632</v>
      </c>
      <c r="D402" s="315"/>
      <c r="E402" s="315"/>
      <c r="F402" s="315"/>
      <c r="G402" s="315"/>
      <c r="H402" s="315"/>
      <c r="I402" s="315"/>
      <c r="J402" s="315"/>
      <c r="K402" s="315"/>
      <c r="L402" s="315"/>
      <c r="M402" s="315"/>
      <c r="N402" s="317"/>
      <c r="EZ402" s="225"/>
      <c r="FA402" s="226"/>
      <c r="FB402" s="226"/>
      <c r="FC402" s="226"/>
      <c r="FD402" s="226"/>
      <c r="FJ402" s="226"/>
      <c r="FK402" s="237" t="s">
        <v>632</v>
      </c>
    </row>
    <row r="403" spans="1:167" s="116" customFormat="1" ht="15" x14ac:dyDescent="0.25">
      <c r="A403" s="238"/>
      <c r="B403" s="239"/>
      <c r="C403" s="310" t="s">
        <v>87</v>
      </c>
      <c r="D403" s="310"/>
      <c r="E403" s="310"/>
      <c r="F403" s="310"/>
      <c r="G403" s="310"/>
      <c r="H403" s="310"/>
      <c r="I403" s="310"/>
      <c r="J403" s="310"/>
      <c r="K403" s="310"/>
      <c r="L403" s="310"/>
      <c r="M403" s="310"/>
      <c r="N403" s="322"/>
      <c r="EZ403" s="225"/>
      <c r="FA403" s="226"/>
      <c r="FB403" s="226"/>
      <c r="FC403" s="226"/>
      <c r="FD403" s="226"/>
      <c r="FF403" s="237" t="s">
        <v>87</v>
      </c>
      <c r="FJ403" s="226"/>
    </row>
    <row r="404" spans="1:167" s="116" customFormat="1" ht="15" x14ac:dyDescent="0.25">
      <c r="A404" s="238"/>
      <c r="B404" s="239"/>
      <c r="C404" s="310" t="s">
        <v>88</v>
      </c>
      <c r="D404" s="310"/>
      <c r="E404" s="310"/>
      <c r="F404" s="310"/>
      <c r="G404" s="310"/>
      <c r="H404" s="310"/>
      <c r="I404" s="310"/>
      <c r="J404" s="310"/>
      <c r="K404" s="310"/>
      <c r="L404" s="310"/>
      <c r="M404" s="310"/>
      <c r="N404" s="322"/>
      <c r="EZ404" s="225"/>
      <c r="FA404" s="226"/>
      <c r="FB404" s="226"/>
      <c r="FC404" s="226"/>
      <c r="FD404" s="226"/>
      <c r="FF404" s="237" t="s">
        <v>88</v>
      </c>
      <c r="FJ404" s="226"/>
    </row>
    <row r="405" spans="1:167" s="116" customFormat="1" ht="15" x14ac:dyDescent="0.25">
      <c r="A405" s="261"/>
      <c r="B405" s="262"/>
      <c r="C405" s="316" t="s">
        <v>82</v>
      </c>
      <c r="D405" s="316"/>
      <c r="E405" s="316"/>
      <c r="F405" s="229"/>
      <c r="G405" s="230"/>
      <c r="H405" s="230"/>
      <c r="I405" s="230"/>
      <c r="J405" s="233"/>
      <c r="K405" s="230"/>
      <c r="L405" s="266">
        <v>7214.07</v>
      </c>
      <c r="M405" s="256"/>
      <c r="N405" s="264">
        <v>65792.320000000007</v>
      </c>
      <c r="EZ405" s="225"/>
      <c r="FA405" s="226"/>
      <c r="FB405" s="226"/>
      <c r="FC405" s="226"/>
      <c r="FD405" s="226"/>
      <c r="FJ405" s="226" t="s">
        <v>82</v>
      </c>
    </row>
    <row r="406" spans="1:167" s="116" customFormat="1" ht="23.25" x14ac:dyDescent="0.25">
      <c r="A406" s="227" t="s">
        <v>220</v>
      </c>
      <c r="B406" s="228" t="s">
        <v>183</v>
      </c>
      <c r="C406" s="316" t="s">
        <v>184</v>
      </c>
      <c r="D406" s="316"/>
      <c r="E406" s="316"/>
      <c r="F406" s="229" t="s">
        <v>91</v>
      </c>
      <c r="G406" s="230">
        <v>0.23699999999999999</v>
      </c>
      <c r="H406" s="231">
        <v>1</v>
      </c>
      <c r="I406" s="270">
        <v>0.23699999999999999</v>
      </c>
      <c r="J406" s="233"/>
      <c r="K406" s="230"/>
      <c r="L406" s="233"/>
      <c r="M406" s="230"/>
      <c r="N406" s="234"/>
      <c r="EZ406" s="225"/>
      <c r="FA406" s="226"/>
      <c r="FB406" s="226" t="s">
        <v>184</v>
      </c>
      <c r="FC406" s="226" t="s">
        <v>4</v>
      </c>
      <c r="FD406" s="226" t="s">
        <v>4</v>
      </c>
      <c r="FJ406" s="226"/>
    </row>
    <row r="407" spans="1:167" s="116" customFormat="1" ht="15" x14ac:dyDescent="0.25">
      <c r="A407" s="235"/>
      <c r="B407" s="236"/>
      <c r="C407" s="315" t="s">
        <v>221</v>
      </c>
      <c r="D407" s="315"/>
      <c r="E407" s="315"/>
      <c r="F407" s="315"/>
      <c r="G407" s="315"/>
      <c r="H407" s="315"/>
      <c r="I407" s="315"/>
      <c r="J407" s="315"/>
      <c r="K407" s="315"/>
      <c r="L407" s="315"/>
      <c r="M407" s="315"/>
      <c r="N407" s="317"/>
      <c r="EZ407" s="225"/>
      <c r="FA407" s="226"/>
      <c r="FB407" s="226"/>
      <c r="FC407" s="226"/>
      <c r="FD407" s="226"/>
      <c r="FE407" s="237" t="s">
        <v>221</v>
      </c>
      <c r="FJ407" s="226"/>
    </row>
    <row r="408" spans="1:167" s="116" customFormat="1" ht="68.25" x14ac:dyDescent="0.25">
      <c r="A408" s="238"/>
      <c r="B408" s="239" t="s">
        <v>61</v>
      </c>
      <c r="C408" s="310" t="s">
        <v>62</v>
      </c>
      <c r="D408" s="310"/>
      <c r="E408" s="310"/>
      <c r="F408" s="310"/>
      <c r="G408" s="310"/>
      <c r="H408" s="310"/>
      <c r="I408" s="310"/>
      <c r="J408" s="310"/>
      <c r="K408" s="310"/>
      <c r="L408" s="310"/>
      <c r="M408" s="310"/>
      <c r="N408" s="322"/>
      <c r="EZ408" s="225"/>
      <c r="FA408" s="226"/>
      <c r="FB408" s="226"/>
      <c r="FC408" s="226"/>
      <c r="FD408" s="226"/>
      <c r="FF408" s="237" t="s">
        <v>62</v>
      </c>
      <c r="FJ408" s="226"/>
    </row>
    <row r="409" spans="1:167" s="116" customFormat="1" ht="23.25" x14ac:dyDescent="0.25">
      <c r="A409" s="238"/>
      <c r="B409" s="239" t="s">
        <v>63</v>
      </c>
      <c r="C409" s="310" t="s">
        <v>64</v>
      </c>
      <c r="D409" s="310"/>
      <c r="E409" s="310"/>
      <c r="F409" s="310"/>
      <c r="G409" s="310"/>
      <c r="H409" s="310"/>
      <c r="I409" s="310"/>
      <c r="J409" s="310"/>
      <c r="K409" s="310"/>
      <c r="L409" s="310"/>
      <c r="M409" s="310"/>
      <c r="N409" s="322"/>
      <c r="EZ409" s="225"/>
      <c r="FA409" s="226"/>
      <c r="FB409" s="226"/>
      <c r="FC409" s="226"/>
      <c r="FD409" s="226"/>
      <c r="FF409" s="237" t="s">
        <v>64</v>
      </c>
      <c r="FJ409" s="226"/>
    </row>
    <row r="410" spans="1:167" s="116" customFormat="1" ht="15" x14ac:dyDescent="0.25">
      <c r="A410" s="240"/>
      <c r="B410" s="239" t="s">
        <v>56</v>
      </c>
      <c r="C410" s="315" t="s">
        <v>65</v>
      </c>
      <c r="D410" s="315"/>
      <c r="E410" s="315"/>
      <c r="F410" s="241"/>
      <c r="G410" s="242"/>
      <c r="H410" s="242"/>
      <c r="I410" s="242"/>
      <c r="J410" s="250">
        <v>1297.29</v>
      </c>
      <c r="K410" s="244">
        <v>1.3225</v>
      </c>
      <c r="L410" s="245">
        <v>406.61</v>
      </c>
      <c r="M410" s="246">
        <v>49.45</v>
      </c>
      <c r="N410" s="247">
        <v>20106.86</v>
      </c>
      <c r="EZ410" s="225"/>
      <c r="FA410" s="226"/>
      <c r="FB410" s="226"/>
      <c r="FC410" s="226"/>
      <c r="FD410" s="226"/>
      <c r="FG410" s="237" t="s">
        <v>65</v>
      </c>
      <c r="FJ410" s="226"/>
    </row>
    <row r="411" spans="1:167" s="116" customFormat="1" ht="15" x14ac:dyDescent="0.25">
      <c r="A411" s="240"/>
      <c r="B411" s="239" t="s">
        <v>66</v>
      </c>
      <c r="C411" s="315" t="s">
        <v>67</v>
      </c>
      <c r="D411" s="315"/>
      <c r="E411" s="315"/>
      <c r="F411" s="241"/>
      <c r="G411" s="242"/>
      <c r="H411" s="242"/>
      <c r="I411" s="242"/>
      <c r="J411" s="245">
        <v>51.45</v>
      </c>
      <c r="K411" s="244">
        <v>1.4375</v>
      </c>
      <c r="L411" s="245">
        <v>17.53</v>
      </c>
      <c r="M411" s="246">
        <v>14.53</v>
      </c>
      <c r="N411" s="249">
        <v>254.71</v>
      </c>
      <c r="EZ411" s="225"/>
      <c r="FA411" s="226"/>
      <c r="FB411" s="226"/>
      <c r="FC411" s="226"/>
      <c r="FD411" s="226"/>
      <c r="FG411" s="237" t="s">
        <v>67</v>
      </c>
      <c r="FJ411" s="226"/>
    </row>
    <row r="412" spans="1:167" s="116" customFormat="1" ht="15" x14ac:dyDescent="0.25">
      <c r="A412" s="240"/>
      <c r="B412" s="239" t="s">
        <v>68</v>
      </c>
      <c r="C412" s="315" t="s">
        <v>69</v>
      </c>
      <c r="D412" s="315"/>
      <c r="E412" s="315"/>
      <c r="F412" s="241"/>
      <c r="G412" s="242"/>
      <c r="H412" s="242"/>
      <c r="I412" s="242"/>
      <c r="J412" s="245">
        <v>3.02</v>
      </c>
      <c r="K412" s="244">
        <v>1.4375</v>
      </c>
      <c r="L412" s="245">
        <v>1.03</v>
      </c>
      <c r="M412" s="246">
        <v>49.45</v>
      </c>
      <c r="N412" s="249">
        <v>50.93</v>
      </c>
      <c r="EZ412" s="225"/>
      <c r="FA412" s="226"/>
      <c r="FB412" s="226"/>
      <c r="FC412" s="226"/>
      <c r="FD412" s="226"/>
      <c r="FG412" s="237" t="s">
        <v>69</v>
      </c>
      <c r="FJ412" s="226"/>
    </row>
    <row r="413" spans="1:167" s="116" customFormat="1" ht="15" x14ac:dyDescent="0.25">
      <c r="A413" s="240"/>
      <c r="B413" s="239" t="s">
        <v>70</v>
      </c>
      <c r="C413" s="315" t="s">
        <v>71</v>
      </c>
      <c r="D413" s="315"/>
      <c r="E413" s="315"/>
      <c r="F413" s="241"/>
      <c r="G413" s="242"/>
      <c r="H413" s="242"/>
      <c r="I413" s="242"/>
      <c r="J413" s="245">
        <v>63.71</v>
      </c>
      <c r="K413" s="242"/>
      <c r="L413" s="245">
        <v>15.1</v>
      </c>
      <c r="M413" s="246">
        <v>9.1199999999999992</v>
      </c>
      <c r="N413" s="249">
        <v>137.71</v>
      </c>
      <c r="EZ413" s="225"/>
      <c r="FA413" s="226"/>
      <c r="FB413" s="226"/>
      <c r="FC413" s="226"/>
      <c r="FD413" s="226"/>
      <c r="FG413" s="237" t="s">
        <v>71</v>
      </c>
      <c r="FJ413" s="226"/>
    </row>
    <row r="414" spans="1:167" s="116" customFormat="1" ht="15" x14ac:dyDescent="0.25">
      <c r="A414" s="251"/>
      <c r="B414" s="239"/>
      <c r="C414" s="315" t="s">
        <v>72</v>
      </c>
      <c r="D414" s="315"/>
      <c r="E414" s="315"/>
      <c r="F414" s="241" t="s">
        <v>73</v>
      </c>
      <c r="G414" s="246">
        <v>62.41</v>
      </c>
      <c r="H414" s="244">
        <v>1.3225</v>
      </c>
      <c r="I414" s="252">
        <v>19.5613223</v>
      </c>
      <c r="J414" s="253"/>
      <c r="K414" s="242"/>
      <c r="L414" s="253"/>
      <c r="M414" s="242"/>
      <c r="N414" s="254"/>
      <c r="EZ414" s="225"/>
      <c r="FA414" s="226"/>
      <c r="FB414" s="226"/>
      <c r="FC414" s="226"/>
      <c r="FD414" s="226"/>
      <c r="FH414" s="237" t="s">
        <v>72</v>
      </c>
      <c r="FJ414" s="226"/>
    </row>
    <row r="415" spans="1:167" s="116" customFormat="1" ht="15" x14ac:dyDescent="0.25">
      <c r="A415" s="251"/>
      <c r="B415" s="239"/>
      <c r="C415" s="315" t="s">
        <v>74</v>
      </c>
      <c r="D415" s="315"/>
      <c r="E415" s="315"/>
      <c r="F415" s="241" t="s">
        <v>73</v>
      </c>
      <c r="G415" s="246">
        <v>0.26</v>
      </c>
      <c r="H415" s="244">
        <v>1.4375</v>
      </c>
      <c r="I415" s="252">
        <v>8.8578799999999999E-2</v>
      </c>
      <c r="J415" s="253"/>
      <c r="K415" s="242"/>
      <c r="L415" s="253"/>
      <c r="M415" s="242"/>
      <c r="N415" s="254"/>
      <c r="EZ415" s="225"/>
      <c r="FA415" s="226"/>
      <c r="FB415" s="226"/>
      <c r="FC415" s="226"/>
      <c r="FD415" s="226"/>
      <c r="FH415" s="237" t="s">
        <v>74</v>
      </c>
      <c r="FJ415" s="226"/>
    </row>
    <row r="416" spans="1:167" s="116" customFormat="1" ht="15" x14ac:dyDescent="0.25">
      <c r="A416" s="235"/>
      <c r="B416" s="239"/>
      <c r="C416" s="318" t="s">
        <v>75</v>
      </c>
      <c r="D416" s="318"/>
      <c r="E416" s="318"/>
      <c r="F416" s="255"/>
      <c r="G416" s="256"/>
      <c r="H416" s="256"/>
      <c r="I416" s="256"/>
      <c r="J416" s="257">
        <v>1412.45</v>
      </c>
      <c r="K416" s="256"/>
      <c r="L416" s="258">
        <v>439.24</v>
      </c>
      <c r="M416" s="256"/>
      <c r="N416" s="259">
        <v>20499.28</v>
      </c>
      <c r="EZ416" s="225"/>
      <c r="FA416" s="226"/>
      <c r="FB416" s="226"/>
      <c r="FC416" s="226"/>
      <c r="FD416" s="226"/>
      <c r="FI416" s="237" t="s">
        <v>75</v>
      </c>
      <c r="FJ416" s="226"/>
    </row>
    <row r="417" spans="1:167" s="116" customFormat="1" ht="15" x14ac:dyDescent="0.25">
      <c r="A417" s="251"/>
      <c r="B417" s="239"/>
      <c r="C417" s="315" t="s">
        <v>76</v>
      </c>
      <c r="D417" s="315"/>
      <c r="E417" s="315"/>
      <c r="F417" s="241"/>
      <c r="G417" s="242"/>
      <c r="H417" s="242"/>
      <c r="I417" s="242"/>
      <c r="J417" s="253"/>
      <c r="K417" s="242"/>
      <c r="L417" s="245">
        <v>407.64</v>
      </c>
      <c r="M417" s="242"/>
      <c r="N417" s="247">
        <v>20157.79</v>
      </c>
      <c r="EZ417" s="225"/>
      <c r="FA417" s="226"/>
      <c r="FB417" s="226"/>
      <c r="FC417" s="226"/>
      <c r="FD417" s="226"/>
      <c r="FH417" s="237" t="s">
        <v>76</v>
      </c>
      <c r="FJ417" s="226"/>
    </row>
    <row r="418" spans="1:167" s="116" customFormat="1" ht="15" x14ac:dyDescent="0.25">
      <c r="A418" s="251"/>
      <c r="B418" s="239" t="s">
        <v>186</v>
      </c>
      <c r="C418" s="315" t="s">
        <v>187</v>
      </c>
      <c r="D418" s="315"/>
      <c r="E418" s="315"/>
      <c r="F418" s="241" t="s">
        <v>79</v>
      </c>
      <c r="G418" s="260">
        <v>97</v>
      </c>
      <c r="H418" s="242"/>
      <c r="I418" s="260">
        <v>97</v>
      </c>
      <c r="J418" s="253"/>
      <c r="K418" s="242"/>
      <c r="L418" s="245">
        <v>395.41</v>
      </c>
      <c r="M418" s="242"/>
      <c r="N418" s="247">
        <v>19553.060000000001</v>
      </c>
      <c r="EZ418" s="225"/>
      <c r="FA418" s="226"/>
      <c r="FB418" s="226"/>
      <c r="FC418" s="226"/>
      <c r="FD418" s="226"/>
      <c r="FH418" s="237" t="s">
        <v>187</v>
      </c>
      <c r="FJ418" s="226"/>
    </row>
    <row r="419" spans="1:167" s="116" customFormat="1" ht="22.5" x14ac:dyDescent="0.25">
      <c r="A419" s="251"/>
      <c r="B419" s="239" t="s">
        <v>188</v>
      </c>
      <c r="C419" s="315" t="s">
        <v>189</v>
      </c>
      <c r="D419" s="315"/>
      <c r="E419" s="315"/>
      <c r="F419" s="241" t="s">
        <v>79</v>
      </c>
      <c r="G419" s="260">
        <v>55</v>
      </c>
      <c r="H419" s="246">
        <v>0.85</v>
      </c>
      <c r="I419" s="246">
        <v>46.75</v>
      </c>
      <c r="J419" s="253"/>
      <c r="K419" s="242"/>
      <c r="L419" s="245">
        <v>190.57</v>
      </c>
      <c r="M419" s="242"/>
      <c r="N419" s="247">
        <v>9423.77</v>
      </c>
      <c r="EZ419" s="225"/>
      <c r="FA419" s="226"/>
      <c r="FB419" s="226"/>
      <c r="FC419" s="226"/>
      <c r="FD419" s="226"/>
      <c r="FH419" s="237" t="s">
        <v>189</v>
      </c>
      <c r="FJ419" s="226"/>
    </row>
    <row r="420" spans="1:167" s="116" customFormat="1" ht="15" x14ac:dyDescent="0.25">
      <c r="A420" s="261"/>
      <c r="B420" s="262"/>
      <c r="C420" s="316" t="s">
        <v>82</v>
      </c>
      <c r="D420" s="316"/>
      <c r="E420" s="316"/>
      <c r="F420" s="229"/>
      <c r="G420" s="230"/>
      <c r="H420" s="230"/>
      <c r="I420" s="230"/>
      <c r="J420" s="233"/>
      <c r="K420" s="230"/>
      <c r="L420" s="266">
        <v>1025.22</v>
      </c>
      <c r="M420" s="256"/>
      <c r="N420" s="264">
        <v>49476.11</v>
      </c>
      <c r="EZ420" s="225"/>
      <c r="FA420" s="226"/>
      <c r="FB420" s="226"/>
      <c r="FC420" s="226"/>
      <c r="FD420" s="226"/>
      <c r="FJ420" s="226" t="s">
        <v>82</v>
      </c>
    </row>
    <row r="421" spans="1:167" s="116" customFormat="1" ht="33.75" x14ac:dyDescent="0.25">
      <c r="A421" s="227" t="s">
        <v>222</v>
      </c>
      <c r="B421" s="228" t="s">
        <v>191</v>
      </c>
      <c r="C421" s="316" t="s">
        <v>192</v>
      </c>
      <c r="D421" s="316"/>
      <c r="E421" s="316"/>
      <c r="F421" s="229" t="s">
        <v>193</v>
      </c>
      <c r="G421" s="230">
        <v>35.6</v>
      </c>
      <c r="H421" s="231">
        <v>1</v>
      </c>
      <c r="I421" s="273">
        <v>35.6</v>
      </c>
      <c r="J421" s="263">
        <v>174.98</v>
      </c>
      <c r="K421" s="265">
        <v>1.04236</v>
      </c>
      <c r="L421" s="266">
        <v>6493.16</v>
      </c>
      <c r="M421" s="267">
        <v>9.1199999999999992</v>
      </c>
      <c r="N421" s="264">
        <v>59217.62</v>
      </c>
      <c r="EZ421" s="225"/>
      <c r="FA421" s="226"/>
      <c r="FB421" s="226" t="s">
        <v>192</v>
      </c>
      <c r="FC421" s="226" t="s">
        <v>4</v>
      </c>
      <c r="FD421" s="226" t="s">
        <v>4</v>
      </c>
      <c r="FJ421" s="226"/>
    </row>
    <row r="422" spans="1:167" s="116" customFormat="1" ht="15" x14ac:dyDescent="0.25">
      <c r="A422" s="235"/>
      <c r="B422" s="236"/>
      <c r="C422" s="315" t="s">
        <v>633</v>
      </c>
      <c r="D422" s="315"/>
      <c r="E422" s="315"/>
      <c r="F422" s="315"/>
      <c r="G422" s="315"/>
      <c r="H422" s="315"/>
      <c r="I422" s="315"/>
      <c r="J422" s="315"/>
      <c r="K422" s="315"/>
      <c r="L422" s="315"/>
      <c r="M422" s="315"/>
      <c r="N422" s="317"/>
      <c r="EZ422" s="225"/>
      <c r="FA422" s="226"/>
      <c r="FB422" s="226"/>
      <c r="FC422" s="226"/>
      <c r="FD422" s="226"/>
      <c r="FJ422" s="226"/>
      <c r="FK422" s="237" t="s">
        <v>633</v>
      </c>
    </row>
    <row r="423" spans="1:167" s="116" customFormat="1" ht="15" x14ac:dyDescent="0.25">
      <c r="A423" s="238"/>
      <c r="B423" s="239"/>
      <c r="C423" s="310" t="s">
        <v>87</v>
      </c>
      <c r="D423" s="310"/>
      <c r="E423" s="310"/>
      <c r="F423" s="310"/>
      <c r="G423" s="310"/>
      <c r="H423" s="310"/>
      <c r="I423" s="310"/>
      <c r="J423" s="310"/>
      <c r="K423" s="310"/>
      <c r="L423" s="310"/>
      <c r="M423" s="310"/>
      <c r="N423" s="322"/>
      <c r="EZ423" s="225"/>
      <c r="FA423" s="226"/>
      <c r="FB423" s="226"/>
      <c r="FC423" s="226"/>
      <c r="FD423" s="226"/>
      <c r="FF423" s="237" t="s">
        <v>87</v>
      </c>
      <c r="FJ423" s="226"/>
    </row>
    <row r="424" spans="1:167" s="116" customFormat="1" ht="15" x14ac:dyDescent="0.25">
      <c r="A424" s="238"/>
      <c r="B424" s="239"/>
      <c r="C424" s="310" t="s">
        <v>88</v>
      </c>
      <c r="D424" s="310"/>
      <c r="E424" s="310"/>
      <c r="F424" s="310"/>
      <c r="G424" s="310"/>
      <c r="H424" s="310"/>
      <c r="I424" s="310"/>
      <c r="J424" s="310"/>
      <c r="K424" s="310"/>
      <c r="L424" s="310"/>
      <c r="M424" s="310"/>
      <c r="N424" s="322"/>
      <c r="EZ424" s="225"/>
      <c r="FA424" s="226"/>
      <c r="FB424" s="226"/>
      <c r="FC424" s="226"/>
      <c r="FD424" s="226"/>
      <c r="FF424" s="237" t="s">
        <v>88</v>
      </c>
      <c r="FJ424" s="226"/>
    </row>
    <row r="425" spans="1:167" s="116" customFormat="1" ht="15" x14ac:dyDescent="0.25">
      <c r="A425" s="261"/>
      <c r="B425" s="262"/>
      <c r="C425" s="316" t="s">
        <v>82</v>
      </c>
      <c r="D425" s="316"/>
      <c r="E425" s="316"/>
      <c r="F425" s="229"/>
      <c r="G425" s="230"/>
      <c r="H425" s="230"/>
      <c r="I425" s="230"/>
      <c r="J425" s="233"/>
      <c r="K425" s="230"/>
      <c r="L425" s="266">
        <v>6493.16</v>
      </c>
      <c r="M425" s="256"/>
      <c r="N425" s="264">
        <v>59217.62</v>
      </c>
      <c r="EZ425" s="225"/>
      <c r="FA425" s="226"/>
      <c r="FB425" s="226"/>
      <c r="FC425" s="226"/>
      <c r="FD425" s="226"/>
      <c r="FJ425" s="226" t="s">
        <v>82</v>
      </c>
    </row>
    <row r="426" spans="1:167" s="116" customFormat="1" ht="34.5" x14ac:dyDescent="0.25">
      <c r="A426" s="227" t="s">
        <v>223</v>
      </c>
      <c r="B426" s="228" t="s">
        <v>224</v>
      </c>
      <c r="C426" s="316" t="s">
        <v>225</v>
      </c>
      <c r="D426" s="316"/>
      <c r="E426" s="316"/>
      <c r="F426" s="229" t="s">
        <v>85</v>
      </c>
      <c r="G426" s="230">
        <v>2</v>
      </c>
      <c r="H426" s="231">
        <v>1</v>
      </c>
      <c r="I426" s="231">
        <v>2</v>
      </c>
      <c r="J426" s="233"/>
      <c r="K426" s="230"/>
      <c r="L426" s="233"/>
      <c r="M426" s="230"/>
      <c r="N426" s="234"/>
      <c r="EZ426" s="225"/>
      <c r="FA426" s="226"/>
      <c r="FB426" s="226" t="s">
        <v>225</v>
      </c>
      <c r="FC426" s="226" t="s">
        <v>4</v>
      </c>
      <c r="FD426" s="226" t="s">
        <v>4</v>
      </c>
      <c r="FJ426" s="226"/>
    </row>
    <row r="427" spans="1:167" s="116" customFormat="1" ht="68.25" x14ac:dyDescent="0.25">
      <c r="A427" s="238"/>
      <c r="B427" s="239" t="s">
        <v>61</v>
      </c>
      <c r="C427" s="310" t="s">
        <v>62</v>
      </c>
      <c r="D427" s="310"/>
      <c r="E427" s="310"/>
      <c r="F427" s="310"/>
      <c r="G427" s="310"/>
      <c r="H427" s="310"/>
      <c r="I427" s="310"/>
      <c r="J427" s="310"/>
      <c r="K427" s="310"/>
      <c r="L427" s="310"/>
      <c r="M427" s="310"/>
      <c r="N427" s="322"/>
      <c r="EZ427" s="225"/>
      <c r="FA427" s="226"/>
      <c r="FB427" s="226"/>
      <c r="FC427" s="226"/>
      <c r="FD427" s="226"/>
      <c r="FF427" s="237" t="s">
        <v>62</v>
      </c>
      <c r="FJ427" s="226"/>
    </row>
    <row r="428" spans="1:167" s="116" customFormat="1" ht="23.25" x14ac:dyDescent="0.25">
      <c r="A428" s="238"/>
      <c r="B428" s="239" t="s">
        <v>63</v>
      </c>
      <c r="C428" s="310" t="s">
        <v>64</v>
      </c>
      <c r="D428" s="310"/>
      <c r="E428" s="310"/>
      <c r="F428" s="310"/>
      <c r="G428" s="310"/>
      <c r="H428" s="310"/>
      <c r="I428" s="310"/>
      <c r="J428" s="310"/>
      <c r="K428" s="310"/>
      <c r="L428" s="310"/>
      <c r="M428" s="310"/>
      <c r="N428" s="322"/>
      <c r="EZ428" s="225"/>
      <c r="FA428" s="226"/>
      <c r="FB428" s="226"/>
      <c r="FC428" s="226"/>
      <c r="FD428" s="226"/>
      <c r="FF428" s="237" t="s">
        <v>64</v>
      </c>
      <c r="FJ428" s="226"/>
    </row>
    <row r="429" spans="1:167" s="116" customFormat="1" ht="15" x14ac:dyDescent="0.25">
      <c r="A429" s="240"/>
      <c r="B429" s="239" t="s">
        <v>56</v>
      </c>
      <c r="C429" s="315" t="s">
        <v>65</v>
      </c>
      <c r="D429" s="315"/>
      <c r="E429" s="315"/>
      <c r="F429" s="241"/>
      <c r="G429" s="242"/>
      <c r="H429" s="242"/>
      <c r="I429" s="242"/>
      <c r="J429" s="245">
        <v>7.9</v>
      </c>
      <c r="K429" s="244">
        <v>1.3225</v>
      </c>
      <c r="L429" s="245">
        <v>20.9</v>
      </c>
      <c r="M429" s="246">
        <v>49.45</v>
      </c>
      <c r="N429" s="247">
        <v>1033.51</v>
      </c>
      <c r="EZ429" s="225"/>
      <c r="FA429" s="226"/>
      <c r="FB429" s="226"/>
      <c r="FC429" s="226"/>
      <c r="FD429" s="226"/>
      <c r="FG429" s="237" t="s">
        <v>65</v>
      </c>
      <c r="FJ429" s="226"/>
    </row>
    <row r="430" spans="1:167" s="116" customFormat="1" ht="15" x14ac:dyDescent="0.25">
      <c r="A430" s="240"/>
      <c r="B430" s="239" t="s">
        <v>70</v>
      </c>
      <c r="C430" s="315" t="s">
        <v>71</v>
      </c>
      <c r="D430" s="315"/>
      <c r="E430" s="315"/>
      <c r="F430" s="241"/>
      <c r="G430" s="242"/>
      <c r="H430" s="242"/>
      <c r="I430" s="242"/>
      <c r="J430" s="245">
        <v>15.07</v>
      </c>
      <c r="K430" s="242"/>
      <c r="L430" s="245">
        <v>30.14</v>
      </c>
      <c r="M430" s="246">
        <v>9.1199999999999992</v>
      </c>
      <c r="N430" s="249">
        <v>274.88</v>
      </c>
      <c r="EZ430" s="225"/>
      <c r="FA430" s="226"/>
      <c r="FB430" s="226"/>
      <c r="FC430" s="226"/>
      <c r="FD430" s="226"/>
      <c r="FG430" s="237" t="s">
        <v>71</v>
      </c>
      <c r="FJ430" s="226"/>
    </row>
    <row r="431" spans="1:167" s="116" customFormat="1" ht="15" x14ac:dyDescent="0.25">
      <c r="A431" s="251"/>
      <c r="B431" s="239"/>
      <c r="C431" s="315" t="s">
        <v>72</v>
      </c>
      <c r="D431" s="315"/>
      <c r="E431" s="315"/>
      <c r="F431" s="241" t="s">
        <v>73</v>
      </c>
      <c r="G431" s="246">
        <v>0.38</v>
      </c>
      <c r="H431" s="244">
        <v>1.3225</v>
      </c>
      <c r="I431" s="244">
        <v>1.0051000000000001</v>
      </c>
      <c r="J431" s="253"/>
      <c r="K431" s="242"/>
      <c r="L431" s="253"/>
      <c r="M431" s="242"/>
      <c r="N431" s="254"/>
      <c r="EZ431" s="225"/>
      <c r="FA431" s="226"/>
      <c r="FB431" s="226"/>
      <c r="FC431" s="226"/>
      <c r="FD431" s="226"/>
      <c r="FH431" s="237" t="s">
        <v>72</v>
      </c>
      <c r="FJ431" s="226"/>
    </row>
    <row r="432" spans="1:167" s="116" customFormat="1" ht="15" x14ac:dyDescent="0.25">
      <c r="A432" s="235"/>
      <c r="B432" s="239"/>
      <c r="C432" s="318" t="s">
        <v>75</v>
      </c>
      <c r="D432" s="318"/>
      <c r="E432" s="318"/>
      <c r="F432" s="255"/>
      <c r="G432" s="256"/>
      <c r="H432" s="256"/>
      <c r="I432" s="256"/>
      <c r="J432" s="258">
        <v>22.97</v>
      </c>
      <c r="K432" s="256"/>
      <c r="L432" s="258">
        <v>51.04</v>
      </c>
      <c r="M432" s="256"/>
      <c r="N432" s="259">
        <v>1308.3900000000001</v>
      </c>
      <c r="EZ432" s="225"/>
      <c r="FA432" s="226"/>
      <c r="FB432" s="226"/>
      <c r="FC432" s="226"/>
      <c r="FD432" s="226"/>
      <c r="FI432" s="237" t="s">
        <v>75</v>
      </c>
      <c r="FJ432" s="226"/>
    </row>
    <row r="433" spans="1:168" s="116" customFormat="1" ht="15" x14ac:dyDescent="0.25">
      <c r="A433" s="251"/>
      <c r="B433" s="239"/>
      <c r="C433" s="315" t="s">
        <v>76</v>
      </c>
      <c r="D433" s="315"/>
      <c r="E433" s="315"/>
      <c r="F433" s="241"/>
      <c r="G433" s="242"/>
      <c r="H433" s="242"/>
      <c r="I433" s="242"/>
      <c r="J433" s="253"/>
      <c r="K433" s="242"/>
      <c r="L433" s="245">
        <v>20.9</v>
      </c>
      <c r="M433" s="242"/>
      <c r="N433" s="247">
        <v>1033.51</v>
      </c>
      <c r="EZ433" s="225"/>
      <c r="FA433" s="226"/>
      <c r="FB433" s="226"/>
      <c r="FC433" s="226"/>
      <c r="FD433" s="226"/>
      <c r="FH433" s="237" t="s">
        <v>76</v>
      </c>
      <c r="FJ433" s="226"/>
    </row>
    <row r="434" spans="1:168" s="116" customFormat="1" ht="23.25" x14ac:dyDescent="0.25">
      <c r="A434" s="251"/>
      <c r="B434" s="239" t="s">
        <v>111</v>
      </c>
      <c r="C434" s="315" t="s">
        <v>112</v>
      </c>
      <c r="D434" s="315"/>
      <c r="E434" s="315"/>
      <c r="F434" s="241" t="s">
        <v>79</v>
      </c>
      <c r="G434" s="260">
        <v>97</v>
      </c>
      <c r="H434" s="242"/>
      <c r="I434" s="260">
        <v>97</v>
      </c>
      <c r="J434" s="253"/>
      <c r="K434" s="242"/>
      <c r="L434" s="245">
        <v>20.27</v>
      </c>
      <c r="M434" s="242"/>
      <c r="N434" s="247">
        <v>1002.5</v>
      </c>
      <c r="EZ434" s="225"/>
      <c r="FA434" s="226"/>
      <c r="FB434" s="226"/>
      <c r="FC434" s="226"/>
      <c r="FD434" s="226"/>
      <c r="FH434" s="237" t="s">
        <v>112</v>
      </c>
      <c r="FJ434" s="226"/>
    </row>
    <row r="435" spans="1:168" s="116" customFormat="1" ht="23.25" x14ac:dyDescent="0.25">
      <c r="A435" s="251"/>
      <c r="B435" s="239" t="s">
        <v>113</v>
      </c>
      <c r="C435" s="315" t="s">
        <v>114</v>
      </c>
      <c r="D435" s="315"/>
      <c r="E435" s="315"/>
      <c r="F435" s="241" t="s">
        <v>79</v>
      </c>
      <c r="G435" s="260">
        <v>51</v>
      </c>
      <c r="H435" s="242"/>
      <c r="I435" s="260">
        <v>51</v>
      </c>
      <c r="J435" s="253"/>
      <c r="K435" s="242"/>
      <c r="L435" s="245">
        <v>10.66</v>
      </c>
      <c r="M435" s="242"/>
      <c r="N435" s="249">
        <v>527.09</v>
      </c>
      <c r="EZ435" s="225"/>
      <c r="FA435" s="226"/>
      <c r="FB435" s="226"/>
      <c r="FC435" s="226"/>
      <c r="FD435" s="226"/>
      <c r="FH435" s="237" t="s">
        <v>114</v>
      </c>
      <c r="FJ435" s="226"/>
    </row>
    <row r="436" spans="1:168" s="116" customFormat="1" ht="15" x14ac:dyDescent="0.25">
      <c r="A436" s="261"/>
      <c r="B436" s="262"/>
      <c r="C436" s="316" t="s">
        <v>82</v>
      </c>
      <c r="D436" s="316"/>
      <c r="E436" s="316"/>
      <c r="F436" s="229"/>
      <c r="G436" s="230"/>
      <c r="H436" s="230"/>
      <c r="I436" s="230"/>
      <c r="J436" s="233"/>
      <c r="K436" s="230"/>
      <c r="L436" s="263">
        <v>81.97</v>
      </c>
      <c r="M436" s="256"/>
      <c r="N436" s="264">
        <v>2837.98</v>
      </c>
      <c r="EZ436" s="225"/>
      <c r="FA436" s="226"/>
      <c r="FB436" s="226"/>
      <c r="FC436" s="226"/>
      <c r="FD436" s="226"/>
      <c r="FJ436" s="226" t="s">
        <v>82</v>
      </c>
    </row>
    <row r="437" spans="1:168" s="116" customFormat="1" ht="15" x14ac:dyDescent="0.25">
      <c r="A437" s="227" t="s">
        <v>226</v>
      </c>
      <c r="B437" s="228" t="s">
        <v>227</v>
      </c>
      <c r="C437" s="316" t="s">
        <v>228</v>
      </c>
      <c r="D437" s="316"/>
      <c r="E437" s="316"/>
      <c r="F437" s="229" t="s">
        <v>193</v>
      </c>
      <c r="G437" s="230">
        <v>-1.44</v>
      </c>
      <c r="H437" s="231">
        <v>1</v>
      </c>
      <c r="I437" s="267">
        <v>-1.44</v>
      </c>
      <c r="J437" s="263">
        <v>16.7</v>
      </c>
      <c r="K437" s="230"/>
      <c r="L437" s="263">
        <v>-24.05</v>
      </c>
      <c r="M437" s="267">
        <v>9.1199999999999992</v>
      </c>
      <c r="N437" s="275">
        <v>-219.34</v>
      </c>
      <c r="EZ437" s="225"/>
      <c r="FA437" s="226"/>
      <c r="FB437" s="226" t="s">
        <v>228</v>
      </c>
      <c r="FC437" s="226" t="s">
        <v>4</v>
      </c>
      <c r="FD437" s="226" t="s">
        <v>4</v>
      </c>
      <c r="FJ437" s="226"/>
    </row>
    <row r="438" spans="1:168" s="116" customFormat="1" ht="15" x14ac:dyDescent="0.25">
      <c r="A438" s="261"/>
      <c r="B438" s="262"/>
      <c r="C438" s="316" t="s">
        <v>82</v>
      </c>
      <c r="D438" s="316"/>
      <c r="E438" s="316"/>
      <c r="F438" s="229"/>
      <c r="G438" s="230"/>
      <c r="H438" s="230"/>
      <c r="I438" s="230"/>
      <c r="J438" s="233"/>
      <c r="K438" s="230"/>
      <c r="L438" s="263">
        <v>-24.05</v>
      </c>
      <c r="M438" s="256"/>
      <c r="N438" s="275">
        <v>-219.34</v>
      </c>
      <c r="EZ438" s="225"/>
      <c r="FA438" s="226"/>
      <c r="FB438" s="226"/>
      <c r="FC438" s="226"/>
      <c r="FD438" s="226"/>
      <c r="FJ438" s="226" t="s">
        <v>82</v>
      </c>
    </row>
    <row r="439" spans="1:168" s="116" customFormat="1" ht="33.75" x14ac:dyDescent="0.25">
      <c r="A439" s="227" t="s">
        <v>229</v>
      </c>
      <c r="B439" s="228" t="s">
        <v>230</v>
      </c>
      <c r="C439" s="316" t="s">
        <v>231</v>
      </c>
      <c r="D439" s="316"/>
      <c r="E439" s="316"/>
      <c r="F439" s="229" t="s">
        <v>85</v>
      </c>
      <c r="G439" s="230">
        <v>2</v>
      </c>
      <c r="H439" s="231">
        <v>1</v>
      </c>
      <c r="I439" s="231">
        <v>2</v>
      </c>
      <c r="J439" s="263">
        <v>630.48</v>
      </c>
      <c r="K439" s="265">
        <v>1.04236</v>
      </c>
      <c r="L439" s="266">
        <v>1314.37</v>
      </c>
      <c r="M439" s="267">
        <v>9.1199999999999992</v>
      </c>
      <c r="N439" s="264">
        <v>11987.05</v>
      </c>
      <c r="EZ439" s="225"/>
      <c r="FA439" s="226"/>
      <c r="FB439" s="226" t="s">
        <v>231</v>
      </c>
      <c r="FC439" s="226" t="s">
        <v>4</v>
      </c>
      <c r="FD439" s="226" t="s">
        <v>4</v>
      </c>
      <c r="FJ439" s="226"/>
    </row>
    <row r="440" spans="1:168" s="116" customFormat="1" ht="15" x14ac:dyDescent="0.25">
      <c r="A440" s="235"/>
      <c r="B440" s="236"/>
      <c r="C440" s="315" t="s">
        <v>634</v>
      </c>
      <c r="D440" s="315"/>
      <c r="E440" s="315"/>
      <c r="F440" s="315"/>
      <c r="G440" s="315"/>
      <c r="H440" s="315"/>
      <c r="I440" s="315"/>
      <c r="J440" s="315"/>
      <c r="K440" s="315"/>
      <c r="L440" s="315"/>
      <c r="M440" s="315"/>
      <c r="N440" s="317"/>
      <c r="EZ440" s="225"/>
      <c r="FA440" s="226"/>
      <c r="FB440" s="226"/>
      <c r="FC440" s="226"/>
      <c r="FD440" s="226"/>
      <c r="FJ440" s="226"/>
      <c r="FK440" s="237" t="s">
        <v>634</v>
      </c>
    </row>
    <row r="441" spans="1:168" s="116" customFormat="1" ht="15" x14ac:dyDescent="0.25">
      <c r="A441" s="238"/>
      <c r="B441" s="239"/>
      <c r="C441" s="310" t="s">
        <v>87</v>
      </c>
      <c r="D441" s="310"/>
      <c r="E441" s="310"/>
      <c r="F441" s="310"/>
      <c r="G441" s="310"/>
      <c r="H441" s="310"/>
      <c r="I441" s="310"/>
      <c r="J441" s="310"/>
      <c r="K441" s="310"/>
      <c r="L441" s="310"/>
      <c r="M441" s="310"/>
      <c r="N441" s="322"/>
      <c r="EZ441" s="225"/>
      <c r="FA441" s="226"/>
      <c r="FB441" s="226"/>
      <c r="FC441" s="226"/>
      <c r="FD441" s="226"/>
      <c r="FF441" s="237" t="s">
        <v>87</v>
      </c>
      <c r="FJ441" s="226"/>
    </row>
    <row r="442" spans="1:168" s="116" customFormat="1" ht="15" x14ac:dyDescent="0.25">
      <c r="A442" s="238"/>
      <c r="B442" s="239"/>
      <c r="C442" s="310" t="s">
        <v>88</v>
      </c>
      <c r="D442" s="310"/>
      <c r="E442" s="310"/>
      <c r="F442" s="310"/>
      <c r="G442" s="310"/>
      <c r="H442" s="310"/>
      <c r="I442" s="310"/>
      <c r="J442" s="310"/>
      <c r="K442" s="310"/>
      <c r="L442" s="310"/>
      <c r="M442" s="310"/>
      <c r="N442" s="322"/>
      <c r="EZ442" s="225"/>
      <c r="FA442" s="226"/>
      <c r="FB442" s="226"/>
      <c r="FC442" s="226"/>
      <c r="FD442" s="226"/>
      <c r="FF442" s="237" t="s">
        <v>88</v>
      </c>
      <c r="FJ442" s="226"/>
    </row>
    <row r="443" spans="1:168" s="116" customFormat="1" ht="15" x14ac:dyDescent="0.25">
      <c r="A443" s="261"/>
      <c r="B443" s="262"/>
      <c r="C443" s="316" t="s">
        <v>82</v>
      </c>
      <c r="D443" s="316"/>
      <c r="E443" s="316"/>
      <c r="F443" s="229"/>
      <c r="G443" s="230"/>
      <c r="H443" s="230"/>
      <c r="I443" s="230"/>
      <c r="J443" s="233"/>
      <c r="K443" s="230"/>
      <c r="L443" s="266">
        <v>1314.37</v>
      </c>
      <c r="M443" s="256"/>
      <c r="N443" s="264">
        <v>11987.05</v>
      </c>
      <c r="EZ443" s="225"/>
      <c r="FA443" s="226"/>
      <c r="FB443" s="226"/>
      <c r="FC443" s="226"/>
      <c r="FD443" s="226"/>
      <c r="FJ443" s="226" t="s">
        <v>82</v>
      </c>
    </row>
    <row r="444" spans="1:168" s="116" customFormat="1" ht="15" x14ac:dyDescent="0.25">
      <c r="A444" s="276"/>
      <c r="B444" s="277"/>
      <c r="C444" s="277"/>
      <c r="D444" s="277"/>
      <c r="E444" s="277"/>
      <c r="F444" s="278"/>
      <c r="G444" s="278"/>
      <c r="H444" s="278"/>
      <c r="I444" s="278"/>
      <c r="J444" s="279"/>
      <c r="K444" s="278"/>
      <c r="L444" s="279"/>
      <c r="M444" s="242"/>
      <c r="N444" s="279"/>
      <c r="EZ444" s="225"/>
      <c r="FA444" s="226"/>
      <c r="FB444" s="226"/>
      <c r="FC444" s="226"/>
      <c r="FD444" s="226"/>
      <c r="FJ444" s="226"/>
    </row>
    <row r="445" spans="1:168" s="116" customFormat="1" ht="15" x14ac:dyDescent="0.25">
      <c r="A445" s="280"/>
      <c r="B445" s="281"/>
      <c r="C445" s="316" t="s">
        <v>233</v>
      </c>
      <c r="D445" s="316"/>
      <c r="E445" s="316"/>
      <c r="F445" s="316"/>
      <c r="G445" s="316"/>
      <c r="H445" s="316"/>
      <c r="I445" s="316"/>
      <c r="J445" s="316"/>
      <c r="K445" s="316"/>
      <c r="L445" s="282">
        <v>243448.77</v>
      </c>
      <c r="M445" s="283"/>
      <c r="N445" s="284">
        <v>3663880.85</v>
      </c>
      <c r="EZ445" s="225"/>
      <c r="FA445" s="226"/>
      <c r="FB445" s="226"/>
      <c r="FC445" s="226"/>
      <c r="FD445" s="226"/>
      <c r="FJ445" s="226"/>
      <c r="FL445" s="226" t="s">
        <v>233</v>
      </c>
    </row>
    <row r="446" spans="1:168" s="116" customFormat="1" ht="15" x14ac:dyDescent="0.25">
      <c r="A446" s="319" t="s">
        <v>234</v>
      </c>
      <c r="B446" s="320"/>
      <c r="C446" s="320"/>
      <c r="D446" s="320"/>
      <c r="E446" s="320"/>
      <c r="F446" s="320"/>
      <c r="G446" s="320"/>
      <c r="H446" s="320"/>
      <c r="I446" s="320"/>
      <c r="J446" s="320"/>
      <c r="K446" s="320"/>
      <c r="L446" s="320"/>
      <c r="M446" s="320"/>
      <c r="N446" s="321"/>
      <c r="EZ446" s="225" t="s">
        <v>234</v>
      </c>
      <c r="FA446" s="226"/>
      <c r="FB446" s="226"/>
      <c r="FC446" s="226"/>
      <c r="FD446" s="226"/>
      <c r="FJ446" s="226"/>
      <c r="FL446" s="226"/>
    </row>
    <row r="447" spans="1:168" s="116" customFormat="1" ht="15" x14ac:dyDescent="0.25">
      <c r="A447" s="323" t="s">
        <v>54</v>
      </c>
      <c r="B447" s="324"/>
      <c r="C447" s="324"/>
      <c r="D447" s="324"/>
      <c r="E447" s="324"/>
      <c r="F447" s="324"/>
      <c r="G447" s="324"/>
      <c r="H447" s="324"/>
      <c r="I447" s="324"/>
      <c r="J447" s="324"/>
      <c r="K447" s="324"/>
      <c r="L447" s="324"/>
      <c r="M447" s="324"/>
      <c r="N447" s="325"/>
      <c r="EZ447" s="225"/>
      <c r="FA447" s="226" t="s">
        <v>54</v>
      </c>
      <c r="FB447" s="226"/>
      <c r="FC447" s="226"/>
      <c r="FD447" s="226"/>
      <c r="FJ447" s="226"/>
      <c r="FL447" s="226"/>
    </row>
    <row r="448" spans="1:168" s="116" customFormat="1" ht="34.5" x14ac:dyDescent="0.25">
      <c r="A448" s="227" t="s">
        <v>235</v>
      </c>
      <c r="B448" s="228" t="s">
        <v>57</v>
      </c>
      <c r="C448" s="316" t="s">
        <v>58</v>
      </c>
      <c r="D448" s="316"/>
      <c r="E448" s="316"/>
      <c r="F448" s="229" t="s">
        <v>59</v>
      </c>
      <c r="G448" s="230">
        <v>2.9000000000000001E-2</v>
      </c>
      <c r="H448" s="231">
        <v>1</v>
      </c>
      <c r="I448" s="270">
        <v>2.9000000000000001E-2</v>
      </c>
      <c r="J448" s="233"/>
      <c r="K448" s="230"/>
      <c r="L448" s="233"/>
      <c r="M448" s="230"/>
      <c r="N448" s="234"/>
      <c r="EZ448" s="225"/>
      <c r="FA448" s="226"/>
      <c r="FB448" s="226" t="s">
        <v>58</v>
      </c>
      <c r="FC448" s="226" t="s">
        <v>4</v>
      </c>
      <c r="FD448" s="226" t="s">
        <v>4</v>
      </c>
      <c r="FJ448" s="226"/>
      <c r="FL448" s="226"/>
    </row>
    <row r="449" spans="1:168" s="116" customFormat="1" ht="15" x14ac:dyDescent="0.25">
      <c r="A449" s="235"/>
      <c r="B449" s="236"/>
      <c r="C449" s="315" t="s">
        <v>236</v>
      </c>
      <c r="D449" s="315"/>
      <c r="E449" s="315"/>
      <c r="F449" s="315"/>
      <c r="G449" s="315"/>
      <c r="H449" s="315"/>
      <c r="I449" s="315"/>
      <c r="J449" s="315"/>
      <c r="K449" s="315"/>
      <c r="L449" s="315"/>
      <c r="M449" s="315"/>
      <c r="N449" s="317"/>
      <c r="EZ449" s="225"/>
      <c r="FA449" s="226"/>
      <c r="FB449" s="226"/>
      <c r="FC449" s="226"/>
      <c r="FD449" s="226"/>
      <c r="FE449" s="237" t="s">
        <v>236</v>
      </c>
      <c r="FJ449" s="226"/>
      <c r="FL449" s="226"/>
    </row>
    <row r="450" spans="1:168" s="116" customFormat="1" ht="68.25" x14ac:dyDescent="0.25">
      <c r="A450" s="238"/>
      <c r="B450" s="239" t="s">
        <v>61</v>
      </c>
      <c r="C450" s="310" t="s">
        <v>62</v>
      </c>
      <c r="D450" s="310"/>
      <c r="E450" s="310"/>
      <c r="F450" s="310"/>
      <c r="G450" s="310"/>
      <c r="H450" s="310"/>
      <c r="I450" s="310"/>
      <c r="J450" s="310"/>
      <c r="K450" s="310"/>
      <c r="L450" s="310"/>
      <c r="M450" s="310"/>
      <c r="N450" s="322"/>
      <c r="EZ450" s="225"/>
      <c r="FA450" s="226"/>
      <c r="FB450" s="226"/>
      <c r="FC450" s="226"/>
      <c r="FD450" s="226"/>
      <c r="FF450" s="237" t="s">
        <v>62</v>
      </c>
      <c r="FJ450" s="226"/>
      <c r="FL450" s="226"/>
    </row>
    <row r="451" spans="1:168" s="116" customFormat="1" ht="23.25" x14ac:dyDescent="0.25">
      <c r="A451" s="238"/>
      <c r="B451" s="239" t="s">
        <v>63</v>
      </c>
      <c r="C451" s="310" t="s">
        <v>64</v>
      </c>
      <c r="D451" s="310"/>
      <c r="E451" s="310"/>
      <c r="F451" s="310"/>
      <c r="G451" s="310"/>
      <c r="H451" s="310"/>
      <c r="I451" s="310"/>
      <c r="J451" s="310"/>
      <c r="K451" s="310"/>
      <c r="L451" s="310"/>
      <c r="M451" s="310"/>
      <c r="N451" s="322"/>
      <c r="EZ451" s="225"/>
      <c r="FA451" s="226"/>
      <c r="FB451" s="226"/>
      <c r="FC451" s="226"/>
      <c r="FD451" s="226"/>
      <c r="FF451" s="237" t="s">
        <v>64</v>
      </c>
      <c r="FJ451" s="226"/>
      <c r="FL451" s="226"/>
    </row>
    <row r="452" spans="1:168" s="116" customFormat="1" ht="15" x14ac:dyDescent="0.25">
      <c r="A452" s="240"/>
      <c r="B452" s="239" t="s">
        <v>56</v>
      </c>
      <c r="C452" s="315" t="s">
        <v>65</v>
      </c>
      <c r="D452" s="315"/>
      <c r="E452" s="315"/>
      <c r="F452" s="241"/>
      <c r="G452" s="242"/>
      <c r="H452" s="242"/>
      <c r="I452" s="242"/>
      <c r="J452" s="250">
        <v>4261.97</v>
      </c>
      <c r="K452" s="244">
        <v>1.3225</v>
      </c>
      <c r="L452" s="245">
        <v>163.46</v>
      </c>
      <c r="M452" s="246">
        <v>49.45</v>
      </c>
      <c r="N452" s="247">
        <v>8083.1</v>
      </c>
      <c r="EZ452" s="225"/>
      <c r="FA452" s="226"/>
      <c r="FB452" s="226"/>
      <c r="FC452" s="226"/>
      <c r="FD452" s="226"/>
      <c r="FG452" s="237" t="s">
        <v>65</v>
      </c>
      <c r="FJ452" s="226"/>
      <c r="FL452" s="226"/>
    </row>
    <row r="453" spans="1:168" s="116" customFormat="1" ht="15" x14ac:dyDescent="0.25">
      <c r="A453" s="240"/>
      <c r="B453" s="239" t="s">
        <v>66</v>
      </c>
      <c r="C453" s="315" t="s">
        <v>67</v>
      </c>
      <c r="D453" s="315"/>
      <c r="E453" s="315"/>
      <c r="F453" s="241"/>
      <c r="G453" s="242"/>
      <c r="H453" s="242"/>
      <c r="I453" s="242"/>
      <c r="J453" s="245">
        <v>140.49</v>
      </c>
      <c r="K453" s="244">
        <v>1.4375</v>
      </c>
      <c r="L453" s="245">
        <v>5.86</v>
      </c>
      <c r="M453" s="246">
        <v>14.53</v>
      </c>
      <c r="N453" s="249">
        <v>85.15</v>
      </c>
      <c r="EZ453" s="225"/>
      <c r="FA453" s="226"/>
      <c r="FB453" s="226"/>
      <c r="FC453" s="226"/>
      <c r="FD453" s="226"/>
      <c r="FG453" s="237" t="s">
        <v>67</v>
      </c>
      <c r="FJ453" s="226"/>
      <c r="FL453" s="226"/>
    </row>
    <row r="454" spans="1:168" s="116" customFormat="1" ht="15" x14ac:dyDescent="0.25">
      <c r="A454" s="240"/>
      <c r="B454" s="239" t="s">
        <v>68</v>
      </c>
      <c r="C454" s="315" t="s">
        <v>69</v>
      </c>
      <c r="D454" s="315"/>
      <c r="E454" s="315"/>
      <c r="F454" s="241"/>
      <c r="G454" s="242"/>
      <c r="H454" s="242"/>
      <c r="I454" s="242"/>
      <c r="J454" s="245">
        <v>9</v>
      </c>
      <c r="K454" s="244">
        <v>1.4375</v>
      </c>
      <c r="L454" s="245">
        <v>0.38</v>
      </c>
      <c r="M454" s="246">
        <v>49.45</v>
      </c>
      <c r="N454" s="249">
        <v>18.79</v>
      </c>
      <c r="EZ454" s="225"/>
      <c r="FA454" s="226"/>
      <c r="FB454" s="226"/>
      <c r="FC454" s="226"/>
      <c r="FD454" s="226"/>
      <c r="FG454" s="237" t="s">
        <v>69</v>
      </c>
      <c r="FJ454" s="226"/>
      <c r="FL454" s="226"/>
    </row>
    <row r="455" spans="1:168" s="116" customFormat="1" ht="15" x14ac:dyDescent="0.25">
      <c r="A455" s="240"/>
      <c r="B455" s="239" t="s">
        <v>70</v>
      </c>
      <c r="C455" s="315" t="s">
        <v>71</v>
      </c>
      <c r="D455" s="315"/>
      <c r="E455" s="315"/>
      <c r="F455" s="241"/>
      <c r="G455" s="242"/>
      <c r="H455" s="242"/>
      <c r="I455" s="242"/>
      <c r="J455" s="250">
        <v>2732.35</v>
      </c>
      <c r="K455" s="242"/>
      <c r="L455" s="245">
        <v>79.239999999999995</v>
      </c>
      <c r="M455" s="246">
        <v>9.1199999999999992</v>
      </c>
      <c r="N455" s="249">
        <v>722.67</v>
      </c>
      <c r="EZ455" s="225"/>
      <c r="FA455" s="226"/>
      <c r="FB455" s="226"/>
      <c r="FC455" s="226"/>
      <c r="FD455" s="226"/>
      <c r="FG455" s="237" t="s">
        <v>71</v>
      </c>
      <c r="FJ455" s="226"/>
      <c r="FL455" s="226"/>
    </row>
    <row r="456" spans="1:168" s="116" customFormat="1" ht="15" x14ac:dyDescent="0.25">
      <c r="A456" s="251"/>
      <c r="B456" s="239"/>
      <c r="C456" s="315" t="s">
        <v>72</v>
      </c>
      <c r="D456" s="315"/>
      <c r="E456" s="315"/>
      <c r="F456" s="241" t="s">
        <v>73</v>
      </c>
      <c r="G456" s="246">
        <v>219.68</v>
      </c>
      <c r="H456" s="244">
        <v>1.3225</v>
      </c>
      <c r="I456" s="252">
        <v>8.4252772</v>
      </c>
      <c r="J456" s="253"/>
      <c r="K456" s="242"/>
      <c r="L456" s="253"/>
      <c r="M456" s="242"/>
      <c r="N456" s="254"/>
      <c r="EZ456" s="225"/>
      <c r="FA456" s="226"/>
      <c r="FB456" s="226"/>
      <c r="FC456" s="226"/>
      <c r="FD456" s="226"/>
      <c r="FH456" s="237" t="s">
        <v>72</v>
      </c>
      <c r="FJ456" s="226"/>
      <c r="FL456" s="226"/>
    </row>
    <row r="457" spans="1:168" s="116" customFormat="1" ht="15" x14ac:dyDescent="0.25">
      <c r="A457" s="251"/>
      <c r="B457" s="239"/>
      <c r="C457" s="315" t="s">
        <v>74</v>
      </c>
      <c r="D457" s="315"/>
      <c r="E457" s="315"/>
      <c r="F457" s="241" t="s">
        <v>73</v>
      </c>
      <c r="G457" s="246">
        <v>0.71</v>
      </c>
      <c r="H457" s="244">
        <v>1.4375</v>
      </c>
      <c r="I457" s="252">
        <v>2.9598099999999999E-2</v>
      </c>
      <c r="J457" s="253"/>
      <c r="K457" s="242"/>
      <c r="L457" s="253"/>
      <c r="M457" s="242"/>
      <c r="N457" s="254"/>
      <c r="EZ457" s="225"/>
      <c r="FA457" s="226"/>
      <c r="FB457" s="226"/>
      <c r="FC457" s="226"/>
      <c r="FD457" s="226"/>
      <c r="FH457" s="237" t="s">
        <v>74</v>
      </c>
      <c r="FJ457" s="226"/>
      <c r="FL457" s="226"/>
    </row>
    <row r="458" spans="1:168" s="116" customFormat="1" ht="15" x14ac:dyDescent="0.25">
      <c r="A458" s="235"/>
      <c r="B458" s="239"/>
      <c r="C458" s="318" t="s">
        <v>75</v>
      </c>
      <c r="D458" s="318"/>
      <c r="E458" s="318"/>
      <c r="F458" s="255"/>
      <c r="G458" s="256"/>
      <c r="H458" s="256"/>
      <c r="I458" s="256"/>
      <c r="J458" s="257">
        <v>7134.81</v>
      </c>
      <c r="K458" s="256"/>
      <c r="L458" s="258">
        <v>248.56</v>
      </c>
      <c r="M458" s="256"/>
      <c r="N458" s="259">
        <v>8890.92</v>
      </c>
      <c r="EZ458" s="225"/>
      <c r="FA458" s="226"/>
      <c r="FB458" s="226"/>
      <c r="FC458" s="226"/>
      <c r="FD458" s="226"/>
      <c r="FI458" s="237" t="s">
        <v>75</v>
      </c>
      <c r="FJ458" s="226"/>
      <c r="FL458" s="226"/>
    </row>
    <row r="459" spans="1:168" s="116" customFormat="1" ht="15" x14ac:dyDescent="0.25">
      <c r="A459" s="251"/>
      <c r="B459" s="239"/>
      <c r="C459" s="315" t="s">
        <v>76</v>
      </c>
      <c r="D459" s="315"/>
      <c r="E459" s="315"/>
      <c r="F459" s="241"/>
      <c r="G459" s="242"/>
      <c r="H459" s="242"/>
      <c r="I459" s="242"/>
      <c r="J459" s="253"/>
      <c r="K459" s="242"/>
      <c r="L459" s="245">
        <v>163.84</v>
      </c>
      <c r="M459" s="242"/>
      <c r="N459" s="247">
        <v>8101.89</v>
      </c>
      <c r="EZ459" s="225"/>
      <c r="FA459" s="226"/>
      <c r="FB459" s="226"/>
      <c r="FC459" s="226"/>
      <c r="FD459" s="226"/>
      <c r="FH459" s="237" t="s">
        <v>76</v>
      </c>
      <c r="FJ459" s="226"/>
      <c r="FL459" s="226"/>
    </row>
    <row r="460" spans="1:168" s="116" customFormat="1" ht="23.25" x14ac:dyDescent="0.25">
      <c r="A460" s="251"/>
      <c r="B460" s="239" t="s">
        <v>77</v>
      </c>
      <c r="C460" s="315" t="s">
        <v>78</v>
      </c>
      <c r="D460" s="315"/>
      <c r="E460" s="315"/>
      <c r="F460" s="241" t="s">
        <v>79</v>
      </c>
      <c r="G460" s="260">
        <v>126</v>
      </c>
      <c r="H460" s="242"/>
      <c r="I460" s="260">
        <v>126</v>
      </c>
      <c r="J460" s="253"/>
      <c r="K460" s="242"/>
      <c r="L460" s="245">
        <v>206.44</v>
      </c>
      <c r="M460" s="242"/>
      <c r="N460" s="247">
        <v>10208.379999999999</v>
      </c>
      <c r="EZ460" s="225"/>
      <c r="FA460" s="226"/>
      <c r="FB460" s="226"/>
      <c r="FC460" s="226"/>
      <c r="FD460" s="226"/>
      <c r="FH460" s="237" t="s">
        <v>78</v>
      </c>
      <c r="FJ460" s="226"/>
      <c r="FL460" s="226"/>
    </row>
    <row r="461" spans="1:168" s="116" customFormat="1" ht="23.25" x14ac:dyDescent="0.25">
      <c r="A461" s="251"/>
      <c r="B461" s="239" t="s">
        <v>80</v>
      </c>
      <c r="C461" s="315" t="s">
        <v>81</v>
      </c>
      <c r="D461" s="315"/>
      <c r="E461" s="315"/>
      <c r="F461" s="241" t="s">
        <v>79</v>
      </c>
      <c r="G461" s="260">
        <v>68</v>
      </c>
      <c r="H461" s="242"/>
      <c r="I461" s="260">
        <v>68</v>
      </c>
      <c r="J461" s="253"/>
      <c r="K461" s="242"/>
      <c r="L461" s="245">
        <v>111.41</v>
      </c>
      <c r="M461" s="242"/>
      <c r="N461" s="247">
        <v>5509.29</v>
      </c>
      <c r="EZ461" s="225"/>
      <c r="FA461" s="226"/>
      <c r="FB461" s="226"/>
      <c r="FC461" s="226"/>
      <c r="FD461" s="226"/>
      <c r="FH461" s="237" t="s">
        <v>81</v>
      </c>
      <c r="FJ461" s="226"/>
      <c r="FL461" s="226"/>
    </row>
    <row r="462" spans="1:168" s="116" customFormat="1" ht="15" x14ac:dyDescent="0.25">
      <c r="A462" s="261"/>
      <c r="B462" s="262"/>
      <c r="C462" s="316" t="s">
        <v>82</v>
      </c>
      <c r="D462" s="316"/>
      <c r="E462" s="316"/>
      <c r="F462" s="229"/>
      <c r="G462" s="230"/>
      <c r="H462" s="230"/>
      <c r="I462" s="230"/>
      <c r="J462" s="233"/>
      <c r="K462" s="230"/>
      <c r="L462" s="263">
        <v>566.41</v>
      </c>
      <c r="M462" s="256"/>
      <c r="N462" s="264">
        <v>24608.59</v>
      </c>
      <c r="EZ462" s="225"/>
      <c r="FA462" s="226"/>
      <c r="FB462" s="226"/>
      <c r="FC462" s="226"/>
      <c r="FD462" s="226"/>
      <c r="FJ462" s="226" t="s">
        <v>82</v>
      </c>
      <c r="FL462" s="226"/>
    </row>
    <row r="463" spans="1:168" s="116" customFormat="1" ht="33.75" x14ac:dyDescent="0.25">
      <c r="A463" s="227" t="s">
        <v>237</v>
      </c>
      <c r="B463" s="228" t="s">
        <v>162</v>
      </c>
      <c r="C463" s="316" t="s">
        <v>163</v>
      </c>
      <c r="D463" s="316"/>
      <c r="E463" s="316"/>
      <c r="F463" s="229" t="s">
        <v>85</v>
      </c>
      <c r="G463" s="230">
        <v>54</v>
      </c>
      <c r="H463" s="231">
        <v>1</v>
      </c>
      <c r="I463" s="231">
        <v>54</v>
      </c>
      <c r="J463" s="263">
        <v>87.35</v>
      </c>
      <c r="K463" s="265">
        <v>1.04236</v>
      </c>
      <c r="L463" s="266">
        <v>4916.71</v>
      </c>
      <c r="M463" s="267">
        <v>9.1199999999999992</v>
      </c>
      <c r="N463" s="264">
        <v>44840.4</v>
      </c>
      <c r="EZ463" s="225"/>
      <c r="FA463" s="226"/>
      <c r="FB463" s="226" t="s">
        <v>163</v>
      </c>
      <c r="FC463" s="226" t="s">
        <v>4</v>
      </c>
      <c r="FD463" s="226" t="s">
        <v>4</v>
      </c>
      <c r="FJ463" s="226"/>
      <c r="FL463" s="226"/>
    </row>
    <row r="464" spans="1:168" s="116" customFormat="1" ht="15" x14ac:dyDescent="0.25">
      <c r="A464" s="235"/>
      <c r="B464" s="236"/>
      <c r="C464" s="315" t="s">
        <v>630</v>
      </c>
      <c r="D464" s="315"/>
      <c r="E464" s="315"/>
      <c r="F464" s="315"/>
      <c r="G464" s="315"/>
      <c r="H464" s="315"/>
      <c r="I464" s="315"/>
      <c r="J464" s="315"/>
      <c r="K464" s="315"/>
      <c r="L464" s="315"/>
      <c r="M464" s="315"/>
      <c r="N464" s="317"/>
      <c r="EZ464" s="225"/>
      <c r="FA464" s="226"/>
      <c r="FB464" s="226"/>
      <c r="FC464" s="226"/>
      <c r="FD464" s="226"/>
      <c r="FJ464" s="226"/>
      <c r="FK464" s="237" t="s">
        <v>630</v>
      </c>
      <c r="FL464" s="226"/>
    </row>
    <row r="465" spans="1:168" s="116" customFormat="1" ht="15" x14ac:dyDescent="0.25">
      <c r="A465" s="238"/>
      <c r="B465" s="239"/>
      <c r="C465" s="310" t="s">
        <v>87</v>
      </c>
      <c r="D465" s="310"/>
      <c r="E465" s="310"/>
      <c r="F465" s="310"/>
      <c r="G465" s="310"/>
      <c r="H465" s="310"/>
      <c r="I465" s="310"/>
      <c r="J465" s="310"/>
      <c r="K465" s="310"/>
      <c r="L465" s="310"/>
      <c r="M465" s="310"/>
      <c r="N465" s="322"/>
      <c r="EZ465" s="225"/>
      <c r="FA465" s="226"/>
      <c r="FB465" s="226"/>
      <c r="FC465" s="226"/>
      <c r="FD465" s="226"/>
      <c r="FF465" s="237" t="s">
        <v>87</v>
      </c>
      <c r="FJ465" s="226"/>
      <c r="FL465" s="226"/>
    </row>
    <row r="466" spans="1:168" s="116" customFormat="1" ht="15" x14ac:dyDescent="0.25">
      <c r="A466" s="238"/>
      <c r="B466" s="239"/>
      <c r="C466" s="310" t="s">
        <v>88</v>
      </c>
      <c r="D466" s="310"/>
      <c r="E466" s="310"/>
      <c r="F466" s="310"/>
      <c r="G466" s="310"/>
      <c r="H466" s="310"/>
      <c r="I466" s="310"/>
      <c r="J466" s="310"/>
      <c r="K466" s="310"/>
      <c r="L466" s="310"/>
      <c r="M466" s="310"/>
      <c r="N466" s="322"/>
      <c r="EZ466" s="225"/>
      <c r="FA466" s="226"/>
      <c r="FB466" s="226"/>
      <c r="FC466" s="226"/>
      <c r="FD466" s="226"/>
      <c r="FF466" s="237" t="s">
        <v>88</v>
      </c>
      <c r="FJ466" s="226"/>
      <c r="FL466" s="226"/>
    </row>
    <row r="467" spans="1:168" s="116" customFormat="1" ht="15" x14ac:dyDescent="0.25">
      <c r="A467" s="261"/>
      <c r="B467" s="262"/>
      <c r="C467" s="316" t="s">
        <v>82</v>
      </c>
      <c r="D467" s="316"/>
      <c r="E467" s="316"/>
      <c r="F467" s="229"/>
      <c r="G467" s="230"/>
      <c r="H467" s="230"/>
      <c r="I467" s="230"/>
      <c r="J467" s="233"/>
      <c r="K467" s="230"/>
      <c r="L467" s="266">
        <v>4916.71</v>
      </c>
      <c r="M467" s="256"/>
      <c r="N467" s="264">
        <v>44840.4</v>
      </c>
      <c r="EZ467" s="225"/>
      <c r="FA467" s="226"/>
      <c r="FB467" s="226"/>
      <c r="FC467" s="226"/>
      <c r="FD467" s="226"/>
      <c r="FJ467" s="226" t="s">
        <v>82</v>
      </c>
      <c r="FL467" s="226"/>
    </row>
    <row r="468" spans="1:168" s="116" customFormat="1" ht="23.25" x14ac:dyDescent="0.25">
      <c r="A468" s="227" t="s">
        <v>238</v>
      </c>
      <c r="B468" s="228" t="s">
        <v>107</v>
      </c>
      <c r="C468" s="316" t="s">
        <v>108</v>
      </c>
      <c r="D468" s="316"/>
      <c r="E468" s="316"/>
      <c r="F468" s="229" t="s">
        <v>109</v>
      </c>
      <c r="G468" s="230">
        <v>1.08</v>
      </c>
      <c r="H468" s="231">
        <v>1</v>
      </c>
      <c r="I468" s="267">
        <v>1.08</v>
      </c>
      <c r="J468" s="233"/>
      <c r="K468" s="230"/>
      <c r="L468" s="233"/>
      <c r="M468" s="230"/>
      <c r="N468" s="234"/>
      <c r="EZ468" s="225"/>
      <c r="FA468" s="226"/>
      <c r="FB468" s="226" t="s">
        <v>108</v>
      </c>
      <c r="FC468" s="226" t="s">
        <v>4</v>
      </c>
      <c r="FD468" s="226" t="s">
        <v>4</v>
      </c>
      <c r="FJ468" s="226"/>
      <c r="FL468" s="226"/>
    </row>
    <row r="469" spans="1:168" s="116" customFormat="1" ht="15" x14ac:dyDescent="0.25">
      <c r="A469" s="235"/>
      <c r="B469" s="236"/>
      <c r="C469" s="315" t="s">
        <v>209</v>
      </c>
      <c r="D469" s="315"/>
      <c r="E469" s="315"/>
      <c r="F469" s="315"/>
      <c r="G469" s="315"/>
      <c r="H469" s="315"/>
      <c r="I469" s="315"/>
      <c r="J469" s="315"/>
      <c r="K469" s="315"/>
      <c r="L469" s="315"/>
      <c r="M469" s="315"/>
      <c r="N469" s="317"/>
      <c r="EZ469" s="225"/>
      <c r="FA469" s="226"/>
      <c r="FB469" s="226"/>
      <c r="FC469" s="226"/>
      <c r="FD469" s="226"/>
      <c r="FE469" s="237" t="s">
        <v>209</v>
      </c>
      <c r="FJ469" s="226"/>
      <c r="FL469" s="226"/>
    </row>
    <row r="470" spans="1:168" s="116" customFormat="1" ht="68.25" x14ac:dyDescent="0.25">
      <c r="A470" s="238"/>
      <c r="B470" s="239" t="s">
        <v>61</v>
      </c>
      <c r="C470" s="310" t="s">
        <v>62</v>
      </c>
      <c r="D470" s="310"/>
      <c r="E470" s="310"/>
      <c r="F470" s="310"/>
      <c r="G470" s="310"/>
      <c r="H470" s="310"/>
      <c r="I470" s="310"/>
      <c r="J470" s="310"/>
      <c r="K470" s="310"/>
      <c r="L470" s="310"/>
      <c r="M470" s="310"/>
      <c r="N470" s="322"/>
      <c r="EZ470" s="225"/>
      <c r="FA470" s="226"/>
      <c r="FB470" s="226"/>
      <c r="FC470" s="226"/>
      <c r="FD470" s="226"/>
      <c r="FF470" s="237" t="s">
        <v>62</v>
      </c>
      <c r="FJ470" s="226"/>
      <c r="FL470" s="226"/>
    </row>
    <row r="471" spans="1:168" s="116" customFormat="1" ht="23.25" x14ac:dyDescent="0.25">
      <c r="A471" s="238"/>
      <c r="B471" s="239" t="s">
        <v>63</v>
      </c>
      <c r="C471" s="310" t="s">
        <v>64</v>
      </c>
      <c r="D471" s="310"/>
      <c r="E471" s="310"/>
      <c r="F471" s="310"/>
      <c r="G471" s="310"/>
      <c r="H471" s="310"/>
      <c r="I471" s="310"/>
      <c r="J471" s="310"/>
      <c r="K471" s="310"/>
      <c r="L471" s="310"/>
      <c r="M471" s="310"/>
      <c r="N471" s="322"/>
      <c r="EZ471" s="225"/>
      <c r="FA471" s="226"/>
      <c r="FB471" s="226"/>
      <c r="FC471" s="226"/>
      <c r="FD471" s="226"/>
      <c r="FF471" s="237" t="s">
        <v>64</v>
      </c>
      <c r="FJ471" s="226"/>
      <c r="FL471" s="226"/>
    </row>
    <row r="472" spans="1:168" s="116" customFormat="1" ht="15" x14ac:dyDescent="0.25">
      <c r="A472" s="240"/>
      <c r="B472" s="239" t="s">
        <v>56</v>
      </c>
      <c r="C472" s="315" t="s">
        <v>65</v>
      </c>
      <c r="D472" s="315"/>
      <c r="E472" s="315"/>
      <c r="F472" s="241"/>
      <c r="G472" s="242"/>
      <c r="H472" s="242"/>
      <c r="I472" s="242"/>
      <c r="J472" s="245">
        <v>456.31</v>
      </c>
      <c r="K472" s="244">
        <v>1.3225</v>
      </c>
      <c r="L472" s="245">
        <v>651.75</v>
      </c>
      <c r="M472" s="246">
        <v>49.45</v>
      </c>
      <c r="N472" s="247">
        <v>32229.040000000001</v>
      </c>
      <c r="EZ472" s="225"/>
      <c r="FA472" s="226"/>
      <c r="FB472" s="226"/>
      <c r="FC472" s="226"/>
      <c r="FD472" s="226"/>
      <c r="FG472" s="237" t="s">
        <v>65</v>
      </c>
      <c r="FJ472" s="226"/>
      <c r="FL472" s="226"/>
    </row>
    <row r="473" spans="1:168" s="116" customFormat="1" ht="15" x14ac:dyDescent="0.25">
      <c r="A473" s="240"/>
      <c r="B473" s="239" t="s">
        <v>66</v>
      </c>
      <c r="C473" s="315" t="s">
        <v>67</v>
      </c>
      <c r="D473" s="315"/>
      <c r="E473" s="315"/>
      <c r="F473" s="241"/>
      <c r="G473" s="242"/>
      <c r="H473" s="242"/>
      <c r="I473" s="242"/>
      <c r="J473" s="245">
        <v>39.57</v>
      </c>
      <c r="K473" s="244">
        <v>1.4375</v>
      </c>
      <c r="L473" s="245">
        <v>61.43</v>
      </c>
      <c r="M473" s="246">
        <v>14.53</v>
      </c>
      <c r="N473" s="249">
        <v>892.58</v>
      </c>
      <c r="EZ473" s="225"/>
      <c r="FA473" s="226"/>
      <c r="FB473" s="226"/>
      <c r="FC473" s="226"/>
      <c r="FD473" s="226"/>
      <c r="FG473" s="237" t="s">
        <v>67</v>
      </c>
      <c r="FJ473" s="226"/>
      <c r="FL473" s="226"/>
    </row>
    <row r="474" spans="1:168" s="116" customFormat="1" ht="15" x14ac:dyDescent="0.25">
      <c r="A474" s="240"/>
      <c r="B474" s="239" t="s">
        <v>68</v>
      </c>
      <c r="C474" s="315" t="s">
        <v>69</v>
      </c>
      <c r="D474" s="315"/>
      <c r="E474" s="315"/>
      <c r="F474" s="241"/>
      <c r="G474" s="242"/>
      <c r="H474" s="242"/>
      <c r="I474" s="242"/>
      <c r="J474" s="245">
        <v>2.5099999999999998</v>
      </c>
      <c r="K474" s="244">
        <v>1.4375</v>
      </c>
      <c r="L474" s="245">
        <v>3.9</v>
      </c>
      <c r="M474" s="246">
        <v>49.45</v>
      </c>
      <c r="N474" s="249">
        <v>192.86</v>
      </c>
      <c r="EZ474" s="225"/>
      <c r="FA474" s="226"/>
      <c r="FB474" s="226"/>
      <c r="FC474" s="226"/>
      <c r="FD474" s="226"/>
      <c r="FG474" s="237" t="s">
        <v>69</v>
      </c>
      <c r="FJ474" s="226"/>
      <c r="FL474" s="226"/>
    </row>
    <row r="475" spans="1:168" s="116" customFormat="1" ht="15" x14ac:dyDescent="0.25">
      <c r="A475" s="240"/>
      <c r="B475" s="239" t="s">
        <v>70</v>
      </c>
      <c r="C475" s="315" t="s">
        <v>71</v>
      </c>
      <c r="D475" s="315"/>
      <c r="E475" s="315"/>
      <c r="F475" s="241"/>
      <c r="G475" s="242"/>
      <c r="H475" s="242"/>
      <c r="I475" s="242"/>
      <c r="J475" s="245">
        <v>111.92</v>
      </c>
      <c r="K475" s="242"/>
      <c r="L475" s="245">
        <v>120.87</v>
      </c>
      <c r="M475" s="246">
        <v>9.1199999999999992</v>
      </c>
      <c r="N475" s="247">
        <v>1102.33</v>
      </c>
      <c r="EZ475" s="225"/>
      <c r="FA475" s="226"/>
      <c r="FB475" s="226"/>
      <c r="FC475" s="226"/>
      <c r="FD475" s="226"/>
      <c r="FG475" s="237" t="s">
        <v>71</v>
      </c>
      <c r="FJ475" s="226"/>
      <c r="FL475" s="226"/>
    </row>
    <row r="476" spans="1:168" s="116" customFormat="1" ht="15" x14ac:dyDescent="0.25">
      <c r="A476" s="251"/>
      <c r="B476" s="239"/>
      <c r="C476" s="315" t="s">
        <v>72</v>
      </c>
      <c r="D476" s="315"/>
      <c r="E476" s="315"/>
      <c r="F476" s="241" t="s">
        <v>73</v>
      </c>
      <c r="G476" s="246">
        <v>23.52</v>
      </c>
      <c r="H476" s="244">
        <v>1.3225</v>
      </c>
      <c r="I476" s="271">
        <v>33.593615999999997</v>
      </c>
      <c r="J476" s="253"/>
      <c r="K476" s="242"/>
      <c r="L476" s="253"/>
      <c r="M476" s="242"/>
      <c r="N476" s="254"/>
      <c r="EZ476" s="225"/>
      <c r="FA476" s="226"/>
      <c r="FB476" s="226"/>
      <c r="FC476" s="226"/>
      <c r="FD476" s="226"/>
      <c r="FH476" s="237" t="s">
        <v>72</v>
      </c>
      <c r="FJ476" s="226"/>
      <c r="FL476" s="226"/>
    </row>
    <row r="477" spans="1:168" s="116" customFormat="1" ht="15" x14ac:dyDescent="0.25">
      <c r="A477" s="251"/>
      <c r="B477" s="239"/>
      <c r="C477" s="315" t="s">
        <v>74</v>
      </c>
      <c r="D477" s="315"/>
      <c r="E477" s="315"/>
      <c r="F477" s="241" t="s">
        <v>73</v>
      </c>
      <c r="G477" s="269">
        <v>0.2</v>
      </c>
      <c r="H477" s="244">
        <v>1.4375</v>
      </c>
      <c r="I477" s="244">
        <v>0.3105</v>
      </c>
      <c r="J477" s="253"/>
      <c r="K477" s="242"/>
      <c r="L477" s="253"/>
      <c r="M477" s="242"/>
      <c r="N477" s="254"/>
      <c r="EZ477" s="225"/>
      <c r="FA477" s="226"/>
      <c r="FB477" s="226"/>
      <c r="FC477" s="226"/>
      <c r="FD477" s="226"/>
      <c r="FH477" s="237" t="s">
        <v>74</v>
      </c>
      <c r="FJ477" s="226"/>
      <c r="FL477" s="226"/>
    </row>
    <row r="478" spans="1:168" s="116" customFormat="1" ht="15" x14ac:dyDescent="0.25">
      <c r="A478" s="235"/>
      <c r="B478" s="239"/>
      <c r="C478" s="318" t="s">
        <v>75</v>
      </c>
      <c r="D478" s="318"/>
      <c r="E478" s="318"/>
      <c r="F478" s="255"/>
      <c r="G478" s="256"/>
      <c r="H478" s="256"/>
      <c r="I478" s="256"/>
      <c r="J478" s="258">
        <v>607.79999999999995</v>
      </c>
      <c r="K478" s="256"/>
      <c r="L478" s="258">
        <v>834.05</v>
      </c>
      <c r="M478" s="256"/>
      <c r="N478" s="259">
        <v>34223.949999999997</v>
      </c>
      <c r="EZ478" s="225"/>
      <c r="FA478" s="226"/>
      <c r="FB478" s="226"/>
      <c r="FC478" s="226"/>
      <c r="FD478" s="226"/>
      <c r="FI478" s="237" t="s">
        <v>75</v>
      </c>
      <c r="FJ478" s="226"/>
      <c r="FL478" s="226"/>
    </row>
    <row r="479" spans="1:168" s="116" customFormat="1" ht="15" x14ac:dyDescent="0.25">
      <c r="A479" s="251"/>
      <c r="B479" s="239"/>
      <c r="C479" s="315" t="s">
        <v>76</v>
      </c>
      <c r="D479" s="315"/>
      <c r="E479" s="315"/>
      <c r="F479" s="241"/>
      <c r="G479" s="242"/>
      <c r="H479" s="242"/>
      <c r="I479" s="242"/>
      <c r="J479" s="253"/>
      <c r="K479" s="242"/>
      <c r="L479" s="245">
        <v>655.65</v>
      </c>
      <c r="M479" s="242"/>
      <c r="N479" s="247">
        <v>32421.9</v>
      </c>
      <c r="EZ479" s="225"/>
      <c r="FA479" s="226"/>
      <c r="FB479" s="226"/>
      <c r="FC479" s="226"/>
      <c r="FD479" s="226"/>
      <c r="FH479" s="237" t="s">
        <v>76</v>
      </c>
      <c r="FJ479" s="226"/>
      <c r="FL479" s="226"/>
    </row>
    <row r="480" spans="1:168" s="116" customFormat="1" ht="23.25" x14ac:dyDescent="0.25">
      <c r="A480" s="251"/>
      <c r="B480" s="239" t="s">
        <v>111</v>
      </c>
      <c r="C480" s="315" t="s">
        <v>112</v>
      </c>
      <c r="D480" s="315"/>
      <c r="E480" s="315"/>
      <c r="F480" s="241" t="s">
        <v>79</v>
      </c>
      <c r="G480" s="260">
        <v>97</v>
      </c>
      <c r="H480" s="242"/>
      <c r="I480" s="260">
        <v>97</v>
      </c>
      <c r="J480" s="253"/>
      <c r="K480" s="242"/>
      <c r="L480" s="245">
        <v>635.98</v>
      </c>
      <c r="M480" s="242"/>
      <c r="N480" s="247">
        <v>31449.24</v>
      </c>
      <c r="EZ480" s="225"/>
      <c r="FA480" s="226"/>
      <c r="FB480" s="226"/>
      <c r="FC480" s="226"/>
      <c r="FD480" s="226"/>
      <c r="FH480" s="237" t="s">
        <v>112</v>
      </c>
      <c r="FJ480" s="226"/>
      <c r="FL480" s="226"/>
    </row>
    <row r="481" spans="1:168" s="116" customFormat="1" ht="23.25" x14ac:dyDescent="0.25">
      <c r="A481" s="251"/>
      <c r="B481" s="239" t="s">
        <v>113</v>
      </c>
      <c r="C481" s="315" t="s">
        <v>114</v>
      </c>
      <c r="D481" s="315"/>
      <c r="E481" s="315"/>
      <c r="F481" s="241" t="s">
        <v>79</v>
      </c>
      <c r="G481" s="260">
        <v>51</v>
      </c>
      <c r="H481" s="242"/>
      <c r="I481" s="260">
        <v>51</v>
      </c>
      <c r="J481" s="253"/>
      <c r="K481" s="242"/>
      <c r="L481" s="245">
        <v>334.38</v>
      </c>
      <c r="M481" s="242"/>
      <c r="N481" s="247">
        <v>16535.169999999998</v>
      </c>
      <c r="EZ481" s="225"/>
      <c r="FA481" s="226"/>
      <c r="FB481" s="226"/>
      <c r="FC481" s="226"/>
      <c r="FD481" s="226"/>
      <c r="FH481" s="237" t="s">
        <v>114</v>
      </c>
      <c r="FJ481" s="226"/>
      <c r="FL481" s="226"/>
    </row>
    <row r="482" spans="1:168" s="116" customFormat="1" ht="15" x14ac:dyDescent="0.25">
      <c r="A482" s="261"/>
      <c r="B482" s="262"/>
      <c r="C482" s="316" t="s">
        <v>82</v>
      </c>
      <c r="D482" s="316"/>
      <c r="E482" s="316"/>
      <c r="F482" s="229"/>
      <c r="G482" s="230"/>
      <c r="H482" s="230"/>
      <c r="I482" s="230"/>
      <c r="J482" s="233"/>
      <c r="K482" s="230"/>
      <c r="L482" s="266">
        <v>1804.41</v>
      </c>
      <c r="M482" s="256"/>
      <c r="N482" s="264">
        <v>82208.36</v>
      </c>
      <c r="EZ482" s="225"/>
      <c r="FA482" s="226"/>
      <c r="FB482" s="226"/>
      <c r="FC482" s="226"/>
      <c r="FD482" s="226"/>
      <c r="FJ482" s="226" t="s">
        <v>82</v>
      </c>
      <c r="FL482" s="226"/>
    </row>
    <row r="483" spans="1:168" s="116" customFormat="1" ht="45" x14ac:dyDescent="0.25">
      <c r="A483" s="227" t="s">
        <v>239</v>
      </c>
      <c r="B483" s="228" t="s">
        <v>240</v>
      </c>
      <c r="C483" s="316" t="s">
        <v>241</v>
      </c>
      <c r="D483" s="316"/>
      <c r="E483" s="316"/>
      <c r="F483" s="229" t="s">
        <v>85</v>
      </c>
      <c r="G483" s="230">
        <v>36</v>
      </c>
      <c r="H483" s="231">
        <v>1</v>
      </c>
      <c r="I483" s="231">
        <v>36</v>
      </c>
      <c r="J483" s="263">
        <v>880.12</v>
      </c>
      <c r="K483" s="265">
        <v>1.04236</v>
      </c>
      <c r="L483" s="266">
        <v>33026.47</v>
      </c>
      <c r="M483" s="267">
        <v>9.1199999999999992</v>
      </c>
      <c r="N483" s="264">
        <v>301201.40999999997</v>
      </c>
      <c r="EZ483" s="225"/>
      <c r="FA483" s="226"/>
      <c r="FB483" s="226" t="s">
        <v>241</v>
      </c>
      <c r="FC483" s="226" t="s">
        <v>4</v>
      </c>
      <c r="FD483" s="226" t="s">
        <v>4</v>
      </c>
      <c r="FJ483" s="226"/>
      <c r="FL483" s="226"/>
    </row>
    <row r="484" spans="1:168" s="116" customFormat="1" ht="15" x14ac:dyDescent="0.25">
      <c r="A484" s="235"/>
      <c r="B484" s="236"/>
      <c r="C484" s="315" t="s">
        <v>635</v>
      </c>
      <c r="D484" s="315"/>
      <c r="E484" s="315"/>
      <c r="F484" s="315"/>
      <c r="G484" s="315"/>
      <c r="H484" s="315"/>
      <c r="I484" s="315"/>
      <c r="J484" s="315"/>
      <c r="K484" s="315"/>
      <c r="L484" s="315"/>
      <c r="M484" s="315"/>
      <c r="N484" s="317"/>
      <c r="EZ484" s="225"/>
      <c r="FA484" s="226"/>
      <c r="FB484" s="226"/>
      <c r="FC484" s="226"/>
      <c r="FD484" s="226"/>
      <c r="FJ484" s="226"/>
      <c r="FK484" s="237" t="s">
        <v>635</v>
      </c>
      <c r="FL484" s="226"/>
    </row>
    <row r="485" spans="1:168" s="116" customFormat="1" ht="15" x14ac:dyDescent="0.25">
      <c r="A485" s="238"/>
      <c r="B485" s="239"/>
      <c r="C485" s="310" t="s">
        <v>87</v>
      </c>
      <c r="D485" s="310"/>
      <c r="E485" s="310"/>
      <c r="F485" s="310"/>
      <c r="G485" s="310"/>
      <c r="H485" s="310"/>
      <c r="I485" s="310"/>
      <c r="J485" s="310"/>
      <c r="K485" s="310"/>
      <c r="L485" s="310"/>
      <c r="M485" s="310"/>
      <c r="N485" s="322"/>
      <c r="EZ485" s="225"/>
      <c r="FA485" s="226"/>
      <c r="FB485" s="226"/>
      <c r="FC485" s="226"/>
      <c r="FD485" s="226"/>
      <c r="FF485" s="237" t="s">
        <v>87</v>
      </c>
      <c r="FJ485" s="226"/>
      <c r="FL485" s="226"/>
    </row>
    <row r="486" spans="1:168" s="116" customFormat="1" ht="15" x14ac:dyDescent="0.25">
      <c r="A486" s="238"/>
      <c r="B486" s="239"/>
      <c r="C486" s="310" t="s">
        <v>88</v>
      </c>
      <c r="D486" s="310"/>
      <c r="E486" s="310"/>
      <c r="F486" s="310"/>
      <c r="G486" s="310"/>
      <c r="H486" s="310"/>
      <c r="I486" s="310"/>
      <c r="J486" s="310"/>
      <c r="K486" s="310"/>
      <c r="L486" s="310"/>
      <c r="M486" s="310"/>
      <c r="N486" s="322"/>
      <c r="EZ486" s="225"/>
      <c r="FA486" s="226"/>
      <c r="FB486" s="226"/>
      <c r="FC486" s="226"/>
      <c r="FD486" s="226"/>
      <c r="FF486" s="237" t="s">
        <v>88</v>
      </c>
      <c r="FJ486" s="226"/>
      <c r="FL486" s="226"/>
    </row>
    <row r="487" spans="1:168" s="116" customFormat="1" ht="15" x14ac:dyDescent="0.25">
      <c r="A487" s="261"/>
      <c r="B487" s="262"/>
      <c r="C487" s="316" t="s">
        <v>82</v>
      </c>
      <c r="D487" s="316"/>
      <c r="E487" s="316"/>
      <c r="F487" s="229"/>
      <c r="G487" s="230"/>
      <c r="H487" s="230"/>
      <c r="I487" s="230"/>
      <c r="J487" s="233"/>
      <c r="K487" s="230"/>
      <c r="L487" s="266">
        <v>33026.47</v>
      </c>
      <c r="M487" s="256"/>
      <c r="N487" s="264">
        <v>301201.40999999997</v>
      </c>
      <c r="EZ487" s="225"/>
      <c r="FA487" s="226"/>
      <c r="FB487" s="226"/>
      <c r="FC487" s="226"/>
      <c r="FD487" s="226"/>
      <c r="FJ487" s="226" t="s">
        <v>82</v>
      </c>
      <c r="FL487" s="226"/>
    </row>
    <row r="488" spans="1:168" s="116" customFormat="1" ht="45" x14ac:dyDescent="0.25">
      <c r="A488" s="227" t="s">
        <v>243</v>
      </c>
      <c r="B488" s="228" t="s">
        <v>244</v>
      </c>
      <c r="C488" s="316" t="s">
        <v>245</v>
      </c>
      <c r="D488" s="316"/>
      <c r="E488" s="316"/>
      <c r="F488" s="229" t="s">
        <v>85</v>
      </c>
      <c r="G488" s="230">
        <v>36</v>
      </c>
      <c r="H488" s="231">
        <v>1</v>
      </c>
      <c r="I488" s="231">
        <v>36</v>
      </c>
      <c r="J488" s="263">
        <v>589.54999999999995</v>
      </c>
      <c r="K488" s="265">
        <v>1.04236</v>
      </c>
      <c r="L488" s="266">
        <v>22122.84</v>
      </c>
      <c r="M488" s="267">
        <v>9.1199999999999992</v>
      </c>
      <c r="N488" s="264">
        <v>201760.3</v>
      </c>
      <c r="EZ488" s="225"/>
      <c r="FA488" s="226"/>
      <c r="FB488" s="226" t="s">
        <v>245</v>
      </c>
      <c r="FC488" s="226" t="s">
        <v>4</v>
      </c>
      <c r="FD488" s="226" t="s">
        <v>4</v>
      </c>
      <c r="FJ488" s="226"/>
      <c r="FL488" s="226"/>
    </row>
    <row r="489" spans="1:168" s="116" customFormat="1" ht="15" x14ac:dyDescent="0.25">
      <c r="A489" s="235"/>
      <c r="B489" s="236"/>
      <c r="C489" s="315" t="s">
        <v>636</v>
      </c>
      <c r="D489" s="315"/>
      <c r="E489" s="315"/>
      <c r="F489" s="315"/>
      <c r="G489" s="315"/>
      <c r="H489" s="315"/>
      <c r="I489" s="315"/>
      <c r="J489" s="315"/>
      <c r="K489" s="315"/>
      <c r="L489" s="315"/>
      <c r="M489" s="315"/>
      <c r="N489" s="317"/>
      <c r="EZ489" s="225"/>
      <c r="FA489" s="226"/>
      <c r="FB489" s="226"/>
      <c r="FC489" s="226"/>
      <c r="FD489" s="226"/>
      <c r="FJ489" s="226"/>
      <c r="FK489" s="237" t="s">
        <v>636</v>
      </c>
      <c r="FL489" s="226"/>
    </row>
    <row r="490" spans="1:168" s="116" customFormat="1" ht="15" x14ac:dyDescent="0.25">
      <c r="A490" s="238"/>
      <c r="B490" s="239"/>
      <c r="C490" s="310" t="s">
        <v>87</v>
      </c>
      <c r="D490" s="310"/>
      <c r="E490" s="310"/>
      <c r="F490" s="310"/>
      <c r="G490" s="310"/>
      <c r="H490" s="310"/>
      <c r="I490" s="310"/>
      <c r="J490" s="310"/>
      <c r="K490" s="310"/>
      <c r="L490" s="310"/>
      <c r="M490" s="310"/>
      <c r="N490" s="322"/>
      <c r="EZ490" s="225"/>
      <c r="FA490" s="226"/>
      <c r="FB490" s="226"/>
      <c r="FC490" s="226"/>
      <c r="FD490" s="226"/>
      <c r="FF490" s="237" t="s">
        <v>87</v>
      </c>
      <c r="FJ490" s="226"/>
      <c r="FL490" s="226"/>
    </row>
    <row r="491" spans="1:168" s="116" customFormat="1" ht="15" x14ac:dyDescent="0.25">
      <c r="A491" s="238"/>
      <c r="B491" s="239"/>
      <c r="C491" s="310" t="s">
        <v>88</v>
      </c>
      <c r="D491" s="310"/>
      <c r="E491" s="310"/>
      <c r="F491" s="310"/>
      <c r="G491" s="310"/>
      <c r="H491" s="310"/>
      <c r="I491" s="310"/>
      <c r="J491" s="310"/>
      <c r="K491" s="310"/>
      <c r="L491" s="310"/>
      <c r="M491" s="310"/>
      <c r="N491" s="322"/>
      <c r="EZ491" s="225"/>
      <c r="FA491" s="226"/>
      <c r="FB491" s="226"/>
      <c r="FC491" s="226"/>
      <c r="FD491" s="226"/>
      <c r="FF491" s="237" t="s">
        <v>88</v>
      </c>
      <c r="FJ491" s="226"/>
      <c r="FL491" s="226"/>
    </row>
    <row r="492" spans="1:168" s="116" customFormat="1" ht="15" x14ac:dyDescent="0.25">
      <c r="A492" s="261"/>
      <c r="B492" s="262"/>
      <c r="C492" s="316" t="s">
        <v>82</v>
      </c>
      <c r="D492" s="316"/>
      <c r="E492" s="316"/>
      <c r="F492" s="229"/>
      <c r="G492" s="230"/>
      <c r="H492" s="230"/>
      <c r="I492" s="230"/>
      <c r="J492" s="233"/>
      <c r="K492" s="230"/>
      <c r="L492" s="266">
        <v>22122.84</v>
      </c>
      <c r="M492" s="256"/>
      <c r="N492" s="264">
        <v>201760.3</v>
      </c>
      <c r="EZ492" s="225"/>
      <c r="FA492" s="226"/>
      <c r="FB492" s="226"/>
      <c r="FC492" s="226"/>
      <c r="FD492" s="226"/>
      <c r="FJ492" s="226" t="s">
        <v>82</v>
      </c>
      <c r="FL492" s="226"/>
    </row>
    <row r="493" spans="1:168" s="116" customFormat="1" ht="23.25" x14ac:dyDescent="0.25">
      <c r="A493" s="227" t="s">
        <v>247</v>
      </c>
      <c r="B493" s="228" t="s">
        <v>248</v>
      </c>
      <c r="C493" s="316" t="s">
        <v>249</v>
      </c>
      <c r="D493" s="316"/>
      <c r="E493" s="316"/>
      <c r="F493" s="229" t="s">
        <v>59</v>
      </c>
      <c r="G493" s="230">
        <v>4.0000000000000001E-3</v>
      </c>
      <c r="H493" s="231">
        <v>1</v>
      </c>
      <c r="I493" s="270">
        <v>4.0000000000000001E-3</v>
      </c>
      <c r="J493" s="266">
        <v>15441.79</v>
      </c>
      <c r="K493" s="230"/>
      <c r="L493" s="263">
        <v>61.77</v>
      </c>
      <c r="M493" s="267">
        <v>9.1199999999999992</v>
      </c>
      <c r="N493" s="275">
        <v>563.34</v>
      </c>
      <c r="EZ493" s="225"/>
      <c r="FA493" s="226"/>
      <c r="FB493" s="226" t="s">
        <v>249</v>
      </c>
      <c r="FC493" s="226" t="s">
        <v>4</v>
      </c>
      <c r="FD493" s="226" t="s">
        <v>4</v>
      </c>
      <c r="FJ493" s="226"/>
      <c r="FL493" s="226"/>
    </row>
    <row r="494" spans="1:168" s="116" customFormat="1" ht="15" x14ac:dyDescent="0.25">
      <c r="A494" s="235"/>
      <c r="B494" s="236"/>
      <c r="C494" s="315" t="s">
        <v>250</v>
      </c>
      <c r="D494" s="315"/>
      <c r="E494" s="315"/>
      <c r="F494" s="315"/>
      <c r="G494" s="315"/>
      <c r="H494" s="315"/>
      <c r="I494" s="315"/>
      <c r="J494" s="315"/>
      <c r="K494" s="315"/>
      <c r="L494" s="315"/>
      <c r="M494" s="315"/>
      <c r="N494" s="317"/>
      <c r="EZ494" s="225"/>
      <c r="FA494" s="226"/>
      <c r="FB494" s="226"/>
      <c r="FC494" s="226"/>
      <c r="FD494" s="226"/>
      <c r="FE494" s="237" t="s">
        <v>250</v>
      </c>
      <c r="FJ494" s="226"/>
      <c r="FL494" s="226"/>
    </row>
    <row r="495" spans="1:168" s="116" customFormat="1" ht="15" x14ac:dyDescent="0.25">
      <c r="A495" s="261"/>
      <c r="B495" s="262"/>
      <c r="C495" s="316" t="s">
        <v>82</v>
      </c>
      <c r="D495" s="316"/>
      <c r="E495" s="316"/>
      <c r="F495" s="229"/>
      <c r="G495" s="230"/>
      <c r="H495" s="230"/>
      <c r="I495" s="230"/>
      <c r="J495" s="233"/>
      <c r="K495" s="230"/>
      <c r="L495" s="263">
        <v>61.77</v>
      </c>
      <c r="M495" s="256"/>
      <c r="N495" s="275">
        <v>563.34</v>
      </c>
      <c r="EZ495" s="225"/>
      <c r="FA495" s="226"/>
      <c r="FB495" s="226"/>
      <c r="FC495" s="226"/>
      <c r="FD495" s="226"/>
      <c r="FJ495" s="226" t="s">
        <v>82</v>
      </c>
      <c r="FL495" s="226"/>
    </row>
    <row r="496" spans="1:168" s="116" customFormat="1" ht="23.25" x14ac:dyDescent="0.25">
      <c r="A496" s="227" t="s">
        <v>251</v>
      </c>
      <c r="B496" s="228" t="s">
        <v>252</v>
      </c>
      <c r="C496" s="316" t="s">
        <v>253</v>
      </c>
      <c r="D496" s="316"/>
      <c r="E496" s="316"/>
      <c r="F496" s="229" t="s">
        <v>59</v>
      </c>
      <c r="G496" s="230">
        <v>6.0000000000000001E-3</v>
      </c>
      <c r="H496" s="231">
        <v>1</v>
      </c>
      <c r="I496" s="270">
        <v>6.0000000000000001E-3</v>
      </c>
      <c r="J496" s="266">
        <v>10080.84</v>
      </c>
      <c r="K496" s="230"/>
      <c r="L496" s="263">
        <v>60.49</v>
      </c>
      <c r="M496" s="267">
        <v>9.1199999999999992</v>
      </c>
      <c r="N496" s="275">
        <v>551.66999999999996</v>
      </c>
      <c r="EZ496" s="225"/>
      <c r="FA496" s="226"/>
      <c r="FB496" s="226" t="s">
        <v>253</v>
      </c>
      <c r="FC496" s="226" t="s">
        <v>4</v>
      </c>
      <c r="FD496" s="226" t="s">
        <v>4</v>
      </c>
      <c r="FJ496" s="226"/>
      <c r="FL496" s="226"/>
    </row>
    <row r="497" spans="1:168" s="116" customFormat="1" ht="15" x14ac:dyDescent="0.25">
      <c r="A497" s="235"/>
      <c r="B497" s="236"/>
      <c r="C497" s="315" t="s">
        <v>254</v>
      </c>
      <c r="D497" s="315"/>
      <c r="E497" s="315"/>
      <c r="F497" s="315"/>
      <c r="G497" s="315"/>
      <c r="H497" s="315"/>
      <c r="I497" s="315"/>
      <c r="J497" s="315"/>
      <c r="K497" s="315"/>
      <c r="L497" s="315"/>
      <c r="M497" s="315"/>
      <c r="N497" s="317"/>
      <c r="EZ497" s="225"/>
      <c r="FA497" s="226"/>
      <c r="FB497" s="226"/>
      <c r="FC497" s="226"/>
      <c r="FD497" s="226"/>
      <c r="FE497" s="237" t="s">
        <v>254</v>
      </c>
      <c r="FJ497" s="226"/>
      <c r="FL497" s="226"/>
    </row>
    <row r="498" spans="1:168" s="116" customFormat="1" ht="15" x14ac:dyDescent="0.25">
      <c r="A498" s="261"/>
      <c r="B498" s="262"/>
      <c r="C498" s="316" t="s">
        <v>82</v>
      </c>
      <c r="D498" s="316"/>
      <c r="E498" s="316"/>
      <c r="F498" s="229"/>
      <c r="G498" s="230"/>
      <c r="H498" s="230"/>
      <c r="I498" s="230"/>
      <c r="J498" s="233"/>
      <c r="K498" s="230"/>
      <c r="L498" s="263">
        <v>60.49</v>
      </c>
      <c r="M498" s="256"/>
      <c r="N498" s="275">
        <v>551.66999999999996</v>
      </c>
      <c r="EZ498" s="225"/>
      <c r="FA498" s="226"/>
      <c r="FB498" s="226"/>
      <c r="FC498" s="226"/>
      <c r="FD498" s="226"/>
      <c r="FJ498" s="226" t="s">
        <v>82</v>
      </c>
      <c r="FL498" s="226"/>
    </row>
    <row r="499" spans="1:168" s="116" customFormat="1" ht="45.75" x14ac:dyDescent="0.25">
      <c r="A499" s="227" t="s">
        <v>255</v>
      </c>
      <c r="B499" s="228" t="s">
        <v>124</v>
      </c>
      <c r="C499" s="316" t="s">
        <v>125</v>
      </c>
      <c r="D499" s="316"/>
      <c r="E499" s="316"/>
      <c r="F499" s="229" t="s">
        <v>126</v>
      </c>
      <c r="G499" s="230">
        <v>0.02</v>
      </c>
      <c r="H499" s="231">
        <v>1</v>
      </c>
      <c r="I499" s="267">
        <v>0.02</v>
      </c>
      <c r="J499" s="233"/>
      <c r="K499" s="230"/>
      <c r="L499" s="233"/>
      <c r="M499" s="230"/>
      <c r="N499" s="234"/>
      <c r="EZ499" s="225"/>
      <c r="FA499" s="226"/>
      <c r="FB499" s="226" t="s">
        <v>125</v>
      </c>
      <c r="FC499" s="226" t="s">
        <v>4</v>
      </c>
      <c r="FD499" s="226" t="s">
        <v>4</v>
      </c>
      <c r="FJ499" s="226"/>
      <c r="FL499" s="226"/>
    </row>
    <row r="500" spans="1:168" s="116" customFormat="1" ht="15" x14ac:dyDescent="0.25">
      <c r="A500" s="235"/>
      <c r="B500" s="236"/>
      <c r="C500" s="315" t="s">
        <v>127</v>
      </c>
      <c r="D500" s="315"/>
      <c r="E500" s="315"/>
      <c r="F500" s="315"/>
      <c r="G500" s="315"/>
      <c r="H500" s="315"/>
      <c r="I500" s="315"/>
      <c r="J500" s="315"/>
      <c r="K500" s="315"/>
      <c r="L500" s="315"/>
      <c r="M500" s="315"/>
      <c r="N500" s="317"/>
      <c r="EZ500" s="225"/>
      <c r="FA500" s="226"/>
      <c r="FB500" s="226"/>
      <c r="FC500" s="226"/>
      <c r="FD500" s="226"/>
      <c r="FE500" s="237" t="s">
        <v>127</v>
      </c>
      <c r="FJ500" s="226"/>
      <c r="FL500" s="226"/>
    </row>
    <row r="501" spans="1:168" s="116" customFormat="1" ht="68.25" x14ac:dyDescent="0.25">
      <c r="A501" s="238"/>
      <c r="B501" s="239" t="s">
        <v>61</v>
      </c>
      <c r="C501" s="310" t="s">
        <v>62</v>
      </c>
      <c r="D501" s="310"/>
      <c r="E501" s="310"/>
      <c r="F501" s="310"/>
      <c r="G501" s="310"/>
      <c r="H501" s="310"/>
      <c r="I501" s="310"/>
      <c r="J501" s="310"/>
      <c r="K501" s="310"/>
      <c r="L501" s="310"/>
      <c r="M501" s="310"/>
      <c r="N501" s="322"/>
      <c r="EZ501" s="225"/>
      <c r="FA501" s="226"/>
      <c r="FB501" s="226"/>
      <c r="FC501" s="226"/>
      <c r="FD501" s="226"/>
      <c r="FF501" s="237" t="s">
        <v>62</v>
      </c>
      <c r="FJ501" s="226"/>
      <c r="FL501" s="226"/>
    </row>
    <row r="502" spans="1:168" s="116" customFormat="1" ht="15" x14ac:dyDescent="0.25">
      <c r="A502" s="240"/>
      <c r="B502" s="239" t="s">
        <v>56</v>
      </c>
      <c r="C502" s="315" t="s">
        <v>65</v>
      </c>
      <c r="D502" s="315"/>
      <c r="E502" s="315"/>
      <c r="F502" s="241"/>
      <c r="G502" s="242"/>
      <c r="H502" s="242"/>
      <c r="I502" s="242"/>
      <c r="J502" s="245">
        <v>503.45</v>
      </c>
      <c r="K502" s="246">
        <v>1.1499999999999999</v>
      </c>
      <c r="L502" s="245">
        <v>11.58</v>
      </c>
      <c r="M502" s="246">
        <v>49.45</v>
      </c>
      <c r="N502" s="249">
        <v>572.63</v>
      </c>
      <c r="EZ502" s="225"/>
      <c r="FA502" s="226"/>
      <c r="FB502" s="226"/>
      <c r="FC502" s="226"/>
      <c r="FD502" s="226"/>
      <c r="FG502" s="237" t="s">
        <v>65</v>
      </c>
      <c r="FJ502" s="226"/>
      <c r="FL502" s="226"/>
    </row>
    <row r="503" spans="1:168" s="116" customFormat="1" ht="15" x14ac:dyDescent="0.25">
      <c r="A503" s="251"/>
      <c r="B503" s="239"/>
      <c r="C503" s="315" t="s">
        <v>72</v>
      </c>
      <c r="D503" s="315"/>
      <c r="E503" s="315"/>
      <c r="F503" s="241" t="s">
        <v>73</v>
      </c>
      <c r="G503" s="246">
        <v>25.95</v>
      </c>
      <c r="H503" s="246">
        <v>1.1499999999999999</v>
      </c>
      <c r="I503" s="268">
        <v>0.59684999999999999</v>
      </c>
      <c r="J503" s="253"/>
      <c r="K503" s="242"/>
      <c r="L503" s="253"/>
      <c r="M503" s="242"/>
      <c r="N503" s="254"/>
      <c r="EZ503" s="225"/>
      <c r="FA503" s="226"/>
      <c r="FB503" s="226"/>
      <c r="FC503" s="226"/>
      <c r="FD503" s="226"/>
      <c r="FH503" s="237" t="s">
        <v>72</v>
      </c>
      <c r="FJ503" s="226"/>
      <c r="FL503" s="226"/>
    </row>
    <row r="504" spans="1:168" s="116" customFormat="1" ht="15" x14ac:dyDescent="0.25">
      <c r="A504" s="235"/>
      <c r="B504" s="239"/>
      <c r="C504" s="318" t="s">
        <v>75</v>
      </c>
      <c r="D504" s="318"/>
      <c r="E504" s="318"/>
      <c r="F504" s="255"/>
      <c r="G504" s="256"/>
      <c r="H504" s="256"/>
      <c r="I504" s="256"/>
      <c r="J504" s="258">
        <v>503.45</v>
      </c>
      <c r="K504" s="256"/>
      <c r="L504" s="258">
        <v>11.58</v>
      </c>
      <c r="M504" s="256"/>
      <c r="N504" s="272">
        <v>572.63</v>
      </c>
      <c r="EZ504" s="225"/>
      <c r="FA504" s="226"/>
      <c r="FB504" s="226"/>
      <c r="FC504" s="226"/>
      <c r="FD504" s="226"/>
      <c r="FI504" s="237" t="s">
        <v>75</v>
      </c>
      <c r="FJ504" s="226"/>
      <c r="FL504" s="226"/>
    </row>
    <row r="505" spans="1:168" s="116" customFormat="1" ht="15" x14ac:dyDescent="0.25">
      <c r="A505" s="251"/>
      <c r="B505" s="239"/>
      <c r="C505" s="315" t="s">
        <v>76</v>
      </c>
      <c r="D505" s="315"/>
      <c r="E505" s="315"/>
      <c r="F505" s="241"/>
      <c r="G505" s="242"/>
      <c r="H505" s="242"/>
      <c r="I505" s="242"/>
      <c r="J505" s="253"/>
      <c r="K505" s="242"/>
      <c r="L505" s="245">
        <v>11.58</v>
      </c>
      <c r="M505" s="242"/>
      <c r="N505" s="249">
        <v>572.63</v>
      </c>
      <c r="EZ505" s="225"/>
      <c r="FA505" s="226"/>
      <c r="FB505" s="226"/>
      <c r="FC505" s="226"/>
      <c r="FD505" s="226"/>
      <c r="FH505" s="237" t="s">
        <v>76</v>
      </c>
      <c r="FJ505" s="226"/>
      <c r="FL505" s="226"/>
    </row>
    <row r="506" spans="1:168" s="116" customFormat="1" ht="45.75" x14ac:dyDescent="0.25">
      <c r="A506" s="251"/>
      <c r="B506" s="239" t="s">
        <v>128</v>
      </c>
      <c r="C506" s="315" t="s">
        <v>129</v>
      </c>
      <c r="D506" s="315"/>
      <c r="E506" s="315"/>
      <c r="F506" s="241" t="s">
        <v>79</v>
      </c>
      <c r="G506" s="260">
        <v>103</v>
      </c>
      <c r="H506" s="242"/>
      <c r="I506" s="260">
        <v>103</v>
      </c>
      <c r="J506" s="253"/>
      <c r="K506" s="242"/>
      <c r="L506" s="245">
        <v>11.93</v>
      </c>
      <c r="M506" s="242"/>
      <c r="N506" s="249">
        <v>589.80999999999995</v>
      </c>
      <c r="EZ506" s="225"/>
      <c r="FA506" s="226"/>
      <c r="FB506" s="226"/>
      <c r="FC506" s="226"/>
      <c r="FD506" s="226"/>
      <c r="FH506" s="237" t="s">
        <v>129</v>
      </c>
      <c r="FJ506" s="226"/>
      <c r="FL506" s="226"/>
    </row>
    <row r="507" spans="1:168" s="116" customFormat="1" ht="45.75" x14ac:dyDescent="0.25">
      <c r="A507" s="251"/>
      <c r="B507" s="239" t="s">
        <v>130</v>
      </c>
      <c r="C507" s="315" t="s">
        <v>131</v>
      </c>
      <c r="D507" s="315"/>
      <c r="E507" s="315"/>
      <c r="F507" s="241" t="s">
        <v>79</v>
      </c>
      <c r="G507" s="260">
        <v>59</v>
      </c>
      <c r="H507" s="242"/>
      <c r="I507" s="260">
        <v>59</v>
      </c>
      <c r="J507" s="253"/>
      <c r="K507" s="242"/>
      <c r="L507" s="245">
        <v>6.83</v>
      </c>
      <c r="M507" s="242"/>
      <c r="N507" s="249">
        <v>337.85</v>
      </c>
      <c r="EZ507" s="225"/>
      <c r="FA507" s="226"/>
      <c r="FB507" s="226"/>
      <c r="FC507" s="226"/>
      <c r="FD507" s="226"/>
      <c r="FH507" s="237" t="s">
        <v>131</v>
      </c>
      <c r="FJ507" s="226"/>
      <c r="FL507" s="226"/>
    </row>
    <row r="508" spans="1:168" s="116" customFormat="1" ht="15" x14ac:dyDescent="0.25">
      <c r="A508" s="261"/>
      <c r="B508" s="262"/>
      <c r="C508" s="316" t="s">
        <v>82</v>
      </c>
      <c r="D508" s="316"/>
      <c r="E508" s="316"/>
      <c r="F508" s="229"/>
      <c r="G508" s="230"/>
      <c r="H508" s="230"/>
      <c r="I508" s="230"/>
      <c r="J508" s="233"/>
      <c r="K508" s="230"/>
      <c r="L508" s="263">
        <v>30.34</v>
      </c>
      <c r="M508" s="256"/>
      <c r="N508" s="264">
        <v>1500.29</v>
      </c>
      <c r="EZ508" s="225"/>
      <c r="FA508" s="226"/>
      <c r="FB508" s="226"/>
      <c r="FC508" s="226"/>
      <c r="FD508" s="226"/>
      <c r="FJ508" s="226" t="s">
        <v>82</v>
      </c>
      <c r="FL508" s="226"/>
    </row>
    <row r="509" spans="1:168" s="116" customFormat="1" ht="45.75" x14ac:dyDescent="0.25">
      <c r="A509" s="227" t="s">
        <v>256</v>
      </c>
      <c r="B509" s="228" t="s">
        <v>133</v>
      </c>
      <c r="C509" s="316" t="s">
        <v>134</v>
      </c>
      <c r="D509" s="316"/>
      <c r="E509" s="316"/>
      <c r="F509" s="229" t="s">
        <v>126</v>
      </c>
      <c r="G509" s="230">
        <v>0.02</v>
      </c>
      <c r="H509" s="231">
        <v>1</v>
      </c>
      <c r="I509" s="267">
        <v>0.02</v>
      </c>
      <c r="J509" s="233"/>
      <c r="K509" s="230"/>
      <c r="L509" s="233"/>
      <c r="M509" s="230"/>
      <c r="N509" s="234"/>
      <c r="EZ509" s="225"/>
      <c r="FA509" s="226"/>
      <c r="FB509" s="226" t="s">
        <v>134</v>
      </c>
      <c r="FC509" s="226" t="s">
        <v>4</v>
      </c>
      <c r="FD509" s="226" t="s">
        <v>4</v>
      </c>
      <c r="FJ509" s="226"/>
      <c r="FL509" s="226"/>
    </row>
    <row r="510" spans="1:168" s="116" customFormat="1" ht="15" x14ac:dyDescent="0.25">
      <c r="A510" s="235"/>
      <c r="B510" s="236"/>
      <c r="C510" s="315" t="s">
        <v>127</v>
      </c>
      <c r="D510" s="315"/>
      <c r="E510" s="315"/>
      <c r="F510" s="315"/>
      <c r="G510" s="315"/>
      <c r="H510" s="315"/>
      <c r="I510" s="315"/>
      <c r="J510" s="315"/>
      <c r="K510" s="315"/>
      <c r="L510" s="315"/>
      <c r="M510" s="315"/>
      <c r="N510" s="317"/>
      <c r="EZ510" s="225"/>
      <c r="FA510" s="226"/>
      <c r="FB510" s="226"/>
      <c r="FC510" s="226"/>
      <c r="FD510" s="226"/>
      <c r="FE510" s="237" t="s">
        <v>127</v>
      </c>
      <c r="FJ510" s="226"/>
      <c r="FL510" s="226"/>
    </row>
    <row r="511" spans="1:168" s="116" customFormat="1" ht="68.25" x14ac:dyDescent="0.25">
      <c r="A511" s="238"/>
      <c r="B511" s="239" t="s">
        <v>61</v>
      </c>
      <c r="C511" s="310" t="s">
        <v>62</v>
      </c>
      <c r="D511" s="310"/>
      <c r="E511" s="310"/>
      <c r="F511" s="310"/>
      <c r="G511" s="310"/>
      <c r="H511" s="310"/>
      <c r="I511" s="310"/>
      <c r="J511" s="310"/>
      <c r="K511" s="310"/>
      <c r="L511" s="310"/>
      <c r="M511" s="310"/>
      <c r="N511" s="322"/>
      <c r="EZ511" s="225"/>
      <c r="FA511" s="226"/>
      <c r="FB511" s="226"/>
      <c r="FC511" s="226"/>
      <c r="FD511" s="226"/>
      <c r="FF511" s="237" t="s">
        <v>62</v>
      </c>
      <c r="FJ511" s="226"/>
      <c r="FL511" s="226"/>
    </row>
    <row r="512" spans="1:168" s="116" customFormat="1" ht="15" x14ac:dyDescent="0.25">
      <c r="A512" s="238"/>
      <c r="B512" s="239"/>
      <c r="C512" s="310" t="s">
        <v>135</v>
      </c>
      <c r="D512" s="310"/>
      <c r="E512" s="310"/>
      <c r="F512" s="310"/>
      <c r="G512" s="310"/>
      <c r="H512" s="310"/>
      <c r="I512" s="310"/>
      <c r="J512" s="310"/>
      <c r="K512" s="310"/>
      <c r="L512" s="310"/>
      <c r="M512" s="310"/>
      <c r="N512" s="322"/>
      <c r="EZ512" s="225"/>
      <c r="FA512" s="226"/>
      <c r="FB512" s="226"/>
      <c r="FC512" s="226"/>
      <c r="FD512" s="226"/>
      <c r="FF512" s="237" t="s">
        <v>135</v>
      </c>
      <c r="FJ512" s="226"/>
      <c r="FL512" s="226"/>
    </row>
    <row r="513" spans="1:168" s="116" customFormat="1" ht="15" x14ac:dyDescent="0.25">
      <c r="A513" s="240"/>
      <c r="B513" s="239" t="s">
        <v>56</v>
      </c>
      <c r="C513" s="315" t="s">
        <v>65</v>
      </c>
      <c r="D513" s="315"/>
      <c r="E513" s="315"/>
      <c r="F513" s="241"/>
      <c r="G513" s="242"/>
      <c r="H513" s="242"/>
      <c r="I513" s="242"/>
      <c r="J513" s="245">
        <v>10.07</v>
      </c>
      <c r="K513" s="260">
        <v>23</v>
      </c>
      <c r="L513" s="245">
        <v>4.63</v>
      </c>
      <c r="M513" s="246">
        <v>49.45</v>
      </c>
      <c r="N513" s="249">
        <v>228.95</v>
      </c>
      <c r="EZ513" s="225"/>
      <c r="FA513" s="226"/>
      <c r="FB513" s="226"/>
      <c r="FC513" s="226"/>
      <c r="FD513" s="226"/>
      <c r="FG513" s="237" t="s">
        <v>65</v>
      </c>
      <c r="FJ513" s="226"/>
      <c r="FL513" s="226"/>
    </row>
    <row r="514" spans="1:168" s="116" customFormat="1" ht="15" x14ac:dyDescent="0.25">
      <c r="A514" s="251"/>
      <c r="B514" s="239"/>
      <c r="C514" s="315" t="s">
        <v>72</v>
      </c>
      <c r="D514" s="315"/>
      <c r="E514" s="315"/>
      <c r="F514" s="241" t="s">
        <v>73</v>
      </c>
      <c r="G514" s="246">
        <v>1.18</v>
      </c>
      <c r="H514" s="260">
        <v>23</v>
      </c>
      <c r="I514" s="244">
        <v>0.54279999999999995</v>
      </c>
      <c r="J514" s="253"/>
      <c r="K514" s="242"/>
      <c r="L514" s="253"/>
      <c r="M514" s="242"/>
      <c r="N514" s="254"/>
      <c r="EZ514" s="225"/>
      <c r="FA514" s="226"/>
      <c r="FB514" s="226"/>
      <c r="FC514" s="226"/>
      <c r="FD514" s="226"/>
      <c r="FH514" s="237" t="s">
        <v>72</v>
      </c>
      <c r="FJ514" s="226"/>
      <c r="FL514" s="226"/>
    </row>
    <row r="515" spans="1:168" s="116" customFormat="1" ht="15" x14ac:dyDescent="0.25">
      <c r="A515" s="235"/>
      <c r="B515" s="239"/>
      <c r="C515" s="318" t="s">
        <v>75</v>
      </c>
      <c r="D515" s="318"/>
      <c r="E515" s="318"/>
      <c r="F515" s="255"/>
      <c r="G515" s="256"/>
      <c r="H515" s="256"/>
      <c r="I515" s="256"/>
      <c r="J515" s="258">
        <v>10.07</v>
      </c>
      <c r="K515" s="256"/>
      <c r="L515" s="258">
        <v>4.63</v>
      </c>
      <c r="M515" s="256"/>
      <c r="N515" s="272">
        <v>228.95</v>
      </c>
      <c r="EZ515" s="225"/>
      <c r="FA515" s="226"/>
      <c r="FB515" s="226"/>
      <c r="FC515" s="226"/>
      <c r="FD515" s="226"/>
      <c r="FI515" s="237" t="s">
        <v>75</v>
      </c>
      <c r="FJ515" s="226"/>
      <c r="FL515" s="226"/>
    </row>
    <row r="516" spans="1:168" s="116" customFormat="1" ht="15" x14ac:dyDescent="0.25">
      <c r="A516" s="251"/>
      <c r="B516" s="239"/>
      <c r="C516" s="315" t="s">
        <v>76</v>
      </c>
      <c r="D516" s="315"/>
      <c r="E516" s="315"/>
      <c r="F516" s="241"/>
      <c r="G516" s="242"/>
      <c r="H516" s="242"/>
      <c r="I516" s="242"/>
      <c r="J516" s="253"/>
      <c r="K516" s="242"/>
      <c r="L516" s="245">
        <v>4.63</v>
      </c>
      <c r="M516" s="242"/>
      <c r="N516" s="249">
        <v>228.95</v>
      </c>
      <c r="EZ516" s="225"/>
      <c r="FA516" s="226"/>
      <c r="FB516" s="226"/>
      <c r="FC516" s="226"/>
      <c r="FD516" s="226"/>
      <c r="FH516" s="237" t="s">
        <v>76</v>
      </c>
      <c r="FJ516" s="226"/>
      <c r="FL516" s="226"/>
    </row>
    <row r="517" spans="1:168" s="116" customFormat="1" ht="45.75" x14ac:dyDescent="0.25">
      <c r="A517" s="251"/>
      <c r="B517" s="239" t="s">
        <v>128</v>
      </c>
      <c r="C517" s="315" t="s">
        <v>129</v>
      </c>
      <c r="D517" s="315"/>
      <c r="E517" s="315"/>
      <c r="F517" s="241" t="s">
        <v>79</v>
      </c>
      <c r="G517" s="260">
        <v>103</v>
      </c>
      <c r="H517" s="242"/>
      <c r="I517" s="260">
        <v>103</v>
      </c>
      <c r="J517" s="253"/>
      <c r="K517" s="242"/>
      <c r="L517" s="245">
        <v>4.7699999999999996</v>
      </c>
      <c r="M517" s="242"/>
      <c r="N517" s="249">
        <v>235.82</v>
      </c>
      <c r="EZ517" s="225"/>
      <c r="FA517" s="226"/>
      <c r="FB517" s="226"/>
      <c r="FC517" s="226"/>
      <c r="FD517" s="226"/>
      <c r="FH517" s="237" t="s">
        <v>129</v>
      </c>
      <c r="FJ517" s="226"/>
      <c r="FL517" s="226"/>
    </row>
    <row r="518" spans="1:168" s="116" customFormat="1" ht="45.75" x14ac:dyDescent="0.25">
      <c r="A518" s="251"/>
      <c r="B518" s="239" t="s">
        <v>130</v>
      </c>
      <c r="C518" s="315" t="s">
        <v>131</v>
      </c>
      <c r="D518" s="315"/>
      <c r="E518" s="315"/>
      <c r="F518" s="241" t="s">
        <v>79</v>
      </c>
      <c r="G518" s="260">
        <v>59</v>
      </c>
      <c r="H518" s="242"/>
      <c r="I518" s="260">
        <v>59</v>
      </c>
      <c r="J518" s="253"/>
      <c r="K518" s="242"/>
      <c r="L518" s="245">
        <v>2.73</v>
      </c>
      <c r="M518" s="242"/>
      <c r="N518" s="249">
        <v>135.08000000000001</v>
      </c>
      <c r="EZ518" s="225"/>
      <c r="FA518" s="226"/>
      <c r="FB518" s="226"/>
      <c r="FC518" s="226"/>
      <c r="FD518" s="226"/>
      <c r="FH518" s="237" t="s">
        <v>131</v>
      </c>
      <c r="FJ518" s="226"/>
      <c r="FL518" s="226"/>
    </row>
    <row r="519" spans="1:168" s="116" customFormat="1" ht="15" x14ac:dyDescent="0.25">
      <c r="A519" s="261"/>
      <c r="B519" s="262"/>
      <c r="C519" s="316" t="s">
        <v>82</v>
      </c>
      <c r="D519" s="316"/>
      <c r="E519" s="316"/>
      <c r="F519" s="229"/>
      <c r="G519" s="230"/>
      <c r="H519" s="230"/>
      <c r="I519" s="230"/>
      <c r="J519" s="233"/>
      <c r="K519" s="230"/>
      <c r="L519" s="263">
        <v>12.13</v>
      </c>
      <c r="M519" s="256"/>
      <c r="N519" s="275">
        <v>599.85</v>
      </c>
      <c r="EZ519" s="225"/>
      <c r="FA519" s="226"/>
      <c r="FB519" s="226"/>
      <c r="FC519" s="226"/>
      <c r="FD519" s="226"/>
      <c r="FJ519" s="226" t="s">
        <v>82</v>
      </c>
      <c r="FL519" s="226"/>
    </row>
    <row r="520" spans="1:168" s="116" customFormat="1" ht="23.25" x14ac:dyDescent="0.25">
      <c r="A520" s="227" t="s">
        <v>257</v>
      </c>
      <c r="B520" s="228" t="s">
        <v>137</v>
      </c>
      <c r="C520" s="316" t="s">
        <v>138</v>
      </c>
      <c r="D520" s="316"/>
      <c r="E520" s="316"/>
      <c r="F520" s="229" t="s">
        <v>85</v>
      </c>
      <c r="G520" s="230">
        <v>1</v>
      </c>
      <c r="H520" s="231">
        <v>1</v>
      </c>
      <c r="I520" s="231">
        <v>1</v>
      </c>
      <c r="J520" s="266">
        <v>2632.8</v>
      </c>
      <c r="K520" s="230"/>
      <c r="L520" s="266">
        <v>2632.8</v>
      </c>
      <c r="M520" s="267">
        <v>9.1199999999999992</v>
      </c>
      <c r="N520" s="264">
        <v>24011.14</v>
      </c>
      <c r="EZ520" s="225"/>
      <c r="FA520" s="226"/>
      <c r="FB520" s="226" t="s">
        <v>138</v>
      </c>
      <c r="FC520" s="226" t="s">
        <v>4</v>
      </c>
      <c r="FD520" s="226" t="s">
        <v>4</v>
      </c>
      <c r="FJ520" s="226"/>
      <c r="FL520" s="226"/>
    </row>
    <row r="521" spans="1:168" s="116" customFormat="1" ht="15" x14ac:dyDescent="0.25">
      <c r="A521" s="261"/>
      <c r="B521" s="262"/>
      <c r="C521" s="316" t="s">
        <v>82</v>
      </c>
      <c r="D521" s="316"/>
      <c r="E521" s="316"/>
      <c r="F521" s="229"/>
      <c r="G521" s="230"/>
      <c r="H521" s="230"/>
      <c r="I521" s="230"/>
      <c r="J521" s="233"/>
      <c r="K521" s="230"/>
      <c r="L521" s="266">
        <v>2632.8</v>
      </c>
      <c r="M521" s="256"/>
      <c r="N521" s="264">
        <v>24011.14</v>
      </c>
      <c r="EZ521" s="225"/>
      <c r="FA521" s="226"/>
      <c r="FB521" s="226"/>
      <c r="FC521" s="226"/>
      <c r="FD521" s="226"/>
      <c r="FJ521" s="226" t="s">
        <v>82</v>
      </c>
      <c r="FL521" s="226"/>
    </row>
    <row r="522" spans="1:168" s="116" customFormat="1" ht="57" x14ac:dyDescent="0.25">
      <c r="A522" s="227" t="s">
        <v>258</v>
      </c>
      <c r="B522" s="228" t="s">
        <v>140</v>
      </c>
      <c r="C522" s="316" t="s">
        <v>259</v>
      </c>
      <c r="D522" s="316"/>
      <c r="E522" s="316"/>
      <c r="F522" s="229" t="s">
        <v>109</v>
      </c>
      <c r="G522" s="230">
        <v>8.0000000000000002E-3</v>
      </c>
      <c r="H522" s="231">
        <v>1</v>
      </c>
      <c r="I522" s="270">
        <v>8.0000000000000002E-3</v>
      </c>
      <c r="J522" s="233"/>
      <c r="K522" s="230"/>
      <c r="L522" s="233"/>
      <c r="M522" s="230"/>
      <c r="N522" s="234"/>
      <c r="EZ522" s="225"/>
      <c r="FA522" s="226"/>
      <c r="FB522" s="226" t="s">
        <v>259</v>
      </c>
      <c r="FC522" s="226" t="s">
        <v>4</v>
      </c>
      <c r="FD522" s="226" t="s">
        <v>4</v>
      </c>
      <c r="FJ522" s="226"/>
      <c r="FL522" s="226"/>
    </row>
    <row r="523" spans="1:168" s="116" customFormat="1" ht="15" x14ac:dyDescent="0.25">
      <c r="A523" s="235"/>
      <c r="B523" s="236"/>
      <c r="C523" s="315" t="s">
        <v>142</v>
      </c>
      <c r="D523" s="315"/>
      <c r="E523" s="315"/>
      <c r="F523" s="315"/>
      <c r="G523" s="315"/>
      <c r="H523" s="315"/>
      <c r="I523" s="315"/>
      <c r="J523" s="315"/>
      <c r="K523" s="315"/>
      <c r="L523" s="315"/>
      <c r="M523" s="315"/>
      <c r="N523" s="317"/>
      <c r="EZ523" s="225"/>
      <c r="FA523" s="226"/>
      <c r="FB523" s="226"/>
      <c r="FC523" s="226"/>
      <c r="FD523" s="226"/>
      <c r="FE523" s="237" t="s">
        <v>142</v>
      </c>
      <c r="FJ523" s="226"/>
      <c r="FL523" s="226"/>
    </row>
    <row r="524" spans="1:168" s="116" customFormat="1" ht="68.25" x14ac:dyDescent="0.25">
      <c r="A524" s="238"/>
      <c r="B524" s="239" t="s">
        <v>61</v>
      </c>
      <c r="C524" s="310" t="s">
        <v>62</v>
      </c>
      <c r="D524" s="310"/>
      <c r="E524" s="310"/>
      <c r="F524" s="310"/>
      <c r="G524" s="310"/>
      <c r="H524" s="310"/>
      <c r="I524" s="310"/>
      <c r="J524" s="310"/>
      <c r="K524" s="310"/>
      <c r="L524" s="310"/>
      <c r="M524" s="310"/>
      <c r="N524" s="322"/>
      <c r="EZ524" s="225"/>
      <c r="FA524" s="226"/>
      <c r="FB524" s="226"/>
      <c r="FC524" s="226"/>
      <c r="FD524" s="226"/>
      <c r="FF524" s="237" t="s">
        <v>62</v>
      </c>
      <c r="FJ524" s="226"/>
      <c r="FL524" s="226"/>
    </row>
    <row r="525" spans="1:168" s="116" customFormat="1" ht="23.25" x14ac:dyDescent="0.25">
      <c r="A525" s="238"/>
      <c r="B525" s="239" t="s">
        <v>63</v>
      </c>
      <c r="C525" s="310" t="s">
        <v>64</v>
      </c>
      <c r="D525" s="310"/>
      <c r="E525" s="310"/>
      <c r="F525" s="310"/>
      <c r="G525" s="310"/>
      <c r="H525" s="310"/>
      <c r="I525" s="310"/>
      <c r="J525" s="310"/>
      <c r="K525" s="310"/>
      <c r="L525" s="310"/>
      <c r="M525" s="310"/>
      <c r="N525" s="322"/>
      <c r="EZ525" s="225"/>
      <c r="FA525" s="226"/>
      <c r="FB525" s="226"/>
      <c r="FC525" s="226"/>
      <c r="FD525" s="226"/>
      <c r="FF525" s="237" t="s">
        <v>64</v>
      </c>
      <c r="FJ525" s="226"/>
      <c r="FL525" s="226"/>
    </row>
    <row r="526" spans="1:168" s="116" customFormat="1" ht="15" x14ac:dyDescent="0.25">
      <c r="A526" s="240"/>
      <c r="B526" s="239" t="s">
        <v>56</v>
      </c>
      <c r="C526" s="315" t="s">
        <v>65</v>
      </c>
      <c r="D526" s="315"/>
      <c r="E526" s="315"/>
      <c r="F526" s="241"/>
      <c r="G526" s="242"/>
      <c r="H526" s="242"/>
      <c r="I526" s="242"/>
      <c r="J526" s="250">
        <v>1086.44</v>
      </c>
      <c r="K526" s="244">
        <v>1.3225</v>
      </c>
      <c r="L526" s="245">
        <v>11.49</v>
      </c>
      <c r="M526" s="246">
        <v>49.45</v>
      </c>
      <c r="N526" s="249">
        <v>568.17999999999995</v>
      </c>
      <c r="EZ526" s="225"/>
      <c r="FA526" s="226"/>
      <c r="FB526" s="226"/>
      <c r="FC526" s="226"/>
      <c r="FD526" s="226"/>
      <c r="FG526" s="237" t="s">
        <v>65</v>
      </c>
      <c r="FJ526" s="226"/>
      <c r="FL526" s="226"/>
    </row>
    <row r="527" spans="1:168" s="116" customFormat="1" ht="15" x14ac:dyDescent="0.25">
      <c r="A527" s="240"/>
      <c r="B527" s="239" t="s">
        <v>66</v>
      </c>
      <c r="C527" s="315" t="s">
        <v>67</v>
      </c>
      <c r="D527" s="315"/>
      <c r="E527" s="315"/>
      <c r="F527" s="241"/>
      <c r="G527" s="242"/>
      <c r="H527" s="242"/>
      <c r="I527" s="242"/>
      <c r="J527" s="245">
        <v>13.85</v>
      </c>
      <c r="K527" s="244">
        <v>1.4375</v>
      </c>
      <c r="L527" s="245">
        <v>0.16</v>
      </c>
      <c r="M527" s="246">
        <v>14.53</v>
      </c>
      <c r="N527" s="249">
        <v>2.3199999999999998</v>
      </c>
      <c r="EZ527" s="225"/>
      <c r="FA527" s="226"/>
      <c r="FB527" s="226"/>
      <c r="FC527" s="226"/>
      <c r="FD527" s="226"/>
      <c r="FG527" s="237" t="s">
        <v>67</v>
      </c>
      <c r="FJ527" s="226"/>
      <c r="FL527" s="226"/>
    </row>
    <row r="528" spans="1:168" s="116" customFormat="1" ht="15" x14ac:dyDescent="0.25">
      <c r="A528" s="240"/>
      <c r="B528" s="239" t="s">
        <v>68</v>
      </c>
      <c r="C528" s="315" t="s">
        <v>69</v>
      </c>
      <c r="D528" s="315"/>
      <c r="E528" s="315"/>
      <c r="F528" s="241"/>
      <c r="G528" s="242"/>
      <c r="H528" s="242"/>
      <c r="I528" s="242"/>
      <c r="J528" s="245">
        <v>0.91</v>
      </c>
      <c r="K528" s="244">
        <v>1.4375</v>
      </c>
      <c r="L528" s="245">
        <v>0.01</v>
      </c>
      <c r="M528" s="246">
        <v>49.45</v>
      </c>
      <c r="N528" s="249">
        <v>0.49</v>
      </c>
      <c r="EZ528" s="225"/>
      <c r="FA528" s="226"/>
      <c r="FB528" s="226"/>
      <c r="FC528" s="226"/>
      <c r="FD528" s="226"/>
      <c r="FG528" s="237" t="s">
        <v>69</v>
      </c>
      <c r="FJ528" s="226"/>
      <c r="FL528" s="226"/>
    </row>
    <row r="529" spans="1:168" s="116" customFormat="1" ht="15" x14ac:dyDescent="0.25">
      <c r="A529" s="240"/>
      <c r="B529" s="239" t="s">
        <v>70</v>
      </c>
      <c r="C529" s="315" t="s">
        <v>71</v>
      </c>
      <c r="D529" s="315"/>
      <c r="E529" s="315"/>
      <c r="F529" s="241"/>
      <c r="G529" s="242"/>
      <c r="H529" s="242"/>
      <c r="I529" s="242"/>
      <c r="J529" s="245">
        <v>140.91999999999999</v>
      </c>
      <c r="K529" s="242"/>
      <c r="L529" s="245">
        <v>1.1299999999999999</v>
      </c>
      <c r="M529" s="246">
        <v>9.1199999999999992</v>
      </c>
      <c r="N529" s="249">
        <v>10.31</v>
      </c>
      <c r="EZ529" s="225"/>
      <c r="FA529" s="226"/>
      <c r="FB529" s="226"/>
      <c r="FC529" s="226"/>
      <c r="FD529" s="226"/>
      <c r="FG529" s="237" t="s">
        <v>71</v>
      </c>
      <c r="FJ529" s="226"/>
      <c r="FL529" s="226"/>
    </row>
    <row r="530" spans="1:168" s="116" customFormat="1" ht="15" x14ac:dyDescent="0.25">
      <c r="A530" s="251"/>
      <c r="B530" s="239"/>
      <c r="C530" s="315" t="s">
        <v>72</v>
      </c>
      <c r="D530" s="315"/>
      <c r="E530" s="315"/>
      <c r="F530" s="241" t="s">
        <v>73</v>
      </c>
      <c r="G530" s="260">
        <v>56</v>
      </c>
      <c r="H530" s="244">
        <v>1.3225</v>
      </c>
      <c r="I530" s="268">
        <v>0.59248000000000001</v>
      </c>
      <c r="J530" s="253"/>
      <c r="K530" s="242"/>
      <c r="L530" s="253"/>
      <c r="M530" s="242"/>
      <c r="N530" s="254"/>
      <c r="EZ530" s="225"/>
      <c r="FA530" s="226"/>
      <c r="FB530" s="226"/>
      <c r="FC530" s="226"/>
      <c r="FD530" s="226"/>
      <c r="FH530" s="237" t="s">
        <v>72</v>
      </c>
      <c r="FJ530" s="226"/>
      <c r="FL530" s="226"/>
    </row>
    <row r="531" spans="1:168" s="116" customFormat="1" ht="15" x14ac:dyDescent="0.25">
      <c r="A531" s="251"/>
      <c r="B531" s="239"/>
      <c r="C531" s="315" t="s">
        <v>74</v>
      </c>
      <c r="D531" s="315"/>
      <c r="E531" s="315"/>
      <c r="F531" s="241" t="s">
        <v>73</v>
      </c>
      <c r="G531" s="246">
        <v>7.0000000000000007E-2</v>
      </c>
      <c r="H531" s="244">
        <v>1.4375</v>
      </c>
      <c r="I531" s="271">
        <v>8.0500000000000005E-4</v>
      </c>
      <c r="J531" s="253"/>
      <c r="K531" s="242"/>
      <c r="L531" s="253"/>
      <c r="M531" s="242"/>
      <c r="N531" s="254"/>
      <c r="EZ531" s="225"/>
      <c r="FA531" s="226"/>
      <c r="FB531" s="226"/>
      <c r="FC531" s="226"/>
      <c r="FD531" s="226"/>
      <c r="FH531" s="237" t="s">
        <v>74</v>
      </c>
      <c r="FJ531" s="226"/>
      <c r="FL531" s="226"/>
    </row>
    <row r="532" spans="1:168" s="116" customFormat="1" ht="15" x14ac:dyDescent="0.25">
      <c r="A532" s="235"/>
      <c r="B532" s="239"/>
      <c r="C532" s="318" t="s">
        <v>75</v>
      </c>
      <c r="D532" s="318"/>
      <c r="E532" s="318"/>
      <c r="F532" s="255"/>
      <c r="G532" s="256"/>
      <c r="H532" s="256"/>
      <c r="I532" s="256"/>
      <c r="J532" s="257">
        <v>1241.21</v>
      </c>
      <c r="K532" s="256"/>
      <c r="L532" s="258">
        <v>12.78</v>
      </c>
      <c r="M532" s="256"/>
      <c r="N532" s="272">
        <v>580.80999999999995</v>
      </c>
      <c r="EZ532" s="225"/>
      <c r="FA532" s="226"/>
      <c r="FB532" s="226"/>
      <c r="FC532" s="226"/>
      <c r="FD532" s="226"/>
      <c r="FI532" s="237" t="s">
        <v>75</v>
      </c>
      <c r="FJ532" s="226"/>
      <c r="FL532" s="226"/>
    </row>
    <row r="533" spans="1:168" s="116" customFormat="1" ht="15" x14ac:dyDescent="0.25">
      <c r="A533" s="251"/>
      <c r="B533" s="239"/>
      <c r="C533" s="315" t="s">
        <v>76</v>
      </c>
      <c r="D533" s="315"/>
      <c r="E533" s="315"/>
      <c r="F533" s="241"/>
      <c r="G533" s="242"/>
      <c r="H533" s="242"/>
      <c r="I533" s="242"/>
      <c r="J533" s="253"/>
      <c r="K533" s="242"/>
      <c r="L533" s="245">
        <v>11.5</v>
      </c>
      <c r="M533" s="242"/>
      <c r="N533" s="249">
        <v>568.66999999999996</v>
      </c>
      <c r="EZ533" s="225"/>
      <c r="FA533" s="226"/>
      <c r="FB533" s="226"/>
      <c r="FC533" s="226"/>
      <c r="FD533" s="226"/>
      <c r="FH533" s="237" t="s">
        <v>76</v>
      </c>
      <c r="FJ533" s="226"/>
      <c r="FL533" s="226"/>
    </row>
    <row r="534" spans="1:168" s="116" customFormat="1" ht="45.75" x14ac:dyDescent="0.25">
      <c r="A534" s="251"/>
      <c r="B534" s="239" t="s">
        <v>143</v>
      </c>
      <c r="C534" s="315" t="s">
        <v>144</v>
      </c>
      <c r="D534" s="315"/>
      <c r="E534" s="315"/>
      <c r="F534" s="241" t="s">
        <v>79</v>
      </c>
      <c r="G534" s="260">
        <v>121</v>
      </c>
      <c r="H534" s="242"/>
      <c r="I534" s="260">
        <v>121</v>
      </c>
      <c r="J534" s="253"/>
      <c r="K534" s="242"/>
      <c r="L534" s="245">
        <v>13.92</v>
      </c>
      <c r="M534" s="242"/>
      <c r="N534" s="249">
        <v>688.09</v>
      </c>
      <c r="EZ534" s="225"/>
      <c r="FA534" s="226"/>
      <c r="FB534" s="226"/>
      <c r="FC534" s="226"/>
      <c r="FD534" s="226"/>
      <c r="FH534" s="237" t="s">
        <v>144</v>
      </c>
      <c r="FJ534" s="226"/>
      <c r="FL534" s="226"/>
    </row>
    <row r="535" spans="1:168" s="116" customFormat="1" ht="45.75" x14ac:dyDescent="0.25">
      <c r="A535" s="251"/>
      <c r="B535" s="239" t="s">
        <v>145</v>
      </c>
      <c r="C535" s="315" t="s">
        <v>146</v>
      </c>
      <c r="D535" s="315"/>
      <c r="E535" s="315"/>
      <c r="F535" s="241" t="s">
        <v>79</v>
      </c>
      <c r="G535" s="260">
        <v>72</v>
      </c>
      <c r="H535" s="246">
        <v>0.85</v>
      </c>
      <c r="I535" s="269">
        <v>61.2</v>
      </c>
      <c r="J535" s="253"/>
      <c r="K535" s="242"/>
      <c r="L535" s="245">
        <v>7.04</v>
      </c>
      <c r="M535" s="242"/>
      <c r="N535" s="249">
        <v>348.03</v>
      </c>
      <c r="EZ535" s="225"/>
      <c r="FA535" s="226"/>
      <c r="FB535" s="226"/>
      <c r="FC535" s="226"/>
      <c r="FD535" s="226"/>
      <c r="FH535" s="237" t="s">
        <v>146</v>
      </c>
      <c r="FJ535" s="226"/>
      <c r="FL535" s="226"/>
    </row>
    <row r="536" spans="1:168" s="116" customFormat="1" ht="15" x14ac:dyDescent="0.25">
      <c r="A536" s="261"/>
      <c r="B536" s="262"/>
      <c r="C536" s="316" t="s">
        <v>82</v>
      </c>
      <c r="D536" s="316"/>
      <c r="E536" s="316"/>
      <c r="F536" s="229"/>
      <c r="G536" s="230"/>
      <c r="H536" s="230"/>
      <c r="I536" s="230"/>
      <c r="J536" s="233"/>
      <c r="K536" s="230"/>
      <c r="L536" s="263">
        <v>33.74</v>
      </c>
      <c r="M536" s="256"/>
      <c r="N536" s="264">
        <v>1616.93</v>
      </c>
      <c r="EZ536" s="225"/>
      <c r="FA536" s="226"/>
      <c r="FB536" s="226"/>
      <c r="FC536" s="226"/>
      <c r="FD536" s="226"/>
      <c r="FJ536" s="226" t="s">
        <v>82</v>
      </c>
      <c r="FL536" s="226"/>
    </row>
    <row r="537" spans="1:168" s="116" customFormat="1" ht="23.25" x14ac:dyDescent="0.25">
      <c r="A537" s="227" t="s">
        <v>260</v>
      </c>
      <c r="B537" s="228" t="s">
        <v>148</v>
      </c>
      <c r="C537" s="316" t="s">
        <v>149</v>
      </c>
      <c r="D537" s="316"/>
      <c r="E537" s="316"/>
      <c r="F537" s="229" t="s">
        <v>150</v>
      </c>
      <c r="G537" s="230">
        <v>0.8</v>
      </c>
      <c r="H537" s="231">
        <v>1</v>
      </c>
      <c r="I537" s="273">
        <v>0.8</v>
      </c>
      <c r="J537" s="263">
        <v>182.5</v>
      </c>
      <c r="K537" s="230"/>
      <c r="L537" s="263">
        <v>146</v>
      </c>
      <c r="M537" s="267">
        <v>9.1199999999999992</v>
      </c>
      <c r="N537" s="264">
        <v>1331.52</v>
      </c>
      <c r="EZ537" s="225"/>
      <c r="FA537" s="226"/>
      <c r="FB537" s="226" t="s">
        <v>149</v>
      </c>
      <c r="FC537" s="226" t="s">
        <v>4</v>
      </c>
      <c r="FD537" s="226" t="s">
        <v>4</v>
      </c>
      <c r="FJ537" s="226"/>
      <c r="FL537" s="226"/>
    </row>
    <row r="538" spans="1:168" s="116" customFormat="1" ht="15" x14ac:dyDescent="0.25">
      <c r="A538" s="261"/>
      <c r="B538" s="262"/>
      <c r="C538" s="316" t="s">
        <v>82</v>
      </c>
      <c r="D538" s="316"/>
      <c r="E538" s="316"/>
      <c r="F538" s="229"/>
      <c r="G538" s="230"/>
      <c r="H538" s="230"/>
      <c r="I538" s="230"/>
      <c r="J538" s="233"/>
      <c r="K538" s="230"/>
      <c r="L538" s="263">
        <v>146</v>
      </c>
      <c r="M538" s="256"/>
      <c r="N538" s="264">
        <v>1331.52</v>
      </c>
      <c r="EZ538" s="225"/>
      <c r="FA538" s="226"/>
      <c r="FB538" s="226"/>
      <c r="FC538" s="226"/>
      <c r="FD538" s="226"/>
      <c r="FJ538" s="226" t="s">
        <v>82</v>
      </c>
      <c r="FL538" s="226"/>
    </row>
    <row r="539" spans="1:168" s="116" customFormat="1" ht="34.5" x14ac:dyDescent="0.25">
      <c r="A539" s="227" t="s">
        <v>261</v>
      </c>
      <c r="B539" s="228" t="s">
        <v>152</v>
      </c>
      <c r="C539" s="316" t="s">
        <v>153</v>
      </c>
      <c r="D539" s="316"/>
      <c r="E539" s="316"/>
      <c r="F539" s="229" t="s">
        <v>59</v>
      </c>
      <c r="G539" s="230">
        <v>2.76E-2</v>
      </c>
      <c r="H539" s="231">
        <v>1</v>
      </c>
      <c r="I539" s="232">
        <v>2.76E-2</v>
      </c>
      <c r="J539" s="233"/>
      <c r="K539" s="230"/>
      <c r="L539" s="233"/>
      <c r="M539" s="230"/>
      <c r="N539" s="234"/>
      <c r="EZ539" s="225"/>
      <c r="FA539" s="226"/>
      <c r="FB539" s="226" t="s">
        <v>153</v>
      </c>
      <c r="FC539" s="226" t="s">
        <v>4</v>
      </c>
      <c r="FD539" s="226" t="s">
        <v>4</v>
      </c>
      <c r="FJ539" s="226"/>
      <c r="FL539" s="226"/>
    </row>
    <row r="540" spans="1:168" s="116" customFormat="1" ht="15" x14ac:dyDescent="0.25">
      <c r="A540" s="235"/>
      <c r="B540" s="236"/>
      <c r="C540" s="315" t="s">
        <v>154</v>
      </c>
      <c r="D540" s="315"/>
      <c r="E540" s="315"/>
      <c r="F540" s="315"/>
      <c r="G540" s="315"/>
      <c r="H540" s="315"/>
      <c r="I540" s="315"/>
      <c r="J540" s="315"/>
      <c r="K540" s="315"/>
      <c r="L540" s="315"/>
      <c r="M540" s="315"/>
      <c r="N540" s="317"/>
      <c r="EZ540" s="225"/>
      <c r="FA540" s="226"/>
      <c r="FB540" s="226"/>
      <c r="FC540" s="226"/>
      <c r="FD540" s="226"/>
      <c r="FE540" s="237" t="s">
        <v>154</v>
      </c>
      <c r="FJ540" s="226"/>
      <c r="FL540" s="226"/>
    </row>
    <row r="541" spans="1:168" s="116" customFormat="1" ht="68.25" x14ac:dyDescent="0.25">
      <c r="A541" s="238"/>
      <c r="B541" s="239" t="s">
        <v>61</v>
      </c>
      <c r="C541" s="310" t="s">
        <v>62</v>
      </c>
      <c r="D541" s="310"/>
      <c r="E541" s="310"/>
      <c r="F541" s="310"/>
      <c r="G541" s="310"/>
      <c r="H541" s="310"/>
      <c r="I541" s="310"/>
      <c r="J541" s="310"/>
      <c r="K541" s="310"/>
      <c r="L541" s="310"/>
      <c r="M541" s="310"/>
      <c r="N541" s="322"/>
      <c r="EZ541" s="225"/>
      <c r="FA541" s="226"/>
      <c r="FB541" s="226"/>
      <c r="FC541" s="226"/>
      <c r="FD541" s="226"/>
      <c r="FF541" s="237" t="s">
        <v>62</v>
      </c>
      <c r="FJ541" s="226"/>
      <c r="FL541" s="226"/>
    </row>
    <row r="542" spans="1:168" s="116" customFormat="1" ht="23.25" x14ac:dyDescent="0.25">
      <c r="A542" s="238"/>
      <c r="B542" s="239" t="s">
        <v>63</v>
      </c>
      <c r="C542" s="310" t="s">
        <v>64</v>
      </c>
      <c r="D542" s="310"/>
      <c r="E542" s="310"/>
      <c r="F542" s="310"/>
      <c r="G542" s="310"/>
      <c r="H542" s="310"/>
      <c r="I542" s="310"/>
      <c r="J542" s="310"/>
      <c r="K542" s="310"/>
      <c r="L542" s="310"/>
      <c r="M542" s="310"/>
      <c r="N542" s="322"/>
      <c r="EZ542" s="225"/>
      <c r="FA542" s="226"/>
      <c r="FB542" s="226"/>
      <c r="FC542" s="226"/>
      <c r="FD542" s="226"/>
      <c r="FF542" s="237" t="s">
        <v>64</v>
      </c>
      <c r="FJ542" s="226"/>
      <c r="FL542" s="226"/>
    </row>
    <row r="543" spans="1:168" s="116" customFormat="1" ht="15" x14ac:dyDescent="0.25">
      <c r="A543" s="240"/>
      <c r="B543" s="239" t="s">
        <v>56</v>
      </c>
      <c r="C543" s="315" t="s">
        <v>65</v>
      </c>
      <c r="D543" s="315"/>
      <c r="E543" s="315"/>
      <c r="F543" s="241"/>
      <c r="G543" s="242"/>
      <c r="H543" s="242"/>
      <c r="I543" s="242"/>
      <c r="J543" s="250">
        <v>1047.6400000000001</v>
      </c>
      <c r="K543" s="244">
        <v>1.3225</v>
      </c>
      <c r="L543" s="245">
        <v>38.24</v>
      </c>
      <c r="M543" s="246">
        <v>49.45</v>
      </c>
      <c r="N543" s="247">
        <v>1890.97</v>
      </c>
      <c r="EZ543" s="225"/>
      <c r="FA543" s="226"/>
      <c r="FB543" s="226"/>
      <c r="FC543" s="226"/>
      <c r="FD543" s="226"/>
      <c r="FG543" s="237" t="s">
        <v>65</v>
      </c>
      <c r="FJ543" s="226"/>
      <c r="FL543" s="226"/>
    </row>
    <row r="544" spans="1:168" s="116" customFormat="1" ht="15" x14ac:dyDescent="0.25">
      <c r="A544" s="240"/>
      <c r="B544" s="239" t="s">
        <v>66</v>
      </c>
      <c r="C544" s="315" t="s">
        <v>67</v>
      </c>
      <c r="D544" s="315"/>
      <c r="E544" s="315"/>
      <c r="F544" s="241"/>
      <c r="G544" s="242"/>
      <c r="H544" s="242"/>
      <c r="I544" s="242"/>
      <c r="J544" s="245">
        <v>494.67</v>
      </c>
      <c r="K544" s="244">
        <v>1.4375</v>
      </c>
      <c r="L544" s="245">
        <v>19.63</v>
      </c>
      <c r="M544" s="246">
        <v>14.53</v>
      </c>
      <c r="N544" s="249">
        <v>285.22000000000003</v>
      </c>
      <c r="EZ544" s="225"/>
      <c r="FA544" s="226"/>
      <c r="FB544" s="226"/>
      <c r="FC544" s="226"/>
      <c r="FD544" s="226"/>
      <c r="FG544" s="237" t="s">
        <v>67</v>
      </c>
      <c r="FJ544" s="226"/>
      <c r="FL544" s="226"/>
    </row>
    <row r="545" spans="1:168" s="116" customFormat="1" ht="15" x14ac:dyDescent="0.25">
      <c r="A545" s="240"/>
      <c r="B545" s="239" t="s">
        <v>68</v>
      </c>
      <c r="C545" s="315" t="s">
        <v>69</v>
      </c>
      <c r="D545" s="315"/>
      <c r="E545" s="315"/>
      <c r="F545" s="241"/>
      <c r="G545" s="242"/>
      <c r="H545" s="242"/>
      <c r="I545" s="242"/>
      <c r="J545" s="245">
        <v>31.38</v>
      </c>
      <c r="K545" s="244">
        <v>1.4375</v>
      </c>
      <c r="L545" s="245">
        <v>1.25</v>
      </c>
      <c r="M545" s="246">
        <v>49.45</v>
      </c>
      <c r="N545" s="249">
        <v>61.81</v>
      </c>
      <c r="EZ545" s="225"/>
      <c r="FA545" s="226"/>
      <c r="FB545" s="226"/>
      <c r="FC545" s="226"/>
      <c r="FD545" s="226"/>
      <c r="FG545" s="237" t="s">
        <v>69</v>
      </c>
      <c r="FJ545" s="226"/>
      <c r="FL545" s="226"/>
    </row>
    <row r="546" spans="1:168" s="116" customFormat="1" ht="15" x14ac:dyDescent="0.25">
      <c r="A546" s="240"/>
      <c r="B546" s="239" t="s">
        <v>70</v>
      </c>
      <c r="C546" s="315" t="s">
        <v>71</v>
      </c>
      <c r="D546" s="315"/>
      <c r="E546" s="315"/>
      <c r="F546" s="241"/>
      <c r="G546" s="242"/>
      <c r="H546" s="242"/>
      <c r="I546" s="242"/>
      <c r="J546" s="245">
        <v>68.63</v>
      </c>
      <c r="K546" s="242"/>
      <c r="L546" s="245">
        <v>1.89</v>
      </c>
      <c r="M546" s="246">
        <v>9.1199999999999992</v>
      </c>
      <c r="N546" s="249">
        <v>17.239999999999998</v>
      </c>
      <c r="EZ546" s="225"/>
      <c r="FA546" s="226"/>
      <c r="FB546" s="226"/>
      <c r="FC546" s="226"/>
      <c r="FD546" s="226"/>
      <c r="FG546" s="237" t="s">
        <v>71</v>
      </c>
      <c r="FJ546" s="226"/>
      <c r="FL546" s="226"/>
    </row>
    <row r="547" spans="1:168" s="116" customFormat="1" ht="15" x14ac:dyDescent="0.25">
      <c r="A547" s="251"/>
      <c r="B547" s="239"/>
      <c r="C547" s="315" t="s">
        <v>72</v>
      </c>
      <c r="D547" s="315"/>
      <c r="E547" s="315"/>
      <c r="F547" s="241" t="s">
        <v>73</v>
      </c>
      <c r="G547" s="260">
        <v>54</v>
      </c>
      <c r="H547" s="244">
        <v>1.3225</v>
      </c>
      <c r="I547" s="271">
        <v>1.9710540000000001</v>
      </c>
      <c r="J547" s="253"/>
      <c r="K547" s="242"/>
      <c r="L547" s="253"/>
      <c r="M547" s="242"/>
      <c r="N547" s="254"/>
      <c r="EZ547" s="225"/>
      <c r="FA547" s="226"/>
      <c r="FB547" s="226"/>
      <c r="FC547" s="226"/>
      <c r="FD547" s="226"/>
      <c r="FH547" s="237" t="s">
        <v>72</v>
      </c>
      <c r="FJ547" s="226"/>
      <c r="FL547" s="226"/>
    </row>
    <row r="548" spans="1:168" s="116" customFormat="1" ht="15" x14ac:dyDescent="0.25">
      <c r="A548" s="251"/>
      <c r="B548" s="239"/>
      <c r="C548" s="315" t="s">
        <v>74</v>
      </c>
      <c r="D548" s="315"/>
      <c r="E548" s="315"/>
      <c r="F548" s="241" t="s">
        <v>73</v>
      </c>
      <c r="G548" s="269">
        <v>2.5</v>
      </c>
      <c r="H548" s="244">
        <v>1.4375</v>
      </c>
      <c r="I548" s="252">
        <v>9.9187499999999998E-2</v>
      </c>
      <c r="J548" s="253"/>
      <c r="K548" s="242"/>
      <c r="L548" s="253"/>
      <c r="M548" s="242"/>
      <c r="N548" s="254"/>
      <c r="EZ548" s="225"/>
      <c r="FA548" s="226"/>
      <c r="FB548" s="226"/>
      <c r="FC548" s="226"/>
      <c r="FD548" s="226"/>
      <c r="FH548" s="237" t="s">
        <v>74</v>
      </c>
      <c r="FJ548" s="226"/>
      <c r="FL548" s="226"/>
    </row>
    <row r="549" spans="1:168" s="116" customFormat="1" ht="15" x14ac:dyDescent="0.25">
      <c r="A549" s="235"/>
      <c r="B549" s="239"/>
      <c r="C549" s="318" t="s">
        <v>75</v>
      </c>
      <c r="D549" s="318"/>
      <c r="E549" s="318"/>
      <c r="F549" s="255"/>
      <c r="G549" s="256"/>
      <c r="H549" s="256"/>
      <c r="I549" s="256"/>
      <c r="J549" s="257">
        <v>1610.94</v>
      </c>
      <c r="K549" s="256"/>
      <c r="L549" s="258">
        <v>59.76</v>
      </c>
      <c r="M549" s="256"/>
      <c r="N549" s="259">
        <v>2193.4299999999998</v>
      </c>
      <c r="EZ549" s="225"/>
      <c r="FA549" s="226"/>
      <c r="FB549" s="226"/>
      <c r="FC549" s="226"/>
      <c r="FD549" s="226"/>
      <c r="FI549" s="237" t="s">
        <v>75</v>
      </c>
      <c r="FJ549" s="226"/>
      <c r="FL549" s="226"/>
    </row>
    <row r="550" spans="1:168" s="116" customFormat="1" ht="15" x14ac:dyDescent="0.25">
      <c r="A550" s="251"/>
      <c r="B550" s="239"/>
      <c r="C550" s="315" t="s">
        <v>76</v>
      </c>
      <c r="D550" s="315"/>
      <c r="E550" s="315"/>
      <c r="F550" s="241"/>
      <c r="G550" s="242"/>
      <c r="H550" s="242"/>
      <c r="I550" s="242"/>
      <c r="J550" s="253"/>
      <c r="K550" s="242"/>
      <c r="L550" s="245">
        <v>39.49</v>
      </c>
      <c r="M550" s="242"/>
      <c r="N550" s="247">
        <v>1952.78</v>
      </c>
      <c r="EZ550" s="225"/>
      <c r="FA550" s="226"/>
      <c r="FB550" s="226"/>
      <c r="FC550" s="226"/>
      <c r="FD550" s="226"/>
      <c r="FH550" s="237" t="s">
        <v>76</v>
      </c>
      <c r="FJ550" s="226"/>
      <c r="FL550" s="226"/>
    </row>
    <row r="551" spans="1:168" s="116" customFormat="1" ht="23.25" x14ac:dyDescent="0.25">
      <c r="A551" s="251"/>
      <c r="B551" s="239" t="s">
        <v>111</v>
      </c>
      <c r="C551" s="315" t="s">
        <v>112</v>
      </c>
      <c r="D551" s="315"/>
      <c r="E551" s="315"/>
      <c r="F551" s="241" t="s">
        <v>79</v>
      </c>
      <c r="G551" s="260">
        <v>97</v>
      </c>
      <c r="H551" s="242"/>
      <c r="I551" s="260">
        <v>97</v>
      </c>
      <c r="J551" s="253"/>
      <c r="K551" s="242"/>
      <c r="L551" s="245">
        <v>38.31</v>
      </c>
      <c r="M551" s="242"/>
      <c r="N551" s="247">
        <v>1894.2</v>
      </c>
      <c r="EZ551" s="225"/>
      <c r="FA551" s="226"/>
      <c r="FB551" s="226"/>
      <c r="FC551" s="226"/>
      <c r="FD551" s="226"/>
      <c r="FH551" s="237" t="s">
        <v>112</v>
      </c>
      <c r="FJ551" s="226"/>
      <c r="FL551" s="226"/>
    </row>
    <row r="552" spans="1:168" s="116" customFormat="1" ht="23.25" x14ac:dyDescent="0.25">
      <c r="A552" s="251"/>
      <c r="B552" s="239" t="s">
        <v>113</v>
      </c>
      <c r="C552" s="315" t="s">
        <v>114</v>
      </c>
      <c r="D552" s="315"/>
      <c r="E552" s="315"/>
      <c r="F552" s="241" t="s">
        <v>79</v>
      </c>
      <c r="G552" s="260">
        <v>51</v>
      </c>
      <c r="H552" s="242"/>
      <c r="I552" s="260">
        <v>51</v>
      </c>
      <c r="J552" s="253"/>
      <c r="K552" s="242"/>
      <c r="L552" s="245">
        <v>20.14</v>
      </c>
      <c r="M552" s="242"/>
      <c r="N552" s="249">
        <v>995.92</v>
      </c>
      <c r="EZ552" s="225"/>
      <c r="FA552" s="226"/>
      <c r="FB552" s="226"/>
      <c r="FC552" s="226"/>
      <c r="FD552" s="226"/>
      <c r="FH552" s="237" t="s">
        <v>114</v>
      </c>
      <c r="FJ552" s="226"/>
      <c r="FL552" s="226"/>
    </row>
    <row r="553" spans="1:168" s="116" customFormat="1" ht="15" x14ac:dyDescent="0.25">
      <c r="A553" s="261"/>
      <c r="B553" s="262"/>
      <c r="C553" s="316" t="s">
        <v>82</v>
      </c>
      <c r="D553" s="316"/>
      <c r="E553" s="316"/>
      <c r="F553" s="229"/>
      <c r="G553" s="230"/>
      <c r="H553" s="230"/>
      <c r="I553" s="230"/>
      <c r="J553" s="233"/>
      <c r="K553" s="230"/>
      <c r="L553" s="263">
        <v>118.21</v>
      </c>
      <c r="M553" s="256"/>
      <c r="N553" s="264">
        <v>5083.55</v>
      </c>
      <c r="EZ553" s="225"/>
      <c r="FA553" s="226"/>
      <c r="FB553" s="226"/>
      <c r="FC553" s="226"/>
      <c r="FD553" s="226"/>
      <c r="FJ553" s="226" t="s">
        <v>82</v>
      </c>
      <c r="FL553" s="226"/>
    </row>
    <row r="554" spans="1:168" s="116" customFormat="1" ht="45" x14ac:dyDescent="0.25">
      <c r="A554" s="227" t="s">
        <v>262</v>
      </c>
      <c r="B554" s="228" t="s">
        <v>263</v>
      </c>
      <c r="C554" s="316" t="s">
        <v>157</v>
      </c>
      <c r="D554" s="316"/>
      <c r="E554" s="316"/>
      <c r="F554" s="229" t="s">
        <v>85</v>
      </c>
      <c r="G554" s="230">
        <v>3.3</v>
      </c>
      <c r="H554" s="231">
        <v>1</v>
      </c>
      <c r="I554" s="273">
        <v>3.3</v>
      </c>
      <c r="J554" s="263">
        <v>463.27</v>
      </c>
      <c r="K554" s="265">
        <v>1.04236</v>
      </c>
      <c r="L554" s="266">
        <v>1593.55</v>
      </c>
      <c r="M554" s="267">
        <v>9.1199999999999992</v>
      </c>
      <c r="N554" s="264">
        <v>14533.18</v>
      </c>
      <c r="EZ554" s="225"/>
      <c r="FA554" s="226"/>
      <c r="FB554" s="226" t="s">
        <v>157</v>
      </c>
      <c r="FC554" s="226" t="s">
        <v>4</v>
      </c>
      <c r="FD554" s="226" t="s">
        <v>4</v>
      </c>
      <c r="FJ554" s="226"/>
      <c r="FL554" s="226"/>
    </row>
    <row r="555" spans="1:168" s="116" customFormat="1" ht="15" x14ac:dyDescent="0.25">
      <c r="A555" s="235"/>
      <c r="B555" s="236"/>
      <c r="C555" s="315" t="s">
        <v>629</v>
      </c>
      <c r="D555" s="315"/>
      <c r="E555" s="315"/>
      <c r="F555" s="315"/>
      <c r="G555" s="315"/>
      <c r="H555" s="315"/>
      <c r="I555" s="315"/>
      <c r="J555" s="315"/>
      <c r="K555" s="315"/>
      <c r="L555" s="315"/>
      <c r="M555" s="315"/>
      <c r="N555" s="317"/>
      <c r="EZ555" s="225"/>
      <c r="FA555" s="226"/>
      <c r="FB555" s="226"/>
      <c r="FC555" s="226"/>
      <c r="FD555" s="226"/>
      <c r="FJ555" s="226"/>
      <c r="FK555" s="237" t="s">
        <v>629</v>
      </c>
      <c r="FL555" s="226"/>
    </row>
    <row r="556" spans="1:168" s="116" customFormat="1" ht="15" x14ac:dyDescent="0.25">
      <c r="A556" s="238"/>
      <c r="B556" s="239"/>
      <c r="C556" s="310" t="s">
        <v>87</v>
      </c>
      <c r="D556" s="310"/>
      <c r="E556" s="310"/>
      <c r="F556" s="310"/>
      <c r="G556" s="310"/>
      <c r="H556" s="310"/>
      <c r="I556" s="310"/>
      <c r="J556" s="310"/>
      <c r="K556" s="310"/>
      <c r="L556" s="310"/>
      <c r="M556" s="310"/>
      <c r="N556" s="322"/>
      <c r="EZ556" s="225"/>
      <c r="FA556" s="226"/>
      <c r="FB556" s="226"/>
      <c r="FC556" s="226"/>
      <c r="FD556" s="226"/>
      <c r="FF556" s="237" t="s">
        <v>87</v>
      </c>
      <c r="FJ556" s="226"/>
      <c r="FL556" s="226"/>
    </row>
    <row r="557" spans="1:168" s="116" customFormat="1" ht="15" x14ac:dyDescent="0.25">
      <c r="A557" s="238"/>
      <c r="B557" s="239"/>
      <c r="C557" s="310" t="s">
        <v>88</v>
      </c>
      <c r="D557" s="310"/>
      <c r="E557" s="310"/>
      <c r="F557" s="310"/>
      <c r="G557" s="310"/>
      <c r="H557" s="310"/>
      <c r="I557" s="310"/>
      <c r="J557" s="310"/>
      <c r="K557" s="310"/>
      <c r="L557" s="310"/>
      <c r="M557" s="310"/>
      <c r="N557" s="322"/>
      <c r="EZ557" s="225"/>
      <c r="FA557" s="226"/>
      <c r="FB557" s="226"/>
      <c r="FC557" s="226"/>
      <c r="FD557" s="226"/>
      <c r="FF557" s="237" t="s">
        <v>88</v>
      </c>
      <c r="FJ557" s="226"/>
      <c r="FL557" s="226"/>
    </row>
    <row r="558" spans="1:168" s="116" customFormat="1" ht="15" x14ac:dyDescent="0.25">
      <c r="A558" s="261"/>
      <c r="B558" s="262"/>
      <c r="C558" s="316" t="s">
        <v>82</v>
      </c>
      <c r="D558" s="316"/>
      <c r="E558" s="316"/>
      <c r="F558" s="229"/>
      <c r="G558" s="230"/>
      <c r="H558" s="230"/>
      <c r="I558" s="230"/>
      <c r="J558" s="233"/>
      <c r="K558" s="230"/>
      <c r="L558" s="266">
        <v>1593.55</v>
      </c>
      <c r="M558" s="256"/>
      <c r="N558" s="264">
        <v>14533.18</v>
      </c>
      <c r="EZ558" s="225"/>
      <c r="FA558" s="226"/>
      <c r="FB558" s="226"/>
      <c r="FC558" s="226"/>
      <c r="FD558" s="226"/>
      <c r="FJ558" s="226" t="s">
        <v>82</v>
      </c>
      <c r="FL558" s="226"/>
    </row>
    <row r="559" spans="1:168" s="116" customFormat="1" ht="34.5" x14ac:dyDescent="0.25">
      <c r="A559" s="227" t="s">
        <v>264</v>
      </c>
      <c r="B559" s="228" t="s">
        <v>57</v>
      </c>
      <c r="C559" s="316" t="s">
        <v>58</v>
      </c>
      <c r="D559" s="316"/>
      <c r="E559" s="316"/>
      <c r="F559" s="229" t="s">
        <v>59</v>
      </c>
      <c r="G559" s="230">
        <v>1.1299999999999999E-2</v>
      </c>
      <c r="H559" s="231">
        <v>1</v>
      </c>
      <c r="I559" s="232">
        <v>1.1299999999999999E-2</v>
      </c>
      <c r="J559" s="233"/>
      <c r="K559" s="230"/>
      <c r="L559" s="233"/>
      <c r="M559" s="230"/>
      <c r="N559" s="234"/>
      <c r="EZ559" s="225"/>
      <c r="FA559" s="226"/>
      <c r="FB559" s="226" t="s">
        <v>58</v>
      </c>
      <c r="FC559" s="226" t="s">
        <v>4</v>
      </c>
      <c r="FD559" s="226" t="s">
        <v>4</v>
      </c>
      <c r="FJ559" s="226"/>
      <c r="FL559" s="226"/>
    </row>
    <row r="560" spans="1:168" s="116" customFormat="1" ht="15" x14ac:dyDescent="0.25">
      <c r="A560" s="235"/>
      <c r="B560" s="236"/>
      <c r="C560" s="315" t="s">
        <v>160</v>
      </c>
      <c r="D560" s="315"/>
      <c r="E560" s="315"/>
      <c r="F560" s="315"/>
      <c r="G560" s="315"/>
      <c r="H560" s="315"/>
      <c r="I560" s="315"/>
      <c r="J560" s="315"/>
      <c r="K560" s="315"/>
      <c r="L560" s="315"/>
      <c r="M560" s="315"/>
      <c r="N560" s="317"/>
      <c r="EZ560" s="225"/>
      <c r="FA560" s="226"/>
      <c r="FB560" s="226"/>
      <c r="FC560" s="226"/>
      <c r="FD560" s="226"/>
      <c r="FE560" s="237" t="s">
        <v>160</v>
      </c>
      <c r="FJ560" s="226"/>
      <c r="FL560" s="226"/>
    </row>
    <row r="561" spans="1:168" s="116" customFormat="1" ht="68.25" x14ac:dyDescent="0.25">
      <c r="A561" s="238"/>
      <c r="B561" s="239" t="s">
        <v>61</v>
      </c>
      <c r="C561" s="310" t="s">
        <v>62</v>
      </c>
      <c r="D561" s="310"/>
      <c r="E561" s="310"/>
      <c r="F561" s="310"/>
      <c r="G561" s="310"/>
      <c r="H561" s="310"/>
      <c r="I561" s="310"/>
      <c r="J561" s="310"/>
      <c r="K561" s="310"/>
      <c r="L561" s="310"/>
      <c r="M561" s="310"/>
      <c r="N561" s="322"/>
      <c r="EZ561" s="225"/>
      <c r="FA561" s="226"/>
      <c r="FB561" s="226"/>
      <c r="FC561" s="226"/>
      <c r="FD561" s="226"/>
      <c r="FF561" s="237" t="s">
        <v>62</v>
      </c>
      <c r="FJ561" s="226"/>
      <c r="FL561" s="226"/>
    </row>
    <row r="562" spans="1:168" s="116" customFormat="1" ht="23.25" x14ac:dyDescent="0.25">
      <c r="A562" s="238"/>
      <c r="B562" s="239" t="s">
        <v>63</v>
      </c>
      <c r="C562" s="310" t="s">
        <v>64</v>
      </c>
      <c r="D562" s="310"/>
      <c r="E562" s="310"/>
      <c r="F562" s="310"/>
      <c r="G562" s="310"/>
      <c r="H562" s="310"/>
      <c r="I562" s="310"/>
      <c r="J562" s="310"/>
      <c r="K562" s="310"/>
      <c r="L562" s="310"/>
      <c r="M562" s="310"/>
      <c r="N562" s="322"/>
      <c r="EZ562" s="225"/>
      <c r="FA562" s="226"/>
      <c r="FB562" s="226"/>
      <c r="FC562" s="226"/>
      <c r="FD562" s="226"/>
      <c r="FF562" s="237" t="s">
        <v>64</v>
      </c>
      <c r="FJ562" s="226"/>
      <c r="FL562" s="226"/>
    </row>
    <row r="563" spans="1:168" s="116" customFormat="1" ht="15" x14ac:dyDescent="0.25">
      <c r="A563" s="240"/>
      <c r="B563" s="239" t="s">
        <v>56</v>
      </c>
      <c r="C563" s="315" t="s">
        <v>65</v>
      </c>
      <c r="D563" s="315"/>
      <c r="E563" s="315"/>
      <c r="F563" s="241"/>
      <c r="G563" s="242"/>
      <c r="H563" s="242"/>
      <c r="I563" s="242"/>
      <c r="J563" s="250">
        <v>4261.97</v>
      </c>
      <c r="K563" s="244">
        <v>1.3225</v>
      </c>
      <c r="L563" s="245">
        <v>63.69</v>
      </c>
      <c r="M563" s="246">
        <v>49.45</v>
      </c>
      <c r="N563" s="247">
        <v>3149.47</v>
      </c>
      <c r="EZ563" s="225"/>
      <c r="FA563" s="226"/>
      <c r="FB563" s="226"/>
      <c r="FC563" s="226"/>
      <c r="FD563" s="226"/>
      <c r="FG563" s="237" t="s">
        <v>65</v>
      </c>
      <c r="FJ563" s="226"/>
      <c r="FL563" s="226"/>
    </row>
    <row r="564" spans="1:168" s="116" customFormat="1" ht="15" x14ac:dyDescent="0.25">
      <c r="A564" s="240"/>
      <c r="B564" s="239" t="s">
        <v>66</v>
      </c>
      <c r="C564" s="315" t="s">
        <v>67</v>
      </c>
      <c r="D564" s="315"/>
      <c r="E564" s="315"/>
      <c r="F564" s="241"/>
      <c r="G564" s="242"/>
      <c r="H564" s="242"/>
      <c r="I564" s="242"/>
      <c r="J564" s="245">
        <v>140.49</v>
      </c>
      <c r="K564" s="244">
        <v>1.4375</v>
      </c>
      <c r="L564" s="245">
        <v>2.2799999999999998</v>
      </c>
      <c r="M564" s="246">
        <v>14.53</v>
      </c>
      <c r="N564" s="249">
        <v>33.130000000000003</v>
      </c>
      <c r="EZ564" s="225"/>
      <c r="FA564" s="226"/>
      <c r="FB564" s="226"/>
      <c r="FC564" s="226"/>
      <c r="FD564" s="226"/>
      <c r="FG564" s="237" t="s">
        <v>67</v>
      </c>
      <c r="FJ564" s="226"/>
      <c r="FL564" s="226"/>
    </row>
    <row r="565" spans="1:168" s="116" customFormat="1" ht="15" x14ac:dyDescent="0.25">
      <c r="A565" s="240"/>
      <c r="B565" s="239" t="s">
        <v>68</v>
      </c>
      <c r="C565" s="315" t="s">
        <v>69</v>
      </c>
      <c r="D565" s="315"/>
      <c r="E565" s="315"/>
      <c r="F565" s="241"/>
      <c r="G565" s="242"/>
      <c r="H565" s="242"/>
      <c r="I565" s="242"/>
      <c r="J565" s="245">
        <v>9</v>
      </c>
      <c r="K565" s="244">
        <v>1.4375</v>
      </c>
      <c r="L565" s="245">
        <v>0.15</v>
      </c>
      <c r="M565" s="246">
        <v>49.45</v>
      </c>
      <c r="N565" s="249">
        <v>7.42</v>
      </c>
      <c r="EZ565" s="225"/>
      <c r="FA565" s="226"/>
      <c r="FB565" s="226"/>
      <c r="FC565" s="226"/>
      <c r="FD565" s="226"/>
      <c r="FG565" s="237" t="s">
        <v>69</v>
      </c>
      <c r="FJ565" s="226"/>
      <c r="FL565" s="226"/>
    </row>
    <row r="566" spans="1:168" s="116" customFormat="1" ht="15" x14ac:dyDescent="0.25">
      <c r="A566" s="240"/>
      <c r="B566" s="239" t="s">
        <v>70</v>
      </c>
      <c r="C566" s="315" t="s">
        <v>71</v>
      </c>
      <c r="D566" s="315"/>
      <c r="E566" s="315"/>
      <c r="F566" s="241"/>
      <c r="G566" s="242"/>
      <c r="H566" s="242"/>
      <c r="I566" s="242"/>
      <c r="J566" s="250">
        <v>2732.35</v>
      </c>
      <c r="K566" s="242"/>
      <c r="L566" s="245">
        <v>30.88</v>
      </c>
      <c r="M566" s="246">
        <v>9.1199999999999992</v>
      </c>
      <c r="N566" s="249">
        <v>281.63</v>
      </c>
      <c r="EZ566" s="225"/>
      <c r="FA566" s="226"/>
      <c r="FB566" s="226"/>
      <c r="FC566" s="226"/>
      <c r="FD566" s="226"/>
      <c r="FG566" s="237" t="s">
        <v>71</v>
      </c>
      <c r="FJ566" s="226"/>
      <c r="FL566" s="226"/>
    </row>
    <row r="567" spans="1:168" s="116" customFormat="1" ht="15" x14ac:dyDescent="0.25">
      <c r="A567" s="251"/>
      <c r="B567" s="239"/>
      <c r="C567" s="315" t="s">
        <v>72</v>
      </c>
      <c r="D567" s="315"/>
      <c r="E567" s="315"/>
      <c r="F567" s="241" t="s">
        <v>73</v>
      </c>
      <c r="G567" s="246">
        <v>219.68</v>
      </c>
      <c r="H567" s="244">
        <v>1.3225</v>
      </c>
      <c r="I567" s="252">
        <v>3.2829527999999999</v>
      </c>
      <c r="J567" s="253"/>
      <c r="K567" s="242"/>
      <c r="L567" s="253"/>
      <c r="M567" s="242"/>
      <c r="N567" s="254"/>
      <c r="EZ567" s="225"/>
      <c r="FA567" s="226"/>
      <c r="FB567" s="226"/>
      <c r="FC567" s="226"/>
      <c r="FD567" s="226"/>
      <c r="FH567" s="237" t="s">
        <v>72</v>
      </c>
      <c r="FJ567" s="226"/>
      <c r="FL567" s="226"/>
    </row>
    <row r="568" spans="1:168" s="116" customFormat="1" ht="15" x14ac:dyDescent="0.25">
      <c r="A568" s="251"/>
      <c r="B568" s="239"/>
      <c r="C568" s="315" t="s">
        <v>74</v>
      </c>
      <c r="D568" s="315"/>
      <c r="E568" s="315"/>
      <c r="F568" s="241" t="s">
        <v>73</v>
      </c>
      <c r="G568" s="246">
        <v>0.71</v>
      </c>
      <c r="H568" s="244">
        <v>1.4375</v>
      </c>
      <c r="I568" s="252">
        <v>1.1533099999999999E-2</v>
      </c>
      <c r="J568" s="253"/>
      <c r="K568" s="242"/>
      <c r="L568" s="253"/>
      <c r="M568" s="242"/>
      <c r="N568" s="254"/>
      <c r="EZ568" s="225"/>
      <c r="FA568" s="226"/>
      <c r="FB568" s="226"/>
      <c r="FC568" s="226"/>
      <c r="FD568" s="226"/>
      <c r="FH568" s="237" t="s">
        <v>74</v>
      </c>
      <c r="FJ568" s="226"/>
      <c r="FL568" s="226"/>
    </row>
    <row r="569" spans="1:168" s="116" customFormat="1" ht="15" x14ac:dyDescent="0.25">
      <c r="A569" s="235"/>
      <c r="B569" s="239"/>
      <c r="C569" s="318" t="s">
        <v>75</v>
      </c>
      <c r="D569" s="318"/>
      <c r="E569" s="318"/>
      <c r="F569" s="255"/>
      <c r="G569" s="256"/>
      <c r="H569" s="256"/>
      <c r="I569" s="256"/>
      <c r="J569" s="257">
        <v>7134.81</v>
      </c>
      <c r="K569" s="256"/>
      <c r="L569" s="258">
        <v>96.85</v>
      </c>
      <c r="M569" s="256"/>
      <c r="N569" s="259">
        <v>3464.23</v>
      </c>
      <c r="EZ569" s="225"/>
      <c r="FA569" s="226"/>
      <c r="FB569" s="226"/>
      <c r="FC569" s="226"/>
      <c r="FD569" s="226"/>
      <c r="FI569" s="237" t="s">
        <v>75</v>
      </c>
      <c r="FJ569" s="226"/>
      <c r="FL569" s="226"/>
    </row>
    <row r="570" spans="1:168" s="116" customFormat="1" ht="15" x14ac:dyDescent="0.25">
      <c r="A570" s="251"/>
      <c r="B570" s="239"/>
      <c r="C570" s="315" t="s">
        <v>76</v>
      </c>
      <c r="D570" s="315"/>
      <c r="E570" s="315"/>
      <c r="F570" s="241"/>
      <c r="G570" s="242"/>
      <c r="H570" s="242"/>
      <c r="I570" s="242"/>
      <c r="J570" s="253"/>
      <c r="K570" s="242"/>
      <c r="L570" s="245">
        <v>63.84</v>
      </c>
      <c r="M570" s="242"/>
      <c r="N570" s="247">
        <v>3156.89</v>
      </c>
      <c r="EZ570" s="225"/>
      <c r="FA570" s="226"/>
      <c r="FB570" s="226"/>
      <c r="FC570" s="226"/>
      <c r="FD570" s="226"/>
      <c r="FH570" s="237" t="s">
        <v>76</v>
      </c>
      <c r="FJ570" s="226"/>
      <c r="FL570" s="226"/>
    </row>
    <row r="571" spans="1:168" s="116" customFormat="1" ht="23.25" x14ac:dyDescent="0.25">
      <c r="A571" s="251"/>
      <c r="B571" s="239" t="s">
        <v>77</v>
      </c>
      <c r="C571" s="315" t="s">
        <v>78</v>
      </c>
      <c r="D571" s="315"/>
      <c r="E571" s="315"/>
      <c r="F571" s="241" t="s">
        <v>79</v>
      </c>
      <c r="G571" s="260">
        <v>126</v>
      </c>
      <c r="H571" s="242"/>
      <c r="I571" s="260">
        <v>126</v>
      </c>
      <c r="J571" s="253"/>
      <c r="K571" s="242"/>
      <c r="L571" s="245">
        <v>80.44</v>
      </c>
      <c r="M571" s="242"/>
      <c r="N571" s="247">
        <v>3977.68</v>
      </c>
      <c r="EZ571" s="225"/>
      <c r="FA571" s="226"/>
      <c r="FB571" s="226"/>
      <c r="FC571" s="226"/>
      <c r="FD571" s="226"/>
      <c r="FH571" s="237" t="s">
        <v>78</v>
      </c>
      <c r="FJ571" s="226"/>
      <c r="FL571" s="226"/>
    </row>
    <row r="572" spans="1:168" s="116" customFormat="1" ht="23.25" x14ac:dyDescent="0.25">
      <c r="A572" s="251"/>
      <c r="B572" s="239" t="s">
        <v>80</v>
      </c>
      <c r="C572" s="315" t="s">
        <v>81</v>
      </c>
      <c r="D572" s="315"/>
      <c r="E572" s="315"/>
      <c r="F572" s="241" t="s">
        <v>79</v>
      </c>
      <c r="G572" s="260">
        <v>68</v>
      </c>
      <c r="H572" s="242"/>
      <c r="I572" s="260">
        <v>68</v>
      </c>
      <c r="J572" s="253"/>
      <c r="K572" s="242"/>
      <c r="L572" s="245">
        <v>43.41</v>
      </c>
      <c r="M572" s="242"/>
      <c r="N572" s="247">
        <v>2146.69</v>
      </c>
      <c r="EZ572" s="225"/>
      <c r="FA572" s="226"/>
      <c r="FB572" s="226"/>
      <c r="FC572" s="226"/>
      <c r="FD572" s="226"/>
      <c r="FH572" s="237" t="s">
        <v>81</v>
      </c>
      <c r="FJ572" s="226"/>
      <c r="FL572" s="226"/>
    </row>
    <row r="573" spans="1:168" s="116" customFormat="1" ht="15" x14ac:dyDescent="0.25">
      <c r="A573" s="261"/>
      <c r="B573" s="262"/>
      <c r="C573" s="316" t="s">
        <v>82</v>
      </c>
      <c r="D573" s="316"/>
      <c r="E573" s="316"/>
      <c r="F573" s="229"/>
      <c r="G573" s="230"/>
      <c r="H573" s="230"/>
      <c r="I573" s="230"/>
      <c r="J573" s="233"/>
      <c r="K573" s="230"/>
      <c r="L573" s="263">
        <v>220.7</v>
      </c>
      <c r="M573" s="256"/>
      <c r="N573" s="264">
        <v>9588.6</v>
      </c>
      <c r="EZ573" s="225"/>
      <c r="FA573" s="226"/>
      <c r="FB573" s="226"/>
      <c r="FC573" s="226"/>
      <c r="FD573" s="226"/>
      <c r="FJ573" s="226" t="s">
        <v>82</v>
      </c>
      <c r="FL573" s="226"/>
    </row>
    <row r="574" spans="1:168" s="116" customFormat="1" ht="33.75" x14ac:dyDescent="0.25">
      <c r="A574" s="227" t="s">
        <v>265</v>
      </c>
      <c r="B574" s="228" t="s">
        <v>162</v>
      </c>
      <c r="C574" s="316" t="s">
        <v>163</v>
      </c>
      <c r="D574" s="316"/>
      <c r="E574" s="316"/>
      <c r="F574" s="229" t="s">
        <v>85</v>
      </c>
      <c r="G574" s="230">
        <v>21</v>
      </c>
      <c r="H574" s="231">
        <v>1</v>
      </c>
      <c r="I574" s="231">
        <v>21</v>
      </c>
      <c r="J574" s="263">
        <v>87.35</v>
      </c>
      <c r="K574" s="265">
        <v>1.04236</v>
      </c>
      <c r="L574" s="266">
        <v>1912.05</v>
      </c>
      <c r="M574" s="267">
        <v>9.1199999999999992</v>
      </c>
      <c r="N574" s="264">
        <v>17437.900000000001</v>
      </c>
      <c r="EZ574" s="225"/>
      <c r="FA574" s="226"/>
      <c r="FB574" s="226" t="s">
        <v>163</v>
      </c>
      <c r="FC574" s="226" t="s">
        <v>4</v>
      </c>
      <c r="FD574" s="226" t="s">
        <v>4</v>
      </c>
      <c r="FJ574" s="226"/>
      <c r="FL574" s="226"/>
    </row>
    <row r="575" spans="1:168" s="116" customFormat="1" ht="15" x14ac:dyDescent="0.25">
      <c r="A575" s="235"/>
      <c r="B575" s="236"/>
      <c r="C575" s="315" t="s">
        <v>630</v>
      </c>
      <c r="D575" s="315"/>
      <c r="E575" s="315"/>
      <c r="F575" s="315"/>
      <c r="G575" s="315"/>
      <c r="H575" s="315"/>
      <c r="I575" s="315"/>
      <c r="J575" s="315"/>
      <c r="K575" s="315"/>
      <c r="L575" s="315"/>
      <c r="M575" s="315"/>
      <c r="N575" s="317"/>
      <c r="EZ575" s="225"/>
      <c r="FA575" s="226"/>
      <c r="FB575" s="226"/>
      <c r="FC575" s="226"/>
      <c r="FD575" s="226"/>
      <c r="FJ575" s="226"/>
      <c r="FK575" s="237" t="s">
        <v>630</v>
      </c>
      <c r="FL575" s="226"/>
    </row>
    <row r="576" spans="1:168" s="116" customFormat="1" ht="15" x14ac:dyDescent="0.25">
      <c r="A576" s="238"/>
      <c r="B576" s="239"/>
      <c r="C576" s="310" t="s">
        <v>87</v>
      </c>
      <c r="D576" s="310"/>
      <c r="E576" s="310"/>
      <c r="F576" s="310"/>
      <c r="G576" s="310"/>
      <c r="H576" s="310"/>
      <c r="I576" s="310"/>
      <c r="J576" s="310"/>
      <c r="K576" s="310"/>
      <c r="L576" s="310"/>
      <c r="M576" s="310"/>
      <c r="N576" s="322"/>
      <c r="EZ576" s="225"/>
      <c r="FA576" s="226"/>
      <c r="FB576" s="226"/>
      <c r="FC576" s="226"/>
      <c r="FD576" s="226"/>
      <c r="FF576" s="237" t="s">
        <v>87</v>
      </c>
      <c r="FJ576" s="226"/>
      <c r="FL576" s="226"/>
    </row>
    <row r="577" spans="1:168" s="116" customFormat="1" ht="15" x14ac:dyDescent="0.25">
      <c r="A577" s="238"/>
      <c r="B577" s="239"/>
      <c r="C577" s="310" t="s">
        <v>88</v>
      </c>
      <c r="D577" s="310"/>
      <c r="E577" s="310"/>
      <c r="F577" s="310"/>
      <c r="G577" s="310"/>
      <c r="H577" s="310"/>
      <c r="I577" s="310"/>
      <c r="J577" s="310"/>
      <c r="K577" s="310"/>
      <c r="L577" s="310"/>
      <c r="M577" s="310"/>
      <c r="N577" s="322"/>
      <c r="EZ577" s="225"/>
      <c r="FA577" s="226"/>
      <c r="FB577" s="226"/>
      <c r="FC577" s="226"/>
      <c r="FD577" s="226"/>
      <c r="FF577" s="237" t="s">
        <v>88</v>
      </c>
      <c r="FJ577" s="226"/>
      <c r="FL577" s="226"/>
    </row>
    <row r="578" spans="1:168" s="116" customFormat="1" ht="15" x14ac:dyDescent="0.25">
      <c r="A578" s="261"/>
      <c r="B578" s="262"/>
      <c r="C578" s="316" t="s">
        <v>82</v>
      </c>
      <c r="D578" s="316"/>
      <c r="E578" s="316"/>
      <c r="F578" s="229"/>
      <c r="G578" s="230"/>
      <c r="H578" s="230"/>
      <c r="I578" s="230"/>
      <c r="J578" s="233"/>
      <c r="K578" s="230"/>
      <c r="L578" s="266">
        <v>1912.05</v>
      </c>
      <c r="M578" s="256"/>
      <c r="N578" s="264">
        <v>17437.900000000001</v>
      </c>
      <c r="EZ578" s="225"/>
      <c r="FA578" s="226"/>
      <c r="FB578" s="226"/>
      <c r="FC578" s="226"/>
      <c r="FD578" s="226"/>
      <c r="FJ578" s="226" t="s">
        <v>82</v>
      </c>
      <c r="FL578" s="226"/>
    </row>
    <row r="579" spans="1:168" s="116" customFormat="1" ht="15" x14ac:dyDescent="0.25">
      <c r="A579" s="323" t="s">
        <v>165</v>
      </c>
      <c r="B579" s="324"/>
      <c r="C579" s="324"/>
      <c r="D579" s="324"/>
      <c r="E579" s="324"/>
      <c r="F579" s="324"/>
      <c r="G579" s="324"/>
      <c r="H579" s="324"/>
      <c r="I579" s="324"/>
      <c r="J579" s="324"/>
      <c r="K579" s="324"/>
      <c r="L579" s="324"/>
      <c r="M579" s="324"/>
      <c r="N579" s="325"/>
      <c r="EZ579" s="225"/>
      <c r="FA579" s="226" t="s">
        <v>165</v>
      </c>
      <c r="FB579" s="226"/>
      <c r="FC579" s="226"/>
      <c r="FD579" s="226"/>
      <c r="FJ579" s="226"/>
      <c r="FL579" s="226"/>
    </row>
    <row r="580" spans="1:168" s="116" customFormat="1" ht="68.25" x14ac:dyDescent="0.25">
      <c r="A580" s="227" t="s">
        <v>266</v>
      </c>
      <c r="B580" s="228" t="s">
        <v>167</v>
      </c>
      <c r="C580" s="316" t="s">
        <v>168</v>
      </c>
      <c r="D580" s="316"/>
      <c r="E580" s="316"/>
      <c r="F580" s="229" t="s">
        <v>85</v>
      </c>
      <c r="G580" s="230">
        <v>4</v>
      </c>
      <c r="H580" s="231">
        <v>1</v>
      </c>
      <c r="I580" s="231">
        <v>4</v>
      </c>
      <c r="J580" s="233"/>
      <c r="K580" s="230"/>
      <c r="L580" s="233"/>
      <c r="M580" s="230"/>
      <c r="N580" s="234"/>
      <c r="EZ580" s="225"/>
      <c r="FA580" s="226"/>
      <c r="FB580" s="226" t="s">
        <v>168</v>
      </c>
      <c r="FC580" s="226" t="s">
        <v>4</v>
      </c>
      <c r="FD580" s="226" t="s">
        <v>4</v>
      </c>
      <c r="FJ580" s="226"/>
      <c r="FL580" s="226"/>
    </row>
    <row r="581" spans="1:168" s="116" customFormat="1" ht="68.25" x14ac:dyDescent="0.25">
      <c r="A581" s="238"/>
      <c r="B581" s="239" t="s">
        <v>61</v>
      </c>
      <c r="C581" s="310" t="s">
        <v>62</v>
      </c>
      <c r="D581" s="310"/>
      <c r="E581" s="310"/>
      <c r="F581" s="310"/>
      <c r="G581" s="310"/>
      <c r="H581" s="310"/>
      <c r="I581" s="310"/>
      <c r="J581" s="310"/>
      <c r="K581" s="310"/>
      <c r="L581" s="310"/>
      <c r="M581" s="310"/>
      <c r="N581" s="322"/>
      <c r="EZ581" s="225"/>
      <c r="FA581" s="226"/>
      <c r="FB581" s="226"/>
      <c r="FC581" s="226"/>
      <c r="FD581" s="226"/>
      <c r="FF581" s="237" t="s">
        <v>62</v>
      </c>
      <c r="FJ581" s="226"/>
      <c r="FL581" s="226"/>
    </row>
    <row r="582" spans="1:168" s="116" customFormat="1" ht="23.25" x14ac:dyDescent="0.25">
      <c r="A582" s="238"/>
      <c r="B582" s="239" t="s">
        <v>63</v>
      </c>
      <c r="C582" s="310" t="s">
        <v>64</v>
      </c>
      <c r="D582" s="310"/>
      <c r="E582" s="310"/>
      <c r="F582" s="310"/>
      <c r="G582" s="310"/>
      <c r="H582" s="310"/>
      <c r="I582" s="310"/>
      <c r="J582" s="310"/>
      <c r="K582" s="310"/>
      <c r="L582" s="310"/>
      <c r="M582" s="310"/>
      <c r="N582" s="322"/>
      <c r="EZ582" s="225"/>
      <c r="FA582" s="226"/>
      <c r="FB582" s="226"/>
      <c r="FC582" s="226"/>
      <c r="FD582" s="226"/>
      <c r="FF582" s="237" t="s">
        <v>64</v>
      </c>
      <c r="FJ582" s="226"/>
      <c r="FL582" s="226"/>
    </row>
    <row r="583" spans="1:168" s="116" customFormat="1" ht="15" x14ac:dyDescent="0.25">
      <c r="A583" s="240"/>
      <c r="B583" s="239" t="s">
        <v>56</v>
      </c>
      <c r="C583" s="315" t="s">
        <v>65</v>
      </c>
      <c r="D583" s="315"/>
      <c r="E583" s="315"/>
      <c r="F583" s="241"/>
      <c r="G583" s="242"/>
      <c r="H583" s="242"/>
      <c r="I583" s="242"/>
      <c r="J583" s="245">
        <v>28.69</v>
      </c>
      <c r="K583" s="244">
        <v>1.3225</v>
      </c>
      <c r="L583" s="245">
        <v>151.77000000000001</v>
      </c>
      <c r="M583" s="246">
        <v>49.45</v>
      </c>
      <c r="N583" s="247">
        <v>7505.03</v>
      </c>
      <c r="EZ583" s="225"/>
      <c r="FA583" s="226"/>
      <c r="FB583" s="226"/>
      <c r="FC583" s="226"/>
      <c r="FD583" s="226"/>
      <c r="FG583" s="237" t="s">
        <v>65</v>
      </c>
      <c r="FJ583" s="226"/>
      <c r="FL583" s="226"/>
    </row>
    <row r="584" spans="1:168" s="116" customFormat="1" ht="15" x14ac:dyDescent="0.25">
      <c r="A584" s="240"/>
      <c r="B584" s="239" t="s">
        <v>70</v>
      </c>
      <c r="C584" s="315" t="s">
        <v>71</v>
      </c>
      <c r="D584" s="315"/>
      <c r="E584" s="315"/>
      <c r="F584" s="241"/>
      <c r="G584" s="242"/>
      <c r="H584" s="242"/>
      <c r="I584" s="242"/>
      <c r="J584" s="245">
        <v>4.0999999999999996</v>
      </c>
      <c r="K584" s="242"/>
      <c r="L584" s="245">
        <v>16.399999999999999</v>
      </c>
      <c r="M584" s="246">
        <v>9.1199999999999992</v>
      </c>
      <c r="N584" s="249">
        <v>149.57</v>
      </c>
      <c r="EZ584" s="225"/>
      <c r="FA584" s="226"/>
      <c r="FB584" s="226"/>
      <c r="FC584" s="226"/>
      <c r="FD584" s="226"/>
      <c r="FG584" s="237" t="s">
        <v>71</v>
      </c>
      <c r="FJ584" s="226"/>
      <c r="FL584" s="226"/>
    </row>
    <row r="585" spans="1:168" s="116" customFormat="1" ht="15" x14ac:dyDescent="0.25">
      <c r="A585" s="251"/>
      <c r="B585" s="239"/>
      <c r="C585" s="315" t="s">
        <v>72</v>
      </c>
      <c r="D585" s="315"/>
      <c r="E585" s="315"/>
      <c r="F585" s="241" t="s">
        <v>73</v>
      </c>
      <c r="G585" s="246">
        <v>1.38</v>
      </c>
      <c r="H585" s="244">
        <v>1.3225</v>
      </c>
      <c r="I585" s="244">
        <v>7.3002000000000002</v>
      </c>
      <c r="J585" s="253"/>
      <c r="K585" s="242"/>
      <c r="L585" s="253"/>
      <c r="M585" s="242"/>
      <c r="N585" s="254"/>
      <c r="EZ585" s="225"/>
      <c r="FA585" s="226"/>
      <c r="FB585" s="226"/>
      <c r="FC585" s="226"/>
      <c r="FD585" s="226"/>
      <c r="FH585" s="237" t="s">
        <v>72</v>
      </c>
      <c r="FJ585" s="226"/>
      <c r="FL585" s="226"/>
    </row>
    <row r="586" spans="1:168" s="116" customFormat="1" ht="15" x14ac:dyDescent="0.25">
      <c r="A586" s="235"/>
      <c r="B586" s="239"/>
      <c r="C586" s="318" t="s">
        <v>75</v>
      </c>
      <c r="D586" s="318"/>
      <c r="E586" s="318"/>
      <c r="F586" s="255"/>
      <c r="G586" s="256"/>
      <c r="H586" s="256"/>
      <c r="I586" s="256"/>
      <c r="J586" s="258">
        <v>32.79</v>
      </c>
      <c r="K586" s="256"/>
      <c r="L586" s="258">
        <v>168.17</v>
      </c>
      <c r="M586" s="256"/>
      <c r="N586" s="259">
        <v>7654.6</v>
      </c>
      <c r="EZ586" s="225"/>
      <c r="FA586" s="226"/>
      <c r="FB586" s="226"/>
      <c r="FC586" s="226"/>
      <c r="FD586" s="226"/>
      <c r="FI586" s="237" t="s">
        <v>75</v>
      </c>
      <c r="FJ586" s="226"/>
      <c r="FL586" s="226"/>
    </row>
    <row r="587" spans="1:168" s="116" customFormat="1" ht="15" x14ac:dyDescent="0.25">
      <c r="A587" s="251"/>
      <c r="B587" s="239"/>
      <c r="C587" s="315" t="s">
        <v>76</v>
      </c>
      <c r="D587" s="315"/>
      <c r="E587" s="315"/>
      <c r="F587" s="241"/>
      <c r="G587" s="242"/>
      <c r="H587" s="242"/>
      <c r="I587" s="242"/>
      <c r="J587" s="253"/>
      <c r="K587" s="242"/>
      <c r="L587" s="245">
        <v>151.77000000000001</v>
      </c>
      <c r="M587" s="242"/>
      <c r="N587" s="247">
        <v>7505.03</v>
      </c>
      <c r="EZ587" s="225"/>
      <c r="FA587" s="226"/>
      <c r="FB587" s="226"/>
      <c r="FC587" s="226"/>
      <c r="FD587" s="226"/>
      <c r="FH587" s="237" t="s">
        <v>76</v>
      </c>
      <c r="FJ587" s="226"/>
      <c r="FL587" s="226"/>
    </row>
    <row r="588" spans="1:168" s="116" customFormat="1" ht="23.25" x14ac:dyDescent="0.25">
      <c r="A588" s="251"/>
      <c r="B588" s="239" t="s">
        <v>111</v>
      </c>
      <c r="C588" s="315" t="s">
        <v>112</v>
      </c>
      <c r="D588" s="315"/>
      <c r="E588" s="315"/>
      <c r="F588" s="241" t="s">
        <v>79</v>
      </c>
      <c r="G588" s="260">
        <v>97</v>
      </c>
      <c r="H588" s="242"/>
      <c r="I588" s="260">
        <v>97</v>
      </c>
      <c r="J588" s="253"/>
      <c r="K588" s="242"/>
      <c r="L588" s="245">
        <v>147.22</v>
      </c>
      <c r="M588" s="242"/>
      <c r="N588" s="247">
        <v>7279.88</v>
      </c>
      <c r="EZ588" s="225"/>
      <c r="FA588" s="226"/>
      <c r="FB588" s="226"/>
      <c r="FC588" s="226"/>
      <c r="FD588" s="226"/>
      <c r="FH588" s="237" t="s">
        <v>112</v>
      </c>
      <c r="FJ588" s="226"/>
      <c r="FL588" s="226"/>
    </row>
    <row r="589" spans="1:168" s="116" customFormat="1" ht="23.25" x14ac:dyDescent="0.25">
      <c r="A589" s="251"/>
      <c r="B589" s="239" t="s">
        <v>113</v>
      </c>
      <c r="C589" s="315" t="s">
        <v>114</v>
      </c>
      <c r="D589" s="315"/>
      <c r="E589" s="315"/>
      <c r="F589" s="241" t="s">
        <v>79</v>
      </c>
      <c r="G589" s="260">
        <v>51</v>
      </c>
      <c r="H589" s="242"/>
      <c r="I589" s="260">
        <v>51</v>
      </c>
      <c r="J589" s="253"/>
      <c r="K589" s="242"/>
      <c r="L589" s="245">
        <v>77.400000000000006</v>
      </c>
      <c r="M589" s="242"/>
      <c r="N589" s="247">
        <v>3827.57</v>
      </c>
      <c r="EZ589" s="225"/>
      <c r="FA589" s="226"/>
      <c r="FB589" s="226"/>
      <c r="FC589" s="226"/>
      <c r="FD589" s="226"/>
      <c r="FH589" s="237" t="s">
        <v>114</v>
      </c>
      <c r="FJ589" s="226"/>
      <c r="FL589" s="226"/>
    </row>
    <row r="590" spans="1:168" s="116" customFormat="1" ht="15" x14ac:dyDescent="0.25">
      <c r="A590" s="261"/>
      <c r="B590" s="262"/>
      <c r="C590" s="316" t="s">
        <v>82</v>
      </c>
      <c r="D590" s="316"/>
      <c r="E590" s="316"/>
      <c r="F590" s="229"/>
      <c r="G590" s="230"/>
      <c r="H590" s="230"/>
      <c r="I590" s="230"/>
      <c r="J590" s="233"/>
      <c r="K590" s="230"/>
      <c r="L590" s="263">
        <v>392.79</v>
      </c>
      <c r="M590" s="256"/>
      <c r="N590" s="264">
        <v>18762.05</v>
      </c>
      <c r="EZ590" s="225"/>
      <c r="FA590" s="226"/>
      <c r="FB590" s="226"/>
      <c r="FC590" s="226"/>
      <c r="FD590" s="226"/>
      <c r="FJ590" s="226" t="s">
        <v>82</v>
      </c>
      <c r="FL590" s="226"/>
    </row>
    <row r="591" spans="1:168" s="116" customFormat="1" ht="33.75" x14ac:dyDescent="0.25">
      <c r="A591" s="227" t="s">
        <v>267</v>
      </c>
      <c r="B591" s="228" t="s">
        <v>170</v>
      </c>
      <c r="C591" s="316" t="s">
        <v>171</v>
      </c>
      <c r="D591" s="316"/>
      <c r="E591" s="316"/>
      <c r="F591" s="229" t="s">
        <v>85</v>
      </c>
      <c r="G591" s="230">
        <v>4</v>
      </c>
      <c r="H591" s="231">
        <v>1</v>
      </c>
      <c r="I591" s="231">
        <v>4</v>
      </c>
      <c r="J591" s="263">
        <v>450.93</v>
      </c>
      <c r="K591" s="265">
        <v>1.04236</v>
      </c>
      <c r="L591" s="266">
        <v>1880.13</v>
      </c>
      <c r="M591" s="267">
        <v>9.1199999999999992</v>
      </c>
      <c r="N591" s="264">
        <v>17146.79</v>
      </c>
      <c r="EZ591" s="225"/>
      <c r="FA591" s="226"/>
      <c r="FB591" s="226" t="s">
        <v>171</v>
      </c>
      <c r="FC591" s="226" t="s">
        <v>4</v>
      </c>
      <c r="FD591" s="226" t="s">
        <v>4</v>
      </c>
      <c r="FJ591" s="226"/>
      <c r="FL591" s="226"/>
    </row>
    <row r="592" spans="1:168" s="116" customFormat="1" ht="15" x14ac:dyDescent="0.25">
      <c r="A592" s="235"/>
      <c r="B592" s="236"/>
      <c r="C592" s="315" t="s">
        <v>631</v>
      </c>
      <c r="D592" s="315"/>
      <c r="E592" s="315"/>
      <c r="F592" s="315"/>
      <c r="G592" s="315"/>
      <c r="H592" s="315"/>
      <c r="I592" s="315"/>
      <c r="J592" s="315"/>
      <c r="K592" s="315"/>
      <c r="L592" s="315"/>
      <c r="M592" s="315"/>
      <c r="N592" s="317"/>
      <c r="EZ592" s="225"/>
      <c r="FA592" s="226"/>
      <c r="FB592" s="226"/>
      <c r="FC592" s="226"/>
      <c r="FD592" s="226"/>
      <c r="FJ592" s="226"/>
      <c r="FK592" s="237" t="s">
        <v>631</v>
      </c>
      <c r="FL592" s="226"/>
    </row>
    <row r="593" spans="1:168" s="116" customFormat="1" ht="15" x14ac:dyDescent="0.25">
      <c r="A593" s="238"/>
      <c r="B593" s="239"/>
      <c r="C593" s="310" t="s">
        <v>87</v>
      </c>
      <c r="D593" s="310"/>
      <c r="E593" s="310"/>
      <c r="F593" s="310"/>
      <c r="G593" s="310"/>
      <c r="H593" s="310"/>
      <c r="I593" s="310"/>
      <c r="J593" s="310"/>
      <c r="K593" s="310"/>
      <c r="L593" s="310"/>
      <c r="M593" s="310"/>
      <c r="N593" s="322"/>
      <c r="EZ593" s="225"/>
      <c r="FA593" s="226"/>
      <c r="FB593" s="226"/>
      <c r="FC593" s="226"/>
      <c r="FD593" s="226"/>
      <c r="FF593" s="237" t="s">
        <v>87</v>
      </c>
      <c r="FJ593" s="226"/>
      <c r="FL593" s="226"/>
    </row>
    <row r="594" spans="1:168" s="116" customFormat="1" ht="15" x14ac:dyDescent="0.25">
      <c r="A594" s="238"/>
      <c r="B594" s="239"/>
      <c r="C594" s="310" t="s">
        <v>88</v>
      </c>
      <c r="D594" s="310"/>
      <c r="E594" s="310"/>
      <c r="F594" s="310"/>
      <c r="G594" s="310"/>
      <c r="H594" s="310"/>
      <c r="I594" s="310"/>
      <c r="J594" s="310"/>
      <c r="K594" s="310"/>
      <c r="L594" s="310"/>
      <c r="M594" s="310"/>
      <c r="N594" s="322"/>
      <c r="EZ594" s="225"/>
      <c r="FA594" s="226"/>
      <c r="FB594" s="226"/>
      <c r="FC594" s="226"/>
      <c r="FD594" s="226"/>
      <c r="FF594" s="237" t="s">
        <v>88</v>
      </c>
      <c r="FJ594" s="226"/>
      <c r="FL594" s="226"/>
    </row>
    <row r="595" spans="1:168" s="116" customFormat="1" ht="15" x14ac:dyDescent="0.25">
      <c r="A595" s="261"/>
      <c r="B595" s="262"/>
      <c r="C595" s="316" t="s">
        <v>82</v>
      </c>
      <c r="D595" s="316"/>
      <c r="E595" s="316"/>
      <c r="F595" s="229"/>
      <c r="G595" s="230"/>
      <c r="H595" s="230"/>
      <c r="I595" s="230"/>
      <c r="J595" s="233"/>
      <c r="K595" s="230"/>
      <c r="L595" s="266">
        <v>1880.13</v>
      </c>
      <c r="M595" s="256"/>
      <c r="N595" s="264">
        <v>17146.79</v>
      </c>
      <c r="EZ595" s="225"/>
      <c r="FA595" s="226"/>
      <c r="FB595" s="226"/>
      <c r="FC595" s="226"/>
      <c r="FD595" s="226"/>
      <c r="FJ595" s="226" t="s">
        <v>82</v>
      </c>
      <c r="FL595" s="226"/>
    </row>
    <row r="596" spans="1:168" s="116" customFormat="1" ht="34.5" x14ac:dyDescent="0.25">
      <c r="A596" s="227" t="s">
        <v>268</v>
      </c>
      <c r="B596" s="228" t="s">
        <v>174</v>
      </c>
      <c r="C596" s="316" t="s">
        <v>175</v>
      </c>
      <c r="D596" s="316"/>
      <c r="E596" s="316"/>
      <c r="F596" s="229" t="s">
        <v>109</v>
      </c>
      <c r="G596" s="230">
        <v>0.3</v>
      </c>
      <c r="H596" s="231">
        <v>1</v>
      </c>
      <c r="I596" s="273">
        <v>0.3</v>
      </c>
      <c r="J596" s="233"/>
      <c r="K596" s="230"/>
      <c r="L596" s="233"/>
      <c r="M596" s="230"/>
      <c r="N596" s="234"/>
      <c r="EZ596" s="225"/>
      <c r="FA596" s="226"/>
      <c r="FB596" s="226" t="s">
        <v>175</v>
      </c>
      <c r="FC596" s="226" t="s">
        <v>4</v>
      </c>
      <c r="FD596" s="226" t="s">
        <v>4</v>
      </c>
      <c r="FJ596" s="226"/>
      <c r="FL596" s="226"/>
    </row>
    <row r="597" spans="1:168" s="116" customFormat="1" ht="15" x14ac:dyDescent="0.25">
      <c r="A597" s="235"/>
      <c r="B597" s="236"/>
      <c r="C597" s="315" t="s">
        <v>176</v>
      </c>
      <c r="D597" s="315"/>
      <c r="E597" s="315"/>
      <c r="F597" s="315"/>
      <c r="G597" s="315"/>
      <c r="H597" s="315"/>
      <c r="I597" s="315"/>
      <c r="J597" s="315"/>
      <c r="K597" s="315"/>
      <c r="L597" s="315"/>
      <c r="M597" s="315"/>
      <c r="N597" s="317"/>
      <c r="EZ597" s="225"/>
      <c r="FA597" s="226"/>
      <c r="FB597" s="226"/>
      <c r="FC597" s="226"/>
      <c r="FD597" s="226"/>
      <c r="FE597" s="237" t="s">
        <v>176</v>
      </c>
      <c r="FJ597" s="226"/>
      <c r="FL597" s="226"/>
    </row>
    <row r="598" spans="1:168" s="116" customFormat="1" ht="68.25" x14ac:dyDescent="0.25">
      <c r="A598" s="238"/>
      <c r="B598" s="239" t="s">
        <v>61</v>
      </c>
      <c r="C598" s="310" t="s">
        <v>62</v>
      </c>
      <c r="D598" s="310"/>
      <c r="E598" s="310"/>
      <c r="F598" s="310"/>
      <c r="G598" s="310"/>
      <c r="H598" s="310"/>
      <c r="I598" s="310"/>
      <c r="J598" s="310"/>
      <c r="K598" s="310"/>
      <c r="L598" s="310"/>
      <c r="M598" s="310"/>
      <c r="N598" s="322"/>
      <c r="EZ598" s="225"/>
      <c r="FA598" s="226"/>
      <c r="FB598" s="226"/>
      <c r="FC598" s="226"/>
      <c r="FD598" s="226"/>
      <c r="FF598" s="237" t="s">
        <v>62</v>
      </c>
      <c r="FJ598" s="226"/>
      <c r="FL598" s="226"/>
    </row>
    <row r="599" spans="1:168" s="116" customFormat="1" ht="23.25" x14ac:dyDescent="0.25">
      <c r="A599" s="238"/>
      <c r="B599" s="239" t="s">
        <v>63</v>
      </c>
      <c r="C599" s="310" t="s">
        <v>64</v>
      </c>
      <c r="D599" s="310"/>
      <c r="E599" s="310"/>
      <c r="F599" s="310"/>
      <c r="G599" s="310"/>
      <c r="H599" s="310"/>
      <c r="I599" s="310"/>
      <c r="J599" s="310"/>
      <c r="K599" s="310"/>
      <c r="L599" s="310"/>
      <c r="M599" s="310"/>
      <c r="N599" s="322"/>
      <c r="EZ599" s="225"/>
      <c r="FA599" s="226"/>
      <c r="FB599" s="226"/>
      <c r="FC599" s="226"/>
      <c r="FD599" s="226"/>
      <c r="FF599" s="237" t="s">
        <v>64</v>
      </c>
      <c r="FJ599" s="226"/>
      <c r="FL599" s="226"/>
    </row>
    <row r="600" spans="1:168" s="116" customFormat="1" ht="15" x14ac:dyDescent="0.25">
      <c r="A600" s="240"/>
      <c r="B600" s="239" t="s">
        <v>56</v>
      </c>
      <c r="C600" s="315" t="s">
        <v>65</v>
      </c>
      <c r="D600" s="315"/>
      <c r="E600" s="315"/>
      <c r="F600" s="241"/>
      <c r="G600" s="242"/>
      <c r="H600" s="242"/>
      <c r="I600" s="242"/>
      <c r="J600" s="245">
        <v>616.95000000000005</v>
      </c>
      <c r="K600" s="244">
        <v>1.3225</v>
      </c>
      <c r="L600" s="245">
        <v>244.77</v>
      </c>
      <c r="M600" s="246">
        <v>49.45</v>
      </c>
      <c r="N600" s="247">
        <v>12103.88</v>
      </c>
      <c r="EZ600" s="225"/>
      <c r="FA600" s="226"/>
      <c r="FB600" s="226"/>
      <c r="FC600" s="226"/>
      <c r="FD600" s="226"/>
      <c r="FG600" s="237" t="s">
        <v>65</v>
      </c>
      <c r="FJ600" s="226"/>
      <c r="FL600" s="226"/>
    </row>
    <row r="601" spans="1:168" s="116" customFormat="1" ht="15" x14ac:dyDescent="0.25">
      <c r="A601" s="240"/>
      <c r="B601" s="239" t="s">
        <v>66</v>
      </c>
      <c r="C601" s="315" t="s">
        <v>67</v>
      </c>
      <c r="D601" s="315"/>
      <c r="E601" s="315"/>
      <c r="F601" s="241"/>
      <c r="G601" s="242"/>
      <c r="H601" s="242"/>
      <c r="I601" s="242"/>
      <c r="J601" s="245">
        <v>79.150000000000006</v>
      </c>
      <c r="K601" s="244">
        <v>1.4375</v>
      </c>
      <c r="L601" s="245">
        <v>34.130000000000003</v>
      </c>
      <c r="M601" s="246">
        <v>14.53</v>
      </c>
      <c r="N601" s="249">
        <v>495.91</v>
      </c>
      <c r="EZ601" s="225"/>
      <c r="FA601" s="226"/>
      <c r="FB601" s="226"/>
      <c r="FC601" s="226"/>
      <c r="FD601" s="226"/>
      <c r="FG601" s="237" t="s">
        <v>67</v>
      </c>
      <c r="FJ601" s="226"/>
      <c r="FL601" s="226"/>
    </row>
    <row r="602" spans="1:168" s="116" customFormat="1" ht="15" x14ac:dyDescent="0.25">
      <c r="A602" s="240"/>
      <c r="B602" s="239" t="s">
        <v>68</v>
      </c>
      <c r="C602" s="315" t="s">
        <v>69</v>
      </c>
      <c r="D602" s="315"/>
      <c r="E602" s="315"/>
      <c r="F602" s="241"/>
      <c r="G602" s="242"/>
      <c r="H602" s="242"/>
      <c r="I602" s="242"/>
      <c r="J602" s="245">
        <v>5.0199999999999996</v>
      </c>
      <c r="K602" s="244">
        <v>1.4375</v>
      </c>
      <c r="L602" s="245">
        <v>2.16</v>
      </c>
      <c r="M602" s="246">
        <v>49.45</v>
      </c>
      <c r="N602" s="249">
        <v>106.81</v>
      </c>
      <c r="EZ602" s="225"/>
      <c r="FA602" s="226"/>
      <c r="FB602" s="226"/>
      <c r="FC602" s="226"/>
      <c r="FD602" s="226"/>
      <c r="FG602" s="237" t="s">
        <v>69</v>
      </c>
      <c r="FJ602" s="226"/>
      <c r="FL602" s="226"/>
    </row>
    <row r="603" spans="1:168" s="116" customFormat="1" ht="15" x14ac:dyDescent="0.25">
      <c r="A603" s="240"/>
      <c r="B603" s="239" t="s">
        <v>70</v>
      </c>
      <c r="C603" s="315" t="s">
        <v>71</v>
      </c>
      <c r="D603" s="315"/>
      <c r="E603" s="315"/>
      <c r="F603" s="241"/>
      <c r="G603" s="242"/>
      <c r="H603" s="242"/>
      <c r="I603" s="242"/>
      <c r="J603" s="245">
        <v>37.630000000000003</v>
      </c>
      <c r="K603" s="242"/>
      <c r="L603" s="245">
        <v>11.29</v>
      </c>
      <c r="M603" s="246">
        <v>9.1199999999999992</v>
      </c>
      <c r="N603" s="249">
        <v>102.96</v>
      </c>
      <c r="EZ603" s="225"/>
      <c r="FA603" s="226"/>
      <c r="FB603" s="226"/>
      <c r="FC603" s="226"/>
      <c r="FD603" s="226"/>
      <c r="FG603" s="237" t="s">
        <v>71</v>
      </c>
      <c r="FJ603" s="226"/>
      <c r="FL603" s="226"/>
    </row>
    <row r="604" spans="1:168" s="116" customFormat="1" ht="15" x14ac:dyDescent="0.25">
      <c r="A604" s="251"/>
      <c r="B604" s="239"/>
      <c r="C604" s="315" t="s">
        <v>72</v>
      </c>
      <c r="D604" s="315"/>
      <c r="E604" s="315"/>
      <c r="F604" s="241" t="s">
        <v>73</v>
      </c>
      <c r="G604" s="246">
        <v>29.68</v>
      </c>
      <c r="H604" s="244">
        <v>1.3225</v>
      </c>
      <c r="I604" s="268">
        <v>11.775539999999999</v>
      </c>
      <c r="J604" s="253"/>
      <c r="K604" s="242"/>
      <c r="L604" s="253"/>
      <c r="M604" s="242"/>
      <c r="N604" s="254"/>
      <c r="EZ604" s="225"/>
      <c r="FA604" s="226"/>
      <c r="FB604" s="226"/>
      <c r="FC604" s="226"/>
      <c r="FD604" s="226"/>
      <c r="FH604" s="237" t="s">
        <v>72</v>
      </c>
      <c r="FJ604" s="226"/>
      <c r="FL604" s="226"/>
    </row>
    <row r="605" spans="1:168" s="116" customFormat="1" ht="15" x14ac:dyDescent="0.25">
      <c r="A605" s="251"/>
      <c r="B605" s="239"/>
      <c r="C605" s="315" t="s">
        <v>74</v>
      </c>
      <c r="D605" s="315"/>
      <c r="E605" s="315"/>
      <c r="F605" s="241" t="s">
        <v>73</v>
      </c>
      <c r="G605" s="269">
        <v>0.4</v>
      </c>
      <c r="H605" s="244">
        <v>1.4375</v>
      </c>
      <c r="I605" s="244">
        <v>0.17249999999999999</v>
      </c>
      <c r="J605" s="253"/>
      <c r="K605" s="242"/>
      <c r="L605" s="253"/>
      <c r="M605" s="242"/>
      <c r="N605" s="254"/>
      <c r="EZ605" s="225"/>
      <c r="FA605" s="226"/>
      <c r="FB605" s="226"/>
      <c r="FC605" s="226"/>
      <c r="FD605" s="226"/>
      <c r="FH605" s="237" t="s">
        <v>74</v>
      </c>
      <c r="FJ605" s="226"/>
      <c r="FL605" s="226"/>
    </row>
    <row r="606" spans="1:168" s="116" customFormat="1" ht="15" x14ac:dyDescent="0.25">
      <c r="A606" s="235"/>
      <c r="B606" s="239"/>
      <c r="C606" s="318" t="s">
        <v>75</v>
      </c>
      <c r="D606" s="318"/>
      <c r="E606" s="318"/>
      <c r="F606" s="255"/>
      <c r="G606" s="256"/>
      <c r="H606" s="256"/>
      <c r="I606" s="256"/>
      <c r="J606" s="258">
        <v>733.73</v>
      </c>
      <c r="K606" s="256"/>
      <c r="L606" s="258">
        <v>290.19</v>
      </c>
      <c r="M606" s="256"/>
      <c r="N606" s="259">
        <v>12702.75</v>
      </c>
      <c r="EZ606" s="225"/>
      <c r="FA606" s="226"/>
      <c r="FB606" s="226"/>
      <c r="FC606" s="226"/>
      <c r="FD606" s="226"/>
      <c r="FI606" s="237" t="s">
        <v>75</v>
      </c>
      <c r="FJ606" s="226"/>
      <c r="FL606" s="226"/>
    </row>
    <row r="607" spans="1:168" s="116" customFormat="1" ht="15" x14ac:dyDescent="0.25">
      <c r="A607" s="251"/>
      <c r="B607" s="239"/>
      <c r="C607" s="315" t="s">
        <v>76</v>
      </c>
      <c r="D607" s="315"/>
      <c r="E607" s="315"/>
      <c r="F607" s="241"/>
      <c r="G607" s="242"/>
      <c r="H607" s="242"/>
      <c r="I607" s="242"/>
      <c r="J607" s="253"/>
      <c r="K607" s="242"/>
      <c r="L607" s="245">
        <v>246.93</v>
      </c>
      <c r="M607" s="242"/>
      <c r="N607" s="247">
        <v>12210.69</v>
      </c>
      <c r="EZ607" s="225"/>
      <c r="FA607" s="226"/>
      <c r="FB607" s="226"/>
      <c r="FC607" s="226"/>
      <c r="FD607" s="226"/>
      <c r="FH607" s="237" t="s">
        <v>76</v>
      </c>
      <c r="FJ607" s="226"/>
      <c r="FL607" s="226"/>
    </row>
    <row r="608" spans="1:168" s="116" customFormat="1" ht="23.25" x14ac:dyDescent="0.25">
      <c r="A608" s="251"/>
      <c r="B608" s="239" t="s">
        <v>111</v>
      </c>
      <c r="C608" s="315" t="s">
        <v>112</v>
      </c>
      <c r="D608" s="315"/>
      <c r="E608" s="315"/>
      <c r="F608" s="241" t="s">
        <v>79</v>
      </c>
      <c r="G608" s="260">
        <v>97</v>
      </c>
      <c r="H608" s="242"/>
      <c r="I608" s="260">
        <v>97</v>
      </c>
      <c r="J608" s="253"/>
      <c r="K608" s="242"/>
      <c r="L608" s="245">
        <v>239.52</v>
      </c>
      <c r="M608" s="242"/>
      <c r="N608" s="247">
        <v>11844.37</v>
      </c>
      <c r="EZ608" s="225"/>
      <c r="FA608" s="226"/>
      <c r="FB608" s="226"/>
      <c r="FC608" s="226"/>
      <c r="FD608" s="226"/>
      <c r="FH608" s="237" t="s">
        <v>112</v>
      </c>
      <c r="FJ608" s="226"/>
      <c r="FL608" s="226"/>
    </row>
    <row r="609" spans="1:168" s="116" customFormat="1" ht="23.25" x14ac:dyDescent="0.25">
      <c r="A609" s="251"/>
      <c r="B609" s="239" t="s">
        <v>113</v>
      </c>
      <c r="C609" s="315" t="s">
        <v>114</v>
      </c>
      <c r="D609" s="315"/>
      <c r="E609" s="315"/>
      <c r="F609" s="241" t="s">
        <v>79</v>
      </c>
      <c r="G609" s="260">
        <v>51</v>
      </c>
      <c r="H609" s="242"/>
      <c r="I609" s="260">
        <v>51</v>
      </c>
      <c r="J609" s="253"/>
      <c r="K609" s="242"/>
      <c r="L609" s="245">
        <v>125.93</v>
      </c>
      <c r="M609" s="242"/>
      <c r="N609" s="247">
        <v>6227.45</v>
      </c>
      <c r="EZ609" s="225"/>
      <c r="FA609" s="226"/>
      <c r="FB609" s="226"/>
      <c r="FC609" s="226"/>
      <c r="FD609" s="226"/>
      <c r="FH609" s="237" t="s">
        <v>114</v>
      </c>
      <c r="FJ609" s="226"/>
      <c r="FL609" s="226"/>
    </row>
    <row r="610" spans="1:168" s="116" customFormat="1" ht="15" x14ac:dyDescent="0.25">
      <c r="A610" s="261"/>
      <c r="B610" s="262"/>
      <c r="C610" s="316" t="s">
        <v>82</v>
      </c>
      <c r="D610" s="316"/>
      <c r="E610" s="316"/>
      <c r="F610" s="229"/>
      <c r="G610" s="230"/>
      <c r="H610" s="230"/>
      <c r="I610" s="230"/>
      <c r="J610" s="233"/>
      <c r="K610" s="230"/>
      <c r="L610" s="263">
        <v>655.64</v>
      </c>
      <c r="M610" s="256"/>
      <c r="N610" s="264">
        <v>30774.57</v>
      </c>
      <c r="EZ610" s="225"/>
      <c r="FA610" s="226"/>
      <c r="FB610" s="226"/>
      <c r="FC610" s="226"/>
      <c r="FD610" s="226"/>
      <c r="FJ610" s="226" t="s">
        <v>82</v>
      </c>
      <c r="FL610" s="226"/>
    </row>
    <row r="611" spans="1:168" s="116" customFormat="1" ht="45" x14ac:dyDescent="0.25">
      <c r="A611" s="227" t="s">
        <v>269</v>
      </c>
      <c r="B611" s="228" t="s">
        <v>178</v>
      </c>
      <c r="C611" s="316" t="s">
        <v>179</v>
      </c>
      <c r="D611" s="316"/>
      <c r="E611" s="316"/>
      <c r="F611" s="229" t="s">
        <v>150</v>
      </c>
      <c r="G611" s="230">
        <v>30.6</v>
      </c>
      <c r="H611" s="231">
        <v>1</v>
      </c>
      <c r="I611" s="273">
        <v>30.6</v>
      </c>
      <c r="J611" s="263">
        <v>169.63</v>
      </c>
      <c r="K611" s="265">
        <v>1.04236</v>
      </c>
      <c r="L611" s="266">
        <v>5410.56</v>
      </c>
      <c r="M611" s="267">
        <v>9.1199999999999992</v>
      </c>
      <c r="N611" s="264">
        <v>49344.31</v>
      </c>
      <c r="EZ611" s="225"/>
      <c r="FA611" s="226"/>
      <c r="FB611" s="226" t="s">
        <v>179</v>
      </c>
      <c r="FC611" s="226" t="s">
        <v>4</v>
      </c>
      <c r="FD611" s="226" t="s">
        <v>4</v>
      </c>
      <c r="FJ611" s="226"/>
      <c r="FL611" s="226"/>
    </row>
    <row r="612" spans="1:168" s="116" customFormat="1" ht="15" x14ac:dyDescent="0.25">
      <c r="A612" s="235"/>
      <c r="B612" s="236"/>
      <c r="C612" s="315" t="s">
        <v>180</v>
      </c>
      <c r="D612" s="315"/>
      <c r="E612" s="315"/>
      <c r="F612" s="315"/>
      <c r="G612" s="315"/>
      <c r="H612" s="315"/>
      <c r="I612" s="315"/>
      <c r="J612" s="315"/>
      <c r="K612" s="315"/>
      <c r="L612" s="315"/>
      <c r="M612" s="315"/>
      <c r="N612" s="317"/>
      <c r="EZ612" s="225"/>
      <c r="FA612" s="226"/>
      <c r="FB612" s="226"/>
      <c r="FC612" s="226"/>
      <c r="FD612" s="226"/>
      <c r="FE612" s="237" t="s">
        <v>180</v>
      </c>
      <c r="FJ612" s="226"/>
      <c r="FL612" s="226"/>
    </row>
    <row r="613" spans="1:168" s="116" customFormat="1" ht="15" x14ac:dyDescent="0.25">
      <c r="A613" s="235"/>
      <c r="B613" s="236"/>
      <c r="C613" s="315" t="s">
        <v>632</v>
      </c>
      <c r="D613" s="315"/>
      <c r="E613" s="315"/>
      <c r="F613" s="315"/>
      <c r="G613" s="315"/>
      <c r="H613" s="315"/>
      <c r="I613" s="315"/>
      <c r="J613" s="315"/>
      <c r="K613" s="315"/>
      <c r="L613" s="315"/>
      <c r="M613" s="315"/>
      <c r="N613" s="317"/>
      <c r="EZ613" s="225"/>
      <c r="FA613" s="226"/>
      <c r="FB613" s="226"/>
      <c r="FC613" s="226"/>
      <c r="FD613" s="226"/>
      <c r="FJ613" s="226"/>
      <c r="FK613" s="237" t="s">
        <v>632</v>
      </c>
      <c r="FL613" s="226"/>
    </row>
    <row r="614" spans="1:168" s="116" customFormat="1" ht="15" x14ac:dyDescent="0.25">
      <c r="A614" s="238"/>
      <c r="B614" s="239"/>
      <c r="C614" s="310" t="s">
        <v>87</v>
      </c>
      <c r="D614" s="310"/>
      <c r="E614" s="310"/>
      <c r="F614" s="310"/>
      <c r="G614" s="310"/>
      <c r="H614" s="310"/>
      <c r="I614" s="310"/>
      <c r="J614" s="310"/>
      <c r="K614" s="310"/>
      <c r="L614" s="310"/>
      <c r="M614" s="310"/>
      <c r="N614" s="322"/>
      <c r="EZ614" s="225"/>
      <c r="FA614" s="226"/>
      <c r="FB614" s="226"/>
      <c r="FC614" s="226"/>
      <c r="FD614" s="226"/>
      <c r="FF614" s="237" t="s">
        <v>87</v>
      </c>
      <c r="FJ614" s="226"/>
      <c r="FL614" s="226"/>
    </row>
    <row r="615" spans="1:168" s="116" customFormat="1" ht="15" x14ac:dyDescent="0.25">
      <c r="A615" s="238"/>
      <c r="B615" s="239"/>
      <c r="C615" s="310" t="s">
        <v>88</v>
      </c>
      <c r="D615" s="310"/>
      <c r="E615" s="310"/>
      <c r="F615" s="310"/>
      <c r="G615" s="310"/>
      <c r="H615" s="310"/>
      <c r="I615" s="310"/>
      <c r="J615" s="310"/>
      <c r="K615" s="310"/>
      <c r="L615" s="310"/>
      <c r="M615" s="310"/>
      <c r="N615" s="322"/>
      <c r="EZ615" s="225"/>
      <c r="FA615" s="226"/>
      <c r="FB615" s="226"/>
      <c r="FC615" s="226"/>
      <c r="FD615" s="226"/>
      <c r="FF615" s="237" t="s">
        <v>88</v>
      </c>
      <c r="FJ615" s="226"/>
      <c r="FL615" s="226"/>
    </row>
    <row r="616" spans="1:168" s="116" customFormat="1" ht="15" x14ac:dyDescent="0.25">
      <c r="A616" s="261"/>
      <c r="B616" s="262"/>
      <c r="C616" s="316" t="s">
        <v>82</v>
      </c>
      <c r="D616" s="316"/>
      <c r="E616" s="316"/>
      <c r="F616" s="229"/>
      <c r="G616" s="230"/>
      <c r="H616" s="230"/>
      <c r="I616" s="230"/>
      <c r="J616" s="233"/>
      <c r="K616" s="230"/>
      <c r="L616" s="266">
        <v>5410.56</v>
      </c>
      <c r="M616" s="256"/>
      <c r="N616" s="264">
        <v>49344.31</v>
      </c>
      <c r="EZ616" s="225"/>
      <c r="FA616" s="226"/>
      <c r="FB616" s="226"/>
      <c r="FC616" s="226"/>
      <c r="FD616" s="226"/>
      <c r="FJ616" s="226" t="s">
        <v>82</v>
      </c>
      <c r="FL616" s="226"/>
    </row>
    <row r="617" spans="1:168" s="116" customFormat="1" ht="23.25" x14ac:dyDescent="0.25">
      <c r="A617" s="227" t="s">
        <v>270</v>
      </c>
      <c r="B617" s="228" t="s">
        <v>183</v>
      </c>
      <c r="C617" s="316" t="s">
        <v>184</v>
      </c>
      <c r="D617" s="316"/>
      <c r="E617" s="316"/>
      <c r="F617" s="229" t="s">
        <v>91</v>
      </c>
      <c r="G617" s="230">
        <v>4.2000000000000003E-2</v>
      </c>
      <c r="H617" s="231">
        <v>1</v>
      </c>
      <c r="I617" s="270">
        <v>4.2000000000000003E-2</v>
      </c>
      <c r="J617" s="233"/>
      <c r="K617" s="230"/>
      <c r="L617" s="233"/>
      <c r="M617" s="230"/>
      <c r="N617" s="234"/>
      <c r="EZ617" s="225"/>
      <c r="FA617" s="226"/>
      <c r="FB617" s="226" t="s">
        <v>184</v>
      </c>
      <c r="FC617" s="226" t="s">
        <v>4</v>
      </c>
      <c r="FD617" s="226" t="s">
        <v>4</v>
      </c>
      <c r="FJ617" s="226"/>
      <c r="FL617" s="226"/>
    </row>
    <row r="618" spans="1:168" s="116" customFormat="1" ht="15" x14ac:dyDescent="0.25">
      <c r="A618" s="235"/>
      <c r="B618" s="236"/>
      <c r="C618" s="315" t="s">
        <v>185</v>
      </c>
      <c r="D618" s="315"/>
      <c r="E618" s="315"/>
      <c r="F618" s="315"/>
      <c r="G618" s="315"/>
      <c r="H618" s="315"/>
      <c r="I618" s="315"/>
      <c r="J618" s="315"/>
      <c r="K618" s="315"/>
      <c r="L618" s="315"/>
      <c r="M618" s="315"/>
      <c r="N618" s="317"/>
      <c r="EZ618" s="225"/>
      <c r="FA618" s="226"/>
      <c r="FB618" s="226"/>
      <c r="FC618" s="226"/>
      <c r="FD618" s="226"/>
      <c r="FE618" s="237" t="s">
        <v>185</v>
      </c>
      <c r="FJ618" s="226"/>
      <c r="FL618" s="226"/>
    </row>
    <row r="619" spans="1:168" s="116" customFormat="1" ht="68.25" x14ac:dyDescent="0.25">
      <c r="A619" s="238"/>
      <c r="B619" s="239" t="s">
        <v>61</v>
      </c>
      <c r="C619" s="310" t="s">
        <v>62</v>
      </c>
      <c r="D619" s="310"/>
      <c r="E619" s="310"/>
      <c r="F619" s="310"/>
      <c r="G619" s="310"/>
      <c r="H619" s="310"/>
      <c r="I619" s="310"/>
      <c r="J619" s="310"/>
      <c r="K619" s="310"/>
      <c r="L619" s="310"/>
      <c r="M619" s="310"/>
      <c r="N619" s="322"/>
      <c r="EZ619" s="225"/>
      <c r="FA619" s="226"/>
      <c r="FB619" s="226"/>
      <c r="FC619" s="226"/>
      <c r="FD619" s="226"/>
      <c r="FF619" s="237" t="s">
        <v>62</v>
      </c>
      <c r="FJ619" s="226"/>
      <c r="FL619" s="226"/>
    </row>
    <row r="620" spans="1:168" s="116" customFormat="1" ht="23.25" x14ac:dyDescent="0.25">
      <c r="A620" s="238"/>
      <c r="B620" s="239" t="s">
        <v>63</v>
      </c>
      <c r="C620" s="310" t="s">
        <v>64</v>
      </c>
      <c r="D620" s="310"/>
      <c r="E620" s="310"/>
      <c r="F620" s="310"/>
      <c r="G620" s="310"/>
      <c r="H620" s="310"/>
      <c r="I620" s="310"/>
      <c r="J620" s="310"/>
      <c r="K620" s="310"/>
      <c r="L620" s="310"/>
      <c r="M620" s="310"/>
      <c r="N620" s="322"/>
      <c r="EZ620" s="225"/>
      <c r="FA620" s="226"/>
      <c r="FB620" s="226"/>
      <c r="FC620" s="226"/>
      <c r="FD620" s="226"/>
      <c r="FF620" s="237" t="s">
        <v>64</v>
      </c>
      <c r="FJ620" s="226"/>
      <c r="FL620" s="226"/>
    </row>
    <row r="621" spans="1:168" s="116" customFormat="1" ht="15" x14ac:dyDescent="0.25">
      <c r="A621" s="240"/>
      <c r="B621" s="239" t="s">
        <v>56</v>
      </c>
      <c r="C621" s="315" t="s">
        <v>65</v>
      </c>
      <c r="D621" s="315"/>
      <c r="E621" s="315"/>
      <c r="F621" s="241"/>
      <c r="G621" s="242"/>
      <c r="H621" s="242"/>
      <c r="I621" s="242"/>
      <c r="J621" s="250">
        <v>1297.29</v>
      </c>
      <c r="K621" s="244">
        <v>1.3225</v>
      </c>
      <c r="L621" s="245">
        <v>72.06</v>
      </c>
      <c r="M621" s="246">
        <v>49.45</v>
      </c>
      <c r="N621" s="247">
        <v>3563.37</v>
      </c>
      <c r="EZ621" s="225"/>
      <c r="FA621" s="226"/>
      <c r="FB621" s="226"/>
      <c r="FC621" s="226"/>
      <c r="FD621" s="226"/>
      <c r="FG621" s="237" t="s">
        <v>65</v>
      </c>
      <c r="FJ621" s="226"/>
      <c r="FL621" s="226"/>
    </row>
    <row r="622" spans="1:168" s="116" customFormat="1" ht="15" x14ac:dyDescent="0.25">
      <c r="A622" s="240"/>
      <c r="B622" s="239" t="s">
        <v>66</v>
      </c>
      <c r="C622" s="315" t="s">
        <v>67</v>
      </c>
      <c r="D622" s="315"/>
      <c r="E622" s="315"/>
      <c r="F622" s="241"/>
      <c r="G622" s="242"/>
      <c r="H622" s="242"/>
      <c r="I622" s="242"/>
      <c r="J622" s="245">
        <v>51.45</v>
      </c>
      <c r="K622" s="244">
        <v>1.4375</v>
      </c>
      <c r="L622" s="245">
        <v>3.11</v>
      </c>
      <c r="M622" s="246">
        <v>14.53</v>
      </c>
      <c r="N622" s="249">
        <v>45.19</v>
      </c>
      <c r="EZ622" s="225"/>
      <c r="FA622" s="226"/>
      <c r="FB622" s="226"/>
      <c r="FC622" s="226"/>
      <c r="FD622" s="226"/>
      <c r="FG622" s="237" t="s">
        <v>67</v>
      </c>
      <c r="FJ622" s="226"/>
      <c r="FL622" s="226"/>
    </row>
    <row r="623" spans="1:168" s="116" customFormat="1" ht="15" x14ac:dyDescent="0.25">
      <c r="A623" s="240"/>
      <c r="B623" s="239" t="s">
        <v>68</v>
      </c>
      <c r="C623" s="315" t="s">
        <v>69</v>
      </c>
      <c r="D623" s="315"/>
      <c r="E623" s="315"/>
      <c r="F623" s="241"/>
      <c r="G623" s="242"/>
      <c r="H623" s="242"/>
      <c r="I623" s="242"/>
      <c r="J623" s="245">
        <v>3.02</v>
      </c>
      <c r="K623" s="244">
        <v>1.4375</v>
      </c>
      <c r="L623" s="245">
        <v>0.18</v>
      </c>
      <c r="M623" s="246">
        <v>49.45</v>
      </c>
      <c r="N623" s="249">
        <v>8.9</v>
      </c>
      <c r="EZ623" s="225"/>
      <c r="FA623" s="226"/>
      <c r="FB623" s="226"/>
      <c r="FC623" s="226"/>
      <c r="FD623" s="226"/>
      <c r="FG623" s="237" t="s">
        <v>69</v>
      </c>
      <c r="FJ623" s="226"/>
      <c r="FL623" s="226"/>
    </row>
    <row r="624" spans="1:168" s="116" customFormat="1" ht="15" x14ac:dyDescent="0.25">
      <c r="A624" s="240"/>
      <c r="B624" s="239" t="s">
        <v>70</v>
      </c>
      <c r="C624" s="315" t="s">
        <v>71</v>
      </c>
      <c r="D624" s="315"/>
      <c r="E624" s="315"/>
      <c r="F624" s="241"/>
      <c r="G624" s="242"/>
      <c r="H624" s="242"/>
      <c r="I624" s="242"/>
      <c r="J624" s="245">
        <v>63.71</v>
      </c>
      <c r="K624" s="242"/>
      <c r="L624" s="245">
        <v>2.68</v>
      </c>
      <c r="M624" s="246">
        <v>9.1199999999999992</v>
      </c>
      <c r="N624" s="249">
        <v>24.44</v>
      </c>
      <c r="EZ624" s="225"/>
      <c r="FA624" s="226"/>
      <c r="FB624" s="226"/>
      <c r="FC624" s="226"/>
      <c r="FD624" s="226"/>
      <c r="FG624" s="237" t="s">
        <v>71</v>
      </c>
      <c r="FJ624" s="226"/>
      <c r="FL624" s="226"/>
    </row>
    <row r="625" spans="1:168" s="116" customFormat="1" ht="15" x14ac:dyDescent="0.25">
      <c r="A625" s="251"/>
      <c r="B625" s="239"/>
      <c r="C625" s="315" t="s">
        <v>72</v>
      </c>
      <c r="D625" s="315"/>
      <c r="E625" s="315"/>
      <c r="F625" s="241" t="s">
        <v>73</v>
      </c>
      <c r="G625" s="246">
        <v>62.41</v>
      </c>
      <c r="H625" s="244">
        <v>1.3225</v>
      </c>
      <c r="I625" s="252">
        <v>3.4665634999999999</v>
      </c>
      <c r="J625" s="253"/>
      <c r="K625" s="242"/>
      <c r="L625" s="253"/>
      <c r="M625" s="242"/>
      <c r="N625" s="254"/>
      <c r="EZ625" s="225"/>
      <c r="FA625" s="226"/>
      <c r="FB625" s="226"/>
      <c r="FC625" s="226"/>
      <c r="FD625" s="226"/>
      <c r="FH625" s="237" t="s">
        <v>72</v>
      </c>
      <c r="FJ625" s="226"/>
      <c r="FL625" s="226"/>
    </row>
    <row r="626" spans="1:168" s="116" customFormat="1" ht="15" x14ac:dyDescent="0.25">
      <c r="A626" s="251"/>
      <c r="B626" s="239"/>
      <c r="C626" s="315" t="s">
        <v>74</v>
      </c>
      <c r="D626" s="315"/>
      <c r="E626" s="315"/>
      <c r="F626" s="241" t="s">
        <v>73</v>
      </c>
      <c r="G626" s="246">
        <v>0.26</v>
      </c>
      <c r="H626" s="244">
        <v>1.4375</v>
      </c>
      <c r="I626" s="252">
        <v>1.56975E-2</v>
      </c>
      <c r="J626" s="253"/>
      <c r="K626" s="242"/>
      <c r="L626" s="253"/>
      <c r="M626" s="242"/>
      <c r="N626" s="254"/>
      <c r="EZ626" s="225"/>
      <c r="FA626" s="226"/>
      <c r="FB626" s="226"/>
      <c r="FC626" s="226"/>
      <c r="FD626" s="226"/>
      <c r="FH626" s="237" t="s">
        <v>74</v>
      </c>
      <c r="FJ626" s="226"/>
      <c r="FL626" s="226"/>
    </row>
    <row r="627" spans="1:168" s="116" customFormat="1" ht="15" x14ac:dyDescent="0.25">
      <c r="A627" s="235"/>
      <c r="B627" s="239"/>
      <c r="C627" s="318" t="s">
        <v>75</v>
      </c>
      <c r="D627" s="318"/>
      <c r="E627" s="318"/>
      <c r="F627" s="255"/>
      <c r="G627" s="256"/>
      <c r="H627" s="256"/>
      <c r="I627" s="256"/>
      <c r="J627" s="257">
        <v>1412.45</v>
      </c>
      <c r="K627" s="256"/>
      <c r="L627" s="258">
        <v>77.849999999999994</v>
      </c>
      <c r="M627" s="256"/>
      <c r="N627" s="259">
        <v>3633</v>
      </c>
      <c r="EZ627" s="225"/>
      <c r="FA627" s="226"/>
      <c r="FB627" s="226"/>
      <c r="FC627" s="226"/>
      <c r="FD627" s="226"/>
      <c r="FI627" s="237" t="s">
        <v>75</v>
      </c>
      <c r="FJ627" s="226"/>
      <c r="FL627" s="226"/>
    </row>
    <row r="628" spans="1:168" s="116" customFormat="1" ht="15" x14ac:dyDescent="0.25">
      <c r="A628" s="251"/>
      <c r="B628" s="239"/>
      <c r="C628" s="315" t="s">
        <v>76</v>
      </c>
      <c r="D628" s="315"/>
      <c r="E628" s="315"/>
      <c r="F628" s="241"/>
      <c r="G628" s="242"/>
      <c r="H628" s="242"/>
      <c r="I628" s="242"/>
      <c r="J628" s="253"/>
      <c r="K628" s="242"/>
      <c r="L628" s="245">
        <v>72.239999999999995</v>
      </c>
      <c r="M628" s="242"/>
      <c r="N628" s="247">
        <v>3572.27</v>
      </c>
      <c r="EZ628" s="225"/>
      <c r="FA628" s="226"/>
      <c r="FB628" s="226"/>
      <c r="FC628" s="226"/>
      <c r="FD628" s="226"/>
      <c r="FH628" s="237" t="s">
        <v>76</v>
      </c>
      <c r="FJ628" s="226"/>
      <c r="FL628" s="226"/>
    </row>
    <row r="629" spans="1:168" s="116" customFormat="1" ht="15" x14ac:dyDescent="0.25">
      <c r="A629" s="251"/>
      <c r="B629" s="239" t="s">
        <v>186</v>
      </c>
      <c r="C629" s="315" t="s">
        <v>187</v>
      </c>
      <c r="D629" s="315"/>
      <c r="E629" s="315"/>
      <c r="F629" s="241" t="s">
        <v>79</v>
      </c>
      <c r="G629" s="260">
        <v>97</v>
      </c>
      <c r="H629" s="242"/>
      <c r="I629" s="260">
        <v>97</v>
      </c>
      <c r="J629" s="253"/>
      <c r="K629" s="242"/>
      <c r="L629" s="245">
        <v>70.069999999999993</v>
      </c>
      <c r="M629" s="242"/>
      <c r="N629" s="247">
        <v>3465.1</v>
      </c>
      <c r="EZ629" s="225"/>
      <c r="FA629" s="226"/>
      <c r="FB629" s="226"/>
      <c r="FC629" s="226"/>
      <c r="FD629" s="226"/>
      <c r="FH629" s="237" t="s">
        <v>187</v>
      </c>
      <c r="FJ629" s="226"/>
      <c r="FL629" s="226"/>
    </row>
    <row r="630" spans="1:168" s="116" customFormat="1" ht="22.5" x14ac:dyDescent="0.25">
      <c r="A630" s="251"/>
      <c r="B630" s="239" t="s">
        <v>188</v>
      </c>
      <c r="C630" s="315" t="s">
        <v>189</v>
      </c>
      <c r="D630" s="315"/>
      <c r="E630" s="315"/>
      <c r="F630" s="241" t="s">
        <v>79</v>
      </c>
      <c r="G630" s="260">
        <v>55</v>
      </c>
      <c r="H630" s="246">
        <v>0.85</v>
      </c>
      <c r="I630" s="246">
        <v>46.75</v>
      </c>
      <c r="J630" s="253"/>
      <c r="K630" s="242"/>
      <c r="L630" s="245">
        <v>33.770000000000003</v>
      </c>
      <c r="M630" s="242"/>
      <c r="N630" s="247">
        <v>1670.04</v>
      </c>
      <c r="EZ630" s="225"/>
      <c r="FA630" s="226"/>
      <c r="FB630" s="226"/>
      <c r="FC630" s="226"/>
      <c r="FD630" s="226"/>
      <c r="FH630" s="237" t="s">
        <v>189</v>
      </c>
      <c r="FJ630" s="226"/>
      <c r="FL630" s="226"/>
    </row>
    <row r="631" spans="1:168" s="116" customFormat="1" ht="15" x14ac:dyDescent="0.25">
      <c r="A631" s="261"/>
      <c r="B631" s="262"/>
      <c r="C631" s="316" t="s">
        <v>82</v>
      </c>
      <c r="D631" s="316"/>
      <c r="E631" s="316"/>
      <c r="F631" s="229"/>
      <c r="G631" s="230"/>
      <c r="H631" s="230"/>
      <c r="I631" s="230"/>
      <c r="J631" s="233"/>
      <c r="K631" s="230"/>
      <c r="L631" s="263">
        <v>181.69</v>
      </c>
      <c r="M631" s="256"/>
      <c r="N631" s="264">
        <v>8768.14</v>
      </c>
      <c r="EZ631" s="225"/>
      <c r="FA631" s="226"/>
      <c r="FB631" s="226"/>
      <c r="FC631" s="226"/>
      <c r="FD631" s="226"/>
      <c r="FJ631" s="226" t="s">
        <v>82</v>
      </c>
      <c r="FL631" s="226"/>
    </row>
    <row r="632" spans="1:168" s="116" customFormat="1" ht="33.75" x14ac:dyDescent="0.25">
      <c r="A632" s="227" t="s">
        <v>271</v>
      </c>
      <c r="B632" s="228" t="s">
        <v>191</v>
      </c>
      <c r="C632" s="316" t="s">
        <v>192</v>
      </c>
      <c r="D632" s="316"/>
      <c r="E632" s="316"/>
      <c r="F632" s="229" t="s">
        <v>193</v>
      </c>
      <c r="G632" s="230">
        <v>6.3</v>
      </c>
      <c r="H632" s="231">
        <v>1</v>
      </c>
      <c r="I632" s="273">
        <v>6.3</v>
      </c>
      <c r="J632" s="263">
        <v>174.98</v>
      </c>
      <c r="K632" s="265">
        <v>1.04236</v>
      </c>
      <c r="L632" s="266">
        <v>1149.07</v>
      </c>
      <c r="M632" s="267">
        <v>9.1199999999999992</v>
      </c>
      <c r="N632" s="264">
        <v>10479.52</v>
      </c>
      <c r="EZ632" s="225"/>
      <c r="FA632" s="226"/>
      <c r="FB632" s="226" t="s">
        <v>192</v>
      </c>
      <c r="FC632" s="226" t="s">
        <v>4</v>
      </c>
      <c r="FD632" s="226" t="s">
        <v>4</v>
      </c>
      <c r="FJ632" s="226"/>
      <c r="FL632" s="226"/>
    </row>
    <row r="633" spans="1:168" s="116" customFormat="1" ht="15" x14ac:dyDescent="0.25">
      <c r="A633" s="235"/>
      <c r="B633" s="236"/>
      <c r="C633" s="315" t="s">
        <v>633</v>
      </c>
      <c r="D633" s="315"/>
      <c r="E633" s="315"/>
      <c r="F633" s="315"/>
      <c r="G633" s="315"/>
      <c r="H633" s="315"/>
      <c r="I633" s="315"/>
      <c r="J633" s="315"/>
      <c r="K633" s="315"/>
      <c r="L633" s="315"/>
      <c r="M633" s="315"/>
      <c r="N633" s="317"/>
      <c r="EZ633" s="225"/>
      <c r="FA633" s="226"/>
      <c r="FB633" s="226"/>
      <c r="FC633" s="226"/>
      <c r="FD633" s="226"/>
      <c r="FJ633" s="226"/>
      <c r="FK633" s="237" t="s">
        <v>633</v>
      </c>
      <c r="FL633" s="226"/>
    </row>
    <row r="634" spans="1:168" s="116" customFormat="1" ht="15" x14ac:dyDescent="0.25">
      <c r="A634" s="238"/>
      <c r="B634" s="239"/>
      <c r="C634" s="310" t="s">
        <v>87</v>
      </c>
      <c r="D634" s="310"/>
      <c r="E634" s="310"/>
      <c r="F634" s="310"/>
      <c r="G634" s="310"/>
      <c r="H634" s="310"/>
      <c r="I634" s="310"/>
      <c r="J634" s="310"/>
      <c r="K634" s="310"/>
      <c r="L634" s="310"/>
      <c r="M634" s="310"/>
      <c r="N634" s="322"/>
      <c r="EZ634" s="225"/>
      <c r="FA634" s="226"/>
      <c r="FB634" s="226"/>
      <c r="FC634" s="226"/>
      <c r="FD634" s="226"/>
      <c r="FF634" s="237" t="s">
        <v>87</v>
      </c>
      <c r="FJ634" s="226"/>
      <c r="FL634" s="226"/>
    </row>
    <row r="635" spans="1:168" s="116" customFormat="1" ht="15" x14ac:dyDescent="0.25">
      <c r="A635" s="238"/>
      <c r="B635" s="239"/>
      <c r="C635" s="310" t="s">
        <v>88</v>
      </c>
      <c r="D635" s="310"/>
      <c r="E635" s="310"/>
      <c r="F635" s="310"/>
      <c r="G635" s="310"/>
      <c r="H635" s="310"/>
      <c r="I635" s="310"/>
      <c r="J635" s="310"/>
      <c r="K635" s="310"/>
      <c r="L635" s="310"/>
      <c r="M635" s="310"/>
      <c r="N635" s="322"/>
      <c r="EZ635" s="225"/>
      <c r="FA635" s="226"/>
      <c r="FB635" s="226"/>
      <c r="FC635" s="226"/>
      <c r="FD635" s="226"/>
      <c r="FF635" s="237" t="s">
        <v>88</v>
      </c>
      <c r="FJ635" s="226"/>
      <c r="FL635" s="226"/>
    </row>
    <row r="636" spans="1:168" s="116" customFormat="1" ht="15" x14ac:dyDescent="0.25">
      <c r="A636" s="261"/>
      <c r="B636" s="262"/>
      <c r="C636" s="316" t="s">
        <v>82</v>
      </c>
      <c r="D636" s="316"/>
      <c r="E636" s="316"/>
      <c r="F636" s="229"/>
      <c r="G636" s="230"/>
      <c r="H636" s="230"/>
      <c r="I636" s="230"/>
      <c r="J636" s="233"/>
      <c r="K636" s="230"/>
      <c r="L636" s="266">
        <v>1149.07</v>
      </c>
      <c r="M636" s="256"/>
      <c r="N636" s="264">
        <v>10479.52</v>
      </c>
      <c r="EZ636" s="225"/>
      <c r="FA636" s="226"/>
      <c r="FB636" s="226"/>
      <c r="FC636" s="226"/>
      <c r="FD636" s="226"/>
      <c r="FJ636" s="226" t="s">
        <v>82</v>
      </c>
      <c r="FL636" s="226"/>
    </row>
    <row r="637" spans="1:168" s="116" customFormat="1" ht="34.5" x14ac:dyDescent="0.25">
      <c r="A637" s="227" t="s">
        <v>272</v>
      </c>
      <c r="B637" s="228" t="s">
        <v>196</v>
      </c>
      <c r="C637" s="316" t="s">
        <v>197</v>
      </c>
      <c r="D637" s="316"/>
      <c r="E637" s="316"/>
      <c r="F637" s="229" t="s">
        <v>109</v>
      </c>
      <c r="G637" s="230">
        <v>3.04</v>
      </c>
      <c r="H637" s="231">
        <v>1</v>
      </c>
      <c r="I637" s="267">
        <v>3.04</v>
      </c>
      <c r="J637" s="233"/>
      <c r="K637" s="230"/>
      <c r="L637" s="233"/>
      <c r="M637" s="230"/>
      <c r="N637" s="234"/>
      <c r="EZ637" s="225"/>
      <c r="FA637" s="226"/>
      <c r="FB637" s="226" t="s">
        <v>197</v>
      </c>
      <c r="FC637" s="226" t="s">
        <v>4</v>
      </c>
      <c r="FD637" s="226" t="s">
        <v>4</v>
      </c>
      <c r="FJ637" s="226"/>
      <c r="FL637" s="226"/>
    </row>
    <row r="638" spans="1:168" s="116" customFormat="1" ht="15" x14ac:dyDescent="0.25">
      <c r="A638" s="235"/>
      <c r="B638" s="236"/>
      <c r="C638" s="315" t="s">
        <v>198</v>
      </c>
      <c r="D638" s="315"/>
      <c r="E638" s="315"/>
      <c r="F638" s="315"/>
      <c r="G638" s="315"/>
      <c r="H638" s="315"/>
      <c r="I638" s="315"/>
      <c r="J638" s="315"/>
      <c r="K638" s="315"/>
      <c r="L638" s="315"/>
      <c r="M638" s="315"/>
      <c r="N638" s="317"/>
      <c r="EZ638" s="225"/>
      <c r="FA638" s="226"/>
      <c r="FB638" s="226"/>
      <c r="FC638" s="226"/>
      <c r="FD638" s="226"/>
      <c r="FE638" s="237" t="s">
        <v>198</v>
      </c>
      <c r="FJ638" s="226"/>
      <c r="FL638" s="226"/>
    </row>
    <row r="639" spans="1:168" s="116" customFormat="1" ht="68.25" x14ac:dyDescent="0.25">
      <c r="A639" s="238"/>
      <c r="B639" s="239" t="s">
        <v>61</v>
      </c>
      <c r="C639" s="310" t="s">
        <v>62</v>
      </c>
      <c r="D639" s="310"/>
      <c r="E639" s="310"/>
      <c r="F639" s="310"/>
      <c r="G639" s="310"/>
      <c r="H639" s="310"/>
      <c r="I639" s="310"/>
      <c r="J639" s="310"/>
      <c r="K639" s="310"/>
      <c r="L639" s="310"/>
      <c r="M639" s="310"/>
      <c r="N639" s="322"/>
      <c r="EZ639" s="225"/>
      <c r="FA639" s="226"/>
      <c r="FB639" s="226"/>
      <c r="FC639" s="226"/>
      <c r="FD639" s="226"/>
      <c r="FF639" s="237" t="s">
        <v>62</v>
      </c>
      <c r="FJ639" s="226"/>
      <c r="FL639" s="226"/>
    </row>
    <row r="640" spans="1:168" s="116" customFormat="1" ht="15" x14ac:dyDescent="0.25">
      <c r="A640" s="238"/>
      <c r="B640" s="239" t="s">
        <v>199</v>
      </c>
      <c r="C640" s="310" t="s">
        <v>200</v>
      </c>
      <c r="D640" s="310"/>
      <c r="E640" s="310"/>
      <c r="F640" s="310"/>
      <c r="G640" s="310"/>
      <c r="H640" s="310"/>
      <c r="I640" s="310"/>
      <c r="J640" s="310"/>
      <c r="K640" s="310"/>
      <c r="L640" s="310"/>
      <c r="M640" s="310"/>
      <c r="N640" s="322"/>
      <c r="EZ640" s="225"/>
      <c r="FA640" s="226"/>
      <c r="FB640" s="226"/>
      <c r="FC640" s="226"/>
      <c r="FD640" s="226"/>
      <c r="FF640" s="237" t="s">
        <v>200</v>
      </c>
      <c r="FJ640" s="226"/>
      <c r="FL640" s="226"/>
    </row>
    <row r="641" spans="1:168" s="116" customFormat="1" ht="23.25" x14ac:dyDescent="0.25">
      <c r="A641" s="238"/>
      <c r="B641" s="239" t="s">
        <v>63</v>
      </c>
      <c r="C641" s="310" t="s">
        <v>64</v>
      </c>
      <c r="D641" s="310"/>
      <c r="E641" s="310"/>
      <c r="F641" s="310"/>
      <c r="G641" s="310"/>
      <c r="H641" s="310"/>
      <c r="I641" s="310"/>
      <c r="J641" s="310"/>
      <c r="K641" s="310"/>
      <c r="L641" s="310"/>
      <c r="M641" s="310"/>
      <c r="N641" s="322"/>
      <c r="EZ641" s="225"/>
      <c r="FA641" s="226"/>
      <c r="FB641" s="226"/>
      <c r="FC641" s="226"/>
      <c r="FD641" s="226"/>
      <c r="FF641" s="237" t="s">
        <v>64</v>
      </c>
      <c r="FJ641" s="226"/>
      <c r="FL641" s="226"/>
    </row>
    <row r="642" spans="1:168" s="116" customFormat="1" ht="15" x14ac:dyDescent="0.25">
      <c r="A642" s="240"/>
      <c r="B642" s="239" t="s">
        <v>56</v>
      </c>
      <c r="C642" s="315" t="s">
        <v>65</v>
      </c>
      <c r="D642" s="315"/>
      <c r="E642" s="315"/>
      <c r="F642" s="241"/>
      <c r="G642" s="242"/>
      <c r="H642" s="242"/>
      <c r="I642" s="242"/>
      <c r="J642" s="245">
        <v>508.86</v>
      </c>
      <c r="K642" s="268">
        <v>1.45475</v>
      </c>
      <c r="L642" s="250">
        <v>2250.4</v>
      </c>
      <c r="M642" s="246">
        <v>49.45</v>
      </c>
      <c r="N642" s="247">
        <v>111282.28</v>
      </c>
      <c r="EZ642" s="225"/>
      <c r="FA642" s="226"/>
      <c r="FB642" s="226"/>
      <c r="FC642" s="226"/>
      <c r="FD642" s="226"/>
      <c r="FG642" s="237" t="s">
        <v>65</v>
      </c>
      <c r="FJ642" s="226"/>
      <c r="FL642" s="226"/>
    </row>
    <row r="643" spans="1:168" s="116" customFormat="1" ht="15" x14ac:dyDescent="0.25">
      <c r="A643" s="240"/>
      <c r="B643" s="239" t="s">
        <v>66</v>
      </c>
      <c r="C643" s="315" t="s">
        <v>67</v>
      </c>
      <c r="D643" s="315"/>
      <c r="E643" s="315"/>
      <c r="F643" s="241"/>
      <c r="G643" s="242"/>
      <c r="H643" s="242"/>
      <c r="I643" s="242"/>
      <c r="J643" s="250">
        <v>3949.42</v>
      </c>
      <c r="K643" s="244">
        <v>1.4375</v>
      </c>
      <c r="L643" s="250">
        <v>17258.97</v>
      </c>
      <c r="M643" s="246">
        <v>14.53</v>
      </c>
      <c r="N643" s="247">
        <v>250772.83</v>
      </c>
      <c r="EZ643" s="225"/>
      <c r="FA643" s="226"/>
      <c r="FB643" s="226"/>
      <c r="FC643" s="226"/>
      <c r="FD643" s="226"/>
      <c r="FG643" s="237" t="s">
        <v>67</v>
      </c>
      <c r="FJ643" s="226"/>
      <c r="FL643" s="226"/>
    </row>
    <row r="644" spans="1:168" s="116" customFormat="1" ht="15" x14ac:dyDescent="0.25">
      <c r="A644" s="240"/>
      <c r="B644" s="239" t="s">
        <v>68</v>
      </c>
      <c r="C644" s="315" t="s">
        <v>69</v>
      </c>
      <c r="D644" s="315"/>
      <c r="E644" s="315"/>
      <c r="F644" s="241"/>
      <c r="G644" s="242"/>
      <c r="H644" s="242"/>
      <c r="I644" s="242"/>
      <c r="J644" s="245">
        <v>216.58</v>
      </c>
      <c r="K644" s="244">
        <v>1.4375</v>
      </c>
      <c r="L644" s="245">
        <v>946.45</v>
      </c>
      <c r="M644" s="246">
        <v>49.45</v>
      </c>
      <c r="N644" s="247">
        <v>46801.95</v>
      </c>
      <c r="EZ644" s="225"/>
      <c r="FA644" s="226"/>
      <c r="FB644" s="226"/>
      <c r="FC644" s="226"/>
      <c r="FD644" s="226"/>
      <c r="FG644" s="237" t="s">
        <v>69</v>
      </c>
      <c r="FJ644" s="226"/>
      <c r="FL644" s="226"/>
    </row>
    <row r="645" spans="1:168" s="116" customFormat="1" ht="15" x14ac:dyDescent="0.25">
      <c r="A645" s="240"/>
      <c r="B645" s="239" t="s">
        <v>70</v>
      </c>
      <c r="C645" s="315" t="s">
        <v>71</v>
      </c>
      <c r="D645" s="315"/>
      <c r="E645" s="315"/>
      <c r="F645" s="241"/>
      <c r="G645" s="242"/>
      <c r="H645" s="242"/>
      <c r="I645" s="242"/>
      <c r="J645" s="245">
        <v>42.16</v>
      </c>
      <c r="K645" s="242"/>
      <c r="L645" s="245">
        <v>128.16999999999999</v>
      </c>
      <c r="M645" s="246">
        <v>9.1199999999999992</v>
      </c>
      <c r="N645" s="247">
        <v>1168.9100000000001</v>
      </c>
      <c r="EZ645" s="225"/>
      <c r="FA645" s="226"/>
      <c r="FB645" s="226"/>
      <c r="FC645" s="226"/>
      <c r="FD645" s="226"/>
      <c r="FG645" s="237" t="s">
        <v>71</v>
      </c>
      <c r="FJ645" s="226"/>
      <c r="FL645" s="226"/>
    </row>
    <row r="646" spans="1:168" s="116" customFormat="1" ht="15" x14ac:dyDescent="0.25">
      <c r="A646" s="251"/>
      <c r="B646" s="239"/>
      <c r="C646" s="315" t="s">
        <v>72</v>
      </c>
      <c r="D646" s="315"/>
      <c r="E646" s="315"/>
      <c r="F646" s="241" t="s">
        <v>73</v>
      </c>
      <c r="G646" s="246">
        <v>24.48</v>
      </c>
      <c r="H646" s="268">
        <v>1.45475</v>
      </c>
      <c r="I646" s="252">
        <v>108.2613312</v>
      </c>
      <c r="J646" s="253"/>
      <c r="K646" s="242"/>
      <c r="L646" s="253"/>
      <c r="M646" s="242"/>
      <c r="N646" s="254"/>
      <c r="EZ646" s="225"/>
      <c r="FA646" s="226"/>
      <c r="FB646" s="226"/>
      <c r="FC646" s="226"/>
      <c r="FD646" s="226"/>
      <c r="FH646" s="237" t="s">
        <v>72</v>
      </c>
      <c r="FJ646" s="226"/>
      <c r="FL646" s="226"/>
    </row>
    <row r="647" spans="1:168" s="116" customFormat="1" ht="15" x14ac:dyDescent="0.25">
      <c r="A647" s="251"/>
      <c r="B647" s="239"/>
      <c r="C647" s="315" t="s">
        <v>74</v>
      </c>
      <c r="D647" s="315"/>
      <c r="E647" s="315"/>
      <c r="F647" s="241" t="s">
        <v>73</v>
      </c>
      <c r="G647" s="246">
        <v>19.96</v>
      </c>
      <c r="H647" s="244">
        <v>1.4375</v>
      </c>
      <c r="I647" s="244">
        <v>87.225200000000001</v>
      </c>
      <c r="J647" s="253"/>
      <c r="K647" s="242"/>
      <c r="L647" s="253"/>
      <c r="M647" s="242"/>
      <c r="N647" s="254"/>
      <c r="EZ647" s="225"/>
      <c r="FA647" s="226"/>
      <c r="FB647" s="226"/>
      <c r="FC647" s="226"/>
      <c r="FD647" s="226"/>
      <c r="FH647" s="237" t="s">
        <v>74</v>
      </c>
      <c r="FJ647" s="226"/>
      <c r="FL647" s="226"/>
    </row>
    <row r="648" spans="1:168" s="116" customFormat="1" ht="15" x14ac:dyDescent="0.25">
      <c r="A648" s="235"/>
      <c r="B648" s="239"/>
      <c r="C648" s="318" t="s">
        <v>75</v>
      </c>
      <c r="D648" s="318"/>
      <c r="E648" s="318"/>
      <c r="F648" s="255"/>
      <c r="G648" s="256"/>
      <c r="H648" s="256"/>
      <c r="I648" s="256"/>
      <c r="J648" s="257">
        <v>4500.4399999999996</v>
      </c>
      <c r="K648" s="256"/>
      <c r="L648" s="257">
        <v>19637.54</v>
      </c>
      <c r="M648" s="256"/>
      <c r="N648" s="259">
        <v>363224.02</v>
      </c>
      <c r="EZ648" s="225"/>
      <c r="FA648" s="226"/>
      <c r="FB648" s="226"/>
      <c r="FC648" s="226"/>
      <c r="FD648" s="226"/>
      <c r="FI648" s="237" t="s">
        <v>75</v>
      </c>
      <c r="FJ648" s="226"/>
      <c r="FL648" s="226"/>
    </row>
    <row r="649" spans="1:168" s="116" customFormat="1" ht="15" x14ac:dyDescent="0.25">
      <c r="A649" s="251"/>
      <c r="B649" s="239"/>
      <c r="C649" s="315" t="s">
        <v>76</v>
      </c>
      <c r="D649" s="315"/>
      <c r="E649" s="315"/>
      <c r="F649" s="241"/>
      <c r="G649" s="242"/>
      <c r="H649" s="242"/>
      <c r="I649" s="242"/>
      <c r="J649" s="253"/>
      <c r="K649" s="242"/>
      <c r="L649" s="250">
        <v>3196.85</v>
      </c>
      <c r="M649" s="242"/>
      <c r="N649" s="247">
        <v>158084.23000000001</v>
      </c>
      <c r="EZ649" s="225"/>
      <c r="FA649" s="226"/>
      <c r="FB649" s="226"/>
      <c r="FC649" s="226"/>
      <c r="FD649" s="226"/>
      <c r="FH649" s="237" t="s">
        <v>76</v>
      </c>
      <c r="FJ649" s="226"/>
      <c r="FL649" s="226"/>
    </row>
    <row r="650" spans="1:168" s="116" customFormat="1" ht="23.25" x14ac:dyDescent="0.25">
      <c r="A650" s="251"/>
      <c r="B650" s="239" t="s">
        <v>111</v>
      </c>
      <c r="C650" s="315" t="s">
        <v>112</v>
      </c>
      <c r="D650" s="315"/>
      <c r="E650" s="315"/>
      <c r="F650" s="241" t="s">
        <v>79</v>
      </c>
      <c r="G650" s="260">
        <v>97</v>
      </c>
      <c r="H650" s="242"/>
      <c r="I650" s="260">
        <v>97</v>
      </c>
      <c r="J650" s="253"/>
      <c r="K650" s="242"/>
      <c r="L650" s="250">
        <v>3100.94</v>
      </c>
      <c r="M650" s="242"/>
      <c r="N650" s="247">
        <v>153341.70000000001</v>
      </c>
      <c r="EZ650" s="225"/>
      <c r="FA650" s="226"/>
      <c r="FB650" s="226"/>
      <c r="FC650" s="226"/>
      <c r="FD650" s="226"/>
      <c r="FH650" s="237" t="s">
        <v>112</v>
      </c>
      <c r="FJ650" s="226"/>
      <c r="FL650" s="226"/>
    </row>
    <row r="651" spans="1:168" s="116" customFormat="1" ht="23.25" x14ac:dyDescent="0.25">
      <c r="A651" s="251"/>
      <c r="B651" s="239" t="s">
        <v>113</v>
      </c>
      <c r="C651" s="315" t="s">
        <v>114</v>
      </c>
      <c r="D651" s="315"/>
      <c r="E651" s="315"/>
      <c r="F651" s="241" t="s">
        <v>79</v>
      </c>
      <c r="G651" s="260">
        <v>51</v>
      </c>
      <c r="H651" s="242"/>
      <c r="I651" s="260">
        <v>51</v>
      </c>
      <c r="J651" s="253"/>
      <c r="K651" s="242"/>
      <c r="L651" s="250">
        <v>1630.39</v>
      </c>
      <c r="M651" s="242"/>
      <c r="N651" s="247">
        <v>80622.960000000006</v>
      </c>
      <c r="EZ651" s="225"/>
      <c r="FA651" s="226"/>
      <c r="FB651" s="226"/>
      <c r="FC651" s="226"/>
      <c r="FD651" s="226"/>
      <c r="FH651" s="237" t="s">
        <v>114</v>
      </c>
      <c r="FJ651" s="226"/>
      <c r="FL651" s="226"/>
    </row>
    <row r="652" spans="1:168" s="116" customFormat="1" ht="15" x14ac:dyDescent="0.25">
      <c r="A652" s="261"/>
      <c r="B652" s="262"/>
      <c r="C652" s="316" t="s">
        <v>82</v>
      </c>
      <c r="D652" s="316"/>
      <c r="E652" s="316"/>
      <c r="F652" s="229"/>
      <c r="G652" s="230"/>
      <c r="H652" s="230"/>
      <c r="I652" s="230"/>
      <c r="J652" s="233"/>
      <c r="K652" s="230"/>
      <c r="L652" s="266">
        <v>24368.87</v>
      </c>
      <c r="M652" s="256"/>
      <c r="N652" s="264">
        <v>597188.68000000005</v>
      </c>
      <c r="EZ652" s="225"/>
      <c r="FA652" s="226"/>
      <c r="FB652" s="226"/>
      <c r="FC652" s="226"/>
      <c r="FD652" s="226"/>
      <c r="FJ652" s="226" t="s">
        <v>82</v>
      </c>
      <c r="FL652" s="226"/>
    </row>
    <row r="653" spans="1:168" s="116" customFormat="1" ht="45" x14ac:dyDescent="0.25">
      <c r="A653" s="227" t="s">
        <v>273</v>
      </c>
      <c r="B653" s="228" t="s">
        <v>178</v>
      </c>
      <c r="C653" s="316" t="s">
        <v>179</v>
      </c>
      <c r="D653" s="316"/>
      <c r="E653" s="316"/>
      <c r="F653" s="229" t="s">
        <v>150</v>
      </c>
      <c r="G653" s="230">
        <v>310.08</v>
      </c>
      <c r="H653" s="231">
        <v>1</v>
      </c>
      <c r="I653" s="267">
        <v>310.08</v>
      </c>
      <c r="J653" s="263">
        <v>169.63</v>
      </c>
      <c r="K653" s="265">
        <v>1.04236</v>
      </c>
      <c r="L653" s="266">
        <v>54826.96</v>
      </c>
      <c r="M653" s="267">
        <v>9.1199999999999992</v>
      </c>
      <c r="N653" s="264">
        <v>500021.88</v>
      </c>
      <c r="EZ653" s="225"/>
      <c r="FA653" s="226"/>
      <c r="FB653" s="226" t="s">
        <v>179</v>
      </c>
      <c r="FC653" s="226" t="s">
        <v>4</v>
      </c>
      <c r="FD653" s="226" t="s">
        <v>4</v>
      </c>
      <c r="FJ653" s="226"/>
      <c r="FL653" s="226"/>
    </row>
    <row r="654" spans="1:168" s="116" customFormat="1" ht="15" x14ac:dyDescent="0.25">
      <c r="A654" s="235"/>
      <c r="B654" s="236"/>
      <c r="C654" s="315" t="s">
        <v>202</v>
      </c>
      <c r="D654" s="315"/>
      <c r="E654" s="315"/>
      <c r="F654" s="315"/>
      <c r="G654" s="315"/>
      <c r="H654" s="315"/>
      <c r="I654" s="315"/>
      <c r="J654" s="315"/>
      <c r="K654" s="315"/>
      <c r="L654" s="315"/>
      <c r="M654" s="315"/>
      <c r="N654" s="317"/>
      <c r="EZ654" s="225"/>
      <c r="FA654" s="226"/>
      <c r="FB654" s="226"/>
      <c r="FC654" s="226"/>
      <c r="FD654" s="226"/>
      <c r="FE654" s="237" t="s">
        <v>202</v>
      </c>
      <c r="FJ654" s="226"/>
      <c r="FL654" s="226"/>
    </row>
    <row r="655" spans="1:168" s="116" customFormat="1" ht="15" x14ac:dyDescent="0.25">
      <c r="A655" s="235"/>
      <c r="B655" s="236"/>
      <c r="C655" s="315" t="s">
        <v>632</v>
      </c>
      <c r="D655" s="315"/>
      <c r="E655" s="315"/>
      <c r="F655" s="315"/>
      <c r="G655" s="315"/>
      <c r="H655" s="315"/>
      <c r="I655" s="315"/>
      <c r="J655" s="315"/>
      <c r="K655" s="315"/>
      <c r="L655" s="315"/>
      <c r="M655" s="315"/>
      <c r="N655" s="317"/>
      <c r="EZ655" s="225"/>
      <c r="FA655" s="226"/>
      <c r="FB655" s="226"/>
      <c r="FC655" s="226"/>
      <c r="FD655" s="226"/>
      <c r="FJ655" s="226"/>
      <c r="FK655" s="237" t="s">
        <v>632</v>
      </c>
      <c r="FL655" s="226"/>
    </row>
    <row r="656" spans="1:168" s="116" customFormat="1" ht="15" x14ac:dyDescent="0.25">
      <c r="A656" s="238"/>
      <c r="B656" s="239"/>
      <c r="C656" s="310" t="s">
        <v>87</v>
      </c>
      <c r="D656" s="310"/>
      <c r="E656" s="310"/>
      <c r="F656" s="310"/>
      <c r="G656" s="310"/>
      <c r="H656" s="310"/>
      <c r="I656" s="310"/>
      <c r="J656" s="310"/>
      <c r="K656" s="310"/>
      <c r="L656" s="310"/>
      <c r="M656" s="310"/>
      <c r="N656" s="322"/>
      <c r="EZ656" s="225"/>
      <c r="FA656" s="226"/>
      <c r="FB656" s="226"/>
      <c r="FC656" s="226"/>
      <c r="FD656" s="226"/>
      <c r="FF656" s="237" t="s">
        <v>87</v>
      </c>
      <c r="FJ656" s="226"/>
      <c r="FL656" s="226"/>
    </row>
    <row r="657" spans="1:168" s="116" customFormat="1" ht="15" x14ac:dyDescent="0.25">
      <c r="A657" s="238"/>
      <c r="B657" s="239"/>
      <c r="C657" s="310" t="s">
        <v>88</v>
      </c>
      <c r="D657" s="310"/>
      <c r="E657" s="310"/>
      <c r="F657" s="310"/>
      <c r="G657" s="310"/>
      <c r="H657" s="310"/>
      <c r="I657" s="310"/>
      <c r="J657" s="310"/>
      <c r="K657" s="310"/>
      <c r="L657" s="310"/>
      <c r="M657" s="310"/>
      <c r="N657" s="322"/>
      <c r="EZ657" s="225"/>
      <c r="FA657" s="226"/>
      <c r="FB657" s="226"/>
      <c r="FC657" s="226"/>
      <c r="FD657" s="226"/>
      <c r="FF657" s="237" t="s">
        <v>88</v>
      </c>
      <c r="FJ657" s="226"/>
      <c r="FL657" s="226"/>
    </row>
    <row r="658" spans="1:168" s="116" customFormat="1" ht="15" x14ac:dyDescent="0.25">
      <c r="A658" s="261"/>
      <c r="B658" s="262"/>
      <c r="C658" s="316" t="s">
        <v>82</v>
      </c>
      <c r="D658" s="316"/>
      <c r="E658" s="316"/>
      <c r="F658" s="229"/>
      <c r="G658" s="230"/>
      <c r="H658" s="230"/>
      <c r="I658" s="230"/>
      <c r="J658" s="233"/>
      <c r="K658" s="230"/>
      <c r="L658" s="266">
        <v>54826.96</v>
      </c>
      <c r="M658" s="256"/>
      <c r="N658" s="264">
        <v>500021.88</v>
      </c>
      <c r="EZ658" s="225"/>
      <c r="FA658" s="226"/>
      <c r="FB658" s="226"/>
      <c r="FC658" s="226"/>
      <c r="FD658" s="226"/>
      <c r="FJ658" s="226" t="s">
        <v>82</v>
      </c>
      <c r="FL658" s="226"/>
    </row>
    <row r="659" spans="1:168" s="116" customFormat="1" ht="45.75" x14ac:dyDescent="0.25">
      <c r="A659" s="227" t="s">
        <v>274</v>
      </c>
      <c r="B659" s="228" t="s">
        <v>174</v>
      </c>
      <c r="C659" s="316" t="s">
        <v>275</v>
      </c>
      <c r="D659" s="316"/>
      <c r="E659" s="316"/>
      <c r="F659" s="229" t="s">
        <v>109</v>
      </c>
      <c r="G659" s="230">
        <v>1.52</v>
      </c>
      <c r="H659" s="231">
        <v>1</v>
      </c>
      <c r="I659" s="267">
        <v>1.52</v>
      </c>
      <c r="J659" s="233"/>
      <c r="K659" s="230"/>
      <c r="L659" s="233"/>
      <c r="M659" s="230"/>
      <c r="N659" s="234"/>
      <c r="EZ659" s="225"/>
      <c r="FA659" s="226"/>
      <c r="FB659" s="226" t="s">
        <v>275</v>
      </c>
      <c r="FC659" s="226" t="s">
        <v>4</v>
      </c>
      <c r="FD659" s="226" t="s">
        <v>4</v>
      </c>
      <c r="FJ659" s="226"/>
      <c r="FL659" s="226"/>
    </row>
    <row r="660" spans="1:168" s="116" customFormat="1" ht="15" x14ac:dyDescent="0.25">
      <c r="A660" s="235"/>
      <c r="B660" s="236"/>
      <c r="C660" s="315" t="s">
        <v>205</v>
      </c>
      <c r="D660" s="315"/>
      <c r="E660" s="315"/>
      <c r="F660" s="315"/>
      <c r="G660" s="315"/>
      <c r="H660" s="315"/>
      <c r="I660" s="315"/>
      <c r="J660" s="315"/>
      <c r="K660" s="315"/>
      <c r="L660" s="315"/>
      <c r="M660" s="315"/>
      <c r="N660" s="317"/>
      <c r="EZ660" s="225"/>
      <c r="FA660" s="226"/>
      <c r="FB660" s="226"/>
      <c r="FC660" s="226"/>
      <c r="FD660" s="226"/>
      <c r="FE660" s="237" t="s">
        <v>205</v>
      </c>
      <c r="FJ660" s="226"/>
      <c r="FL660" s="226"/>
    </row>
    <row r="661" spans="1:168" s="116" customFormat="1" ht="68.25" x14ac:dyDescent="0.25">
      <c r="A661" s="238"/>
      <c r="B661" s="239" t="s">
        <v>61</v>
      </c>
      <c r="C661" s="310" t="s">
        <v>62</v>
      </c>
      <c r="D661" s="310"/>
      <c r="E661" s="310"/>
      <c r="F661" s="310"/>
      <c r="G661" s="310"/>
      <c r="H661" s="310"/>
      <c r="I661" s="310"/>
      <c r="J661" s="310"/>
      <c r="K661" s="310"/>
      <c r="L661" s="310"/>
      <c r="M661" s="310"/>
      <c r="N661" s="322"/>
      <c r="EZ661" s="225"/>
      <c r="FA661" s="226"/>
      <c r="FB661" s="226"/>
      <c r="FC661" s="226"/>
      <c r="FD661" s="226"/>
      <c r="FF661" s="237" t="s">
        <v>62</v>
      </c>
      <c r="FJ661" s="226"/>
      <c r="FL661" s="226"/>
    </row>
    <row r="662" spans="1:168" s="116" customFormat="1" ht="15" x14ac:dyDescent="0.25">
      <c r="A662" s="238"/>
      <c r="B662" s="239" t="s">
        <v>199</v>
      </c>
      <c r="C662" s="310" t="s">
        <v>200</v>
      </c>
      <c r="D662" s="310"/>
      <c r="E662" s="310"/>
      <c r="F662" s="310"/>
      <c r="G662" s="310"/>
      <c r="H662" s="310"/>
      <c r="I662" s="310"/>
      <c r="J662" s="310"/>
      <c r="K662" s="310"/>
      <c r="L662" s="310"/>
      <c r="M662" s="310"/>
      <c r="N662" s="322"/>
      <c r="EZ662" s="225"/>
      <c r="FA662" s="226"/>
      <c r="FB662" s="226"/>
      <c r="FC662" s="226"/>
      <c r="FD662" s="226"/>
      <c r="FF662" s="237" t="s">
        <v>200</v>
      </c>
      <c r="FJ662" s="226"/>
      <c r="FL662" s="226"/>
    </row>
    <row r="663" spans="1:168" s="116" customFormat="1" ht="23.25" x14ac:dyDescent="0.25">
      <c r="A663" s="238"/>
      <c r="B663" s="239" t="s">
        <v>63</v>
      </c>
      <c r="C663" s="310" t="s">
        <v>64</v>
      </c>
      <c r="D663" s="310"/>
      <c r="E663" s="310"/>
      <c r="F663" s="310"/>
      <c r="G663" s="310"/>
      <c r="H663" s="310"/>
      <c r="I663" s="310"/>
      <c r="J663" s="310"/>
      <c r="K663" s="310"/>
      <c r="L663" s="310"/>
      <c r="M663" s="310"/>
      <c r="N663" s="322"/>
      <c r="EZ663" s="225"/>
      <c r="FA663" s="226"/>
      <c r="FB663" s="226"/>
      <c r="FC663" s="226"/>
      <c r="FD663" s="226"/>
      <c r="FF663" s="237" t="s">
        <v>64</v>
      </c>
      <c r="FJ663" s="226"/>
      <c r="FL663" s="226"/>
    </row>
    <row r="664" spans="1:168" s="116" customFormat="1" ht="15" x14ac:dyDescent="0.25">
      <c r="A664" s="240"/>
      <c r="B664" s="239" t="s">
        <v>56</v>
      </c>
      <c r="C664" s="315" t="s">
        <v>65</v>
      </c>
      <c r="D664" s="315"/>
      <c r="E664" s="315"/>
      <c r="F664" s="241"/>
      <c r="G664" s="242"/>
      <c r="H664" s="242"/>
      <c r="I664" s="242"/>
      <c r="J664" s="245">
        <v>616.95000000000005</v>
      </c>
      <c r="K664" s="268">
        <v>1.45475</v>
      </c>
      <c r="L664" s="250">
        <v>1364.21</v>
      </c>
      <c r="M664" s="246">
        <v>49.45</v>
      </c>
      <c r="N664" s="247">
        <v>67460.179999999993</v>
      </c>
      <c r="EZ664" s="225"/>
      <c r="FA664" s="226"/>
      <c r="FB664" s="226"/>
      <c r="FC664" s="226"/>
      <c r="FD664" s="226"/>
      <c r="FG664" s="237" t="s">
        <v>65</v>
      </c>
      <c r="FJ664" s="226"/>
      <c r="FL664" s="226"/>
    </row>
    <row r="665" spans="1:168" s="116" customFormat="1" ht="15" x14ac:dyDescent="0.25">
      <c r="A665" s="240"/>
      <c r="B665" s="239" t="s">
        <v>66</v>
      </c>
      <c r="C665" s="315" t="s">
        <v>67</v>
      </c>
      <c r="D665" s="315"/>
      <c r="E665" s="315"/>
      <c r="F665" s="241"/>
      <c r="G665" s="242"/>
      <c r="H665" s="242"/>
      <c r="I665" s="242"/>
      <c r="J665" s="245">
        <v>79.150000000000006</v>
      </c>
      <c r="K665" s="244">
        <v>1.4375</v>
      </c>
      <c r="L665" s="245">
        <v>172.94</v>
      </c>
      <c r="M665" s="246">
        <v>14.53</v>
      </c>
      <c r="N665" s="247">
        <v>2512.8200000000002</v>
      </c>
      <c r="EZ665" s="225"/>
      <c r="FA665" s="226"/>
      <c r="FB665" s="226"/>
      <c r="FC665" s="226"/>
      <c r="FD665" s="226"/>
      <c r="FG665" s="237" t="s">
        <v>67</v>
      </c>
      <c r="FJ665" s="226"/>
      <c r="FL665" s="226"/>
    </row>
    <row r="666" spans="1:168" s="116" customFormat="1" ht="15" x14ac:dyDescent="0.25">
      <c r="A666" s="240"/>
      <c r="B666" s="239" t="s">
        <v>68</v>
      </c>
      <c r="C666" s="315" t="s">
        <v>69</v>
      </c>
      <c r="D666" s="315"/>
      <c r="E666" s="315"/>
      <c r="F666" s="241"/>
      <c r="G666" s="242"/>
      <c r="H666" s="242"/>
      <c r="I666" s="242"/>
      <c r="J666" s="245">
        <v>5.0199999999999996</v>
      </c>
      <c r="K666" s="244">
        <v>1.4375</v>
      </c>
      <c r="L666" s="245">
        <v>10.97</v>
      </c>
      <c r="M666" s="246">
        <v>49.45</v>
      </c>
      <c r="N666" s="249">
        <v>542.47</v>
      </c>
      <c r="EZ666" s="225"/>
      <c r="FA666" s="226"/>
      <c r="FB666" s="226"/>
      <c r="FC666" s="226"/>
      <c r="FD666" s="226"/>
      <c r="FG666" s="237" t="s">
        <v>69</v>
      </c>
      <c r="FJ666" s="226"/>
      <c r="FL666" s="226"/>
    </row>
    <row r="667" spans="1:168" s="116" customFormat="1" ht="15" x14ac:dyDescent="0.25">
      <c r="A667" s="240"/>
      <c r="B667" s="239" t="s">
        <v>70</v>
      </c>
      <c r="C667" s="315" t="s">
        <v>71</v>
      </c>
      <c r="D667" s="315"/>
      <c r="E667" s="315"/>
      <c r="F667" s="241"/>
      <c r="G667" s="242"/>
      <c r="H667" s="242"/>
      <c r="I667" s="242"/>
      <c r="J667" s="245">
        <v>37.630000000000003</v>
      </c>
      <c r="K667" s="242"/>
      <c r="L667" s="245">
        <v>57.2</v>
      </c>
      <c r="M667" s="246">
        <v>9.1199999999999992</v>
      </c>
      <c r="N667" s="249">
        <v>521.66</v>
      </c>
      <c r="EZ667" s="225"/>
      <c r="FA667" s="226"/>
      <c r="FB667" s="226"/>
      <c r="FC667" s="226"/>
      <c r="FD667" s="226"/>
      <c r="FG667" s="237" t="s">
        <v>71</v>
      </c>
      <c r="FJ667" s="226"/>
      <c r="FL667" s="226"/>
    </row>
    <row r="668" spans="1:168" s="116" customFormat="1" ht="15" x14ac:dyDescent="0.25">
      <c r="A668" s="251"/>
      <c r="B668" s="239"/>
      <c r="C668" s="315" t="s">
        <v>72</v>
      </c>
      <c r="D668" s="315"/>
      <c r="E668" s="315"/>
      <c r="F668" s="241" t="s">
        <v>73</v>
      </c>
      <c r="G668" s="246">
        <v>29.68</v>
      </c>
      <c r="H668" s="268">
        <v>1.45475</v>
      </c>
      <c r="I668" s="252">
        <v>65.629009600000003</v>
      </c>
      <c r="J668" s="253"/>
      <c r="K668" s="242"/>
      <c r="L668" s="253"/>
      <c r="M668" s="242"/>
      <c r="N668" s="254"/>
      <c r="EZ668" s="225"/>
      <c r="FA668" s="226"/>
      <c r="FB668" s="226"/>
      <c r="FC668" s="226"/>
      <c r="FD668" s="226"/>
      <c r="FH668" s="237" t="s">
        <v>72</v>
      </c>
      <c r="FJ668" s="226"/>
      <c r="FL668" s="226"/>
    </row>
    <row r="669" spans="1:168" s="116" customFormat="1" ht="15" x14ac:dyDescent="0.25">
      <c r="A669" s="251"/>
      <c r="B669" s="239"/>
      <c r="C669" s="315" t="s">
        <v>74</v>
      </c>
      <c r="D669" s="315"/>
      <c r="E669" s="315"/>
      <c r="F669" s="241" t="s">
        <v>73</v>
      </c>
      <c r="G669" s="269">
        <v>0.4</v>
      </c>
      <c r="H669" s="244">
        <v>1.4375</v>
      </c>
      <c r="I669" s="274">
        <v>0.874</v>
      </c>
      <c r="J669" s="253"/>
      <c r="K669" s="242"/>
      <c r="L669" s="253"/>
      <c r="M669" s="242"/>
      <c r="N669" s="254"/>
      <c r="EZ669" s="225"/>
      <c r="FA669" s="226"/>
      <c r="FB669" s="226"/>
      <c r="FC669" s="226"/>
      <c r="FD669" s="226"/>
      <c r="FH669" s="237" t="s">
        <v>74</v>
      </c>
      <c r="FJ669" s="226"/>
      <c r="FL669" s="226"/>
    </row>
    <row r="670" spans="1:168" s="116" customFormat="1" ht="15" x14ac:dyDescent="0.25">
      <c r="A670" s="235"/>
      <c r="B670" s="239"/>
      <c r="C670" s="318" t="s">
        <v>75</v>
      </c>
      <c r="D670" s="318"/>
      <c r="E670" s="318"/>
      <c r="F670" s="255"/>
      <c r="G670" s="256"/>
      <c r="H670" s="256"/>
      <c r="I670" s="256"/>
      <c r="J670" s="258">
        <v>733.73</v>
      </c>
      <c r="K670" s="256"/>
      <c r="L670" s="257">
        <v>1594.35</v>
      </c>
      <c r="M670" s="256"/>
      <c r="N670" s="259">
        <v>70494.66</v>
      </c>
      <c r="EZ670" s="225"/>
      <c r="FA670" s="226"/>
      <c r="FB670" s="226"/>
      <c r="FC670" s="226"/>
      <c r="FD670" s="226"/>
      <c r="FI670" s="237" t="s">
        <v>75</v>
      </c>
      <c r="FJ670" s="226"/>
      <c r="FL670" s="226"/>
    </row>
    <row r="671" spans="1:168" s="116" customFormat="1" ht="15" x14ac:dyDescent="0.25">
      <c r="A671" s="251"/>
      <c r="B671" s="239"/>
      <c r="C671" s="315" t="s">
        <v>76</v>
      </c>
      <c r="D671" s="315"/>
      <c r="E671" s="315"/>
      <c r="F671" s="241"/>
      <c r="G671" s="242"/>
      <c r="H671" s="242"/>
      <c r="I671" s="242"/>
      <c r="J671" s="253"/>
      <c r="K671" s="242"/>
      <c r="L671" s="250">
        <v>1375.18</v>
      </c>
      <c r="M671" s="242"/>
      <c r="N671" s="247">
        <v>68002.649999999994</v>
      </c>
      <c r="EZ671" s="225"/>
      <c r="FA671" s="226"/>
      <c r="FB671" s="226"/>
      <c r="FC671" s="226"/>
      <c r="FD671" s="226"/>
      <c r="FH671" s="237" t="s">
        <v>76</v>
      </c>
      <c r="FJ671" s="226"/>
      <c r="FL671" s="226"/>
    </row>
    <row r="672" spans="1:168" s="116" customFormat="1" ht="23.25" x14ac:dyDescent="0.25">
      <c r="A672" s="251"/>
      <c r="B672" s="239" t="s">
        <v>111</v>
      </c>
      <c r="C672" s="315" t="s">
        <v>112</v>
      </c>
      <c r="D672" s="315"/>
      <c r="E672" s="315"/>
      <c r="F672" s="241" t="s">
        <v>79</v>
      </c>
      <c r="G672" s="260">
        <v>97</v>
      </c>
      <c r="H672" s="242"/>
      <c r="I672" s="260">
        <v>97</v>
      </c>
      <c r="J672" s="253"/>
      <c r="K672" s="242"/>
      <c r="L672" s="250">
        <v>1333.92</v>
      </c>
      <c r="M672" s="242"/>
      <c r="N672" s="247">
        <v>65962.570000000007</v>
      </c>
      <c r="EZ672" s="225"/>
      <c r="FA672" s="226"/>
      <c r="FB672" s="226"/>
      <c r="FC672" s="226"/>
      <c r="FD672" s="226"/>
      <c r="FH672" s="237" t="s">
        <v>112</v>
      </c>
      <c r="FJ672" s="226"/>
      <c r="FL672" s="226"/>
    </row>
    <row r="673" spans="1:168" s="116" customFormat="1" ht="23.25" x14ac:dyDescent="0.25">
      <c r="A673" s="251"/>
      <c r="B673" s="239" t="s">
        <v>113</v>
      </c>
      <c r="C673" s="315" t="s">
        <v>114</v>
      </c>
      <c r="D673" s="315"/>
      <c r="E673" s="315"/>
      <c r="F673" s="241" t="s">
        <v>79</v>
      </c>
      <c r="G673" s="260">
        <v>51</v>
      </c>
      <c r="H673" s="242"/>
      <c r="I673" s="260">
        <v>51</v>
      </c>
      <c r="J673" s="253"/>
      <c r="K673" s="242"/>
      <c r="L673" s="245">
        <v>701.34</v>
      </c>
      <c r="M673" s="242"/>
      <c r="N673" s="247">
        <v>34681.35</v>
      </c>
      <c r="EZ673" s="225"/>
      <c r="FA673" s="226"/>
      <c r="FB673" s="226"/>
      <c r="FC673" s="226"/>
      <c r="FD673" s="226"/>
      <c r="FH673" s="237" t="s">
        <v>114</v>
      </c>
      <c r="FJ673" s="226"/>
      <c r="FL673" s="226"/>
    </row>
    <row r="674" spans="1:168" s="116" customFormat="1" ht="15" x14ac:dyDescent="0.25">
      <c r="A674" s="261"/>
      <c r="B674" s="262"/>
      <c r="C674" s="316" t="s">
        <v>82</v>
      </c>
      <c r="D674" s="316"/>
      <c r="E674" s="316"/>
      <c r="F674" s="229"/>
      <c r="G674" s="230"/>
      <c r="H674" s="230"/>
      <c r="I674" s="230"/>
      <c r="J674" s="233"/>
      <c r="K674" s="230"/>
      <c r="L674" s="266">
        <v>3629.61</v>
      </c>
      <c r="M674" s="256"/>
      <c r="N674" s="264">
        <v>171138.58</v>
      </c>
      <c r="EZ674" s="225"/>
      <c r="FA674" s="226"/>
      <c r="FB674" s="226"/>
      <c r="FC674" s="226"/>
      <c r="FD674" s="226"/>
      <c r="FJ674" s="226" t="s">
        <v>82</v>
      </c>
      <c r="FL674" s="226"/>
    </row>
    <row r="675" spans="1:168" s="116" customFormat="1" ht="45" x14ac:dyDescent="0.25">
      <c r="A675" s="227" t="s">
        <v>276</v>
      </c>
      <c r="B675" s="228" t="s">
        <v>178</v>
      </c>
      <c r="C675" s="316" t="s">
        <v>179</v>
      </c>
      <c r="D675" s="316"/>
      <c r="E675" s="316"/>
      <c r="F675" s="229" t="s">
        <v>150</v>
      </c>
      <c r="G675" s="230">
        <v>155.04</v>
      </c>
      <c r="H675" s="231">
        <v>1</v>
      </c>
      <c r="I675" s="267">
        <v>155.04</v>
      </c>
      <c r="J675" s="263">
        <v>169.63</v>
      </c>
      <c r="K675" s="265">
        <v>1.04236</v>
      </c>
      <c r="L675" s="266">
        <v>27413.48</v>
      </c>
      <c r="M675" s="267">
        <v>9.1199999999999992</v>
      </c>
      <c r="N675" s="264">
        <v>250010.94</v>
      </c>
      <c r="EZ675" s="225"/>
      <c r="FA675" s="226"/>
      <c r="FB675" s="226" t="s">
        <v>179</v>
      </c>
      <c r="FC675" s="226" t="s">
        <v>4</v>
      </c>
      <c r="FD675" s="226" t="s">
        <v>4</v>
      </c>
      <c r="FJ675" s="226"/>
      <c r="FL675" s="226"/>
    </row>
    <row r="676" spans="1:168" s="116" customFormat="1" ht="15" x14ac:dyDescent="0.25">
      <c r="A676" s="235"/>
      <c r="B676" s="236"/>
      <c r="C676" s="315" t="s">
        <v>207</v>
      </c>
      <c r="D676" s="315"/>
      <c r="E676" s="315"/>
      <c r="F676" s="315"/>
      <c r="G676" s="315"/>
      <c r="H676" s="315"/>
      <c r="I676" s="315"/>
      <c r="J676" s="315"/>
      <c r="K676" s="315"/>
      <c r="L676" s="315"/>
      <c r="M676" s="315"/>
      <c r="N676" s="317"/>
      <c r="EZ676" s="225"/>
      <c r="FA676" s="226"/>
      <c r="FB676" s="226"/>
      <c r="FC676" s="226"/>
      <c r="FD676" s="226"/>
      <c r="FE676" s="237" t="s">
        <v>207</v>
      </c>
      <c r="FJ676" s="226"/>
      <c r="FL676" s="226"/>
    </row>
    <row r="677" spans="1:168" s="116" customFormat="1" ht="15" x14ac:dyDescent="0.25">
      <c r="A677" s="235"/>
      <c r="B677" s="236"/>
      <c r="C677" s="315" t="s">
        <v>632</v>
      </c>
      <c r="D677" s="315"/>
      <c r="E677" s="315"/>
      <c r="F677" s="315"/>
      <c r="G677" s="315"/>
      <c r="H677" s="315"/>
      <c r="I677" s="315"/>
      <c r="J677" s="315"/>
      <c r="K677" s="315"/>
      <c r="L677" s="315"/>
      <c r="M677" s="315"/>
      <c r="N677" s="317"/>
      <c r="EZ677" s="225"/>
      <c r="FA677" s="226"/>
      <c r="FB677" s="226"/>
      <c r="FC677" s="226"/>
      <c r="FD677" s="226"/>
      <c r="FJ677" s="226"/>
      <c r="FK677" s="237" t="s">
        <v>632</v>
      </c>
      <c r="FL677" s="226"/>
    </row>
    <row r="678" spans="1:168" s="116" customFormat="1" ht="15" x14ac:dyDescent="0.25">
      <c r="A678" s="238"/>
      <c r="B678" s="239"/>
      <c r="C678" s="310" t="s">
        <v>87</v>
      </c>
      <c r="D678" s="310"/>
      <c r="E678" s="310"/>
      <c r="F678" s="310"/>
      <c r="G678" s="310"/>
      <c r="H678" s="310"/>
      <c r="I678" s="310"/>
      <c r="J678" s="310"/>
      <c r="K678" s="310"/>
      <c r="L678" s="310"/>
      <c r="M678" s="310"/>
      <c r="N678" s="322"/>
      <c r="EZ678" s="225"/>
      <c r="FA678" s="226"/>
      <c r="FB678" s="226"/>
      <c r="FC678" s="226"/>
      <c r="FD678" s="226"/>
      <c r="FF678" s="237" t="s">
        <v>87</v>
      </c>
      <c r="FJ678" s="226"/>
      <c r="FL678" s="226"/>
    </row>
    <row r="679" spans="1:168" s="116" customFormat="1" ht="15" x14ac:dyDescent="0.25">
      <c r="A679" s="238"/>
      <c r="B679" s="239"/>
      <c r="C679" s="310" t="s">
        <v>88</v>
      </c>
      <c r="D679" s="310"/>
      <c r="E679" s="310"/>
      <c r="F679" s="310"/>
      <c r="G679" s="310"/>
      <c r="H679" s="310"/>
      <c r="I679" s="310"/>
      <c r="J679" s="310"/>
      <c r="K679" s="310"/>
      <c r="L679" s="310"/>
      <c r="M679" s="310"/>
      <c r="N679" s="322"/>
      <c r="EZ679" s="225"/>
      <c r="FA679" s="226"/>
      <c r="FB679" s="226"/>
      <c r="FC679" s="226"/>
      <c r="FD679" s="226"/>
      <c r="FF679" s="237" t="s">
        <v>88</v>
      </c>
      <c r="FJ679" s="226"/>
      <c r="FL679" s="226"/>
    </row>
    <row r="680" spans="1:168" s="116" customFormat="1" ht="15" x14ac:dyDescent="0.25">
      <c r="A680" s="261"/>
      <c r="B680" s="262"/>
      <c r="C680" s="316" t="s">
        <v>82</v>
      </c>
      <c r="D680" s="316"/>
      <c r="E680" s="316"/>
      <c r="F680" s="229"/>
      <c r="G680" s="230"/>
      <c r="H680" s="230"/>
      <c r="I680" s="230"/>
      <c r="J680" s="233"/>
      <c r="K680" s="230"/>
      <c r="L680" s="266">
        <v>27413.48</v>
      </c>
      <c r="M680" s="256"/>
      <c r="N680" s="264">
        <v>250010.94</v>
      </c>
      <c r="EZ680" s="225"/>
      <c r="FA680" s="226"/>
      <c r="FB680" s="226"/>
      <c r="FC680" s="226"/>
      <c r="FD680" s="226"/>
      <c r="FJ680" s="226" t="s">
        <v>82</v>
      </c>
      <c r="FL680" s="226"/>
    </row>
    <row r="681" spans="1:168" s="116" customFormat="1" ht="34.5" x14ac:dyDescent="0.25">
      <c r="A681" s="227" t="s">
        <v>277</v>
      </c>
      <c r="B681" s="228" t="s">
        <v>174</v>
      </c>
      <c r="C681" s="316" t="s">
        <v>175</v>
      </c>
      <c r="D681" s="316"/>
      <c r="E681" s="316"/>
      <c r="F681" s="229" t="s">
        <v>109</v>
      </c>
      <c r="G681" s="230">
        <v>3.24</v>
      </c>
      <c r="H681" s="231">
        <v>1</v>
      </c>
      <c r="I681" s="267">
        <v>3.24</v>
      </c>
      <c r="J681" s="233"/>
      <c r="K681" s="230"/>
      <c r="L681" s="233"/>
      <c r="M681" s="230"/>
      <c r="N681" s="234"/>
      <c r="EZ681" s="225"/>
      <c r="FA681" s="226"/>
      <c r="FB681" s="226" t="s">
        <v>175</v>
      </c>
      <c r="FC681" s="226" t="s">
        <v>4</v>
      </c>
      <c r="FD681" s="226" t="s">
        <v>4</v>
      </c>
      <c r="FJ681" s="226"/>
      <c r="FL681" s="226"/>
    </row>
    <row r="682" spans="1:168" s="116" customFormat="1" ht="15" x14ac:dyDescent="0.25">
      <c r="A682" s="235"/>
      <c r="B682" s="236"/>
      <c r="C682" s="315" t="s">
        <v>278</v>
      </c>
      <c r="D682" s="315"/>
      <c r="E682" s="315"/>
      <c r="F682" s="315"/>
      <c r="G682" s="315"/>
      <c r="H682" s="315"/>
      <c r="I682" s="315"/>
      <c r="J682" s="315"/>
      <c r="K682" s="315"/>
      <c r="L682" s="315"/>
      <c r="M682" s="315"/>
      <c r="N682" s="317"/>
      <c r="EZ682" s="225"/>
      <c r="FA682" s="226"/>
      <c r="FB682" s="226"/>
      <c r="FC682" s="226"/>
      <c r="FD682" s="226"/>
      <c r="FE682" s="237" t="s">
        <v>278</v>
      </c>
      <c r="FJ682" s="226"/>
      <c r="FL682" s="226"/>
    </row>
    <row r="683" spans="1:168" s="116" customFormat="1" ht="68.25" x14ac:dyDescent="0.25">
      <c r="A683" s="238"/>
      <c r="B683" s="239" t="s">
        <v>61</v>
      </c>
      <c r="C683" s="310" t="s">
        <v>62</v>
      </c>
      <c r="D683" s="310"/>
      <c r="E683" s="310"/>
      <c r="F683" s="310"/>
      <c r="G683" s="310"/>
      <c r="H683" s="310"/>
      <c r="I683" s="310"/>
      <c r="J683" s="310"/>
      <c r="K683" s="310"/>
      <c r="L683" s="310"/>
      <c r="M683" s="310"/>
      <c r="N683" s="322"/>
      <c r="EZ683" s="225"/>
      <c r="FA683" s="226"/>
      <c r="FB683" s="226"/>
      <c r="FC683" s="226"/>
      <c r="FD683" s="226"/>
      <c r="FF683" s="237" t="s">
        <v>62</v>
      </c>
      <c r="FJ683" s="226"/>
      <c r="FL683" s="226"/>
    </row>
    <row r="684" spans="1:168" s="116" customFormat="1" ht="23.25" x14ac:dyDescent="0.25">
      <c r="A684" s="238"/>
      <c r="B684" s="239" t="s">
        <v>63</v>
      </c>
      <c r="C684" s="310" t="s">
        <v>64</v>
      </c>
      <c r="D684" s="310"/>
      <c r="E684" s="310"/>
      <c r="F684" s="310"/>
      <c r="G684" s="310"/>
      <c r="H684" s="310"/>
      <c r="I684" s="310"/>
      <c r="J684" s="310"/>
      <c r="K684" s="310"/>
      <c r="L684" s="310"/>
      <c r="M684" s="310"/>
      <c r="N684" s="322"/>
      <c r="EZ684" s="225"/>
      <c r="FA684" s="226"/>
      <c r="FB684" s="226"/>
      <c r="FC684" s="226"/>
      <c r="FD684" s="226"/>
      <c r="FF684" s="237" t="s">
        <v>64</v>
      </c>
      <c r="FJ684" s="226"/>
      <c r="FL684" s="226"/>
    </row>
    <row r="685" spans="1:168" s="116" customFormat="1" ht="15" x14ac:dyDescent="0.25">
      <c r="A685" s="240"/>
      <c r="B685" s="239" t="s">
        <v>56</v>
      </c>
      <c r="C685" s="315" t="s">
        <v>65</v>
      </c>
      <c r="D685" s="315"/>
      <c r="E685" s="315"/>
      <c r="F685" s="241"/>
      <c r="G685" s="242"/>
      <c r="H685" s="242"/>
      <c r="I685" s="242"/>
      <c r="J685" s="245">
        <v>616.95000000000005</v>
      </c>
      <c r="K685" s="244">
        <v>1.3225</v>
      </c>
      <c r="L685" s="250">
        <v>2643.57</v>
      </c>
      <c r="M685" s="246">
        <v>49.45</v>
      </c>
      <c r="N685" s="247">
        <v>130724.54</v>
      </c>
      <c r="EZ685" s="225"/>
      <c r="FA685" s="226"/>
      <c r="FB685" s="226"/>
      <c r="FC685" s="226"/>
      <c r="FD685" s="226"/>
      <c r="FG685" s="237" t="s">
        <v>65</v>
      </c>
      <c r="FJ685" s="226"/>
      <c r="FL685" s="226"/>
    </row>
    <row r="686" spans="1:168" s="116" customFormat="1" ht="15" x14ac:dyDescent="0.25">
      <c r="A686" s="240"/>
      <c r="B686" s="239" t="s">
        <v>66</v>
      </c>
      <c r="C686" s="315" t="s">
        <v>67</v>
      </c>
      <c r="D686" s="315"/>
      <c r="E686" s="315"/>
      <c r="F686" s="241"/>
      <c r="G686" s="242"/>
      <c r="H686" s="242"/>
      <c r="I686" s="242"/>
      <c r="J686" s="245">
        <v>79.150000000000006</v>
      </c>
      <c r="K686" s="244">
        <v>1.4375</v>
      </c>
      <c r="L686" s="245">
        <v>368.64</v>
      </c>
      <c r="M686" s="246">
        <v>14.53</v>
      </c>
      <c r="N686" s="247">
        <v>5356.34</v>
      </c>
      <c r="EZ686" s="225"/>
      <c r="FA686" s="226"/>
      <c r="FB686" s="226"/>
      <c r="FC686" s="226"/>
      <c r="FD686" s="226"/>
      <c r="FG686" s="237" t="s">
        <v>67</v>
      </c>
      <c r="FJ686" s="226"/>
      <c r="FL686" s="226"/>
    </row>
    <row r="687" spans="1:168" s="116" customFormat="1" ht="15" x14ac:dyDescent="0.25">
      <c r="A687" s="240"/>
      <c r="B687" s="239" t="s">
        <v>68</v>
      </c>
      <c r="C687" s="315" t="s">
        <v>69</v>
      </c>
      <c r="D687" s="315"/>
      <c r="E687" s="315"/>
      <c r="F687" s="241"/>
      <c r="G687" s="242"/>
      <c r="H687" s="242"/>
      <c r="I687" s="242"/>
      <c r="J687" s="245">
        <v>5.0199999999999996</v>
      </c>
      <c r="K687" s="244">
        <v>1.4375</v>
      </c>
      <c r="L687" s="245">
        <v>23.38</v>
      </c>
      <c r="M687" s="246">
        <v>49.45</v>
      </c>
      <c r="N687" s="247">
        <v>1156.1400000000001</v>
      </c>
      <c r="EZ687" s="225"/>
      <c r="FA687" s="226"/>
      <c r="FB687" s="226"/>
      <c r="FC687" s="226"/>
      <c r="FD687" s="226"/>
      <c r="FG687" s="237" t="s">
        <v>69</v>
      </c>
      <c r="FJ687" s="226"/>
      <c r="FL687" s="226"/>
    </row>
    <row r="688" spans="1:168" s="116" customFormat="1" ht="15" x14ac:dyDescent="0.25">
      <c r="A688" s="240"/>
      <c r="B688" s="239" t="s">
        <v>70</v>
      </c>
      <c r="C688" s="315" t="s">
        <v>71</v>
      </c>
      <c r="D688" s="315"/>
      <c r="E688" s="315"/>
      <c r="F688" s="241"/>
      <c r="G688" s="242"/>
      <c r="H688" s="242"/>
      <c r="I688" s="242"/>
      <c r="J688" s="245">
        <v>37.630000000000003</v>
      </c>
      <c r="K688" s="242"/>
      <c r="L688" s="245">
        <v>121.92</v>
      </c>
      <c r="M688" s="246">
        <v>9.1199999999999992</v>
      </c>
      <c r="N688" s="247">
        <v>1111.9100000000001</v>
      </c>
      <c r="EZ688" s="225"/>
      <c r="FA688" s="226"/>
      <c r="FB688" s="226"/>
      <c r="FC688" s="226"/>
      <c r="FD688" s="226"/>
      <c r="FG688" s="237" t="s">
        <v>71</v>
      </c>
      <c r="FJ688" s="226"/>
      <c r="FL688" s="226"/>
    </row>
    <row r="689" spans="1:168" s="116" customFormat="1" ht="15" x14ac:dyDescent="0.25">
      <c r="A689" s="251"/>
      <c r="B689" s="239"/>
      <c r="C689" s="315" t="s">
        <v>72</v>
      </c>
      <c r="D689" s="315"/>
      <c r="E689" s="315"/>
      <c r="F689" s="241" t="s">
        <v>73</v>
      </c>
      <c r="G689" s="246">
        <v>29.68</v>
      </c>
      <c r="H689" s="244">
        <v>1.3225</v>
      </c>
      <c r="I689" s="271">
        <v>127.175832</v>
      </c>
      <c r="J689" s="253"/>
      <c r="K689" s="242"/>
      <c r="L689" s="253"/>
      <c r="M689" s="242"/>
      <c r="N689" s="254"/>
      <c r="EZ689" s="225"/>
      <c r="FA689" s="226"/>
      <c r="FB689" s="226"/>
      <c r="FC689" s="226"/>
      <c r="FD689" s="226"/>
      <c r="FH689" s="237" t="s">
        <v>72</v>
      </c>
      <c r="FJ689" s="226"/>
      <c r="FL689" s="226"/>
    </row>
    <row r="690" spans="1:168" s="116" customFormat="1" ht="15" x14ac:dyDescent="0.25">
      <c r="A690" s="251"/>
      <c r="B690" s="239"/>
      <c r="C690" s="315" t="s">
        <v>74</v>
      </c>
      <c r="D690" s="315"/>
      <c r="E690" s="315"/>
      <c r="F690" s="241" t="s">
        <v>73</v>
      </c>
      <c r="G690" s="269">
        <v>0.4</v>
      </c>
      <c r="H690" s="244">
        <v>1.4375</v>
      </c>
      <c r="I690" s="274">
        <v>1.863</v>
      </c>
      <c r="J690" s="253"/>
      <c r="K690" s="242"/>
      <c r="L690" s="253"/>
      <c r="M690" s="242"/>
      <c r="N690" s="254"/>
      <c r="EZ690" s="225"/>
      <c r="FA690" s="226"/>
      <c r="FB690" s="226"/>
      <c r="FC690" s="226"/>
      <c r="FD690" s="226"/>
      <c r="FH690" s="237" t="s">
        <v>74</v>
      </c>
      <c r="FJ690" s="226"/>
      <c r="FL690" s="226"/>
    </row>
    <row r="691" spans="1:168" s="116" customFormat="1" ht="15" x14ac:dyDescent="0.25">
      <c r="A691" s="235"/>
      <c r="B691" s="239"/>
      <c r="C691" s="318" t="s">
        <v>75</v>
      </c>
      <c r="D691" s="318"/>
      <c r="E691" s="318"/>
      <c r="F691" s="255"/>
      <c r="G691" s="256"/>
      <c r="H691" s="256"/>
      <c r="I691" s="256"/>
      <c r="J691" s="258">
        <v>733.73</v>
      </c>
      <c r="K691" s="256"/>
      <c r="L691" s="257">
        <v>3134.13</v>
      </c>
      <c r="M691" s="256"/>
      <c r="N691" s="259">
        <v>137192.79</v>
      </c>
      <c r="EZ691" s="225"/>
      <c r="FA691" s="226"/>
      <c r="FB691" s="226"/>
      <c r="FC691" s="226"/>
      <c r="FD691" s="226"/>
      <c r="FI691" s="237" t="s">
        <v>75</v>
      </c>
      <c r="FJ691" s="226"/>
      <c r="FL691" s="226"/>
    </row>
    <row r="692" spans="1:168" s="116" customFormat="1" ht="15" x14ac:dyDescent="0.25">
      <c r="A692" s="251"/>
      <c r="B692" s="239"/>
      <c r="C692" s="315" t="s">
        <v>76</v>
      </c>
      <c r="D692" s="315"/>
      <c r="E692" s="315"/>
      <c r="F692" s="241"/>
      <c r="G692" s="242"/>
      <c r="H692" s="242"/>
      <c r="I692" s="242"/>
      <c r="J692" s="253"/>
      <c r="K692" s="242"/>
      <c r="L692" s="250">
        <v>2666.95</v>
      </c>
      <c r="M692" s="242"/>
      <c r="N692" s="247">
        <v>131880.68</v>
      </c>
      <c r="EZ692" s="225"/>
      <c r="FA692" s="226"/>
      <c r="FB692" s="226"/>
      <c r="FC692" s="226"/>
      <c r="FD692" s="226"/>
      <c r="FH692" s="237" t="s">
        <v>76</v>
      </c>
      <c r="FJ692" s="226"/>
      <c r="FL692" s="226"/>
    </row>
    <row r="693" spans="1:168" s="116" customFormat="1" ht="23.25" x14ac:dyDescent="0.25">
      <c r="A693" s="251"/>
      <c r="B693" s="239" t="s">
        <v>111</v>
      </c>
      <c r="C693" s="315" t="s">
        <v>112</v>
      </c>
      <c r="D693" s="315"/>
      <c r="E693" s="315"/>
      <c r="F693" s="241" t="s">
        <v>79</v>
      </c>
      <c r="G693" s="260">
        <v>97</v>
      </c>
      <c r="H693" s="242"/>
      <c r="I693" s="260">
        <v>97</v>
      </c>
      <c r="J693" s="253"/>
      <c r="K693" s="242"/>
      <c r="L693" s="250">
        <v>2586.94</v>
      </c>
      <c r="M693" s="242"/>
      <c r="N693" s="247">
        <v>127924.26</v>
      </c>
      <c r="EZ693" s="225"/>
      <c r="FA693" s="226"/>
      <c r="FB693" s="226"/>
      <c r="FC693" s="226"/>
      <c r="FD693" s="226"/>
      <c r="FH693" s="237" t="s">
        <v>112</v>
      </c>
      <c r="FJ693" s="226"/>
      <c r="FL693" s="226"/>
    </row>
    <row r="694" spans="1:168" s="116" customFormat="1" ht="23.25" x14ac:dyDescent="0.25">
      <c r="A694" s="251"/>
      <c r="B694" s="239" t="s">
        <v>113</v>
      </c>
      <c r="C694" s="315" t="s">
        <v>114</v>
      </c>
      <c r="D694" s="315"/>
      <c r="E694" s="315"/>
      <c r="F694" s="241" t="s">
        <v>79</v>
      </c>
      <c r="G694" s="260">
        <v>51</v>
      </c>
      <c r="H694" s="242"/>
      <c r="I694" s="260">
        <v>51</v>
      </c>
      <c r="J694" s="253"/>
      <c r="K694" s="242"/>
      <c r="L694" s="250">
        <v>1360.14</v>
      </c>
      <c r="M694" s="242"/>
      <c r="N694" s="247">
        <v>67259.149999999994</v>
      </c>
      <c r="EZ694" s="225"/>
      <c r="FA694" s="226"/>
      <c r="FB694" s="226"/>
      <c r="FC694" s="226"/>
      <c r="FD694" s="226"/>
      <c r="FH694" s="237" t="s">
        <v>114</v>
      </c>
      <c r="FJ694" s="226"/>
      <c r="FL694" s="226"/>
    </row>
    <row r="695" spans="1:168" s="116" customFormat="1" ht="15" x14ac:dyDescent="0.25">
      <c r="A695" s="261"/>
      <c r="B695" s="262"/>
      <c r="C695" s="316" t="s">
        <v>82</v>
      </c>
      <c r="D695" s="316"/>
      <c r="E695" s="316"/>
      <c r="F695" s="229"/>
      <c r="G695" s="230"/>
      <c r="H695" s="230"/>
      <c r="I695" s="230"/>
      <c r="J695" s="233"/>
      <c r="K695" s="230"/>
      <c r="L695" s="266">
        <v>7081.21</v>
      </c>
      <c r="M695" s="256"/>
      <c r="N695" s="264">
        <v>332376.2</v>
      </c>
      <c r="EZ695" s="225"/>
      <c r="FA695" s="226"/>
      <c r="FB695" s="226"/>
      <c r="FC695" s="226"/>
      <c r="FD695" s="226"/>
      <c r="FJ695" s="226" t="s">
        <v>82</v>
      </c>
      <c r="FL695" s="226"/>
    </row>
    <row r="696" spans="1:168" s="116" customFormat="1" ht="45" x14ac:dyDescent="0.25">
      <c r="A696" s="227" t="s">
        <v>279</v>
      </c>
      <c r="B696" s="228" t="s">
        <v>178</v>
      </c>
      <c r="C696" s="316" t="s">
        <v>179</v>
      </c>
      <c r="D696" s="316"/>
      <c r="E696" s="316"/>
      <c r="F696" s="229" t="s">
        <v>150</v>
      </c>
      <c r="G696" s="230">
        <v>330.48</v>
      </c>
      <c r="H696" s="231">
        <v>1</v>
      </c>
      <c r="I696" s="267">
        <v>330.48</v>
      </c>
      <c r="J696" s="263">
        <v>169.63</v>
      </c>
      <c r="K696" s="265">
        <v>1.04236</v>
      </c>
      <c r="L696" s="266">
        <v>58434</v>
      </c>
      <c r="M696" s="267">
        <v>9.1199999999999992</v>
      </c>
      <c r="N696" s="264">
        <v>532918.07999999996</v>
      </c>
      <c r="EZ696" s="225"/>
      <c r="FA696" s="226"/>
      <c r="FB696" s="226" t="s">
        <v>179</v>
      </c>
      <c r="FC696" s="226" t="s">
        <v>4</v>
      </c>
      <c r="FD696" s="226" t="s">
        <v>4</v>
      </c>
      <c r="FJ696" s="226"/>
      <c r="FL696" s="226"/>
    </row>
    <row r="697" spans="1:168" s="116" customFormat="1" ht="15" x14ac:dyDescent="0.25">
      <c r="A697" s="235"/>
      <c r="B697" s="236"/>
      <c r="C697" s="315" t="s">
        <v>280</v>
      </c>
      <c r="D697" s="315"/>
      <c r="E697" s="315"/>
      <c r="F697" s="315"/>
      <c r="G697" s="315"/>
      <c r="H697" s="315"/>
      <c r="I697" s="315"/>
      <c r="J697" s="315"/>
      <c r="K697" s="315"/>
      <c r="L697" s="315"/>
      <c r="M697" s="315"/>
      <c r="N697" s="317"/>
      <c r="EZ697" s="225"/>
      <c r="FA697" s="226"/>
      <c r="FB697" s="226"/>
      <c r="FC697" s="226"/>
      <c r="FD697" s="226"/>
      <c r="FE697" s="237" t="s">
        <v>280</v>
      </c>
      <c r="FJ697" s="226"/>
      <c r="FL697" s="226"/>
    </row>
    <row r="698" spans="1:168" s="116" customFormat="1" ht="15" x14ac:dyDescent="0.25">
      <c r="A698" s="235"/>
      <c r="B698" s="236"/>
      <c r="C698" s="315" t="s">
        <v>632</v>
      </c>
      <c r="D698" s="315"/>
      <c r="E698" s="315"/>
      <c r="F698" s="315"/>
      <c r="G698" s="315"/>
      <c r="H698" s="315"/>
      <c r="I698" s="315"/>
      <c r="J698" s="315"/>
      <c r="K698" s="315"/>
      <c r="L698" s="315"/>
      <c r="M698" s="315"/>
      <c r="N698" s="317"/>
      <c r="EZ698" s="225"/>
      <c r="FA698" s="226"/>
      <c r="FB698" s="226"/>
      <c r="FC698" s="226"/>
      <c r="FD698" s="226"/>
      <c r="FJ698" s="226"/>
      <c r="FK698" s="237" t="s">
        <v>632</v>
      </c>
      <c r="FL698" s="226"/>
    </row>
    <row r="699" spans="1:168" s="116" customFormat="1" ht="15" x14ac:dyDescent="0.25">
      <c r="A699" s="238"/>
      <c r="B699" s="239"/>
      <c r="C699" s="310" t="s">
        <v>87</v>
      </c>
      <c r="D699" s="310"/>
      <c r="E699" s="310"/>
      <c r="F699" s="310"/>
      <c r="G699" s="310"/>
      <c r="H699" s="310"/>
      <c r="I699" s="310"/>
      <c r="J699" s="310"/>
      <c r="K699" s="310"/>
      <c r="L699" s="310"/>
      <c r="M699" s="310"/>
      <c r="N699" s="322"/>
      <c r="EZ699" s="225"/>
      <c r="FA699" s="226"/>
      <c r="FB699" s="226"/>
      <c r="FC699" s="226"/>
      <c r="FD699" s="226"/>
      <c r="FF699" s="237" t="s">
        <v>87</v>
      </c>
      <c r="FJ699" s="226"/>
      <c r="FL699" s="226"/>
    </row>
    <row r="700" spans="1:168" s="116" customFormat="1" ht="15" x14ac:dyDescent="0.25">
      <c r="A700" s="238"/>
      <c r="B700" s="239"/>
      <c r="C700" s="310" t="s">
        <v>88</v>
      </c>
      <c r="D700" s="310"/>
      <c r="E700" s="310"/>
      <c r="F700" s="310"/>
      <c r="G700" s="310"/>
      <c r="H700" s="310"/>
      <c r="I700" s="310"/>
      <c r="J700" s="310"/>
      <c r="K700" s="310"/>
      <c r="L700" s="310"/>
      <c r="M700" s="310"/>
      <c r="N700" s="322"/>
      <c r="EZ700" s="225"/>
      <c r="FA700" s="226"/>
      <c r="FB700" s="226"/>
      <c r="FC700" s="226"/>
      <c r="FD700" s="226"/>
      <c r="FF700" s="237" t="s">
        <v>88</v>
      </c>
      <c r="FJ700" s="226"/>
      <c r="FL700" s="226"/>
    </row>
    <row r="701" spans="1:168" s="116" customFormat="1" ht="15" x14ac:dyDescent="0.25">
      <c r="A701" s="261"/>
      <c r="B701" s="262"/>
      <c r="C701" s="316" t="s">
        <v>82</v>
      </c>
      <c r="D701" s="316"/>
      <c r="E701" s="316"/>
      <c r="F701" s="229"/>
      <c r="G701" s="230"/>
      <c r="H701" s="230"/>
      <c r="I701" s="230"/>
      <c r="J701" s="233"/>
      <c r="K701" s="230"/>
      <c r="L701" s="266">
        <v>58434</v>
      </c>
      <c r="M701" s="256"/>
      <c r="N701" s="264">
        <v>532918.07999999996</v>
      </c>
      <c r="EZ701" s="225"/>
      <c r="FA701" s="226"/>
      <c r="FB701" s="226"/>
      <c r="FC701" s="226"/>
      <c r="FD701" s="226"/>
      <c r="FJ701" s="226" t="s">
        <v>82</v>
      </c>
      <c r="FL701" s="226"/>
    </row>
    <row r="702" spans="1:168" s="116" customFormat="1" ht="34.5" x14ac:dyDescent="0.25">
      <c r="A702" s="227" t="s">
        <v>281</v>
      </c>
      <c r="B702" s="228" t="s">
        <v>174</v>
      </c>
      <c r="C702" s="316" t="s">
        <v>175</v>
      </c>
      <c r="D702" s="316"/>
      <c r="E702" s="316"/>
      <c r="F702" s="229" t="s">
        <v>109</v>
      </c>
      <c r="G702" s="230">
        <v>0.2</v>
      </c>
      <c r="H702" s="231">
        <v>1</v>
      </c>
      <c r="I702" s="273">
        <v>0.2</v>
      </c>
      <c r="J702" s="233"/>
      <c r="K702" s="230"/>
      <c r="L702" s="233"/>
      <c r="M702" s="230"/>
      <c r="N702" s="234"/>
      <c r="EZ702" s="225"/>
      <c r="FA702" s="226"/>
      <c r="FB702" s="226" t="s">
        <v>175</v>
      </c>
      <c r="FC702" s="226" t="s">
        <v>4</v>
      </c>
      <c r="FD702" s="226" t="s">
        <v>4</v>
      </c>
      <c r="FJ702" s="226"/>
      <c r="FL702" s="226"/>
    </row>
    <row r="703" spans="1:168" s="116" customFormat="1" ht="15" x14ac:dyDescent="0.25">
      <c r="A703" s="235"/>
      <c r="B703" s="236"/>
      <c r="C703" s="315" t="s">
        <v>213</v>
      </c>
      <c r="D703" s="315"/>
      <c r="E703" s="315"/>
      <c r="F703" s="315"/>
      <c r="G703" s="315"/>
      <c r="H703" s="315"/>
      <c r="I703" s="315"/>
      <c r="J703" s="315"/>
      <c r="K703" s="315"/>
      <c r="L703" s="315"/>
      <c r="M703" s="315"/>
      <c r="N703" s="317"/>
      <c r="EZ703" s="225"/>
      <c r="FA703" s="226"/>
      <c r="FB703" s="226"/>
      <c r="FC703" s="226"/>
      <c r="FD703" s="226"/>
      <c r="FE703" s="237" t="s">
        <v>213</v>
      </c>
      <c r="FJ703" s="226"/>
      <c r="FL703" s="226"/>
    </row>
    <row r="704" spans="1:168" s="116" customFormat="1" ht="68.25" x14ac:dyDescent="0.25">
      <c r="A704" s="238"/>
      <c r="B704" s="239" t="s">
        <v>61</v>
      </c>
      <c r="C704" s="310" t="s">
        <v>62</v>
      </c>
      <c r="D704" s="310"/>
      <c r="E704" s="310"/>
      <c r="F704" s="310"/>
      <c r="G704" s="310"/>
      <c r="H704" s="310"/>
      <c r="I704" s="310"/>
      <c r="J704" s="310"/>
      <c r="K704" s="310"/>
      <c r="L704" s="310"/>
      <c r="M704" s="310"/>
      <c r="N704" s="322"/>
      <c r="EZ704" s="225"/>
      <c r="FA704" s="226"/>
      <c r="FB704" s="226"/>
      <c r="FC704" s="226"/>
      <c r="FD704" s="226"/>
      <c r="FF704" s="237" t="s">
        <v>62</v>
      </c>
      <c r="FJ704" s="226"/>
      <c r="FL704" s="226"/>
    </row>
    <row r="705" spans="1:168" s="116" customFormat="1" ht="23.25" x14ac:dyDescent="0.25">
      <c r="A705" s="238"/>
      <c r="B705" s="239" t="s">
        <v>63</v>
      </c>
      <c r="C705" s="310" t="s">
        <v>64</v>
      </c>
      <c r="D705" s="310"/>
      <c r="E705" s="310"/>
      <c r="F705" s="310"/>
      <c r="G705" s="310"/>
      <c r="H705" s="310"/>
      <c r="I705" s="310"/>
      <c r="J705" s="310"/>
      <c r="K705" s="310"/>
      <c r="L705" s="310"/>
      <c r="M705" s="310"/>
      <c r="N705" s="322"/>
      <c r="EZ705" s="225"/>
      <c r="FA705" s="226"/>
      <c r="FB705" s="226"/>
      <c r="FC705" s="226"/>
      <c r="FD705" s="226"/>
      <c r="FF705" s="237" t="s">
        <v>64</v>
      </c>
      <c r="FJ705" s="226"/>
      <c r="FL705" s="226"/>
    </row>
    <row r="706" spans="1:168" s="116" customFormat="1" ht="15" x14ac:dyDescent="0.25">
      <c r="A706" s="240"/>
      <c r="B706" s="239" t="s">
        <v>56</v>
      </c>
      <c r="C706" s="315" t="s">
        <v>65</v>
      </c>
      <c r="D706" s="315"/>
      <c r="E706" s="315"/>
      <c r="F706" s="241"/>
      <c r="G706" s="242"/>
      <c r="H706" s="242"/>
      <c r="I706" s="242"/>
      <c r="J706" s="245">
        <v>616.95000000000005</v>
      </c>
      <c r="K706" s="244">
        <v>1.3225</v>
      </c>
      <c r="L706" s="245">
        <v>163.18</v>
      </c>
      <c r="M706" s="246">
        <v>49.45</v>
      </c>
      <c r="N706" s="247">
        <v>8069.25</v>
      </c>
      <c r="EZ706" s="225"/>
      <c r="FA706" s="226"/>
      <c r="FB706" s="226"/>
      <c r="FC706" s="226"/>
      <c r="FD706" s="226"/>
      <c r="FG706" s="237" t="s">
        <v>65</v>
      </c>
      <c r="FJ706" s="226"/>
      <c r="FL706" s="226"/>
    </row>
    <row r="707" spans="1:168" s="116" customFormat="1" ht="15" x14ac:dyDescent="0.25">
      <c r="A707" s="240"/>
      <c r="B707" s="239" t="s">
        <v>66</v>
      </c>
      <c r="C707" s="315" t="s">
        <v>67</v>
      </c>
      <c r="D707" s="315"/>
      <c r="E707" s="315"/>
      <c r="F707" s="241"/>
      <c r="G707" s="242"/>
      <c r="H707" s="242"/>
      <c r="I707" s="242"/>
      <c r="J707" s="245">
        <v>79.150000000000006</v>
      </c>
      <c r="K707" s="244">
        <v>1.4375</v>
      </c>
      <c r="L707" s="245">
        <v>22.76</v>
      </c>
      <c r="M707" s="246">
        <v>14.53</v>
      </c>
      <c r="N707" s="249">
        <v>330.7</v>
      </c>
      <c r="EZ707" s="225"/>
      <c r="FA707" s="226"/>
      <c r="FB707" s="226"/>
      <c r="FC707" s="226"/>
      <c r="FD707" s="226"/>
      <c r="FG707" s="237" t="s">
        <v>67</v>
      </c>
      <c r="FJ707" s="226"/>
      <c r="FL707" s="226"/>
    </row>
    <row r="708" spans="1:168" s="116" customFormat="1" ht="15" x14ac:dyDescent="0.25">
      <c r="A708" s="240"/>
      <c r="B708" s="239" t="s">
        <v>68</v>
      </c>
      <c r="C708" s="315" t="s">
        <v>69</v>
      </c>
      <c r="D708" s="315"/>
      <c r="E708" s="315"/>
      <c r="F708" s="241"/>
      <c r="G708" s="242"/>
      <c r="H708" s="242"/>
      <c r="I708" s="242"/>
      <c r="J708" s="245">
        <v>5.0199999999999996</v>
      </c>
      <c r="K708" s="244">
        <v>1.4375</v>
      </c>
      <c r="L708" s="245">
        <v>1.44</v>
      </c>
      <c r="M708" s="246">
        <v>49.45</v>
      </c>
      <c r="N708" s="249">
        <v>71.209999999999994</v>
      </c>
      <c r="EZ708" s="225"/>
      <c r="FA708" s="226"/>
      <c r="FB708" s="226"/>
      <c r="FC708" s="226"/>
      <c r="FD708" s="226"/>
      <c r="FG708" s="237" t="s">
        <v>69</v>
      </c>
      <c r="FJ708" s="226"/>
      <c r="FL708" s="226"/>
    </row>
    <row r="709" spans="1:168" s="116" customFormat="1" ht="15" x14ac:dyDescent="0.25">
      <c r="A709" s="240"/>
      <c r="B709" s="239" t="s">
        <v>70</v>
      </c>
      <c r="C709" s="315" t="s">
        <v>71</v>
      </c>
      <c r="D709" s="315"/>
      <c r="E709" s="315"/>
      <c r="F709" s="241"/>
      <c r="G709" s="242"/>
      <c r="H709" s="242"/>
      <c r="I709" s="242"/>
      <c r="J709" s="245">
        <v>37.630000000000003</v>
      </c>
      <c r="K709" s="242"/>
      <c r="L709" s="245">
        <v>7.53</v>
      </c>
      <c r="M709" s="246">
        <v>9.1199999999999992</v>
      </c>
      <c r="N709" s="249">
        <v>68.67</v>
      </c>
      <c r="EZ709" s="225"/>
      <c r="FA709" s="226"/>
      <c r="FB709" s="226"/>
      <c r="FC709" s="226"/>
      <c r="FD709" s="226"/>
      <c r="FG709" s="237" t="s">
        <v>71</v>
      </c>
      <c r="FJ709" s="226"/>
      <c r="FL709" s="226"/>
    </row>
    <row r="710" spans="1:168" s="116" customFormat="1" ht="15" x14ac:dyDescent="0.25">
      <c r="A710" s="251"/>
      <c r="B710" s="239"/>
      <c r="C710" s="315" t="s">
        <v>72</v>
      </c>
      <c r="D710" s="315"/>
      <c r="E710" s="315"/>
      <c r="F710" s="241" t="s">
        <v>73</v>
      </c>
      <c r="G710" s="246">
        <v>29.68</v>
      </c>
      <c r="H710" s="244">
        <v>1.3225</v>
      </c>
      <c r="I710" s="268">
        <v>7.8503600000000002</v>
      </c>
      <c r="J710" s="253"/>
      <c r="K710" s="242"/>
      <c r="L710" s="253"/>
      <c r="M710" s="242"/>
      <c r="N710" s="254"/>
      <c r="EZ710" s="225"/>
      <c r="FA710" s="226"/>
      <c r="FB710" s="226"/>
      <c r="FC710" s="226"/>
      <c r="FD710" s="226"/>
      <c r="FH710" s="237" t="s">
        <v>72</v>
      </c>
      <c r="FJ710" s="226"/>
      <c r="FL710" s="226"/>
    </row>
    <row r="711" spans="1:168" s="116" customFormat="1" ht="15" x14ac:dyDescent="0.25">
      <c r="A711" s="251"/>
      <c r="B711" s="239"/>
      <c r="C711" s="315" t="s">
        <v>74</v>
      </c>
      <c r="D711" s="315"/>
      <c r="E711" s="315"/>
      <c r="F711" s="241" t="s">
        <v>73</v>
      </c>
      <c r="G711" s="269">
        <v>0.4</v>
      </c>
      <c r="H711" s="244">
        <v>1.4375</v>
      </c>
      <c r="I711" s="274">
        <v>0.115</v>
      </c>
      <c r="J711" s="253"/>
      <c r="K711" s="242"/>
      <c r="L711" s="253"/>
      <c r="M711" s="242"/>
      <c r="N711" s="254"/>
      <c r="EZ711" s="225"/>
      <c r="FA711" s="226"/>
      <c r="FB711" s="226"/>
      <c r="FC711" s="226"/>
      <c r="FD711" s="226"/>
      <c r="FH711" s="237" t="s">
        <v>74</v>
      </c>
      <c r="FJ711" s="226"/>
      <c r="FL711" s="226"/>
    </row>
    <row r="712" spans="1:168" s="116" customFormat="1" ht="15" x14ac:dyDescent="0.25">
      <c r="A712" s="235"/>
      <c r="B712" s="239"/>
      <c r="C712" s="318" t="s">
        <v>75</v>
      </c>
      <c r="D712" s="318"/>
      <c r="E712" s="318"/>
      <c r="F712" s="255"/>
      <c r="G712" s="256"/>
      <c r="H712" s="256"/>
      <c r="I712" s="256"/>
      <c r="J712" s="258">
        <v>733.73</v>
      </c>
      <c r="K712" s="256"/>
      <c r="L712" s="258">
        <v>193.47</v>
      </c>
      <c r="M712" s="256"/>
      <c r="N712" s="259">
        <v>8468.6200000000008</v>
      </c>
      <c r="EZ712" s="225"/>
      <c r="FA712" s="226"/>
      <c r="FB712" s="226"/>
      <c r="FC712" s="226"/>
      <c r="FD712" s="226"/>
      <c r="FI712" s="237" t="s">
        <v>75</v>
      </c>
      <c r="FJ712" s="226"/>
      <c r="FL712" s="226"/>
    </row>
    <row r="713" spans="1:168" s="116" customFormat="1" ht="15" x14ac:dyDescent="0.25">
      <c r="A713" s="251"/>
      <c r="B713" s="239"/>
      <c r="C713" s="315" t="s">
        <v>76</v>
      </c>
      <c r="D713" s="315"/>
      <c r="E713" s="315"/>
      <c r="F713" s="241"/>
      <c r="G713" s="242"/>
      <c r="H713" s="242"/>
      <c r="I713" s="242"/>
      <c r="J713" s="253"/>
      <c r="K713" s="242"/>
      <c r="L713" s="245">
        <v>164.62</v>
      </c>
      <c r="M713" s="242"/>
      <c r="N713" s="247">
        <v>8140.46</v>
      </c>
      <c r="EZ713" s="225"/>
      <c r="FA713" s="226"/>
      <c r="FB713" s="226"/>
      <c r="FC713" s="226"/>
      <c r="FD713" s="226"/>
      <c r="FH713" s="237" t="s">
        <v>76</v>
      </c>
      <c r="FJ713" s="226"/>
      <c r="FL713" s="226"/>
    </row>
    <row r="714" spans="1:168" s="116" customFormat="1" ht="23.25" x14ac:dyDescent="0.25">
      <c r="A714" s="251"/>
      <c r="B714" s="239" t="s">
        <v>111</v>
      </c>
      <c r="C714" s="315" t="s">
        <v>112</v>
      </c>
      <c r="D714" s="315"/>
      <c r="E714" s="315"/>
      <c r="F714" s="241" t="s">
        <v>79</v>
      </c>
      <c r="G714" s="260">
        <v>97</v>
      </c>
      <c r="H714" s="242"/>
      <c r="I714" s="260">
        <v>97</v>
      </c>
      <c r="J714" s="253"/>
      <c r="K714" s="242"/>
      <c r="L714" s="245">
        <v>159.68</v>
      </c>
      <c r="M714" s="242"/>
      <c r="N714" s="247">
        <v>7896.25</v>
      </c>
      <c r="EZ714" s="225"/>
      <c r="FA714" s="226"/>
      <c r="FB714" s="226"/>
      <c r="FC714" s="226"/>
      <c r="FD714" s="226"/>
      <c r="FH714" s="237" t="s">
        <v>112</v>
      </c>
      <c r="FJ714" s="226"/>
      <c r="FL714" s="226"/>
    </row>
    <row r="715" spans="1:168" s="116" customFormat="1" ht="23.25" x14ac:dyDescent="0.25">
      <c r="A715" s="251"/>
      <c r="B715" s="239" t="s">
        <v>113</v>
      </c>
      <c r="C715" s="315" t="s">
        <v>114</v>
      </c>
      <c r="D715" s="315"/>
      <c r="E715" s="315"/>
      <c r="F715" s="241" t="s">
        <v>79</v>
      </c>
      <c r="G715" s="260">
        <v>51</v>
      </c>
      <c r="H715" s="242"/>
      <c r="I715" s="260">
        <v>51</v>
      </c>
      <c r="J715" s="253"/>
      <c r="K715" s="242"/>
      <c r="L715" s="245">
        <v>83.96</v>
      </c>
      <c r="M715" s="242"/>
      <c r="N715" s="247">
        <v>4151.63</v>
      </c>
      <c r="EZ715" s="225"/>
      <c r="FA715" s="226"/>
      <c r="FB715" s="226"/>
      <c r="FC715" s="226"/>
      <c r="FD715" s="226"/>
      <c r="FH715" s="237" t="s">
        <v>114</v>
      </c>
      <c r="FJ715" s="226"/>
      <c r="FL715" s="226"/>
    </row>
    <row r="716" spans="1:168" s="116" customFormat="1" ht="15" x14ac:dyDescent="0.25">
      <c r="A716" s="261"/>
      <c r="B716" s="262"/>
      <c r="C716" s="316" t="s">
        <v>82</v>
      </c>
      <c r="D716" s="316"/>
      <c r="E716" s="316"/>
      <c r="F716" s="229"/>
      <c r="G716" s="230"/>
      <c r="H716" s="230"/>
      <c r="I716" s="230"/>
      <c r="J716" s="233"/>
      <c r="K716" s="230"/>
      <c r="L716" s="263">
        <v>437.11</v>
      </c>
      <c r="M716" s="256"/>
      <c r="N716" s="264">
        <v>20516.5</v>
      </c>
      <c r="EZ716" s="225"/>
      <c r="FA716" s="226"/>
      <c r="FB716" s="226"/>
      <c r="FC716" s="226"/>
      <c r="FD716" s="226"/>
      <c r="FJ716" s="226" t="s">
        <v>82</v>
      </c>
      <c r="FL716" s="226"/>
    </row>
    <row r="717" spans="1:168" s="116" customFormat="1" ht="45" x14ac:dyDescent="0.25">
      <c r="A717" s="227" t="s">
        <v>282</v>
      </c>
      <c r="B717" s="228" t="s">
        <v>178</v>
      </c>
      <c r="C717" s="316" t="s">
        <v>179</v>
      </c>
      <c r="D717" s="316"/>
      <c r="E717" s="316"/>
      <c r="F717" s="229" t="s">
        <v>150</v>
      </c>
      <c r="G717" s="230">
        <v>20.399999999999999</v>
      </c>
      <c r="H717" s="231">
        <v>1</v>
      </c>
      <c r="I717" s="273">
        <v>20.399999999999999</v>
      </c>
      <c r="J717" s="263">
        <v>169.63</v>
      </c>
      <c r="K717" s="265">
        <v>1.04236</v>
      </c>
      <c r="L717" s="266">
        <v>3607.04</v>
      </c>
      <c r="M717" s="267">
        <v>9.1199999999999992</v>
      </c>
      <c r="N717" s="264">
        <v>32896.199999999997</v>
      </c>
      <c r="EZ717" s="225"/>
      <c r="FA717" s="226"/>
      <c r="FB717" s="226" t="s">
        <v>179</v>
      </c>
      <c r="FC717" s="226" t="s">
        <v>4</v>
      </c>
      <c r="FD717" s="226" t="s">
        <v>4</v>
      </c>
      <c r="FJ717" s="226"/>
      <c r="FL717" s="226"/>
    </row>
    <row r="718" spans="1:168" s="116" customFormat="1" ht="15" x14ac:dyDescent="0.25">
      <c r="A718" s="235"/>
      <c r="B718" s="236"/>
      <c r="C718" s="315" t="s">
        <v>215</v>
      </c>
      <c r="D718" s="315"/>
      <c r="E718" s="315"/>
      <c r="F718" s="315"/>
      <c r="G718" s="315"/>
      <c r="H718" s="315"/>
      <c r="I718" s="315"/>
      <c r="J718" s="315"/>
      <c r="K718" s="315"/>
      <c r="L718" s="315"/>
      <c r="M718" s="315"/>
      <c r="N718" s="317"/>
      <c r="EZ718" s="225"/>
      <c r="FA718" s="226"/>
      <c r="FB718" s="226"/>
      <c r="FC718" s="226"/>
      <c r="FD718" s="226"/>
      <c r="FE718" s="237" t="s">
        <v>215</v>
      </c>
      <c r="FJ718" s="226"/>
      <c r="FL718" s="226"/>
    </row>
    <row r="719" spans="1:168" s="116" customFormat="1" ht="15" x14ac:dyDescent="0.25">
      <c r="A719" s="235"/>
      <c r="B719" s="236"/>
      <c r="C719" s="315" t="s">
        <v>632</v>
      </c>
      <c r="D719" s="315"/>
      <c r="E719" s="315"/>
      <c r="F719" s="315"/>
      <c r="G719" s="315"/>
      <c r="H719" s="315"/>
      <c r="I719" s="315"/>
      <c r="J719" s="315"/>
      <c r="K719" s="315"/>
      <c r="L719" s="315"/>
      <c r="M719" s="315"/>
      <c r="N719" s="317"/>
      <c r="EZ719" s="225"/>
      <c r="FA719" s="226"/>
      <c r="FB719" s="226"/>
      <c r="FC719" s="226"/>
      <c r="FD719" s="226"/>
      <c r="FJ719" s="226"/>
      <c r="FK719" s="237" t="s">
        <v>632</v>
      </c>
      <c r="FL719" s="226"/>
    </row>
    <row r="720" spans="1:168" s="116" customFormat="1" ht="15" x14ac:dyDescent="0.25">
      <c r="A720" s="238"/>
      <c r="B720" s="239"/>
      <c r="C720" s="310" t="s">
        <v>87</v>
      </c>
      <c r="D720" s="310"/>
      <c r="E720" s="310"/>
      <c r="F720" s="310"/>
      <c r="G720" s="310"/>
      <c r="H720" s="310"/>
      <c r="I720" s="310"/>
      <c r="J720" s="310"/>
      <c r="K720" s="310"/>
      <c r="L720" s="310"/>
      <c r="M720" s="310"/>
      <c r="N720" s="322"/>
      <c r="EZ720" s="225"/>
      <c r="FA720" s="226"/>
      <c r="FB720" s="226"/>
      <c r="FC720" s="226"/>
      <c r="FD720" s="226"/>
      <c r="FF720" s="237" t="s">
        <v>87</v>
      </c>
      <c r="FJ720" s="226"/>
      <c r="FL720" s="226"/>
    </row>
    <row r="721" spans="1:168" s="116" customFormat="1" ht="15" x14ac:dyDescent="0.25">
      <c r="A721" s="238"/>
      <c r="B721" s="239"/>
      <c r="C721" s="310" t="s">
        <v>88</v>
      </c>
      <c r="D721" s="310"/>
      <c r="E721" s="310"/>
      <c r="F721" s="310"/>
      <c r="G721" s="310"/>
      <c r="H721" s="310"/>
      <c r="I721" s="310"/>
      <c r="J721" s="310"/>
      <c r="K721" s="310"/>
      <c r="L721" s="310"/>
      <c r="M721" s="310"/>
      <c r="N721" s="322"/>
      <c r="EZ721" s="225"/>
      <c r="FA721" s="226"/>
      <c r="FB721" s="226"/>
      <c r="FC721" s="226"/>
      <c r="FD721" s="226"/>
      <c r="FF721" s="237" t="s">
        <v>88</v>
      </c>
      <c r="FJ721" s="226"/>
      <c r="FL721" s="226"/>
    </row>
    <row r="722" spans="1:168" s="116" customFormat="1" ht="15" x14ac:dyDescent="0.25">
      <c r="A722" s="261"/>
      <c r="B722" s="262"/>
      <c r="C722" s="316" t="s">
        <v>82</v>
      </c>
      <c r="D722" s="316"/>
      <c r="E722" s="316"/>
      <c r="F722" s="229"/>
      <c r="G722" s="230"/>
      <c r="H722" s="230"/>
      <c r="I722" s="230"/>
      <c r="J722" s="233"/>
      <c r="K722" s="230"/>
      <c r="L722" s="266">
        <v>3607.04</v>
      </c>
      <c r="M722" s="256"/>
      <c r="N722" s="264">
        <v>32896.199999999997</v>
      </c>
      <c r="EZ722" s="225"/>
      <c r="FA722" s="226"/>
      <c r="FB722" s="226"/>
      <c r="FC722" s="226"/>
      <c r="FD722" s="226"/>
      <c r="FJ722" s="226" t="s">
        <v>82</v>
      </c>
      <c r="FL722" s="226"/>
    </row>
    <row r="723" spans="1:168" s="116" customFormat="1" ht="34.5" x14ac:dyDescent="0.25">
      <c r="A723" s="227" t="s">
        <v>283</v>
      </c>
      <c r="B723" s="228" t="s">
        <v>174</v>
      </c>
      <c r="C723" s="316" t="s">
        <v>175</v>
      </c>
      <c r="D723" s="316"/>
      <c r="E723" s="316"/>
      <c r="F723" s="229" t="s">
        <v>109</v>
      </c>
      <c r="G723" s="230">
        <v>0.4</v>
      </c>
      <c r="H723" s="231">
        <v>1</v>
      </c>
      <c r="I723" s="273">
        <v>0.4</v>
      </c>
      <c r="J723" s="233"/>
      <c r="K723" s="230"/>
      <c r="L723" s="233"/>
      <c r="M723" s="230"/>
      <c r="N723" s="234"/>
      <c r="EZ723" s="225"/>
      <c r="FA723" s="226"/>
      <c r="FB723" s="226" t="s">
        <v>175</v>
      </c>
      <c r="FC723" s="226" t="s">
        <v>4</v>
      </c>
      <c r="FD723" s="226" t="s">
        <v>4</v>
      </c>
      <c r="FJ723" s="226"/>
      <c r="FL723" s="226"/>
    </row>
    <row r="724" spans="1:168" s="116" customFormat="1" ht="15" x14ac:dyDescent="0.25">
      <c r="A724" s="235"/>
      <c r="B724" s="236"/>
      <c r="C724" s="315" t="s">
        <v>217</v>
      </c>
      <c r="D724" s="315"/>
      <c r="E724" s="315"/>
      <c r="F724" s="315"/>
      <c r="G724" s="315"/>
      <c r="H724" s="315"/>
      <c r="I724" s="315"/>
      <c r="J724" s="315"/>
      <c r="K724" s="315"/>
      <c r="L724" s="315"/>
      <c r="M724" s="315"/>
      <c r="N724" s="317"/>
      <c r="EZ724" s="225"/>
      <c r="FA724" s="226"/>
      <c r="FB724" s="226"/>
      <c r="FC724" s="226"/>
      <c r="FD724" s="226"/>
      <c r="FE724" s="237" t="s">
        <v>217</v>
      </c>
      <c r="FJ724" s="226"/>
      <c r="FL724" s="226"/>
    </row>
    <row r="725" spans="1:168" s="116" customFormat="1" ht="68.25" x14ac:dyDescent="0.25">
      <c r="A725" s="238"/>
      <c r="B725" s="239" t="s">
        <v>61</v>
      </c>
      <c r="C725" s="310" t="s">
        <v>62</v>
      </c>
      <c r="D725" s="310"/>
      <c r="E725" s="310"/>
      <c r="F725" s="310"/>
      <c r="G725" s="310"/>
      <c r="H725" s="310"/>
      <c r="I725" s="310"/>
      <c r="J725" s="310"/>
      <c r="K725" s="310"/>
      <c r="L725" s="310"/>
      <c r="M725" s="310"/>
      <c r="N725" s="322"/>
      <c r="EZ725" s="225"/>
      <c r="FA725" s="226"/>
      <c r="FB725" s="226"/>
      <c r="FC725" s="226"/>
      <c r="FD725" s="226"/>
      <c r="FF725" s="237" t="s">
        <v>62</v>
      </c>
      <c r="FJ725" s="226"/>
      <c r="FL725" s="226"/>
    </row>
    <row r="726" spans="1:168" s="116" customFormat="1" ht="23.25" x14ac:dyDescent="0.25">
      <c r="A726" s="238"/>
      <c r="B726" s="239" t="s">
        <v>63</v>
      </c>
      <c r="C726" s="310" t="s">
        <v>64</v>
      </c>
      <c r="D726" s="310"/>
      <c r="E726" s="310"/>
      <c r="F726" s="310"/>
      <c r="G726" s="310"/>
      <c r="H726" s="310"/>
      <c r="I726" s="310"/>
      <c r="J726" s="310"/>
      <c r="K726" s="310"/>
      <c r="L726" s="310"/>
      <c r="M726" s="310"/>
      <c r="N726" s="322"/>
      <c r="EZ726" s="225"/>
      <c r="FA726" s="226"/>
      <c r="FB726" s="226"/>
      <c r="FC726" s="226"/>
      <c r="FD726" s="226"/>
      <c r="FF726" s="237" t="s">
        <v>64</v>
      </c>
      <c r="FJ726" s="226"/>
      <c r="FL726" s="226"/>
    </row>
    <row r="727" spans="1:168" s="116" customFormat="1" ht="15" x14ac:dyDescent="0.25">
      <c r="A727" s="240"/>
      <c r="B727" s="239" t="s">
        <v>56</v>
      </c>
      <c r="C727" s="315" t="s">
        <v>65</v>
      </c>
      <c r="D727" s="315"/>
      <c r="E727" s="315"/>
      <c r="F727" s="241"/>
      <c r="G727" s="242"/>
      <c r="H727" s="242"/>
      <c r="I727" s="242"/>
      <c r="J727" s="245">
        <v>616.95000000000005</v>
      </c>
      <c r="K727" s="244">
        <v>1.3225</v>
      </c>
      <c r="L727" s="245">
        <v>326.37</v>
      </c>
      <c r="M727" s="246">
        <v>49.45</v>
      </c>
      <c r="N727" s="247">
        <v>16139</v>
      </c>
      <c r="EZ727" s="225"/>
      <c r="FA727" s="226"/>
      <c r="FB727" s="226"/>
      <c r="FC727" s="226"/>
      <c r="FD727" s="226"/>
      <c r="FG727" s="237" t="s">
        <v>65</v>
      </c>
      <c r="FJ727" s="226"/>
      <c r="FL727" s="226"/>
    </row>
    <row r="728" spans="1:168" s="116" customFormat="1" ht="15" x14ac:dyDescent="0.25">
      <c r="A728" s="240"/>
      <c r="B728" s="239" t="s">
        <v>66</v>
      </c>
      <c r="C728" s="315" t="s">
        <v>67</v>
      </c>
      <c r="D728" s="315"/>
      <c r="E728" s="315"/>
      <c r="F728" s="241"/>
      <c r="G728" s="242"/>
      <c r="H728" s="242"/>
      <c r="I728" s="242"/>
      <c r="J728" s="245">
        <v>79.150000000000006</v>
      </c>
      <c r="K728" s="244">
        <v>1.4375</v>
      </c>
      <c r="L728" s="245">
        <v>45.51</v>
      </c>
      <c r="M728" s="246">
        <v>14.53</v>
      </c>
      <c r="N728" s="249">
        <v>661.26</v>
      </c>
      <c r="EZ728" s="225"/>
      <c r="FA728" s="226"/>
      <c r="FB728" s="226"/>
      <c r="FC728" s="226"/>
      <c r="FD728" s="226"/>
      <c r="FG728" s="237" t="s">
        <v>67</v>
      </c>
      <c r="FJ728" s="226"/>
      <c r="FL728" s="226"/>
    </row>
    <row r="729" spans="1:168" s="116" customFormat="1" ht="15" x14ac:dyDescent="0.25">
      <c r="A729" s="240"/>
      <c r="B729" s="239" t="s">
        <v>68</v>
      </c>
      <c r="C729" s="315" t="s">
        <v>69</v>
      </c>
      <c r="D729" s="315"/>
      <c r="E729" s="315"/>
      <c r="F729" s="241"/>
      <c r="G729" s="242"/>
      <c r="H729" s="242"/>
      <c r="I729" s="242"/>
      <c r="J729" s="245">
        <v>5.0199999999999996</v>
      </c>
      <c r="K729" s="244">
        <v>1.4375</v>
      </c>
      <c r="L729" s="245">
        <v>2.89</v>
      </c>
      <c r="M729" s="246">
        <v>49.45</v>
      </c>
      <c r="N729" s="249">
        <v>142.91</v>
      </c>
      <c r="EZ729" s="225"/>
      <c r="FA729" s="226"/>
      <c r="FB729" s="226"/>
      <c r="FC729" s="226"/>
      <c r="FD729" s="226"/>
      <c r="FG729" s="237" t="s">
        <v>69</v>
      </c>
      <c r="FJ729" s="226"/>
      <c r="FL729" s="226"/>
    </row>
    <row r="730" spans="1:168" s="116" customFormat="1" ht="15" x14ac:dyDescent="0.25">
      <c r="A730" s="240"/>
      <c r="B730" s="239" t="s">
        <v>70</v>
      </c>
      <c r="C730" s="315" t="s">
        <v>71</v>
      </c>
      <c r="D730" s="315"/>
      <c r="E730" s="315"/>
      <c r="F730" s="241"/>
      <c r="G730" s="242"/>
      <c r="H730" s="242"/>
      <c r="I730" s="242"/>
      <c r="J730" s="245">
        <v>37.630000000000003</v>
      </c>
      <c r="K730" s="242"/>
      <c r="L730" s="245">
        <v>15.05</v>
      </c>
      <c r="M730" s="246">
        <v>9.1199999999999992</v>
      </c>
      <c r="N730" s="249">
        <v>137.26</v>
      </c>
      <c r="EZ730" s="225"/>
      <c r="FA730" s="226"/>
      <c r="FB730" s="226"/>
      <c r="FC730" s="226"/>
      <c r="FD730" s="226"/>
      <c r="FG730" s="237" t="s">
        <v>71</v>
      </c>
      <c r="FJ730" s="226"/>
      <c r="FL730" s="226"/>
    </row>
    <row r="731" spans="1:168" s="116" customFormat="1" ht="15" x14ac:dyDescent="0.25">
      <c r="A731" s="251"/>
      <c r="B731" s="239"/>
      <c r="C731" s="315" t="s">
        <v>72</v>
      </c>
      <c r="D731" s="315"/>
      <c r="E731" s="315"/>
      <c r="F731" s="241" t="s">
        <v>73</v>
      </c>
      <c r="G731" s="246">
        <v>29.68</v>
      </c>
      <c r="H731" s="244">
        <v>1.3225</v>
      </c>
      <c r="I731" s="268">
        <v>15.70072</v>
      </c>
      <c r="J731" s="253"/>
      <c r="K731" s="242"/>
      <c r="L731" s="253"/>
      <c r="M731" s="242"/>
      <c r="N731" s="254"/>
      <c r="EZ731" s="225"/>
      <c r="FA731" s="226"/>
      <c r="FB731" s="226"/>
      <c r="FC731" s="226"/>
      <c r="FD731" s="226"/>
      <c r="FH731" s="237" t="s">
        <v>72</v>
      </c>
      <c r="FJ731" s="226"/>
      <c r="FL731" s="226"/>
    </row>
    <row r="732" spans="1:168" s="116" customFormat="1" ht="15" x14ac:dyDescent="0.25">
      <c r="A732" s="251"/>
      <c r="B732" s="239"/>
      <c r="C732" s="315" t="s">
        <v>74</v>
      </c>
      <c r="D732" s="315"/>
      <c r="E732" s="315"/>
      <c r="F732" s="241" t="s">
        <v>73</v>
      </c>
      <c r="G732" s="269">
        <v>0.4</v>
      </c>
      <c r="H732" s="244">
        <v>1.4375</v>
      </c>
      <c r="I732" s="246">
        <v>0.23</v>
      </c>
      <c r="J732" s="253"/>
      <c r="K732" s="242"/>
      <c r="L732" s="253"/>
      <c r="M732" s="242"/>
      <c r="N732" s="254"/>
      <c r="EZ732" s="225"/>
      <c r="FA732" s="226"/>
      <c r="FB732" s="226"/>
      <c r="FC732" s="226"/>
      <c r="FD732" s="226"/>
      <c r="FH732" s="237" t="s">
        <v>74</v>
      </c>
      <c r="FJ732" s="226"/>
      <c r="FL732" s="226"/>
    </row>
    <row r="733" spans="1:168" s="116" customFormat="1" ht="15" x14ac:dyDescent="0.25">
      <c r="A733" s="235"/>
      <c r="B733" s="239"/>
      <c r="C733" s="318" t="s">
        <v>75</v>
      </c>
      <c r="D733" s="318"/>
      <c r="E733" s="318"/>
      <c r="F733" s="255"/>
      <c r="G733" s="256"/>
      <c r="H733" s="256"/>
      <c r="I733" s="256"/>
      <c r="J733" s="258">
        <v>733.73</v>
      </c>
      <c r="K733" s="256"/>
      <c r="L733" s="258">
        <v>386.93</v>
      </c>
      <c r="M733" s="256"/>
      <c r="N733" s="259">
        <v>16937.52</v>
      </c>
      <c r="EZ733" s="225"/>
      <c r="FA733" s="226"/>
      <c r="FB733" s="226"/>
      <c r="FC733" s="226"/>
      <c r="FD733" s="226"/>
      <c r="FI733" s="237" t="s">
        <v>75</v>
      </c>
      <c r="FJ733" s="226"/>
      <c r="FL733" s="226"/>
    </row>
    <row r="734" spans="1:168" s="116" customFormat="1" ht="15" x14ac:dyDescent="0.25">
      <c r="A734" s="251"/>
      <c r="B734" s="239"/>
      <c r="C734" s="315" t="s">
        <v>76</v>
      </c>
      <c r="D734" s="315"/>
      <c r="E734" s="315"/>
      <c r="F734" s="241"/>
      <c r="G734" s="242"/>
      <c r="H734" s="242"/>
      <c r="I734" s="242"/>
      <c r="J734" s="253"/>
      <c r="K734" s="242"/>
      <c r="L734" s="245">
        <v>329.26</v>
      </c>
      <c r="M734" s="242"/>
      <c r="N734" s="247">
        <v>16281.91</v>
      </c>
      <c r="EZ734" s="225"/>
      <c r="FA734" s="226"/>
      <c r="FB734" s="226"/>
      <c r="FC734" s="226"/>
      <c r="FD734" s="226"/>
      <c r="FH734" s="237" t="s">
        <v>76</v>
      </c>
      <c r="FJ734" s="226"/>
      <c r="FL734" s="226"/>
    </row>
    <row r="735" spans="1:168" s="116" customFormat="1" ht="23.25" x14ac:dyDescent="0.25">
      <c r="A735" s="251"/>
      <c r="B735" s="239" t="s">
        <v>111</v>
      </c>
      <c r="C735" s="315" t="s">
        <v>112</v>
      </c>
      <c r="D735" s="315"/>
      <c r="E735" s="315"/>
      <c r="F735" s="241" t="s">
        <v>79</v>
      </c>
      <c r="G735" s="260">
        <v>97</v>
      </c>
      <c r="H735" s="242"/>
      <c r="I735" s="260">
        <v>97</v>
      </c>
      <c r="J735" s="253"/>
      <c r="K735" s="242"/>
      <c r="L735" s="245">
        <v>319.38</v>
      </c>
      <c r="M735" s="242"/>
      <c r="N735" s="247">
        <v>15793.45</v>
      </c>
      <c r="EZ735" s="225"/>
      <c r="FA735" s="226"/>
      <c r="FB735" s="226"/>
      <c r="FC735" s="226"/>
      <c r="FD735" s="226"/>
      <c r="FH735" s="237" t="s">
        <v>112</v>
      </c>
      <c r="FJ735" s="226"/>
      <c r="FL735" s="226"/>
    </row>
    <row r="736" spans="1:168" s="116" customFormat="1" ht="23.25" x14ac:dyDescent="0.25">
      <c r="A736" s="251"/>
      <c r="B736" s="239" t="s">
        <v>113</v>
      </c>
      <c r="C736" s="315" t="s">
        <v>114</v>
      </c>
      <c r="D736" s="315"/>
      <c r="E736" s="315"/>
      <c r="F736" s="241" t="s">
        <v>79</v>
      </c>
      <c r="G736" s="260">
        <v>51</v>
      </c>
      <c r="H736" s="242"/>
      <c r="I736" s="260">
        <v>51</v>
      </c>
      <c r="J736" s="253"/>
      <c r="K736" s="242"/>
      <c r="L736" s="245">
        <v>167.92</v>
      </c>
      <c r="M736" s="242"/>
      <c r="N736" s="247">
        <v>8303.77</v>
      </c>
      <c r="EZ736" s="225"/>
      <c r="FA736" s="226"/>
      <c r="FB736" s="226"/>
      <c r="FC736" s="226"/>
      <c r="FD736" s="226"/>
      <c r="FH736" s="237" t="s">
        <v>114</v>
      </c>
      <c r="FJ736" s="226"/>
      <c r="FL736" s="226"/>
    </row>
    <row r="737" spans="1:168" s="116" customFormat="1" ht="15" x14ac:dyDescent="0.25">
      <c r="A737" s="261"/>
      <c r="B737" s="262"/>
      <c r="C737" s="316" t="s">
        <v>82</v>
      </c>
      <c r="D737" s="316"/>
      <c r="E737" s="316"/>
      <c r="F737" s="229"/>
      <c r="G737" s="230"/>
      <c r="H737" s="230"/>
      <c r="I737" s="230"/>
      <c r="J737" s="233"/>
      <c r="K737" s="230"/>
      <c r="L737" s="263">
        <v>874.23</v>
      </c>
      <c r="M737" s="256"/>
      <c r="N737" s="264">
        <v>41034.74</v>
      </c>
      <c r="EZ737" s="225"/>
      <c r="FA737" s="226"/>
      <c r="FB737" s="226"/>
      <c r="FC737" s="226"/>
      <c r="FD737" s="226"/>
      <c r="FJ737" s="226" t="s">
        <v>82</v>
      </c>
      <c r="FL737" s="226"/>
    </row>
    <row r="738" spans="1:168" s="116" customFormat="1" ht="45" x14ac:dyDescent="0.25">
      <c r="A738" s="227" t="s">
        <v>284</v>
      </c>
      <c r="B738" s="228" t="s">
        <v>178</v>
      </c>
      <c r="C738" s="316" t="s">
        <v>179</v>
      </c>
      <c r="D738" s="316"/>
      <c r="E738" s="316"/>
      <c r="F738" s="229" t="s">
        <v>150</v>
      </c>
      <c r="G738" s="230">
        <v>40.799999999999997</v>
      </c>
      <c r="H738" s="231">
        <v>1</v>
      </c>
      <c r="I738" s="273">
        <v>40.799999999999997</v>
      </c>
      <c r="J738" s="263">
        <v>169.63</v>
      </c>
      <c r="K738" s="265">
        <v>1.04236</v>
      </c>
      <c r="L738" s="266">
        <v>7214.07</v>
      </c>
      <c r="M738" s="267">
        <v>9.1199999999999992</v>
      </c>
      <c r="N738" s="264">
        <v>65792.320000000007</v>
      </c>
      <c r="EZ738" s="225"/>
      <c r="FA738" s="226"/>
      <c r="FB738" s="226" t="s">
        <v>179</v>
      </c>
      <c r="FC738" s="226" t="s">
        <v>4</v>
      </c>
      <c r="FD738" s="226" t="s">
        <v>4</v>
      </c>
      <c r="FJ738" s="226"/>
      <c r="FL738" s="226"/>
    </row>
    <row r="739" spans="1:168" s="116" customFormat="1" ht="15" x14ac:dyDescent="0.25">
      <c r="A739" s="235"/>
      <c r="B739" s="236"/>
      <c r="C739" s="315" t="s">
        <v>219</v>
      </c>
      <c r="D739" s="315"/>
      <c r="E739" s="315"/>
      <c r="F739" s="315"/>
      <c r="G739" s="315"/>
      <c r="H739" s="315"/>
      <c r="I739" s="315"/>
      <c r="J739" s="315"/>
      <c r="K739" s="315"/>
      <c r="L739" s="315"/>
      <c r="M739" s="315"/>
      <c r="N739" s="317"/>
      <c r="EZ739" s="225"/>
      <c r="FA739" s="226"/>
      <c r="FB739" s="226"/>
      <c r="FC739" s="226"/>
      <c r="FD739" s="226"/>
      <c r="FE739" s="237" t="s">
        <v>219</v>
      </c>
      <c r="FJ739" s="226"/>
      <c r="FL739" s="226"/>
    </row>
    <row r="740" spans="1:168" s="116" customFormat="1" ht="15" x14ac:dyDescent="0.25">
      <c r="A740" s="235"/>
      <c r="B740" s="236"/>
      <c r="C740" s="315" t="s">
        <v>632</v>
      </c>
      <c r="D740" s="315"/>
      <c r="E740" s="315"/>
      <c r="F740" s="315"/>
      <c r="G740" s="315"/>
      <c r="H740" s="315"/>
      <c r="I740" s="315"/>
      <c r="J740" s="315"/>
      <c r="K740" s="315"/>
      <c r="L740" s="315"/>
      <c r="M740" s="315"/>
      <c r="N740" s="317"/>
      <c r="EZ740" s="225"/>
      <c r="FA740" s="226"/>
      <c r="FB740" s="226"/>
      <c r="FC740" s="226"/>
      <c r="FD740" s="226"/>
      <c r="FJ740" s="226"/>
      <c r="FK740" s="237" t="s">
        <v>632</v>
      </c>
      <c r="FL740" s="226"/>
    </row>
    <row r="741" spans="1:168" s="116" customFormat="1" ht="15" x14ac:dyDescent="0.25">
      <c r="A741" s="238"/>
      <c r="B741" s="239"/>
      <c r="C741" s="310" t="s">
        <v>87</v>
      </c>
      <c r="D741" s="310"/>
      <c r="E741" s="310"/>
      <c r="F741" s="310"/>
      <c r="G741" s="310"/>
      <c r="H741" s="310"/>
      <c r="I741" s="310"/>
      <c r="J741" s="310"/>
      <c r="K741" s="310"/>
      <c r="L741" s="310"/>
      <c r="M741" s="310"/>
      <c r="N741" s="322"/>
      <c r="EZ741" s="225"/>
      <c r="FA741" s="226"/>
      <c r="FB741" s="226"/>
      <c r="FC741" s="226"/>
      <c r="FD741" s="226"/>
      <c r="FF741" s="237" t="s">
        <v>87</v>
      </c>
      <c r="FJ741" s="226"/>
      <c r="FL741" s="226"/>
    </row>
    <row r="742" spans="1:168" s="116" customFormat="1" ht="15" x14ac:dyDescent="0.25">
      <c r="A742" s="238"/>
      <c r="B742" s="239"/>
      <c r="C742" s="310" t="s">
        <v>88</v>
      </c>
      <c r="D742" s="310"/>
      <c r="E742" s="310"/>
      <c r="F742" s="310"/>
      <c r="G742" s="310"/>
      <c r="H742" s="310"/>
      <c r="I742" s="310"/>
      <c r="J742" s="310"/>
      <c r="K742" s="310"/>
      <c r="L742" s="310"/>
      <c r="M742" s="310"/>
      <c r="N742" s="322"/>
      <c r="EZ742" s="225"/>
      <c r="FA742" s="226"/>
      <c r="FB742" s="226"/>
      <c r="FC742" s="226"/>
      <c r="FD742" s="226"/>
      <c r="FF742" s="237" t="s">
        <v>88</v>
      </c>
      <c r="FJ742" s="226"/>
      <c r="FL742" s="226"/>
    </row>
    <row r="743" spans="1:168" s="116" customFormat="1" ht="15" x14ac:dyDescent="0.25">
      <c r="A743" s="261"/>
      <c r="B743" s="262"/>
      <c r="C743" s="316" t="s">
        <v>82</v>
      </c>
      <c r="D743" s="316"/>
      <c r="E743" s="316"/>
      <c r="F743" s="229"/>
      <c r="G743" s="230"/>
      <c r="H743" s="230"/>
      <c r="I743" s="230"/>
      <c r="J743" s="233"/>
      <c r="K743" s="230"/>
      <c r="L743" s="266">
        <v>7214.07</v>
      </c>
      <c r="M743" s="256"/>
      <c r="N743" s="264">
        <v>65792.320000000007</v>
      </c>
      <c r="EZ743" s="225"/>
      <c r="FA743" s="226"/>
      <c r="FB743" s="226"/>
      <c r="FC743" s="226"/>
      <c r="FD743" s="226"/>
      <c r="FJ743" s="226" t="s">
        <v>82</v>
      </c>
      <c r="FL743" s="226"/>
    </row>
    <row r="744" spans="1:168" s="116" customFormat="1" ht="23.25" x14ac:dyDescent="0.25">
      <c r="A744" s="227" t="s">
        <v>285</v>
      </c>
      <c r="B744" s="228" t="s">
        <v>183</v>
      </c>
      <c r="C744" s="316" t="s">
        <v>184</v>
      </c>
      <c r="D744" s="316"/>
      <c r="E744" s="316"/>
      <c r="F744" s="229" t="s">
        <v>91</v>
      </c>
      <c r="G744" s="230">
        <v>0.54300000000000004</v>
      </c>
      <c r="H744" s="231">
        <v>1</v>
      </c>
      <c r="I744" s="270">
        <v>0.54300000000000004</v>
      </c>
      <c r="J744" s="233"/>
      <c r="K744" s="230"/>
      <c r="L744" s="233"/>
      <c r="M744" s="230"/>
      <c r="N744" s="234"/>
      <c r="EZ744" s="225"/>
      <c r="FA744" s="226"/>
      <c r="FB744" s="226" t="s">
        <v>184</v>
      </c>
      <c r="FC744" s="226" t="s">
        <v>4</v>
      </c>
      <c r="FD744" s="226" t="s">
        <v>4</v>
      </c>
      <c r="FJ744" s="226"/>
      <c r="FL744" s="226"/>
    </row>
    <row r="745" spans="1:168" s="116" customFormat="1" ht="15" x14ac:dyDescent="0.25">
      <c r="A745" s="235"/>
      <c r="B745" s="236"/>
      <c r="C745" s="315" t="s">
        <v>286</v>
      </c>
      <c r="D745" s="315"/>
      <c r="E745" s="315"/>
      <c r="F745" s="315"/>
      <c r="G745" s="315"/>
      <c r="H745" s="315"/>
      <c r="I745" s="315"/>
      <c r="J745" s="315"/>
      <c r="K745" s="315"/>
      <c r="L745" s="315"/>
      <c r="M745" s="315"/>
      <c r="N745" s="317"/>
      <c r="EZ745" s="225"/>
      <c r="FA745" s="226"/>
      <c r="FB745" s="226"/>
      <c r="FC745" s="226"/>
      <c r="FD745" s="226"/>
      <c r="FE745" s="237" t="s">
        <v>286</v>
      </c>
      <c r="FJ745" s="226"/>
      <c r="FL745" s="226"/>
    </row>
    <row r="746" spans="1:168" s="116" customFormat="1" ht="68.25" x14ac:dyDescent="0.25">
      <c r="A746" s="238"/>
      <c r="B746" s="239" t="s">
        <v>61</v>
      </c>
      <c r="C746" s="310" t="s">
        <v>62</v>
      </c>
      <c r="D746" s="310"/>
      <c r="E746" s="310"/>
      <c r="F746" s="310"/>
      <c r="G746" s="310"/>
      <c r="H746" s="310"/>
      <c r="I746" s="310"/>
      <c r="J746" s="310"/>
      <c r="K746" s="310"/>
      <c r="L746" s="310"/>
      <c r="M746" s="310"/>
      <c r="N746" s="322"/>
      <c r="EZ746" s="225"/>
      <c r="FA746" s="226"/>
      <c r="FB746" s="226"/>
      <c r="FC746" s="226"/>
      <c r="FD746" s="226"/>
      <c r="FF746" s="237" t="s">
        <v>62</v>
      </c>
      <c r="FJ746" s="226"/>
      <c r="FL746" s="226"/>
    </row>
    <row r="747" spans="1:168" s="116" customFormat="1" ht="23.25" x14ac:dyDescent="0.25">
      <c r="A747" s="238"/>
      <c r="B747" s="239" t="s">
        <v>63</v>
      </c>
      <c r="C747" s="310" t="s">
        <v>64</v>
      </c>
      <c r="D747" s="310"/>
      <c r="E747" s="310"/>
      <c r="F747" s="310"/>
      <c r="G747" s="310"/>
      <c r="H747" s="310"/>
      <c r="I747" s="310"/>
      <c r="J747" s="310"/>
      <c r="K747" s="310"/>
      <c r="L747" s="310"/>
      <c r="M747" s="310"/>
      <c r="N747" s="322"/>
      <c r="EZ747" s="225"/>
      <c r="FA747" s="226"/>
      <c r="FB747" s="226"/>
      <c r="FC747" s="226"/>
      <c r="FD747" s="226"/>
      <c r="FF747" s="237" t="s">
        <v>64</v>
      </c>
      <c r="FJ747" s="226"/>
      <c r="FL747" s="226"/>
    </row>
    <row r="748" spans="1:168" s="116" customFormat="1" ht="15" x14ac:dyDescent="0.25">
      <c r="A748" s="240"/>
      <c r="B748" s="239" t="s">
        <v>56</v>
      </c>
      <c r="C748" s="315" t="s">
        <v>65</v>
      </c>
      <c r="D748" s="315"/>
      <c r="E748" s="315"/>
      <c r="F748" s="241"/>
      <c r="G748" s="242"/>
      <c r="H748" s="242"/>
      <c r="I748" s="242"/>
      <c r="J748" s="250">
        <v>1297.29</v>
      </c>
      <c r="K748" s="244">
        <v>1.3225</v>
      </c>
      <c r="L748" s="245">
        <v>931.61</v>
      </c>
      <c r="M748" s="246">
        <v>49.45</v>
      </c>
      <c r="N748" s="247">
        <v>46068.11</v>
      </c>
      <c r="EZ748" s="225"/>
      <c r="FA748" s="226"/>
      <c r="FB748" s="226"/>
      <c r="FC748" s="226"/>
      <c r="FD748" s="226"/>
      <c r="FG748" s="237" t="s">
        <v>65</v>
      </c>
      <c r="FJ748" s="226"/>
      <c r="FL748" s="226"/>
    </row>
    <row r="749" spans="1:168" s="116" customFormat="1" ht="15" x14ac:dyDescent="0.25">
      <c r="A749" s="240"/>
      <c r="B749" s="239" t="s">
        <v>66</v>
      </c>
      <c r="C749" s="315" t="s">
        <v>67</v>
      </c>
      <c r="D749" s="315"/>
      <c r="E749" s="315"/>
      <c r="F749" s="241"/>
      <c r="G749" s="242"/>
      <c r="H749" s="242"/>
      <c r="I749" s="242"/>
      <c r="J749" s="245">
        <v>51.45</v>
      </c>
      <c r="K749" s="244">
        <v>1.4375</v>
      </c>
      <c r="L749" s="245">
        <v>40.159999999999997</v>
      </c>
      <c r="M749" s="246">
        <v>14.53</v>
      </c>
      <c r="N749" s="249">
        <v>583.52</v>
      </c>
      <c r="EZ749" s="225"/>
      <c r="FA749" s="226"/>
      <c r="FB749" s="226"/>
      <c r="FC749" s="226"/>
      <c r="FD749" s="226"/>
      <c r="FG749" s="237" t="s">
        <v>67</v>
      </c>
      <c r="FJ749" s="226"/>
      <c r="FL749" s="226"/>
    </row>
    <row r="750" spans="1:168" s="116" customFormat="1" ht="15" x14ac:dyDescent="0.25">
      <c r="A750" s="240"/>
      <c r="B750" s="239" t="s">
        <v>68</v>
      </c>
      <c r="C750" s="315" t="s">
        <v>69</v>
      </c>
      <c r="D750" s="315"/>
      <c r="E750" s="315"/>
      <c r="F750" s="241"/>
      <c r="G750" s="242"/>
      <c r="H750" s="242"/>
      <c r="I750" s="242"/>
      <c r="J750" s="245">
        <v>3.02</v>
      </c>
      <c r="K750" s="244">
        <v>1.4375</v>
      </c>
      <c r="L750" s="245">
        <v>2.36</v>
      </c>
      <c r="M750" s="246">
        <v>49.45</v>
      </c>
      <c r="N750" s="249">
        <v>116.7</v>
      </c>
      <c r="EZ750" s="225"/>
      <c r="FA750" s="226"/>
      <c r="FB750" s="226"/>
      <c r="FC750" s="226"/>
      <c r="FD750" s="226"/>
      <c r="FG750" s="237" t="s">
        <v>69</v>
      </c>
      <c r="FJ750" s="226"/>
      <c r="FL750" s="226"/>
    </row>
    <row r="751" spans="1:168" s="116" customFormat="1" ht="15" x14ac:dyDescent="0.25">
      <c r="A751" s="240"/>
      <c r="B751" s="239" t="s">
        <v>70</v>
      </c>
      <c r="C751" s="315" t="s">
        <v>71</v>
      </c>
      <c r="D751" s="315"/>
      <c r="E751" s="315"/>
      <c r="F751" s="241"/>
      <c r="G751" s="242"/>
      <c r="H751" s="242"/>
      <c r="I751" s="242"/>
      <c r="J751" s="245">
        <v>63.71</v>
      </c>
      <c r="K751" s="242"/>
      <c r="L751" s="245">
        <v>34.590000000000003</v>
      </c>
      <c r="M751" s="246">
        <v>9.1199999999999992</v>
      </c>
      <c r="N751" s="249">
        <v>315.45999999999998</v>
      </c>
      <c r="EZ751" s="225"/>
      <c r="FA751" s="226"/>
      <c r="FB751" s="226"/>
      <c r="FC751" s="226"/>
      <c r="FD751" s="226"/>
      <c r="FG751" s="237" t="s">
        <v>71</v>
      </c>
      <c r="FJ751" s="226"/>
      <c r="FL751" s="226"/>
    </row>
    <row r="752" spans="1:168" s="116" customFormat="1" ht="15" x14ac:dyDescent="0.25">
      <c r="A752" s="251"/>
      <c r="B752" s="239"/>
      <c r="C752" s="315" t="s">
        <v>72</v>
      </c>
      <c r="D752" s="315"/>
      <c r="E752" s="315"/>
      <c r="F752" s="241" t="s">
        <v>73</v>
      </c>
      <c r="G752" s="246">
        <v>62.41</v>
      </c>
      <c r="H752" s="244">
        <v>1.3225</v>
      </c>
      <c r="I752" s="252">
        <v>44.8177132</v>
      </c>
      <c r="J752" s="253"/>
      <c r="K752" s="242"/>
      <c r="L752" s="253"/>
      <c r="M752" s="242"/>
      <c r="N752" s="254"/>
      <c r="EZ752" s="225"/>
      <c r="FA752" s="226"/>
      <c r="FB752" s="226"/>
      <c r="FC752" s="226"/>
      <c r="FD752" s="226"/>
      <c r="FH752" s="237" t="s">
        <v>72</v>
      </c>
      <c r="FJ752" s="226"/>
      <c r="FL752" s="226"/>
    </row>
    <row r="753" spans="1:168" s="116" customFormat="1" ht="15" x14ac:dyDescent="0.25">
      <c r="A753" s="251"/>
      <c r="B753" s="239"/>
      <c r="C753" s="315" t="s">
        <v>74</v>
      </c>
      <c r="D753" s="315"/>
      <c r="E753" s="315"/>
      <c r="F753" s="241" t="s">
        <v>73</v>
      </c>
      <c r="G753" s="246">
        <v>0.26</v>
      </c>
      <c r="H753" s="244">
        <v>1.4375</v>
      </c>
      <c r="I753" s="252">
        <v>0.2029463</v>
      </c>
      <c r="J753" s="253"/>
      <c r="K753" s="242"/>
      <c r="L753" s="253"/>
      <c r="M753" s="242"/>
      <c r="N753" s="254"/>
      <c r="EZ753" s="225"/>
      <c r="FA753" s="226"/>
      <c r="FB753" s="226"/>
      <c r="FC753" s="226"/>
      <c r="FD753" s="226"/>
      <c r="FH753" s="237" t="s">
        <v>74</v>
      </c>
      <c r="FJ753" s="226"/>
      <c r="FL753" s="226"/>
    </row>
    <row r="754" spans="1:168" s="116" customFormat="1" ht="15" x14ac:dyDescent="0.25">
      <c r="A754" s="235"/>
      <c r="B754" s="239"/>
      <c r="C754" s="318" t="s">
        <v>75</v>
      </c>
      <c r="D754" s="318"/>
      <c r="E754" s="318"/>
      <c r="F754" s="255"/>
      <c r="G754" s="256"/>
      <c r="H754" s="256"/>
      <c r="I754" s="256"/>
      <c r="J754" s="257">
        <v>1412.45</v>
      </c>
      <c r="K754" s="256"/>
      <c r="L754" s="257">
        <v>1006.36</v>
      </c>
      <c r="M754" s="256"/>
      <c r="N754" s="259">
        <v>46967.09</v>
      </c>
      <c r="EZ754" s="225"/>
      <c r="FA754" s="226"/>
      <c r="FB754" s="226"/>
      <c r="FC754" s="226"/>
      <c r="FD754" s="226"/>
      <c r="FI754" s="237" t="s">
        <v>75</v>
      </c>
      <c r="FJ754" s="226"/>
      <c r="FL754" s="226"/>
    </row>
    <row r="755" spans="1:168" s="116" customFormat="1" ht="15" x14ac:dyDescent="0.25">
      <c r="A755" s="251"/>
      <c r="B755" s="239"/>
      <c r="C755" s="315" t="s">
        <v>76</v>
      </c>
      <c r="D755" s="315"/>
      <c r="E755" s="315"/>
      <c r="F755" s="241"/>
      <c r="G755" s="242"/>
      <c r="H755" s="242"/>
      <c r="I755" s="242"/>
      <c r="J755" s="253"/>
      <c r="K755" s="242"/>
      <c r="L755" s="245">
        <v>933.97</v>
      </c>
      <c r="M755" s="242"/>
      <c r="N755" s="247">
        <v>46184.81</v>
      </c>
      <c r="EZ755" s="225"/>
      <c r="FA755" s="226"/>
      <c r="FB755" s="226"/>
      <c r="FC755" s="226"/>
      <c r="FD755" s="226"/>
      <c r="FH755" s="237" t="s">
        <v>76</v>
      </c>
      <c r="FJ755" s="226"/>
      <c r="FL755" s="226"/>
    </row>
    <row r="756" spans="1:168" s="116" customFormat="1" ht="15" x14ac:dyDescent="0.25">
      <c r="A756" s="251"/>
      <c r="B756" s="239" t="s">
        <v>186</v>
      </c>
      <c r="C756" s="315" t="s">
        <v>187</v>
      </c>
      <c r="D756" s="315"/>
      <c r="E756" s="315"/>
      <c r="F756" s="241" t="s">
        <v>79</v>
      </c>
      <c r="G756" s="260">
        <v>97</v>
      </c>
      <c r="H756" s="242"/>
      <c r="I756" s="260">
        <v>97</v>
      </c>
      <c r="J756" s="253"/>
      <c r="K756" s="242"/>
      <c r="L756" s="245">
        <v>905.95</v>
      </c>
      <c r="M756" s="242"/>
      <c r="N756" s="247">
        <v>44799.27</v>
      </c>
      <c r="EZ756" s="225"/>
      <c r="FA756" s="226"/>
      <c r="FB756" s="226"/>
      <c r="FC756" s="226"/>
      <c r="FD756" s="226"/>
      <c r="FH756" s="237" t="s">
        <v>187</v>
      </c>
      <c r="FJ756" s="226"/>
      <c r="FL756" s="226"/>
    </row>
    <row r="757" spans="1:168" s="116" customFormat="1" ht="22.5" x14ac:dyDescent="0.25">
      <c r="A757" s="251"/>
      <c r="B757" s="239" t="s">
        <v>188</v>
      </c>
      <c r="C757" s="315" t="s">
        <v>189</v>
      </c>
      <c r="D757" s="315"/>
      <c r="E757" s="315"/>
      <c r="F757" s="241" t="s">
        <v>79</v>
      </c>
      <c r="G757" s="260">
        <v>55</v>
      </c>
      <c r="H757" s="246">
        <v>0.85</v>
      </c>
      <c r="I757" s="246">
        <v>46.75</v>
      </c>
      <c r="J757" s="253"/>
      <c r="K757" s="242"/>
      <c r="L757" s="245">
        <v>436.63</v>
      </c>
      <c r="M757" s="242"/>
      <c r="N757" s="247">
        <v>21591.4</v>
      </c>
      <c r="EZ757" s="225"/>
      <c r="FA757" s="226"/>
      <c r="FB757" s="226"/>
      <c r="FC757" s="226"/>
      <c r="FD757" s="226"/>
      <c r="FH757" s="237" t="s">
        <v>189</v>
      </c>
      <c r="FJ757" s="226"/>
      <c r="FL757" s="226"/>
    </row>
    <row r="758" spans="1:168" s="116" customFormat="1" ht="15" x14ac:dyDescent="0.25">
      <c r="A758" s="261"/>
      <c r="B758" s="262"/>
      <c r="C758" s="316" t="s">
        <v>82</v>
      </c>
      <c r="D758" s="316"/>
      <c r="E758" s="316"/>
      <c r="F758" s="229"/>
      <c r="G758" s="230"/>
      <c r="H758" s="230"/>
      <c r="I758" s="230"/>
      <c r="J758" s="233"/>
      <c r="K758" s="230"/>
      <c r="L758" s="266">
        <v>2348.94</v>
      </c>
      <c r="M758" s="256"/>
      <c r="N758" s="264">
        <v>113357.75999999999</v>
      </c>
      <c r="EZ758" s="225"/>
      <c r="FA758" s="226"/>
      <c r="FB758" s="226"/>
      <c r="FC758" s="226"/>
      <c r="FD758" s="226"/>
      <c r="FJ758" s="226" t="s">
        <v>82</v>
      </c>
      <c r="FL758" s="226"/>
    </row>
    <row r="759" spans="1:168" s="116" customFormat="1" ht="33.75" x14ac:dyDescent="0.25">
      <c r="A759" s="227" t="s">
        <v>287</v>
      </c>
      <c r="B759" s="228" t="s">
        <v>191</v>
      </c>
      <c r="C759" s="316" t="s">
        <v>192</v>
      </c>
      <c r="D759" s="316"/>
      <c r="E759" s="316"/>
      <c r="F759" s="229" t="s">
        <v>193</v>
      </c>
      <c r="G759" s="230">
        <v>81.5</v>
      </c>
      <c r="H759" s="231">
        <v>1</v>
      </c>
      <c r="I759" s="273">
        <v>81.5</v>
      </c>
      <c r="J759" s="263">
        <v>174.98</v>
      </c>
      <c r="K759" s="265">
        <v>1.04236</v>
      </c>
      <c r="L759" s="266">
        <v>14864.96</v>
      </c>
      <c r="M759" s="267">
        <v>9.1199999999999992</v>
      </c>
      <c r="N759" s="264">
        <v>135568.44</v>
      </c>
      <c r="EZ759" s="225"/>
      <c r="FA759" s="226"/>
      <c r="FB759" s="226" t="s">
        <v>192</v>
      </c>
      <c r="FC759" s="226" t="s">
        <v>4</v>
      </c>
      <c r="FD759" s="226" t="s">
        <v>4</v>
      </c>
      <c r="FJ759" s="226"/>
      <c r="FL759" s="226"/>
    </row>
    <row r="760" spans="1:168" s="116" customFormat="1" ht="15" x14ac:dyDescent="0.25">
      <c r="A760" s="235"/>
      <c r="B760" s="236"/>
      <c r="C760" s="315" t="s">
        <v>633</v>
      </c>
      <c r="D760" s="315"/>
      <c r="E760" s="315"/>
      <c r="F760" s="315"/>
      <c r="G760" s="315"/>
      <c r="H760" s="315"/>
      <c r="I760" s="315"/>
      <c r="J760" s="315"/>
      <c r="K760" s="315"/>
      <c r="L760" s="315"/>
      <c r="M760" s="315"/>
      <c r="N760" s="317"/>
      <c r="EZ760" s="225"/>
      <c r="FA760" s="226"/>
      <c r="FB760" s="226"/>
      <c r="FC760" s="226"/>
      <c r="FD760" s="226"/>
      <c r="FJ760" s="226"/>
      <c r="FK760" s="237" t="s">
        <v>633</v>
      </c>
      <c r="FL760" s="226"/>
    </row>
    <row r="761" spans="1:168" s="116" customFormat="1" ht="15" x14ac:dyDescent="0.25">
      <c r="A761" s="238"/>
      <c r="B761" s="239"/>
      <c r="C761" s="310" t="s">
        <v>87</v>
      </c>
      <c r="D761" s="310"/>
      <c r="E761" s="310"/>
      <c r="F761" s="310"/>
      <c r="G761" s="310"/>
      <c r="H761" s="310"/>
      <c r="I761" s="310"/>
      <c r="J761" s="310"/>
      <c r="K761" s="310"/>
      <c r="L761" s="310"/>
      <c r="M761" s="310"/>
      <c r="N761" s="322"/>
      <c r="EZ761" s="225"/>
      <c r="FA761" s="226"/>
      <c r="FB761" s="226"/>
      <c r="FC761" s="226"/>
      <c r="FD761" s="226"/>
      <c r="FF761" s="237" t="s">
        <v>87</v>
      </c>
      <c r="FJ761" s="226"/>
      <c r="FL761" s="226"/>
    </row>
    <row r="762" spans="1:168" s="116" customFormat="1" ht="15" x14ac:dyDescent="0.25">
      <c r="A762" s="238"/>
      <c r="B762" s="239"/>
      <c r="C762" s="310" t="s">
        <v>88</v>
      </c>
      <c r="D762" s="310"/>
      <c r="E762" s="310"/>
      <c r="F762" s="310"/>
      <c r="G762" s="310"/>
      <c r="H762" s="310"/>
      <c r="I762" s="310"/>
      <c r="J762" s="310"/>
      <c r="K762" s="310"/>
      <c r="L762" s="310"/>
      <c r="M762" s="310"/>
      <c r="N762" s="322"/>
      <c r="EZ762" s="225"/>
      <c r="FA762" s="226"/>
      <c r="FB762" s="226"/>
      <c r="FC762" s="226"/>
      <c r="FD762" s="226"/>
      <c r="FF762" s="237" t="s">
        <v>88</v>
      </c>
      <c r="FJ762" s="226"/>
      <c r="FL762" s="226"/>
    </row>
    <row r="763" spans="1:168" s="116" customFormat="1" ht="15" x14ac:dyDescent="0.25">
      <c r="A763" s="261"/>
      <c r="B763" s="262"/>
      <c r="C763" s="316" t="s">
        <v>82</v>
      </c>
      <c r="D763" s="316"/>
      <c r="E763" s="316"/>
      <c r="F763" s="229"/>
      <c r="G763" s="230"/>
      <c r="H763" s="230"/>
      <c r="I763" s="230"/>
      <c r="J763" s="233"/>
      <c r="K763" s="230"/>
      <c r="L763" s="266">
        <v>14864.96</v>
      </c>
      <c r="M763" s="256"/>
      <c r="N763" s="264">
        <v>135568.44</v>
      </c>
      <c r="EZ763" s="225"/>
      <c r="FA763" s="226"/>
      <c r="FB763" s="226"/>
      <c r="FC763" s="226"/>
      <c r="FD763" s="226"/>
      <c r="FJ763" s="226" t="s">
        <v>82</v>
      </c>
      <c r="FL763" s="226"/>
    </row>
    <row r="764" spans="1:168" s="116" customFormat="1" ht="34.5" x14ac:dyDescent="0.25">
      <c r="A764" s="227" t="s">
        <v>288</v>
      </c>
      <c r="B764" s="228" t="s">
        <v>224</v>
      </c>
      <c r="C764" s="316" t="s">
        <v>225</v>
      </c>
      <c r="D764" s="316"/>
      <c r="E764" s="316"/>
      <c r="F764" s="229" t="s">
        <v>85</v>
      </c>
      <c r="G764" s="230">
        <v>2</v>
      </c>
      <c r="H764" s="231">
        <v>1</v>
      </c>
      <c r="I764" s="231">
        <v>2</v>
      </c>
      <c r="J764" s="233"/>
      <c r="K764" s="230"/>
      <c r="L764" s="233"/>
      <c r="M764" s="230"/>
      <c r="N764" s="234"/>
      <c r="EZ764" s="225"/>
      <c r="FA764" s="226"/>
      <c r="FB764" s="226" t="s">
        <v>225</v>
      </c>
      <c r="FC764" s="226" t="s">
        <v>4</v>
      </c>
      <c r="FD764" s="226" t="s">
        <v>4</v>
      </c>
      <c r="FJ764" s="226"/>
      <c r="FL764" s="226"/>
    </row>
    <row r="765" spans="1:168" s="116" customFormat="1" ht="68.25" x14ac:dyDescent="0.25">
      <c r="A765" s="238"/>
      <c r="B765" s="239" t="s">
        <v>61</v>
      </c>
      <c r="C765" s="310" t="s">
        <v>62</v>
      </c>
      <c r="D765" s="310"/>
      <c r="E765" s="310"/>
      <c r="F765" s="310"/>
      <c r="G765" s="310"/>
      <c r="H765" s="310"/>
      <c r="I765" s="310"/>
      <c r="J765" s="310"/>
      <c r="K765" s="310"/>
      <c r="L765" s="310"/>
      <c r="M765" s="310"/>
      <c r="N765" s="322"/>
      <c r="EZ765" s="225"/>
      <c r="FA765" s="226"/>
      <c r="FB765" s="226"/>
      <c r="FC765" s="226"/>
      <c r="FD765" s="226"/>
      <c r="FF765" s="237" t="s">
        <v>62</v>
      </c>
      <c r="FJ765" s="226"/>
      <c r="FL765" s="226"/>
    </row>
    <row r="766" spans="1:168" s="116" customFormat="1" ht="23.25" x14ac:dyDescent="0.25">
      <c r="A766" s="238"/>
      <c r="B766" s="239" t="s">
        <v>63</v>
      </c>
      <c r="C766" s="310" t="s">
        <v>64</v>
      </c>
      <c r="D766" s="310"/>
      <c r="E766" s="310"/>
      <c r="F766" s="310"/>
      <c r="G766" s="310"/>
      <c r="H766" s="310"/>
      <c r="I766" s="310"/>
      <c r="J766" s="310"/>
      <c r="K766" s="310"/>
      <c r="L766" s="310"/>
      <c r="M766" s="310"/>
      <c r="N766" s="322"/>
      <c r="EZ766" s="225"/>
      <c r="FA766" s="226"/>
      <c r="FB766" s="226"/>
      <c r="FC766" s="226"/>
      <c r="FD766" s="226"/>
      <c r="FF766" s="237" t="s">
        <v>64</v>
      </c>
      <c r="FJ766" s="226"/>
      <c r="FL766" s="226"/>
    </row>
    <row r="767" spans="1:168" s="116" customFormat="1" ht="15" x14ac:dyDescent="0.25">
      <c r="A767" s="240"/>
      <c r="B767" s="239" t="s">
        <v>56</v>
      </c>
      <c r="C767" s="315" t="s">
        <v>65</v>
      </c>
      <c r="D767" s="315"/>
      <c r="E767" s="315"/>
      <c r="F767" s="241"/>
      <c r="G767" s="242"/>
      <c r="H767" s="242"/>
      <c r="I767" s="242"/>
      <c r="J767" s="245">
        <v>7.9</v>
      </c>
      <c r="K767" s="244">
        <v>1.3225</v>
      </c>
      <c r="L767" s="245">
        <v>20.9</v>
      </c>
      <c r="M767" s="246">
        <v>49.45</v>
      </c>
      <c r="N767" s="247">
        <v>1033.51</v>
      </c>
      <c r="EZ767" s="225"/>
      <c r="FA767" s="226"/>
      <c r="FB767" s="226"/>
      <c r="FC767" s="226"/>
      <c r="FD767" s="226"/>
      <c r="FG767" s="237" t="s">
        <v>65</v>
      </c>
      <c r="FJ767" s="226"/>
      <c r="FL767" s="226"/>
    </row>
    <row r="768" spans="1:168" s="116" customFormat="1" ht="15" x14ac:dyDescent="0.25">
      <c r="A768" s="240"/>
      <c r="B768" s="239" t="s">
        <v>70</v>
      </c>
      <c r="C768" s="315" t="s">
        <v>71</v>
      </c>
      <c r="D768" s="315"/>
      <c r="E768" s="315"/>
      <c r="F768" s="241"/>
      <c r="G768" s="242"/>
      <c r="H768" s="242"/>
      <c r="I768" s="242"/>
      <c r="J768" s="245">
        <v>15.07</v>
      </c>
      <c r="K768" s="242"/>
      <c r="L768" s="245">
        <v>30.14</v>
      </c>
      <c r="M768" s="246">
        <v>9.1199999999999992</v>
      </c>
      <c r="N768" s="249">
        <v>274.88</v>
      </c>
      <c r="EZ768" s="225"/>
      <c r="FA768" s="226"/>
      <c r="FB768" s="226"/>
      <c r="FC768" s="226"/>
      <c r="FD768" s="226"/>
      <c r="FG768" s="237" t="s">
        <v>71</v>
      </c>
      <c r="FJ768" s="226"/>
      <c r="FL768" s="226"/>
    </row>
    <row r="769" spans="1:168" s="116" customFormat="1" ht="15" x14ac:dyDescent="0.25">
      <c r="A769" s="251"/>
      <c r="B769" s="239"/>
      <c r="C769" s="315" t="s">
        <v>72</v>
      </c>
      <c r="D769" s="315"/>
      <c r="E769" s="315"/>
      <c r="F769" s="241" t="s">
        <v>73</v>
      </c>
      <c r="G769" s="246">
        <v>0.38</v>
      </c>
      <c r="H769" s="244">
        <v>1.3225</v>
      </c>
      <c r="I769" s="244">
        <v>1.0051000000000001</v>
      </c>
      <c r="J769" s="253"/>
      <c r="K769" s="242"/>
      <c r="L769" s="253"/>
      <c r="M769" s="242"/>
      <c r="N769" s="254"/>
      <c r="EZ769" s="225"/>
      <c r="FA769" s="226"/>
      <c r="FB769" s="226"/>
      <c r="FC769" s="226"/>
      <c r="FD769" s="226"/>
      <c r="FH769" s="237" t="s">
        <v>72</v>
      </c>
      <c r="FJ769" s="226"/>
      <c r="FL769" s="226"/>
    </row>
    <row r="770" spans="1:168" s="116" customFormat="1" ht="15" x14ac:dyDescent="0.25">
      <c r="A770" s="235"/>
      <c r="B770" s="239"/>
      <c r="C770" s="318" t="s">
        <v>75</v>
      </c>
      <c r="D770" s="318"/>
      <c r="E770" s="318"/>
      <c r="F770" s="255"/>
      <c r="G770" s="256"/>
      <c r="H770" s="256"/>
      <c r="I770" s="256"/>
      <c r="J770" s="258">
        <v>22.97</v>
      </c>
      <c r="K770" s="256"/>
      <c r="L770" s="258">
        <v>51.04</v>
      </c>
      <c r="M770" s="256"/>
      <c r="N770" s="259">
        <v>1308.3900000000001</v>
      </c>
      <c r="EZ770" s="225"/>
      <c r="FA770" s="226"/>
      <c r="FB770" s="226"/>
      <c r="FC770" s="226"/>
      <c r="FD770" s="226"/>
      <c r="FI770" s="237" t="s">
        <v>75</v>
      </c>
      <c r="FJ770" s="226"/>
      <c r="FL770" s="226"/>
    </row>
    <row r="771" spans="1:168" s="116" customFormat="1" ht="15" x14ac:dyDescent="0.25">
      <c r="A771" s="251"/>
      <c r="B771" s="239"/>
      <c r="C771" s="315" t="s">
        <v>76</v>
      </c>
      <c r="D771" s="315"/>
      <c r="E771" s="315"/>
      <c r="F771" s="241"/>
      <c r="G771" s="242"/>
      <c r="H771" s="242"/>
      <c r="I771" s="242"/>
      <c r="J771" s="253"/>
      <c r="K771" s="242"/>
      <c r="L771" s="245">
        <v>20.9</v>
      </c>
      <c r="M771" s="242"/>
      <c r="N771" s="247">
        <v>1033.51</v>
      </c>
      <c r="EZ771" s="225"/>
      <c r="FA771" s="226"/>
      <c r="FB771" s="226"/>
      <c r="FC771" s="226"/>
      <c r="FD771" s="226"/>
      <c r="FH771" s="237" t="s">
        <v>76</v>
      </c>
      <c r="FJ771" s="226"/>
      <c r="FL771" s="226"/>
    </row>
    <row r="772" spans="1:168" s="116" customFormat="1" ht="23.25" x14ac:dyDescent="0.25">
      <c r="A772" s="251"/>
      <c r="B772" s="239" t="s">
        <v>111</v>
      </c>
      <c r="C772" s="315" t="s">
        <v>112</v>
      </c>
      <c r="D772" s="315"/>
      <c r="E772" s="315"/>
      <c r="F772" s="241" t="s">
        <v>79</v>
      </c>
      <c r="G772" s="260">
        <v>97</v>
      </c>
      <c r="H772" s="242"/>
      <c r="I772" s="260">
        <v>97</v>
      </c>
      <c r="J772" s="253"/>
      <c r="K772" s="242"/>
      <c r="L772" s="245">
        <v>20.27</v>
      </c>
      <c r="M772" s="242"/>
      <c r="N772" s="247">
        <v>1002.5</v>
      </c>
      <c r="EZ772" s="225"/>
      <c r="FA772" s="226"/>
      <c r="FB772" s="226"/>
      <c r="FC772" s="226"/>
      <c r="FD772" s="226"/>
      <c r="FH772" s="237" t="s">
        <v>112</v>
      </c>
      <c r="FJ772" s="226"/>
      <c r="FL772" s="226"/>
    </row>
    <row r="773" spans="1:168" s="116" customFormat="1" ht="23.25" x14ac:dyDescent="0.25">
      <c r="A773" s="251"/>
      <c r="B773" s="239" t="s">
        <v>113</v>
      </c>
      <c r="C773" s="315" t="s">
        <v>114</v>
      </c>
      <c r="D773" s="315"/>
      <c r="E773" s="315"/>
      <c r="F773" s="241" t="s">
        <v>79</v>
      </c>
      <c r="G773" s="260">
        <v>51</v>
      </c>
      <c r="H773" s="242"/>
      <c r="I773" s="260">
        <v>51</v>
      </c>
      <c r="J773" s="253"/>
      <c r="K773" s="242"/>
      <c r="L773" s="245">
        <v>10.66</v>
      </c>
      <c r="M773" s="242"/>
      <c r="N773" s="249">
        <v>527.09</v>
      </c>
      <c r="EZ773" s="225"/>
      <c r="FA773" s="226"/>
      <c r="FB773" s="226"/>
      <c r="FC773" s="226"/>
      <c r="FD773" s="226"/>
      <c r="FH773" s="237" t="s">
        <v>114</v>
      </c>
      <c r="FJ773" s="226"/>
      <c r="FL773" s="226"/>
    </row>
    <row r="774" spans="1:168" s="116" customFormat="1" ht="15" x14ac:dyDescent="0.25">
      <c r="A774" s="261"/>
      <c r="B774" s="262"/>
      <c r="C774" s="316" t="s">
        <v>82</v>
      </c>
      <c r="D774" s="316"/>
      <c r="E774" s="316"/>
      <c r="F774" s="229"/>
      <c r="G774" s="230"/>
      <c r="H774" s="230"/>
      <c r="I774" s="230"/>
      <c r="J774" s="233"/>
      <c r="K774" s="230"/>
      <c r="L774" s="263">
        <v>81.97</v>
      </c>
      <c r="M774" s="256"/>
      <c r="N774" s="264">
        <v>2837.98</v>
      </c>
      <c r="EZ774" s="225"/>
      <c r="FA774" s="226"/>
      <c r="FB774" s="226"/>
      <c r="FC774" s="226"/>
      <c r="FD774" s="226"/>
      <c r="FJ774" s="226" t="s">
        <v>82</v>
      </c>
      <c r="FL774" s="226"/>
    </row>
    <row r="775" spans="1:168" s="116" customFormat="1" ht="15" x14ac:dyDescent="0.25">
      <c r="A775" s="227" t="s">
        <v>289</v>
      </c>
      <c r="B775" s="228" t="s">
        <v>227</v>
      </c>
      <c r="C775" s="316" t="s">
        <v>228</v>
      </c>
      <c r="D775" s="316"/>
      <c r="E775" s="316"/>
      <c r="F775" s="229" t="s">
        <v>193</v>
      </c>
      <c r="G775" s="230">
        <v>-1.44</v>
      </c>
      <c r="H775" s="231">
        <v>1</v>
      </c>
      <c r="I775" s="267">
        <v>-1.44</v>
      </c>
      <c r="J775" s="263">
        <v>16.7</v>
      </c>
      <c r="K775" s="230"/>
      <c r="L775" s="263">
        <v>-24.05</v>
      </c>
      <c r="M775" s="267">
        <v>9.1199999999999992</v>
      </c>
      <c r="N775" s="275">
        <v>-219.34</v>
      </c>
      <c r="EZ775" s="225"/>
      <c r="FA775" s="226"/>
      <c r="FB775" s="226" t="s">
        <v>228</v>
      </c>
      <c r="FC775" s="226" t="s">
        <v>4</v>
      </c>
      <c r="FD775" s="226" t="s">
        <v>4</v>
      </c>
      <c r="FJ775" s="226"/>
      <c r="FL775" s="226"/>
    </row>
    <row r="776" spans="1:168" s="116" customFormat="1" ht="15" x14ac:dyDescent="0.25">
      <c r="A776" s="261"/>
      <c r="B776" s="262"/>
      <c r="C776" s="316" t="s">
        <v>82</v>
      </c>
      <c r="D776" s="316"/>
      <c r="E776" s="316"/>
      <c r="F776" s="229"/>
      <c r="G776" s="230"/>
      <c r="H776" s="230"/>
      <c r="I776" s="230"/>
      <c r="J776" s="233"/>
      <c r="K776" s="230"/>
      <c r="L776" s="263">
        <v>-24.05</v>
      </c>
      <c r="M776" s="256"/>
      <c r="N776" s="275">
        <v>-219.34</v>
      </c>
      <c r="EZ776" s="225"/>
      <c r="FA776" s="226"/>
      <c r="FB776" s="226"/>
      <c r="FC776" s="226"/>
      <c r="FD776" s="226"/>
      <c r="FJ776" s="226" t="s">
        <v>82</v>
      </c>
      <c r="FL776" s="226"/>
    </row>
    <row r="777" spans="1:168" s="116" customFormat="1" ht="33.75" x14ac:dyDescent="0.25">
      <c r="A777" s="227" t="s">
        <v>290</v>
      </c>
      <c r="B777" s="228" t="s">
        <v>230</v>
      </c>
      <c r="C777" s="316" t="s">
        <v>231</v>
      </c>
      <c r="D777" s="316"/>
      <c r="E777" s="316"/>
      <c r="F777" s="229" t="s">
        <v>85</v>
      </c>
      <c r="G777" s="230">
        <v>2</v>
      </c>
      <c r="H777" s="231">
        <v>1</v>
      </c>
      <c r="I777" s="231">
        <v>2</v>
      </c>
      <c r="J777" s="263">
        <v>630.48</v>
      </c>
      <c r="K777" s="265">
        <v>1.04236</v>
      </c>
      <c r="L777" s="266">
        <v>1314.37</v>
      </c>
      <c r="M777" s="267">
        <v>9.1199999999999992</v>
      </c>
      <c r="N777" s="264">
        <v>11987.05</v>
      </c>
      <c r="EZ777" s="225"/>
      <c r="FA777" s="226"/>
      <c r="FB777" s="226" t="s">
        <v>231</v>
      </c>
      <c r="FC777" s="226" t="s">
        <v>4</v>
      </c>
      <c r="FD777" s="226" t="s">
        <v>4</v>
      </c>
      <c r="FJ777" s="226"/>
      <c r="FL777" s="226"/>
    </row>
    <row r="778" spans="1:168" s="116" customFormat="1" ht="15" x14ac:dyDescent="0.25">
      <c r="A778" s="235"/>
      <c r="B778" s="236"/>
      <c r="C778" s="315" t="s">
        <v>634</v>
      </c>
      <c r="D778" s="315"/>
      <c r="E778" s="315"/>
      <c r="F778" s="315"/>
      <c r="G778" s="315"/>
      <c r="H778" s="315"/>
      <c r="I778" s="315"/>
      <c r="J778" s="315"/>
      <c r="K778" s="315"/>
      <c r="L778" s="315"/>
      <c r="M778" s="315"/>
      <c r="N778" s="317"/>
      <c r="EZ778" s="225"/>
      <c r="FA778" s="226"/>
      <c r="FB778" s="226"/>
      <c r="FC778" s="226"/>
      <c r="FD778" s="226"/>
      <c r="FJ778" s="226"/>
      <c r="FK778" s="237" t="s">
        <v>634</v>
      </c>
      <c r="FL778" s="226"/>
    </row>
    <row r="779" spans="1:168" s="116" customFormat="1" ht="15" x14ac:dyDescent="0.25">
      <c r="A779" s="238"/>
      <c r="B779" s="239"/>
      <c r="C779" s="310" t="s">
        <v>87</v>
      </c>
      <c r="D779" s="310"/>
      <c r="E779" s="310"/>
      <c r="F779" s="310"/>
      <c r="G779" s="310"/>
      <c r="H779" s="310"/>
      <c r="I779" s="310"/>
      <c r="J779" s="310"/>
      <c r="K779" s="310"/>
      <c r="L779" s="310"/>
      <c r="M779" s="310"/>
      <c r="N779" s="322"/>
      <c r="EZ779" s="225"/>
      <c r="FA779" s="226"/>
      <c r="FB779" s="226"/>
      <c r="FC779" s="226"/>
      <c r="FD779" s="226"/>
      <c r="FF779" s="237" t="s">
        <v>87</v>
      </c>
      <c r="FJ779" s="226"/>
      <c r="FL779" s="226"/>
    </row>
    <row r="780" spans="1:168" s="116" customFormat="1" ht="15" x14ac:dyDescent="0.25">
      <c r="A780" s="238"/>
      <c r="B780" s="239"/>
      <c r="C780" s="310" t="s">
        <v>88</v>
      </c>
      <c r="D780" s="310"/>
      <c r="E780" s="310"/>
      <c r="F780" s="310"/>
      <c r="G780" s="310"/>
      <c r="H780" s="310"/>
      <c r="I780" s="310"/>
      <c r="J780" s="310"/>
      <c r="K780" s="310"/>
      <c r="L780" s="310"/>
      <c r="M780" s="310"/>
      <c r="N780" s="322"/>
      <c r="EZ780" s="225"/>
      <c r="FA780" s="226"/>
      <c r="FB780" s="226"/>
      <c r="FC780" s="226"/>
      <c r="FD780" s="226"/>
      <c r="FF780" s="237" t="s">
        <v>88</v>
      </c>
      <c r="FJ780" s="226"/>
      <c r="FL780" s="226"/>
    </row>
    <row r="781" spans="1:168" s="116" customFormat="1" ht="15" x14ac:dyDescent="0.25">
      <c r="A781" s="261"/>
      <c r="B781" s="262"/>
      <c r="C781" s="316" t="s">
        <v>82</v>
      </c>
      <c r="D781" s="316"/>
      <c r="E781" s="316"/>
      <c r="F781" s="229"/>
      <c r="G781" s="230"/>
      <c r="H781" s="230"/>
      <c r="I781" s="230"/>
      <c r="J781" s="233"/>
      <c r="K781" s="230"/>
      <c r="L781" s="266">
        <v>1314.37</v>
      </c>
      <c r="M781" s="256"/>
      <c r="N781" s="264">
        <v>11987.05</v>
      </c>
      <c r="EZ781" s="225"/>
      <c r="FA781" s="226"/>
      <c r="FB781" s="226"/>
      <c r="FC781" s="226"/>
      <c r="FD781" s="226"/>
      <c r="FJ781" s="226" t="s">
        <v>82</v>
      </c>
      <c r="FL781" s="226"/>
    </row>
    <row r="782" spans="1:168" s="116" customFormat="1" ht="15" x14ac:dyDescent="0.25">
      <c r="A782" s="276"/>
      <c r="B782" s="277"/>
      <c r="C782" s="277"/>
      <c r="D782" s="277"/>
      <c r="E782" s="277"/>
      <c r="F782" s="278"/>
      <c r="G782" s="278"/>
      <c r="H782" s="278"/>
      <c r="I782" s="278"/>
      <c r="J782" s="279"/>
      <c r="K782" s="278"/>
      <c r="L782" s="279"/>
      <c r="M782" s="242"/>
      <c r="N782" s="279"/>
      <c r="EZ782" s="225"/>
      <c r="FA782" s="226"/>
      <c r="FB782" s="226"/>
      <c r="FC782" s="226"/>
      <c r="FD782" s="226"/>
      <c r="FJ782" s="226"/>
      <c r="FL782" s="226"/>
    </row>
    <row r="783" spans="1:168" s="116" customFormat="1" ht="15" x14ac:dyDescent="0.25">
      <c r="A783" s="280"/>
      <c r="B783" s="281"/>
      <c r="C783" s="316" t="s">
        <v>291</v>
      </c>
      <c r="D783" s="316"/>
      <c r="E783" s="316"/>
      <c r="F783" s="316"/>
      <c r="G783" s="316"/>
      <c r="H783" s="316"/>
      <c r="I783" s="316"/>
      <c r="J783" s="316"/>
      <c r="K783" s="316"/>
      <c r="L783" s="282">
        <v>285401.27</v>
      </c>
      <c r="M783" s="283"/>
      <c r="N783" s="284">
        <v>3674138.42</v>
      </c>
      <c r="EZ783" s="225"/>
      <c r="FA783" s="226"/>
      <c r="FB783" s="226"/>
      <c r="FC783" s="226"/>
      <c r="FD783" s="226"/>
      <c r="FJ783" s="226"/>
      <c r="FL783" s="226" t="s">
        <v>291</v>
      </c>
    </row>
    <row r="784" spans="1:168" s="116" customFormat="1" ht="15" x14ac:dyDescent="0.25">
      <c r="A784" s="319" t="s">
        <v>292</v>
      </c>
      <c r="B784" s="320"/>
      <c r="C784" s="320"/>
      <c r="D784" s="320"/>
      <c r="E784" s="320"/>
      <c r="F784" s="320"/>
      <c r="G784" s="320"/>
      <c r="H784" s="320"/>
      <c r="I784" s="320"/>
      <c r="J784" s="320"/>
      <c r="K784" s="320"/>
      <c r="L784" s="320"/>
      <c r="M784" s="320"/>
      <c r="N784" s="321"/>
      <c r="EZ784" s="225" t="s">
        <v>292</v>
      </c>
      <c r="FA784" s="226"/>
      <c r="FB784" s="226"/>
      <c r="FC784" s="226"/>
      <c r="FD784" s="226"/>
      <c r="FJ784" s="226"/>
      <c r="FL784" s="226"/>
    </row>
    <row r="785" spans="1:168" s="116" customFormat="1" ht="15" x14ac:dyDescent="0.25">
      <c r="A785" s="323" t="s">
        <v>293</v>
      </c>
      <c r="B785" s="324"/>
      <c r="C785" s="324"/>
      <c r="D785" s="324"/>
      <c r="E785" s="324"/>
      <c r="F785" s="324"/>
      <c r="G785" s="324"/>
      <c r="H785" s="324"/>
      <c r="I785" s="324"/>
      <c r="J785" s="324"/>
      <c r="K785" s="324"/>
      <c r="L785" s="324"/>
      <c r="M785" s="324"/>
      <c r="N785" s="325"/>
      <c r="EZ785" s="225"/>
      <c r="FA785" s="226" t="s">
        <v>293</v>
      </c>
      <c r="FB785" s="226"/>
      <c r="FC785" s="226"/>
      <c r="FD785" s="226"/>
      <c r="FJ785" s="226"/>
      <c r="FL785" s="226"/>
    </row>
    <row r="786" spans="1:168" s="116" customFormat="1" ht="34.5" x14ac:dyDescent="0.25">
      <c r="A786" s="227" t="s">
        <v>294</v>
      </c>
      <c r="B786" s="228" t="s">
        <v>89</v>
      </c>
      <c r="C786" s="316" t="s">
        <v>295</v>
      </c>
      <c r="D786" s="316"/>
      <c r="E786" s="316"/>
      <c r="F786" s="229" t="s">
        <v>91</v>
      </c>
      <c r="G786" s="230">
        <v>0.45</v>
      </c>
      <c r="H786" s="231">
        <v>1</v>
      </c>
      <c r="I786" s="267">
        <v>0.45</v>
      </c>
      <c r="J786" s="233"/>
      <c r="K786" s="230"/>
      <c r="L786" s="233"/>
      <c r="M786" s="230"/>
      <c r="N786" s="234"/>
      <c r="EZ786" s="225"/>
      <c r="FA786" s="226"/>
      <c r="FB786" s="226" t="s">
        <v>295</v>
      </c>
      <c r="FC786" s="226" t="s">
        <v>4</v>
      </c>
      <c r="FD786" s="226" t="s">
        <v>4</v>
      </c>
      <c r="FJ786" s="226"/>
      <c r="FL786" s="226"/>
    </row>
    <row r="787" spans="1:168" s="116" customFormat="1" ht="15" x14ac:dyDescent="0.25">
      <c r="A787" s="235"/>
      <c r="B787" s="236"/>
      <c r="C787" s="315" t="s">
        <v>296</v>
      </c>
      <c r="D787" s="315"/>
      <c r="E787" s="315"/>
      <c r="F787" s="315"/>
      <c r="G787" s="315"/>
      <c r="H787" s="315"/>
      <c r="I787" s="315"/>
      <c r="J787" s="315"/>
      <c r="K787" s="315"/>
      <c r="L787" s="315"/>
      <c r="M787" s="315"/>
      <c r="N787" s="317"/>
      <c r="EZ787" s="225"/>
      <c r="FA787" s="226"/>
      <c r="FB787" s="226"/>
      <c r="FC787" s="226"/>
      <c r="FD787" s="226"/>
      <c r="FE787" s="237" t="s">
        <v>296</v>
      </c>
      <c r="FJ787" s="226"/>
      <c r="FL787" s="226"/>
    </row>
    <row r="788" spans="1:168" s="116" customFormat="1" ht="68.25" x14ac:dyDescent="0.25">
      <c r="A788" s="238"/>
      <c r="B788" s="239" t="s">
        <v>61</v>
      </c>
      <c r="C788" s="310" t="s">
        <v>62</v>
      </c>
      <c r="D788" s="310"/>
      <c r="E788" s="310"/>
      <c r="F788" s="310"/>
      <c r="G788" s="310"/>
      <c r="H788" s="310"/>
      <c r="I788" s="310"/>
      <c r="J788" s="310"/>
      <c r="K788" s="310"/>
      <c r="L788" s="310"/>
      <c r="M788" s="310"/>
      <c r="N788" s="322"/>
      <c r="EZ788" s="225"/>
      <c r="FA788" s="226"/>
      <c r="FB788" s="226"/>
      <c r="FC788" s="226"/>
      <c r="FD788" s="226"/>
      <c r="FF788" s="237" t="s">
        <v>62</v>
      </c>
      <c r="FJ788" s="226"/>
      <c r="FL788" s="226"/>
    </row>
    <row r="789" spans="1:168" s="116" customFormat="1" ht="22.5" x14ac:dyDescent="0.25">
      <c r="A789" s="238"/>
      <c r="B789" s="239" t="s">
        <v>93</v>
      </c>
      <c r="C789" s="310" t="s">
        <v>94</v>
      </c>
      <c r="D789" s="310"/>
      <c r="E789" s="310"/>
      <c r="F789" s="310"/>
      <c r="G789" s="310"/>
      <c r="H789" s="310"/>
      <c r="I789" s="310"/>
      <c r="J789" s="310"/>
      <c r="K789" s="310"/>
      <c r="L789" s="310"/>
      <c r="M789" s="310"/>
      <c r="N789" s="322"/>
      <c r="EZ789" s="225"/>
      <c r="FA789" s="226"/>
      <c r="FB789" s="226"/>
      <c r="FC789" s="226"/>
      <c r="FD789" s="226"/>
      <c r="FF789" s="237" t="s">
        <v>94</v>
      </c>
      <c r="FJ789" s="226"/>
      <c r="FL789" s="226"/>
    </row>
    <row r="790" spans="1:168" s="116" customFormat="1" ht="23.25" x14ac:dyDescent="0.25">
      <c r="A790" s="238"/>
      <c r="B790" s="239" t="s">
        <v>63</v>
      </c>
      <c r="C790" s="310" t="s">
        <v>64</v>
      </c>
      <c r="D790" s="310"/>
      <c r="E790" s="310"/>
      <c r="F790" s="310"/>
      <c r="G790" s="310"/>
      <c r="H790" s="310"/>
      <c r="I790" s="310"/>
      <c r="J790" s="310"/>
      <c r="K790" s="310"/>
      <c r="L790" s="310"/>
      <c r="M790" s="310"/>
      <c r="N790" s="322"/>
      <c r="EZ790" s="225"/>
      <c r="FA790" s="226"/>
      <c r="FB790" s="226"/>
      <c r="FC790" s="226"/>
      <c r="FD790" s="226"/>
      <c r="FF790" s="237" t="s">
        <v>64</v>
      </c>
      <c r="FJ790" s="226"/>
      <c r="FL790" s="226"/>
    </row>
    <row r="791" spans="1:168" s="116" customFormat="1" ht="15" x14ac:dyDescent="0.25">
      <c r="A791" s="240"/>
      <c r="B791" s="239" t="s">
        <v>56</v>
      </c>
      <c r="C791" s="315" t="s">
        <v>65</v>
      </c>
      <c r="D791" s="315"/>
      <c r="E791" s="315"/>
      <c r="F791" s="241"/>
      <c r="G791" s="242"/>
      <c r="H791" s="242"/>
      <c r="I791" s="242"/>
      <c r="J791" s="250">
        <v>1823.67</v>
      </c>
      <c r="K791" s="268">
        <v>0.92574999999999996</v>
      </c>
      <c r="L791" s="245">
        <v>759.72</v>
      </c>
      <c r="M791" s="246">
        <v>49.45</v>
      </c>
      <c r="N791" s="247">
        <v>37568.15</v>
      </c>
      <c r="EZ791" s="225"/>
      <c r="FA791" s="226"/>
      <c r="FB791" s="226"/>
      <c r="FC791" s="226"/>
      <c r="FD791" s="226"/>
      <c r="FG791" s="237" t="s">
        <v>65</v>
      </c>
      <c r="FJ791" s="226"/>
      <c r="FL791" s="226"/>
    </row>
    <row r="792" spans="1:168" s="116" customFormat="1" ht="15" x14ac:dyDescent="0.25">
      <c r="A792" s="240"/>
      <c r="B792" s="239" t="s">
        <v>66</v>
      </c>
      <c r="C792" s="315" t="s">
        <v>67</v>
      </c>
      <c r="D792" s="315"/>
      <c r="E792" s="315"/>
      <c r="F792" s="241"/>
      <c r="G792" s="242"/>
      <c r="H792" s="242"/>
      <c r="I792" s="242"/>
      <c r="J792" s="250">
        <v>3343.94</v>
      </c>
      <c r="K792" s="268">
        <v>1.0062500000000001</v>
      </c>
      <c r="L792" s="250">
        <v>1514.18</v>
      </c>
      <c r="M792" s="246">
        <v>14.53</v>
      </c>
      <c r="N792" s="247">
        <v>22001.040000000001</v>
      </c>
      <c r="EZ792" s="225"/>
      <c r="FA792" s="226"/>
      <c r="FB792" s="226"/>
      <c r="FC792" s="226"/>
      <c r="FD792" s="226"/>
      <c r="FG792" s="237" t="s">
        <v>67</v>
      </c>
      <c r="FJ792" s="226"/>
      <c r="FL792" s="226"/>
    </row>
    <row r="793" spans="1:168" s="116" customFormat="1" ht="15" x14ac:dyDescent="0.25">
      <c r="A793" s="240"/>
      <c r="B793" s="239" t="s">
        <v>68</v>
      </c>
      <c r="C793" s="315" t="s">
        <v>69</v>
      </c>
      <c r="D793" s="315"/>
      <c r="E793" s="315"/>
      <c r="F793" s="241"/>
      <c r="G793" s="242"/>
      <c r="H793" s="242"/>
      <c r="I793" s="242"/>
      <c r="J793" s="245">
        <v>229.05</v>
      </c>
      <c r="K793" s="268">
        <v>1.0062500000000001</v>
      </c>
      <c r="L793" s="245">
        <v>103.72</v>
      </c>
      <c r="M793" s="246">
        <v>49.45</v>
      </c>
      <c r="N793" s="247">
        <v>5128.95</v>
      </c>
      <c r="EZ793" s="225"/>
      <c r="FA793" s="226"/>
      <c r="FB793" s="226"/>
      <c r="FC793" s="226"/>
      <c r="FD793" s="226"/>
      <c r="FG793" s="237" t="s">
        <v>69</v>
      </c>
      <c r="FJ793" s="226"/>
      <c r="FL793" s="226"/>
    </row>
    <row r="794" spans="1:168" s="116" customFormat="1" ht="15" x14ac:dyDescent="0.25">
      <c r="A794" s="240"/>
      <c r="B794" s="239" t="s">
        <v>70</v>
      </c>
      <c r="C794" s="315" t="s">
        <v>71</v>
      </c>
      <c r="D794" s="315"/>
      <c r="E794" s="315"/>
      <c r="F794" s="241"/>
      <c r="G794" s="242"/>
      <c r="H794" s="242"/>
      <c r="I794" s="242"/>
      <c r="J794" s="245">
        <v>300.83999999999997</v>
      </c>
      <c r="K794" s="260">
        <v>0</v>
      </c>
      <c r="L794" s="245">
        <v>0</v>
      </c>
      <c r="M794" s="246">
        <v>9.1199999999999992</v>
      </c>
      <c r="N794" s="254"/>
      <c r="EZ794" s="225"/>
      <c r="FA794" s="226"/>
      <c r="FB794" s="226"/>
      <c r="FC794" s="226"/>
      <c r="FD794" s="226"/>
      <c r="FG794" s="237" t="s">
        <v>71</v>
      </c>
      <c r="FJ794" s="226"/>
      <c r="FL794" s="226"/>
    </row>
    <row r="795" spans="1:168" s="116" customFormat="1" ht="15" x14ac:dyDescent="0.25">
      <c r="A795" s="251"/>
      <c r="B795" s="239"/>
      <c r="C795" s="315" t="s">
        <v>72</v>
      </c>
      <c r="D795" s="315"/>
      <c r="E795" s="315"/>
      <c r="F795" s="241" t="s">
        <v>73</v>
      </c>
      <c r="G795" s="260">
        <v>94</v>
      </c>
      <c r="H795" s="268">
        <v>0.92574999999999996</v>
      </c>
      <c r="I795" s="271">
        <v>39.159224999999999</v>
      </c>
      <c r="J795" s="253"/>
      <c r="K795" s="242"/>
      <c r="L795" s="253"/>
      <c r="M795" s="242"/>
      <c r="N795" s="254"/>
      <c r="EZ795" s="225"/>
      <c r="FA795" s="226"/>
      <c r="FB795" s="226"/>
      <c r="FC795" s="226"/>
      <c r="FD795" s="226"/>
      <c r="FH795" s="237" t="s">
        <v>72</v>
      </c>
      <c r="FJ795" s="226"/>
      <c r="FL795" s="226"/>
    </row>
    <row r="796" spans="1:168" s="116" customFormat="1" ht="15" x14ac:dyDescent="0.25">
      <c r="A796" s="251"/>
      <c r="B796" s="239"/>
      <c r="C796" s="315" t="s">
        <v>74</v>
      </c>
      <c r="D796" s="315"/>
      <c r="E796" s="315"/>
      <c r="F796" s="241" t="s">
        <v>73</v>
      </c>
      <c r="G796" s="269">
        <v>16.899999999999999</v>
      </c>
      <c r="H796" s="268">
        <v>1.0062500000000001</v>
      </c>
      <c r="I796" s="252">
        <v>7.6525312999999997</v>
      </c>
      <c r="J796" s="253"/>
      <c r="K796" s="242"/>
      <c r="L796" s="253"/>
      <c r="M796" s="242"/>
      <c r="N796" s="254"/>
      <c r="EZ796" s="225"/>
      <c r="FA796" s="226"/>
      <c r="FB796" s="226"/>
      <c r="FC796" s="226"/>
      <c r="FD796" s="226"/>
      <c r="FH796" s="237" t="s">
        <v>74</v>
      </c>
      <c r="FJ796" s="226"/>
      <c r="FL796" s="226"/>
    </row>
    <row r="797" spans="1:168" s="116" customFormat="1" ht="15" x14ac:dyDescent="0.25">
      <c r="A797" s="235"/>
      <c r="B797" s="239"/>
      <c r="C797" s="318" t="s">
        <v>75</v>
      </c>
      <c r="D797" s="318"/>
      <c r="E797" s="318"/>
      <c r="F797" s="255"/>
      <c r="G797" s="256"/>
      <c r="H797" s="256"/>
      <c r="I797" s="256"/>
      <c r="J797" s="257">
        <v>5468.45</v>
      </c>
      <c r="K797" s="256"/>
      <c r="L797" s="257">
        <v>2273.9</v>
      </c>
      <c r="M797" s="256"/>
      <c r="N797" s="259">
        <v>59569.19</v>
      </c>
      <c r="EZ797" s="225"/>
      <c r="FA797" s="226"/>
      <c r="FB797" s="226"/>
      <c r="FC797" s="226"/>
      <c r="FD797" s="226"/>
      <c r="FI797" s="237" t="s">
        <v>75</v>
      </c>
      <c r="FJ797" s="226"/>
      <c r="FL797" s="226"/>
    </row>
    <row r="798" spans="1:168" s="116" customFormat="1" ht="15" x14ac:dyDescent="0.25">
      <c r="A798" s="251"/>
      <c r="B798" s="239"/>
      <c r="C798" s="315" t="s">
        <v>76</v>
      </c>
      <c r="D798" s="315"/>
      <c r="E798" s="315"/>
      <c r="F798" s="241"/>
      <c r="G798" s="242"/>
      <c r="H798" s="242"/>
      <c r="I798" s="242"/>
      <c r="J798" s="253"/>
      <c r="K798" s="242"/>
      <c r="L798" s="245">
        <v>863.44</v>
      </c>
      <c r="M798" s="242"/>
      <c r="N798" s="247">
        <v>42697.1</v>
      </c>
      <c r="EZ798" s="225"/>
      <c r="FA798" s="226"/>
      <c r="FB798" s="226"/>
      <c r="FC798" s="226"/>
      <c r="FD798" s="226"/>
      <c r="FH798" s="237" t="s">
        <v>76</v>
      </c>
      <c r="FJ798" s="226"/>
      <c r="FL798" s="226"/>
    </row>
    <row r="799" spans="1:168" s="116" customFormat="1" ht="23.25" x14ac:dyDescent="0.25">
      <c r="A799" s="251"/>
      <c r="B799" s="239" t="s">
        <v>95</v>
      </c>
      <c r="C799" s="315" t="s">
        <v>96</v>
      </c>
      <c r="D799" s="315"/>
      <c r="E799" s="315"/>
      <c r="F799" s="241" t="s">
        <v>79</v>
      </c>
      <c r="G799" s="260">
        <v>93</v>
      </c>
      <c r="H799" s="242"/>
      <c r="I799" s="260">
        <v>93</v>
      </c>
      <c r="J799" s="253"/>
      <c r="K799" s="242"/>
      <c r="L799" s="245">
        <v>803</v>
      </c>
      <c r="M799" s="242"/>
      <c r="N799" s="247">
        <v>39708.300000000003</v>
      </c>
      <c r="EZ799" s="225"/>
      <c r="FA799" s="226"/>
      <c r="FB799" s="226"/>
      <c r="FC799" s="226"/>
      <c r="FD799" s="226"/>
      <c r="FH799" s="237" t="s">
        <v>96</v>
      </c>
      <c r="FJ799" s="226"/>
      <c r="FL799" s="226"/>
    </row>
    <row r="800" spans="1:168" s="116" customFormat="1" ht="45" x14ac:dyDescent="0.25">
      <c r="A800" s="251"/>
      <c r="B800" s="239" t="s">
        <v>97</v>
      </c>
      <c r="C800" s="315" t="s">
        <v>98</v>
      </c>
      <c r="D800" s="315"/>
      <c r="E800" s="315"/>
      <c r="F800" s="241" t="s">
        <v>79</v>
      </c>
      <c r="G800" s="260">
        <v>62</v>
      </c>
      <c r="H800" s="246">
        <v>0.85</v>
      </c>
      <c r="I800" s="269">
        <v>52.7</v>
      </c>
      <c r="J800" s="253"/>
      <c r="K800" s="242"/>
      <c r="L800" s="245">
        <v>455.03</v>
      </c>
      <c r="M800" s="242"/>
      <c r="N800" s="247">
        <v>22501.37</v>
      </c>
      <c r="EZ800" s="225"/>
      <c r="FA800" s="226"/>
      <c r="FB800" s="226"/>
      <c r="FC800" s="226"/>
      <c r="FD800" s="226"/>
      <c r="FH800" s="237" t="s">
        <v>98</v>
      </c>
      <c r="FJ800" s="226"/>
      <c r="FL800" s="226"/>
    </row>
    <row r="801" spans="1:168" s="116" customFormat="1" ht="15" x14ac:dyDescent="0.25">
      <c r="A801" s="261"/>
      <c r="B801" s="262"/>
      <c r="C801" s="316" t="s">
        <v>82</v>
      </c>
      <c r="D801" s="316"/>
      <c r="E801" s="316"/>
      <c r="F801" s="229"/>
      <c r="G801" s="230"/>
      <c r="H801" s="230"/>
      <c r="I801" s="230"/>
      <c r="J801" s="233"/>
      <c r="K801" s="230"/>
      <c r="L801" s="266">
        <v>3531.93</v>
      </c>
      <c r="M801" s="256"/>
      <c r="N801" s="264">
        <v>121778.86</v>
      </c>
      <c r="EZ801" s="225"/>
      <c r="FA801" s="226"/>
      <c r="FB801" s="226"/>
      <c r="FC801" s="226"/>
      <c r="FD801" s="226"/>
      <c r="FJ801" s="226" t="s">
        <v>82</v>
      </c>
      <c r="FL801" s="226"/>
    </row>
    <row r="802" spans="1:168" s="116" customFormat="1" ht="34.5" x14ac:dyDescent="0.25">
      <c r="A802" s="227" t="s">
        <v>297</v>
      </c>
      <c r="B802" s="228" t="s">
        <v>57</v>
      </c>
      <c r="C802" s="316" t="s">
        <v>58</v>
      </c>
      <c r="D802" s="316"/>
      <c r="E802" s="316"/>
      <c r="F802" s="229" t="s">
        <v>59</v>
      </c>
      <c r="G802" s="230">
        <v>0.03</v>
      </c>
      <c r="H802" s="231">
        <v>1</v>
      </c>
      <c r="I802" s="267">
        <v>0.03</v>
      </c>
      <c r="J802" s="233"/>
      <c r="K802" s="230"/>
      <c r="L802" s="233"/>
      <c r="M802" s="230"/>
      <c r="N802" s="234"/>
      <c r="EZ802" s="225"/>
      <c r="FA802" s="226"/>
      <c r="FB802" s="226" t="s">
        <v>58</v>
      </c>
      <c r="FC802" s="226" t="s">
        <v>4</v>
      </c>
      <c r="FD802" s="226" t="s">
        <v>4</v>
      </c>
      <c r="FJ802" s="226"/>
      <c r="FL802" s="226"/>
    </row>
    <row r="803" spans="1:168" s="116" customFormat="1" ht="15" x14ac:dyDescent="0.25">
      <c r="A803" s="235"/>
      <c r="B803" s="236"/>
      <c r="C803" s="315" t="s">
        <v>298</v>
      </c>
      <c r="D803" s="315"/>
      <c r="E803" s="315"/>
      <c r="F803" s="315"/>
      <c r="G803" s="315"/>
      <c r="H803" s="315"/>
      <c r="I803" s="315"/>
      <c r="J803" s="315"/>
      <c r="K803" s="315"/>
      <c r="L803" s="315"/>
      <c r="M803" s="315"/>
      <c r="N803" s="317"/>
      <c r="EZ803" s="225"/>
      <c r="FA803" s="226"/>
      <c r="FB803" s="226"/>
      <c r="FC803" s="226"/>
      <c r="FD803" s="226"/>
      <c r="FE803" s="237" t="s">
        <v>298</v>
      </c>
      <c r="FJ803" s="226"/>
      <c r="FL803" s="226"/>
    </row>
    <row r="804" spans="1:168" s="116" customFormat="1" ht="68.25" x14ac:dyDescent="0.25">
      <c r="A804" s="238"/>
      <c r="B804" s="239" t="s">
        <v>61</v>
      </c>
      <c r="C804" s="310" t="s">
        <v>62</v>
      </c>
      <c r="D804" s="310"/>
      <c r="E804" s="310"/>
      <c r="F804" s="310"/>
      <c r="G804" s="310"/>
      <c r="H804" s="310"/>
      <c r="I804" s="310"/>
      <c r="J804" s="310"/>
      <c r="K804" s="310"/>
      <c r="L804" s="310"/>
      <c r="M804" s="310"/>
      <c r="N804" s="322"/>
      <c r="EZ804" s="225"/>
      <c r="FA804" s="226"/>
      <c r="FB804" s="226"/>
      <c r="FC804" s="226"/>
      <c r="FD804" s="226"/>
      <c r="FF804" s="237" t="s">
        <v>62</v>
      </c>
      <c r="FJ804" s="226"/>
      <c r="FL804" s="226"/>
    </row>
    <row r="805" spans="1:168" s="116" customFormat="1" ht="23.25" x14ac:dyDescent="0.25">
      <c r="A805" s="238"/>
      <c r="B805" s="239" t="s">
        <v>63</v>
      </c>
      <c r="C805" s="310" t="s">
        <v>64</v>
      </c>
      <c r="D805" s="310"/>
      <c r="E805" s="310"/>
      <c r="F805" s="310"/>
      <c r="G805" s="310"/>
      <c r="H805" s="310"/>
      <c r="I805" s="310"/>
      <c r="J805" s="310"/>
      <c r="K805" s="310"/>
      <c r="L805" s="310"/>
      <c r="M805" s="310"/>
      <c r="N805" s="322"/>
      <c r="EZ805" s="225"/>
      <c r="FA805" s="226"/>
      <c r="FB805" s="226"/>
      <c r="FC805" s="226"/>
      <c r="FD805" s="226"/>
      <c r="FF805" s="237" t="s">
        <v>64</v>
      </c>
      <c r="FJ805" s="226"/>
      <c r="FL805" s="226"/>
    </row>
    <row r="806" spans="1:168" s="116" customFormat="1" ht="15" x14ac:dyDescent="0.25">
      <c r="A806" s="240"/>
      <c r="B806" s="239" t="s">
        <v>56</v>
      </c>
      <c r="C806" s="315" t="s">
        <v>65</v>
      </c>
      <c r="D806" s="315"/>
      <c r="E806" s="315"/>
      <c r="F806" s="241"/>
      <c r="G806" s="242"/>
      <c r="H806" s="242"/>
      <c r="I806" s="242"/>
      <c r="J806" s="250">
        <v>4261.97</v>
      </c>
      <c r="K806" s="244">
        <v>1.3225</v>
      </c>
      <c r="L806" s="245">
        <v>169.09</v>
      </c>
      <c r="M806" s="246">
        <v>49.45</v>
      </c>
      <c r="N806" s="247">
        <v>8361.5</v>
      </c>
      <c r="EZ806" s="225"/>
      <c r="FA806" s="226"/>
      <c r="FB806" s="226"/>
      <c r="FC806" s="226"/>
      <c r="FD806" s="226"/>
      <c r="FG806" s="237" t="s">
        <v>65</v>
      </c>
      <c r="FJ806" s="226"/>
      <c r="FL806" s="226"/>
    </row>
    <row r="807" spans="1:168" s="116" customFormat="1" ht="15" x14ac:dyDescent="0.25">
      <c r="A807" s="240"/>
      <c r="B807" s="239" t="s">
        <v>66</v>
      </c>
      <c r="C807" s="315" t="s">
        <v>67</v>
      </c>
      <c r="D807" s="315"/>
      <c r="E807" s="315"/>
      <c r="F807" s="241"/>
      <c r="G807" s="242"/>
      <c r="H807" s="242"/>
      <c r="I807" s="242"/>
      <c r="J807" s="245">
        <v>140.49</v>
      </c>
      <c r="K807" s="244">
        <v>1.4375</v>
      </c>
      <c r="L807" s="245">
        <v>6.06</v>
      </c>
      <c r="M807" s="246">
        <v>14.53</v>
      </c>
      <c r="N807" s="249">
        <v>88.05</v>
      </c>
      <c r="EZ807" s="225"/>
      <c r="FA807" s="226"/>
      <c r="FB807" s="226"/>
      <c r="FC807" s="226"/>
      <c r="FD807" s="226"/>
      <c r="FG807" s="237" t="s">
        <v>67</v>
      </c>
      <c r="FJ807" s="226"/>
      <c r="FL807" s="226"/>
    </row>
    <row r="808" spans="1:168" s="116" customFormat="1" ht="15" x14ac:dyDescent="0.25">
      <c r="A808" s="240"/>
      <c r="B808" s="239" t="s">
        <v>68</v>
      </c>
      <c r="C808" s="315" t="s">
        <v>69</v>
      </c>
      <c r="D808" s="315"/>
      <c r="E808" s="315"/>
      <c r="F808" s="241"/>
      <c r="G808" s="242"/>
      <c r="H808" s="242"/>
      <c r="I808" s="242"/>
      <c r="J808" s="245">
        <v>9</v>
      </c>
      <c r="K808" s="244">
        <v>1.4375</v>
      </c>
      <c r="L808" s="245">
        <v>0.39</v>
      </c>
      <c r="M808" s="246">
        <v>49.45</v>
      </c>
      <c r="N808" s="249">
        <v>19.29</v>
      </c>
      <c r="EZ808" s="225"/>
      <c r="FA808" s="226"/>
      <c r="FB808" s="226"/>
      <c r="FC808" s="226"/>
      <c r="FD808" s="226"/>
      <c r="FG808" s="237" t="s">
        <v>69</v>
      </c>
      <c r="FJ808" s="226"/>
      <c r="FL808" s="226"/>
    </row>
    <row r="809" spans="1:168" s="116" customFormat="1" ht="15" x14ac:dyDescent="0.25">
      <c r="A809" s="240"/>
      <c r="B809" s="239" t="s">
        <v>70</v>
      </c>
      <c r="C809" s="315" t="s">
        <v>71</v>
      </c>
      <c r="D809" s="315"/>
      <c r="E809" s="315"/>
      <c r="F809" s="241"/>
      <c r="G809" s="242"/>
      <c r="H809" s="242"/>
      <c r="I809" s="242"/>
      <c r="J809" s="250">
        <v>2732.35</v>
      </c>
      <c r="K809" s="242"/>
      <c r="L809" s="245">
        <v>81.97</v>
      </c>
      <c r="M809" s="246">
        <v>9.1199999999999992</v>
      </c>
      <c r="N809" s="249">
        <v>747.57</v>
      </c>
      <c r="EZ809" s="225"/>
      <c r="FA809" s="226"/>
      <c r="FB809" s="226"/>
      <c r="FC809" s="226"/>
      <c r="FD809" s="226"/>
      <c r="FG809" s="237" t="s">
        <v>71</v>
      </c>
      <c r="FJ809" s="226"/>
      <c r="FL809" s="226"/>
    </row>
    <row r="810" spans="1:168" s="116" customFormat="1" ht="15" x14ac:dyDescent="0.25">
      <c r="A810" s="251"/>
      <c r="B810" s="239"/>
      <c r="C810" s="315" t="s">
        <v>72</v>
      </c>
      <c r="D810" s="315"/>
      <c r="E810" s="315"/>
      <c r="F810" s="241" t="s">
        <v>73</v>
      </c>
      <c r="G810" s="246">
        <v>219.68</v>
      </c>
      <c r="H810" s="244">
        <v>1.3225</v>
      </c>
      <c r="I810" s="271">
        <v>8.7158040000000003</v>
      </c>
      <c r="J810" s="253"/>
      <c r="K810" s="242"/>
      <c r="L810" s="253"/>
      <c r="M810" s="242"/>
      <c r="N810" s="254"/>
      <c r="EZ810" s="225"/>
      <c r="FA810" s="226"/>
      <c r="FB810" s="226"/>
      <c r="FC810" s="226"/>
      <c r="FD810" s="226"/>
      <c r="FH810" s="237" t="s">
        <v>72</v>
      </c>
      <c r="FJ810" s="226"/>
      <c r="FL810" s="226"/>
    </row>
    <row r="811" spans="1:168" s="116" customFormat="1" ht="15" x14ac:dyDescent="0.25">
      <c r="A811" s="251"/>
      <c r="B811" s="239"/>
      <c r="C811" s="315" t="s">
        <v>74</v>
      </c>
      <c r="D811" s="315"/>
      <c r="E811" s="315"/>
      <c r="F811" s="241" t="s">
        <v>73</v>
      </c>
      <c r="G811" s="246">
        <v>0.71</v>
      </c>
      <c r="H811" s="244">
        <v>1.4375</v>
      </c>
      <c r="I811" s="252">
        <v>3.0618800000000002E-2</v>
      </c>
      <c r="J811" s="253"/>
      <c r="K811" s="242"/>
      <c r="L811" s="253"/>
      <c r="M811" s="242"/>
      <c r="N811" s="254"/>
      <c r="EZ811" s="225"/>
      <c r="FA811" s="226"/>
      <c r="FB811" s="226"/>
      <c r="FC811" s="226"/>
      <c r="FD811" s="226"/>
      <c r="FH811" s="237" t="s">
        <v>74</v>
      </c>
      <c r="FJ811" s="226"/>
      <c r="FL811" s="226"/>
    </row>
    <row r="812" spans="1:168" s="116" customFormat="1" ht="15" x14ac:dyDescent="0.25">
      <c r="A812" s="235"/>
      <c r="B812" s="239"/>
      <c r="C812" s="318" t="s">
        <v>75</v>
      </c>
      <c r="D812" s="318"/>
      <c r="E812" s="318"/>
      <c r="F812" s="255"/>
      <c r="G812" s="256"/>
      <c r="H812" s="256"/>
      <c r="I812" s="256"/>
      <c r="J812" s="257">
        <v>7134.81</v>
      </c>
      <c r="K812" s="256"/>
      <c r="L812" s="258">
        <v>257.12</v>
      </c>
      <c r="M812" s="256"/>
      <c r="N812" s="259">
        <v>9197.1200000000008</v>
      </c>
      <c r="EZ812" s="225"/>
      <c r="FA812" s="226"/>
      <c r="FB812" s="226"/>
      <c r="FC812" s="226"/>
      <c r="FD812" s="226"/>
      <c r="FI812" s="237" t="s">
        <v>75</v>
      </c>
      <c r="FJ812" s="226"/>
      <c r="FL812" s="226"/>
    </row>
    <row r="813" spans="1:168" s="116" customFormat="1" ht="15" x14ac:dyDescent="0.25">
      <c r="A813" s="251"/>
      <c r="B813" s="239"/>
      <c r="C813" s="315" t="s">
        <v>76</v>
      </c>
      <c r="D813" s="315"/>
      <c r="E813" s="315"/>
      <c r="F813" s="241"/>
      <c r="G813" s="242"/>
      <c r="H813" s="242"/>
      <c r="I813" s="242"/>
      <c r="J813" s="253"/>
      <c r="K813" s="242"/>
      <c r="L813" s="245">
        <v>169.48</v>
      </c>
      <c r="M813" s="242"/>
      <c r="N813" s="247">
        <v>8380.7900000000009</v>
      </c>
      <c r="EZ813" s="225"/>
      <c r="FA813" s="226"/>
      <c r="FB813" s="226"/>
      <c r="FC813" s="226"/>
      <c r="FD813" s="226"/>
      <c r="FH813" s="237" t="s">
        <v>76</v>
      </c>
      <c r="FJ813" s="226"/>
      <c r="FL813" s="226"/>
    </row>
    <row r="814" spans="1:168" s="116" customFormat="1" ht="23.25" x14ac:dyDescent="0.25">
      <c r="A814" s="251"/>
      <c r="B814" s="239" t="s">
        <v>77</v>
      </c>
      <c r="C814" s="315" t="s">
        <v>78</v>
      </c>
      <c r="D814" s="315"/>
      <c r="E814" s="315"/>
      <c r="F814" s="241" t="s">
        <v>79</v>
      </c>
      <c r="G814" s="260">
        <v>126</v>
      </c>
      <c r="H814" s="242"/>
      <c r="I814" s="260">
        <v>126</v>
      </c>
      <c r="J814" s="253"/>
      <c r="K814" s="242"/>
      <c r="L814" s="245">
        <v>213.54</v>
      </c>
      <c r="M814" s="242"/>
      <c r="N814" s="247">
        <v>10559.8</v>
      </c>
      <c r="EZ814" s="225"/>
      <c r="FA814" s="226"/>
      <c r="FB814" s="226"/>
      <c r="FC814" s="226"/>
      <c r="FD814" s="226"/>
      <c r="FH814" s="237" t="s">
        <v>78</v>
      </c>
      <c r="FJ814" s="226"/>
      <c r="FL814" s="226"/>
    </row>
    <row r="815" spans="1:168" s="116" customFormat="1" ht="23.25" x14ac:dyDescent="0.25">
      <c r="A815" s="251"/>
      <c r="B815" s="239" t="s">
        <v>80</v>
      </c>
      <c r="C815" s="315" t="s">
        <v>81</v>
      </c>
      <c r="D815" s="315"/>
      <c r="E815" s="315"/>
      <c r="F815" s="241" t="s">
        <v>79</v>
      </c>
      <c r="G815" s="260">
        <v>68</v>
      </c>
      <c r="H815" s="242"/>
      <c r="I815" s="260">
        <v>68</v>
      </c>
      <c r="J815" s="253"/>
      <c r="K815" s="242"/>
      <c r="L815" s="245">
        <v>115.25</v>
      </c>
      <c r="M815" s="242"/>
      <c r="N815" s="247">
        <v>5698.94</v>
      </c>
      <c r="EZ815" s="225"/>
      <c r="FA815" s="226"/>
      <c r="FB815" s="226"/>
      <c r="FC815" s="226"/>
      <c r="FD815" s="226"/>
      <c r="FH815" s="237" t="s">
        <v>81</v>
      </c>
      <c r="FJ815" s="226"/>
      <c r="FL815" s="226"/>
    </row>
    <row r="816" spans="1:168" s="116" customFormat="1" ht="15" x14ac:dyDescent="0.25">
      <c r="A816" s="261"/>
      <c r="B816" s="262"/>
      <c r="C816" s="316" t="s">
        <v>82</v>
      </c>
      <c r="D816" s="316"/>
      <c r="E816" s="316"/>
      <c r="F816" s="229"/>
      <c r="G816" s="230"/>
      <c r="H816" s="230"/>
      <c r="I816" s="230"/>
      <c r="J816" s="233"/>
      <c r="K816" s="230"/>
      <c r="L816" s="263">
        <v>585.91</v>
      </c>
      <c r="M816" s="256"/>
      <c r="N816" s="264">
        <v>25455.86</v>
      </c>
      <c r="EZ816" s="225"/>
      <c r="FA816" s="226"/>
      <c r="FB816" s="226"/>
      <c r="FC816" s="226"/>
      <c r="FD816" s="226"/>
      <c r="FJ816" s="226" t="s">
        <v>82</v>
      </c>
      <c r="FL816" s="226"/>
    </row>
    <row r="817" spans="1:168" s="116" customFormat="1" ht="34.5" x14ac:dyDescent="0.25">
      <c r="A817" s="227" t="s">
        <v>299</v>
      </c>
      <c r="B817" s="228" t="s">
        <v>300</v>
      </c>
      <c r="C817" s="316" t="s">
        <v>301</v>
      </c>
      <c r="D817" s="316"/>
      <c r="E817" s="316"/>
      <c r="F817" s="229" t="s">
        <v>150</v>
      </c>
      <c r="G817" s="230">
        <v>53.96</v>
      </c>
      <c r="H817" s="231">
        <v>1</v>
      </c>
      <c r="I817" s="267">
        <v>53.96</v>
      </c>
      <c r="J817" s="263">
        <v>46.17</v>
      </c>
      <c r="K817" s="230"/>
      <c r="L817" s="266">
        <v>2491.33</v>
      </c>
      <c r="M817" s="267">
        <v>9.1199999999999992</v>
      </c>
      <c r="N817" s="264">
        <v>22720.93</v>
      </c>
      <c r="EZ817" s="225"/>
      <c r="FA817" s="226"/>
      <c r="FB817" s="226" t="s">
        <v>301</v>
      </c>
      <c r="FC817" s="226" t="s">
        <v>4</v>
      </c>
      <c r="FD817" s="226" t="s">
        <v>4</v>
      </c>
      <c r="FJ817" s="226"/>
      <c r="FL817" s="226"/>
    </row>
    <row r="818" spans="1:168" s="116" customFormat="1" ht="15" x14ac:dyDescent="0.25">
      <c r="A818" s="235"/>
      <c r="B818" s="236"/>
      <c r="C818" s="315" t="s">
        <v>302</v>
      </c>
      <c r="D818" s="315"/>
      <c r="E818" s="315"/>
      <c r="F818" s="315"/>
      <c r="G818" s="315"/>
      <c r="H818" s="315"/>
      <c r="I818" s="315"/>
      <c r="J818" s="315"/>
      <c r="K818" s="315"/>
      <c r="L818" s="315"/>
      <c r="M818" s="315"/>
      <c r="N818" s="317"/>
      <c r="EZ818" s="225"/>
      <c r="FA818" s="226"/>
      <c r="FB818" s="226"/>
      <c r="FC818" s="226"/>
      <c r="FD818" s="226"/>
      <c r="FE818" s="237" t="s">
        <v>302</v>
      </c>
      <c r="FJ818" s="226"/>
      <c r="FL818" s="226"/>
    </row>
    <row r="819" spans="1:168" s="116" customFormat="1" ht="15" x14ac:dyDescent="0.25">
      <c r="A819" s="261"/>
      <c r="B819" s="262"/>
      <c r="C819" s="316" t="s">
        <v>82</v>
      </c>
      <c r="D819" s="316"/>
      <c r="E819" s="316"/>
      <c r="F819" s="229"/>
      <c r="G819" s="230"/>
      <c r="H819" s="230"/>
      <c r="I819" s="230"/>
      <c r="J819" s="233"/>
      <c r="K819" s="230"/>
      <c r="L819" s="266">
        <v>2491.33</v>
      </c>
      <c r="M819" s="256"/>
      <c r="N819" s="264">
        <v>22720.93</v>
      </c>
      <c r="EZ819" s="225"/>
      <c r="FA819" s="226"/>
      <c r="FB819" s="226"/>
      <c r="FC819" s="226"/>
      <c r="FD819" s="226"/>
      <c r="FJ819" s="226" t="s">
        <v>82</v>
      </c>
      <c r="FL819" s="226"/>
    </row>
    <row r="820" spans="1:168" s="116" customFormat="1" ht="45.75" x14ac:dyDescent="0.25">
      <c r="A820" s="227" t="s">
        <v>303</v>
      </c>
      <c r="B820" s="228" t="s">
        <v>304</v>
      </c>
      <c r="C820" s="316" t="s">
        <v>305</v>
      </c>
      <c r="D820" s="316"/>
      <c r="E820" s="316"/>
      <c r="F820" s="229" t="s">
        <v>59</v>
      </c>
      <c r="G820" s="230">
        <v>9.4999999999999998E-3</v>
      </c>
      <c r="H820" s="231">
        <v>1</v>
      </c>
      <c r="I820" s="232">
        <v>9.4999999999999998E-3</v>
      </c>
      <c r="J820" s="233"/>
      <c r="K820" s="230"/>
      <c r="L820" s="233"/>
      <c r="M820" s="230"/>
      <c r="N820" s="234"/>
      <c r="EZ820" s="225"/>
      <c r="FA820" s="226"/>
      <c r="FB820" s="226" t="s">
        <v>305</v>
      </c>
      <c r="FC820" s="226" t="s">
        <v>4</v>
      </c>
      <c r="FD820" s="226" t="s">
        <v>4</v>
      </c>
      <c r="FJ820" s="226"/>
      <c r="FL820" s="226"/>
    </row>
    <row r="821" spans="1:168" s="116" customFormat="1" ht="15" x14ac:dyDescent="0.25">
      <c r="A821" s="235"/>
      <c r="B821" s="236"/>
      <c r="C821" s="315" t="s">
        <v>306</v>
      </c>
      <c r="D821" s="315"/>
      <c r="E821" s="315"/>
      <c r="F821" s="315"/>
      <c r="G821" s="315"/>
      <c r="H821" s="315"/>
      <c r="I821" s="315"/>
      <c r="J821" s="315"/>
      <c r="K821" s="315"/>
      <c r="L821" s="315"/>
      <c r="M821" s="315"/>
      <c r="N821" s="317"/>
      <c r="EZ821" s="225"/>
      <c r="FA821" s="226"/>
      <c r="FB821" s="226"/>
      <c r="FC821" s="226"/>
      <c r="FD821" s="226"/>
      <c r="FE821" s="237" t="s">
        <v>306</v>
      </c>
      <c r="FJ821" s="226"/>
      <c r="FL821" s="226"/>
    </row>
    <row r="822" spans="1:168" s="116" customFormat="1" ht="68.25" x14ac:dyDescent="0.25">
      <c r="A822" s="238"/>
      <c r="B822" s="239" t="s">
        <v>61</v>
      </c>
      <c r="C822" s="310" t="s">
        <v>62</v>
      </c>
      <c r="D822" s="310"/>
      <c r="E822" s="310"/>
      <c r="F822" s="310"/>
      <c r="G822" s="310"/>
      <c r="H822" s="310"/>
      <c r="I822" s="310"/>
      <c r="J822" s="310"/>
      <c r="K822" s="310"/>
      <c r="L822" s="310"/>
      <c r="M822" s="310"/>
      <c r="N822" s="322"/>
      <c r="EZ822" s="225"/>
      <c r="FA822" s="226"/>
      <c r="FB822" s="226"/>
      <c r="FC822" s="226"/>
      <c r="FD822" s="226"/>
      <c r="FF822" s="237" t="s">
        <v>62</v>
      </c>
      <c r="FJ822" s="226"/>
      <c r="FL822" s="226"/>
    </row>
    <row r="823" spans="1:168" s="116" customFormat="1" ht="15" x14ac:dyDescent="0.25">
      <c r="A823" s="238"/>
      <c r="B823" s="239" t="s">
        <v>199</v>
      </c>
      <c r="C823" s="310" t="s">
        <v>200</v>
      </c>
      <c r="D823" s="310"/>
      <c r="E823" s="310"/>
      <c r="F823" s="310"/>
      <c r="G823" s="310"/>
      <c r="H823" s="310"/>
      <c r="I823" s="310"/>
      <c r="J823" s="310"/>
      <c r="K823" s="310"/>
      <c r="L823" s="310"/>
      <c r="M823" s="310"/>
      <c r="N823" s="322"/>
      <c r="EZ823" s="225"/>
      <c r="FA823" s="226"/>
      <c r="FB823" s="226"/>
      <c r="FC823" s="226"/>
      <c r="FD823" s="226"/>
      <c r="FF823" s="237" t="s">
        <v>200</v>
      </c>
      <c r="FJ823" s="226"/>
      <c r="FL823" s="226"/>
    </row>
    <row r="824" spans="1:168" s="116" customFormat="1" ht="23.25" x14ac:dyDescent="0.25">
      <c r="A824" s="238"/>
      <c r="B824" s="239" t="s">
        <v>63</v>
      </c>
      <c r="C824" s="310" t="s">
        <v>64</v>
      </c>
      <c r="D824" s="310"/>
      <c r="E824" s="310"/>
      <c r="F824" s="310"/>
      <c r="G824" s="310"/>
      <c r="H824" s="310"/>
      <c r="I824" s="310"/>
      <c r="J824" s="310"/>
      <c r="K824" s="310"/>
      <c r="L824" s="310"/>
      <c r="M824" s="310"/>
      <c r="N824" s="322"/>
      <c r="EZ824" s="225"/>
      <c r="FA824" s="226"/>
      <c r="FB824" s="226"/>
      <c r="FC824" s="226"/>
      <c r="FD824" s="226"/>
      <c r="FF824" s="237" t="s">
        <v>64</v>
      </c>
      <c r="FJ824" s="226"/>
      <c r="FL824" s="226"/>
    </row>
    <row r="825" spans="1:168" s="116" customFormat="1" ht="15" x14ac:dyDescent="0.25">
      <c r="A825" s="240"/>
      <c r="B825" s="239" t="s">
        <v>56</v>
      </c>
      <c r="C825" s="315" t="s">
        <v>65</v>
      </c>
      <c r="D825" s="315"/>
      <c r="E825" s="315"/>
      <c r="F825" s="241"/>
      <c r="G825" s="242"/>
      <c r="H825" s="242"/>
      <c r="I825" s="242"/>
      <c r="J825" s="245">
        <v>901.75</v>
      </c>
      <c r="K825" s="268">
        <v>1.45475</v>
      </c>
      <c r="L825" s="245">
        <v>12.46</v>
      </c>
      <c r="M825" s="246">
        <v>49.45</v>
      </c>
      <c r="N825" s="249">
        <v>616.15</v>
      </c>
      <c r="EZ825" s="225"/>
      <c r="FA825" s="226"/>
      <c r="FB825" s="226"/>
      <c r="FC825" s="226"/>
      <c r="FD825" s="226"/>
      <c r="FG825" s="237" t="s">
        <v>65</v>
      </c>
      <c r="FJ825" s="226"/>
      <c r="FL825" s="226"/>
    </row>
    <row r="826" spans="1:168" s="116" customFormat="1" ht="15" x14ac:dyDescent="0.25">
      <c r="A826" s="240"/>
      <c r="B826" s="239" t="s">
        <v>66</v>
      </c>
      <c r="C826" s="315" t="s">
        <v>67</v>
      </c>
      <c r="D826" s="315"/>
      <c r="E826" s="315"/>
      <c r="F826" s="241"/>
      <c r="G826" s="242"/>
      <c r="H826" s="242"/>
      <c r="I826" s="242"/>
      <c r="J826" s="245">
        <v>494.67</v>
      </c>
      <c r="K826" s="244">
        <v>1.4375</v>
      </c>
      <c r="L826" s="245">
        <v>6.76</v>
      </c>
      <c r="M826" s="246">
        <v>14.53</v>
      </c>
      <c r="N826" s="249">
        <v>98.22</v>
      </c>
      <c r="EZ826" s="225"/>
      <c r="FA826" s="226"/>
      <c r="FB826" s="226"/>
      <c r="FC826" s="226"/>
      <c r="FD826" s="226"/>
      <c r="FG826" s="237" t="s">
        <v>67</v>
      </c>
      <c r="FJ826" s="226"/>
      <c r="FL826" s="226"/>
    </row>
    <row r="827" spans="1:168" s="116" customFormat="1" ht="15" x14ac:dyDescent="0.25">
      <c r="A827" s="240"/>
      <c r="B827" s="239" t="s">
        <v>68</v>
      </c>
      <c r="C827" s="315" t="s">
        <v>69</v>
      </c>
      <c r="D827" s="315"/>
      <c r="E827" s="315"/>
      <c r="F827" s="241"/>
      <c r="G827" s="242"/>
      <c r="H827" s="242"/>
      <c r="I827" s="242"/>
      <c r="J827" s="245">
        <v>31.38</v>
      </c>
      <c r="K827" s="244">
        <v>1.4375</v>
      </c>
      <c r="L827" s="245">
        <v>0.43</v>
      </c>
      <c r="M827" s="246">
        <v>49.45</v>
      </c>
      <c r="N827" s="249">
        <v>21.26</v>
      </c>
      <c r="EZ827" s="225"/>
      <c r="FA827" s="226"/>
      <c r="FB827" s="226"/>
      <c r="FC827" s="226"/>
      <c r="FD827" s="226"/>
      <c r="FG827" s="237" t="s">
        <v>69</v>
      </c>
      <c r="FJ827" s="226"/>
      <c r="FL827" s="226"/>
    </row>
    <row r="828" spans="1:168" s="116" customFormat="1" ht="15" x14ac:dyDescent="0.25">
      <c r="A828" s="240"/>
      <c r="B828" s="239" t="s">
        <v>70</v>
      </c>
      <c r="C828" s="315" t="s">
        <v>71</v>
      </c>
      <c r="D828" s="315"/>
      <c r="E828" s="315"/>
      <c r="F828" s="241"/>
      <c r="G828" s="242"/>
      <c r="H828" s="242"/>
      <c r="I828" s="242"/>
      <c r="J828" s="245">
        <v>52.95</v>
      </c>
      <c r="K828" s="242"/>
      <c r="L828" s="245">
        <v>0.5</v>
      </c>
      <c r="M828" s="246">
        <v>9.1199999999999992</v>
      </c>
      <c r="N828" s="249">
        <v>4.5599999999999996</v>
      </c>
      <c r="EZ828" s="225"/>
      <c r="FA828" s="226"/>
      <c r="FB828" s="226"/>
      <c r="FC828" s="226"/>
      <c r="FD828" s="226"/>
      <c r="FG828" s="237" t="s">
        <v>71</v>
      </c>
      <c r="FJ828" s="226"/>
      <c r="FL828" s="226"/>
    </row>
    <row r="829" spans="1:168" s="116" customFormat="1" ht="15" x14ac:dyDescent="0.25">
      <c r="A829" s="251"/>
      <c r="B829" s="239"/>
      <c r="C829" s="315" t="s">
        <v>72</v>
      </c>
      <c r="D829" s="315"/>
      <c r="E829" s="315"/>
      <c r="F829" s="241" t="s">
        <v>73</v>
      </c>
      <c r="G829" s="246">
        <v>46.48</v>
      </c>
      <c r="H829" s="268">
        <v>1.45475</v>
      </c>
      <c r="I829" s="252">
        <v>0.64235940000000002</v>
      </c>
      <c r="J829" s="253"/>
      <c r="K829" s="242"/>
      <c r="L829" s="253"/>
      <c r="M829" s="242"/>
      <c r="N829" s="254"/>
      <c r="EZ829" s="225"/>
      <c r="FA829" s="226"/>
      <c r="FB829" s="226"/>
      <c r="FC829" s="226"/>
      <c r="FD829" s="226"/>
      <c r="FH829" s="237" t="s">
        <v>72</v>
      </c>
      <c r="FJ829" s="226"/>
      <c r="FL829" s="226"/>
    </row>
    <row r="830" spans="1:168" s="116" customFormat="1" ht="15" x14ac:dyDescent="0.25">
      <c r="A830" s="251"/>
      <c r="B830" s="239"/>
      <c r="C830" s="315" t="s">
        <v>74</v>
      </c>
      <c r="D830" s="315"/>
      <c r="E830" s="315"/>
      <c r="F830" s="241" t="s">
        <v>73</v>
      </c>
      <c r="G830" s="269">
        <v>2.5</v>
      </c>
      <c r="H830" s="244">
        <v>1.4375</v>
      </c>
      <c r="I830" s="252">
        <v>3.41406E-2</v>
      </c>
      <c r="J830" s="253"/>
      <c r="K830" s="242"/>
      <c r="L830" s="253"/>
      <c r="M830" s="242"/>
      <c r="N830" s="254"/>
      <c r="EZ830" s="225"/>
      <c r="FA830" s="226"/>
      <c r="FB830" s="226"/>
      <c r="FC830" s="226"/>
      <c r="FD830" s="226"/>
      <c r="FH830" s="237" t="s">
        <v>74</v>
      </c>
      <c r="FJ830" s="226"/>
      <c r="FL830" s="226"/>
    </row>
    <row r="831" spans="1:168" s="116" customFormat="1" ht="15" x14ac:dyDescent="0.25">
      <c r="A831" s="235"/>
      <c r="B831" s="239"/>
      <c r="C831" s="318" t="s">
        <v>75</v>
      </c>
      <c r="D831" s="318"/>
      <c r="E831" s="318"/>
      <c r="F831" s="255"/>
      <c r="G831" s="256"/>
      <c r="H831" s="256"/>
      <c r="I831" s="256"/>
      <c r="J831" s="257">
        <v>1449.37</v>
      </c>
      <c r="K831" s="256"/>
      <c r="L831" s="258">
        <v>19.72</v>
      </c>
      <c r="M831" s="256"/>
      <c r="N831" s="272">
        <v>718.93</v>
      </c>
      <c r="EZ831" s="225"/>
      <c r="FA831" s="226"/>
      <c r="FB831" s="226"/>
      <c r="FC831" s="226"/>
      <c r="FD831" s="226"/>
      <c r="FI831" s="237" t="s">
        <v>75</v>
      </c>
      <c r="FJ831" s="226"/>
      <c r="FL831" s="226"/>
    </row>
    <row r="832" spans="1:168" s="116" customFormat="1" ht="15" x14ac:dyDescent="0.25">
      <c r="A832" s="251"/>
      <c r="B832" s="239"/>
      <c r="C832" s="315" t="s">
        <v>76</v>
      </c>
      <c r="D832" s="315"/>
      <c r="E832" s="315"/>
      <c r="F832" s="241"/>
      <c r="G832" s="242"/>
      <c r="H832" s="242"/>
      <c r="I832" s="242"/>
      <c r="J832" s="253"/>
      <c r="K832" s="242"/>
      <c r="L832" s="245">
        <v>12.89</v>
      </c>
      <c r="M832" s="242"/>
      <c r="N832" s="249">
        <v>637.41</v>
      </c>
      <c r="EZ832" s="225"/>
      <c r="FA832" s="226"/>
      <c r="FB832" s="226"/>
      <c r="FC832" s="226"/>
      <c r="FD832" s="226"/>
      <c r="FH832" s="237" t="s">
        <v>76</v>
      </c>
      <c r="FJ832" s="226"/>
      <c r="FL832" s="226"/>
    </row>
    <row r="833" spans="1:168" s="116" customFormat="1" ht="23.25" x14ac:dyDescent="0.25">
      <c r="A833" s="251"/>
      <c r="B833" s="239" t="s">
        <v>111</v>
      </c>
      <c r="C833" s="315" t="s">
        <v>112</v>
      </c>
      <c r="D833" s="315"/>
      <c r="E833" s="315"/>
      <c r="F833" s="241" t="s">
        <v>79</v>
      </c>
      <c r="G833" s="260">
        <v>97</v>
      </c>
      <c r="H833" s="242"/>
      <c r="I833" s="260">
        <v>97</v>
      </c>
      <c r="J833" s="253"/>
      <c r="K833" s="242"/>
      <c r="L833" s="245">
        <v>12.5</v>
      </c>
      <c r="M833" s="242"/>
      <c r="N833" s="249">
        <v>618.29</v>
      </c>
      <c r="EZ833" s="225"/>
      <c r="FA833" s="226"/>
      <c r="FB833" s="226"/>
      <c r="FC833" s="226"/>
      <c r="FD833" s="226"/>
      <c r="FH833" s="237" t="s">
        <v>112</v>
      </c>
      <c r="FJ833" s="226"/>
      <c r="FL833" s="226"/>
    </row>
    <row r="834" spans="1:168" s="116" customFormat="1" ht="23.25" x14ac:dyDescent="0.25">
      <c r="A834" s="251"/>
      <c r="B834" s="239" t="s">
        <v>113</v>
      </c>
      <c r="C834" s="315" t="s">
        <v>114</v>
      </c>
      <c r="D834" s="315"/>
      <c r="E834" s="315"/>
      <c r="F834" s="241" t="s">
        <v>79</v>
      </c>
      <c r="G834" s="260">
        <v>51</v>
      </c>
      <c r="H834" s="242"/>
      <c r="I834" s="260">
        <v>51</v>
      </c>
      <c r="J834" s="253"/>
      <c r="K834" s="242"/>
      <c r="L834" s="245">
        <v>6.57</v>
      </c>
      <c r="M834" s="242"/>
      <c r="N834" s="249">
        <v>325.08</v>
      </c>
      <c r="EZ834" s="225"/>
      <c r="FA834" s="226"/>
      <c r="FB834" s="226"/>
      <c r="FC834" s="226"/>
      <c r="FD834" s="226"/>
      <c r="FH834" s="237" t="s">
        <v>114</v>
      </c>
      <c r="FJ834" s="226"/>
      <c r="FL834" s="226"/>
    </row>
    <row r="835" spans="1:168" s="116" customFormat="1" ht="15" x14ac:dyDescent="0.25">
      <c r="A835" s="261"/>
      <c r="B835" s="262"/>
      <c r="C835" s="316" t="s">
        <v>82</v>
      </c>
      <c r="D835" s="316"/>
      <c r="E835" s="316"/>
      <c r="F835" s="229"/>
      <c r="G835" s="230"/>
      <c r="H835" s="230"/>
      <c r="I835" s="230"/>
      <c r="J835" s="233"/>
      <c r="K835" s="230"/>
      <c r="L835" s="263">
        <v>38.79</v>
      </c>
      <c r="M835" s="256"/>
      <c r="N835" s="264">
        <v>1662.3</v>
      </c>
      <c r="EZ835" s="225"/>
      <c r="FA835" s="226"/>
      <c r="FB835" s="226"/>
      <c r="FC835" s="226"/>
      <c r="FD835" s="226"/>
      <c r="FJ835" s="226" t="s">
        <v>82</v>
      </c>
      <c r="FL835" s="226"/>
    </row>
    <row r="836" spans="1:168" s="116" customFormat="1" ht="45" x14ac:dyDescent="0.25">
      <c r="A836" s="227" t="s">
        <v>307</v>
      </c>
      <c r="B836" s="228" t="s">
        <v>308</v>
      </c>
      <c r="C836" s="316" t="s">
        <v>309</v>
      </c>
      <c r="D836" s="316"/>
      <c r="E836" s="316"/>
      <c r="F836" s="229" t="s">
        <v>85</v>
      </c>
      <c r="G836" s="230">
        <v>1</v>
      </c>
      <c r="H836" s="231">
        <v>1</v>
      </c>
      <c r="I836" s="231">
        <v>1</v>
      </c>
      <c r="J836" s="266">
        <v>2498.17</v>
      </c>
      <c r="K836" s="265">
        <v>1.04236</v>
      </c>
      <c r="L836" s="266">
        <v>2603.9899999999998</v>
      </c>
      <c r="M836" s="267">
        <v>9.1199999999999992</v>
      </c>
      <c r="N836" s="264">
        <v>23748.39</v>
      </c>
      <c r="EZ836" s="225"/>
      <c r="FA836" s="226"/>
      <c r="FB836" s="226" t="s">
        <v>309</v>
      </c>
      <c r="FC836" s="226" t="s">
        <v>4</v>
      </c>
      <c r="FD836" s="226" t="s">
        <v>4</v>
      </c>
      <c r="FJ836" s="226"/>
      <c r="FL836" s="226"/>
    </row>
    <row r="837" spans="1:168" s="116" customFormat="1" ht="15" x14ac:dyDescent="0.25">
      <c r="A837" s="235"/>
      <c r="B837" s="236"/>
      <c r="C837" s="315" t="s">
        <v>637</v>
      </c>
      <c r="D837" s="315"/>
      <c r="E837" s="315"/>
      <c r="F837" s="315"/>
      <c r="G837" s="315"/>
      <c r="H837" s="315"/>
      <c r="I837" s="315"/>
      <c r="J837" s="315"/>
      <c r="K837" s="315"/>
      <c r="L837" s="315"/>
      <c r="M837" s="315"/>
      <c r="N837" s="317"/>
      <c r="EZ837" s="225"/>
      <c r="FA837" s="226"/>
      <c r="FB837" s="226"/>
      <c r="FC837" s="226"/>
      <c r="FD837" s="226"/>
      <c r="FJ837" s="226"/>
      <c r="FK837" s="237" t="s">
        <v>637</v>
      </c>
      <c r="FL837" s="226"/>
    </row>
    <row r="838" spans="1:168" s="116" customFormat="1" ht="15" x14ac:dyDescent="0.25">
      <c r="A838" s="238"/>
      <c r="B838" s="239"/>
      <c r="C838" s="310" t="s">
        <v>87</v>
      </c>
      <c r="D838" s="310"/>
      <c r="E838" s="310"/>
      <c r="F838" s="310"/>
      <c r="G838" s="310"/>
      <c r="H838" s="310"/>
      <c r="I838" s="310"/>
      <c r="J838" s="310"/>
      <c r="K838" s="310"/>
      <c r="L838" s="310"/>
      <c r="M838" s="310"/>
      <c r="N838" s="322"/>
      <c r="EZ838" s="225"/>
      <c r="FA838" s="226"/>
      <c r="FB838" s="226"/>
      <c r="FC838" s="226"/>
      <c r="FD838" s="226"/>
      <c r="FF838" s="237" t="s">
        <v>87</v>
      </c>
      <c r="FJ838" s="226"/>
      <c r="FL838" s="226"/>
    </row>
    <row r="839" spans="1:168" s="116" customFormat="1" ht="15" x14ac:dyDescent="0.25">
      <c r="A839" s="238"/>
      <c r="B839" s="239"/>
      <c r="C839" s="310" t="s">
        <v>88</v>
      </c>
      <c r="D839" s="310"/>
      <c r="E839" s="310"/>
      <c r="F839" s="310"/>
      <c r="G839" s="310"/>
      <c r="H839" s="310"/>
      <c r="I839" s="310"/>
      <c r="J839" s="310"/>
      <c r="K839" s="310"/>
      <c r="L839" s="310"/>
      <c r="M839" s="310"/>
      <c r="N839" s="322"/>
      <c r="EZ839" s="225"/>
      <c r="FA839" s="226"/>
      <c r="FB839" s="226"/>
      <c r="FC839" s="226"/>
      <c r="FD839" s="226"/>
      <c r="FF839" s="237" t="s">
        <v>88</v>
      </c>
      <c r="FJ839" s="226"/>
      <c r="FL839" s="226"/>
    </row>
    <row r="840" spans="1:168" s="116" customFormat="1" ht="15" x14ac:dyDescent="0.25">
      <c r="A840" s="261"/>
      <c r="B840" s="262"/>
      <c r="C840" s="316" t="s">
        <v>82</v>
      </c>
      <c r="D840" s="316"/>
      <c r="E840" s="316"/>
      <c r="F840" s="229"/>
      <c r="G840" s="230"/>
      <c r="H840" s="230"/>
      <c r="I840" s="230"/>
      <c r="J840" s="233"/>
      <c r="K840" s="230"/>
      <c r="L840" s="266">
        <v>2603.9899999999998</v>
      </c>
      <c r="M840" s="256"/>
      <c r="N840" s="264">
        <v>23748.39</v>
      </c>
      <c r="EZ840" s="225"/>
      <c r="FA840" s="226"/>
      <c r="FB840" s="226"/>
      <c r="FC840" s="226"/>
      <c r="FD840" s="226"/>
      <c r="FJ840" s="226" t="s">
        <v>82</v>
      </c>
      <c r="FL840" s="226"/>
    </row>
    <row r="841" spans="1:168" s="116" customFormat="1" ht="45.75" x14ac:dyDescent="0.25">
      <c r="A841" s="227" t="s">
        <v>311</v>
      </c>
      <c r="B841" s="228" t="s">
        <v>304</v>
      </c>
      <c r="C841" s="316" t="s">
        <v>312</v>
      </c>
      <c r="D841" s="316"/>
      <c r="E841" s="316"/>
      <c r="F841" s="229" t="s">
        <v>59</v>
      </c>
      <c r="G841" s="230">
        <v>1.5900000000000001E-2</v>
      </c>
      <c r="H841" s="231">
        <v>1</v>
      </c>
      <c r="I841" s="232">
        <v>1.5900000000000001E-2</v>
      </c>
      <c r="J841" s="233"/>
      <c r="K841" s="230"/>
      <c r="L841" s="233"/>
      <c r="M841" s="230"/>
      <c r="N841" s="234"/>
      <c r="EZ841" s="225"/>
      <c r="FA841" s="226"/>
      <c r="FB841" s="226" t="s">
        <v>312</v>
      </c>
      <c r="FC841" s="226" t="s">
        <v>4</v>
      </c>
      <c r="FD841" s="226" t="s">
        <v>4</v>
      </c>
      <c r="FJ841" s="226"/>
      <c r="FL841" s="226"/>
    </row>
    <row r="842" spans="1:168" s="116" customFormat="1" ht="15" x14ac:dyDescent="0.25">
      <c r="A842" s="235"/>
      <c r="B842" s="236"/>
      <c r="C842" s="315" t="s">
        <v>313</v>
      </c>
      <c r="D842" s="315"/>
      <c r="E842" s="315"/>
      <c r="F842" s="315"/>
      <c r="G842" s="315"/>
      <c r="H842" s="315"/>
      <c r="I842" s="315"/>
      <c r="J842" s="315"/>
      <c r="K842" s="315"/>
      <c r="L842" s="315"/>
      <c r="M842" s="315"/>
      <c r="N842" s="317"/>
      <c r="EZ842" s="225"/>
      <c r="FA842" s="226"/>
      <c r="FB842" s="226"/>
      <c r="FC842" s="226"/>
      <c r="FD842" s="226"/>
      <c r="FE842" s="237" t="s">
        <v>313</v>
      </c>
      <c r="FJ842" s="226"/>
      <c r="FL842" s="226"/>
    </row>
    <row r="843" spans="1:168" s="116" customFormat="1" ht="68.25" x14ac:dyDescent="0.25">
      <c r="A843" s="238"/>
      <c r="B843" s="239" t="s">
        <v>61</v>
      </c>
      <c r="C843" s="310" t="s">
        <v>62</v>
      </c>
      <c r="D843" s="310"/>
      <c r="E843" s="310"/>
      <c r="F843" s="310"/>
      <c r="G843" s="310"/>
      <c r="H843" s="310"/>
      <c r="I843" s="310"/>
      <c r="J843" s="310"/>
      <c r="K843" s="310"/>
      <c r="L843" s="310"/>
      <c r="M843" s="310"/>
      <c r="N843" s="322"/>
      <c r="EZ843" s="225"/>
      <c r="FA843" s="226"/>
      <c r="FB843" s="226"/>
      <c r="FC843" s="226"/>
      <c r="FD843" s="226"/>
      <c r="FF843" s="237" t="s">
        <v>62</v>
      </c>
      <c r="FJ843" s="226"/>
      <c r="FL843" s="226"/>
    </row>
    <row r="844" spans="1:168" s="116" customFormat="1" ht="15" x14ac:dyDescent="0.25">
      <c r="A844" s="238"/>
      <c r="B844" s="239" t="s">
        <v>199</v>
      </c>
      <c r="C844" s="310" t="s">
        <v>200</v>
      </c>
      <c r="D844" s="310"/>
      <c r="E844" s="310"/>
      <c r="F844" s="310"/>
      <c r="G844" s="310"/>
      <c r="H844" s="310"/>
      <c r="I844" s="310"/>
      <c r="J844" s="310"/>
      <c r="K844" s="310"/>
      <c r="L844" s="310"/>
      <c r="M844" s="310"/>
      <c r="N844" s="322"/>
      <c r="EZ844" s="225"/>
      <c r="FA844" s="226"/>
      <c r="FB844" s="226"/>
      <c r="FC844" s="226"/>
      <c r="FD844" s="226"/>
      <c r="FF844" s="237" t="s">
        <v>200</v>
      </c>
      <c r="FJ844" s="226"/>
      <c r="FL844" s="226"/>
    </row>
    <row r="845" spans="1:168" s="116" customFormat="1" ht="23.25" x14ac:dyDescent="0.25">
      <c r="A845" s="238"/>
      <c r="B845" s="239" t="s">
        <v>63</v>
      </c>
      <c r="C845" s="310" t="s">
        <v>64</v>
      </c>
      <c r="D845" s="310"/>
      <c r="E845" s="310"/>
      <c r="F845" s="310"/>
      <c r="G845" s="310"/>
      <c r="H845" s="310"/>
      <c r="I845" s="310"/>
      <c r="J845" s="310"/>
      <c r="K845" s="310"/>
      <c r="L845" s="310"/>
      <c r="M845" s="310"/>
      <c r="N845" s="322"/>
      <c r="EZ845" s="225"/>
      <c r="FA845" s="226"/>
      <c r="FB845" s="226"/>
      <c r="FC845" s="226"/>
      <c r="FD845" s="226"/>
      <c r="FF845" s="237" t="s">
        <v>64</v>
      </c>
      <c r="FJ845" s="226"/>
      <c r="FL845" s="226"/>
    </row>
    <row r="846" spans="1:168" s="116" customFormat="1" ht="15" x14ac:dyDescent="0.25">
      <c r="A846" s="240"/>
      <c r="B846" s="239" t="s">
        <v>56</v>
      </c>
      <c r="C846" s="315" t="s">
        <v>65</v>
      </c>
      <c r="D846" s="315"/>
      <c r="E846" s="315"/>
      <c r="F846" s="241"/>
      <c r="G846" s="242"/>
      <c r="H846" s="242"/>
      <c r="I846" s="242"/>
      <c r="J846" s="245">
        <v>901.75</v>
      </c>
      <c r="K846" s="268">
        <v>1.45475</v>
      </c>
      <c r="L846" s="245">
        <v>20.86</v>
      </c>
      <c r="M846" s="246">
        <v>49.45</v>
      </c>
      <c r="N846" s="247">
        <v>1031.53</v>
      </c>
      <c r="EZ846" s="225"/>
      <c r="FA846" s="226"/>
      <c r="FB846" s="226"/>
      <c r="FC846" s="226"/>
      <c r="FD846" s="226"/>
      <c r="FG846" s="237" t="s">
        <v>65</v>
      </c>
      <c r="FJ846" s="226"/>
      <c r="FL846" s="226"/>
    </row>
    <row r="847" spans="1:168" s="116" customFormat="1" ht="15" x14ac:dyDescent="0.25">
      <c r="A847" s="240"/>
      <c r="B847" s="239" t="s">
        <v>66</v>
      </c>
      <c r="C847" s="315" t="s">
        <v>67</v>
      </c>
      <c r="D847" s="315"/>
      <c r="E847" s="315"/>
      <c r="F847" s="241"/>
      <c r="G847" s="242"/>
      <c r="H847" s="242"/>
      <c r="I847" s="242"/>
      <c r="J847" s="245">
        <v>494.67</v>
      </c>
      <c r="K847" s="244">
        <v>1.4375</v>
      </c>
      <c r="L847" s="245">
        <v>11.31</v>
      </c>
      <c r="M847" s="246">
        <v>14.53</v>
      </c>
      <c r="N847" s="249">
        <v>164.33</v>
      </c>
      <c r="EZ847" s="225"/>
      <c r="FA847" s="226"/>
      <c r="FB847" s="226"/>
      <c r="FC847" s="226"/>
      <c r="FD847" s="226"/>
      <c r="FG847" s="237" t="s">
        <v>67</v>
      </c>
      <c r="FJ847" s="226"/>
      <c r="FL847" s="226"/>
    </row>
    <row r="848" spans="1:168" s="116" customFormat="1" ht="15" x14ac:dyDescent="0.25">
      <c r="A848" s="240"/>
      <c r="B848" s="239" t="s">
        <v>68</v>
      </c>
      <c r="C848" s="315" t="s">
        <v>69</v>
      </c>
      <c r="D848" s="315"/>
      <c r="E848" s="315"/>
      <c r="F848" s="241"/>
      <c r="G848" s="242"/>
      <c r="H848" s="242"/>
      <c r="I848" s="242"/>
      <c r="J848" s="245">
        <v>31.38</v>
      </c>
      <c r="K848" s="244">
        <v>1.4375</v>
      </c>
      <c r="L848" s="245">
        <v>0.72</v>
      </c>
      <c r="M848" s="246">
        <v>49.45</v>
      </c>
      <c r="N848" s="249">
        <v>35.6</v>
      </c>
      <c r="EZ848" s="225"/>
      <c r="FA848" s="226"/>
      <c r="FB848" s="226"/>
      <c r="FC848" s="226"/>
      <c r="FD848" s="226"/>
      <c r="FG848" s="237" t="s">
        <v>69</v>
      </c>
      <c r="FJ848" s="226"/>
      <c r="FL848" s="226"/>
    </row>
    <row r="849" spans="1:168" s="116" customFormat="1" ht="15" x14ac:dyDescent="0.25">
      <c r="A849" s="240"/>
      <c r="B849" s="239" t="s">
        <v>70</v>
      </c>
      <c r="C849" s="315" t="s">
        <v>71</v>
      </c>
      <c r="D849" s="315"/>
      <c r="E849" s="315"/>
      <c r="F849" s="241"/>
      <c r="G849" s="242"/>
      <c r="H849" s="242"/>
      <c r="I849" s="242"/>
      <c r="J849" s="245">
        <v>52.95</v>
      </c>
      <c r="K849" s="242"/>
      <c r="L849" s="245">
        <v>0.84</v>
      </c>
      <c r="M849" s="246">
        <v>9.1199999999999992</v>
      </c>
      <c r="N849" s="249">
        <v>7.66</v>
      </c>
      <c r="EZ849" s="225"/>
      <c r="FA849" s="226"/>
      <c r="FB849" s="226"/>
      <c r="FC849" s="226"/>
      <c r="FD849" s="226"/>
      <c r="FG849" s="237" t="s">
        <v>71</v>
      </c>
      <c r="FJ849" s="226"/>
      <c r="FL849" s="226"/>
    </row>
    <row r="850" spans="1:168" s="116" customFormat="1" ht="15" x14ac:dyDescent="0.25">
      <c r="A850" s="251"/>
      <c r="B850" s="239"/>
      <c r="C850" s="315" t="s">
        <v>72</v>
      </c>
      <c r="D850" s="315"/>
      <c r="E850" s="315"/>
      <c r="F850" s="241" t="s">
        <v>73</v>
      </c>
      <c r="G850" s="246">
        <v>46.48</v>
      </c>
      <c r="H850" s="268">
        <v>1.45475</v>
      </c>
      <c r="I850" s="252">
        <v>1.0751067999999999</v>
      </c>
      <c r="J850" s="253"/>
      <c r="K850" s="242"/>
      <c r="L850" s="253"/>
      <c r="M850" s="242"/>
      <c r="N850" s="254"/>
      <c r="EZ850" s="225"/>
      <c r="FA850" s="226"/>
      <c r="FB850" s="226"/>
      <c r="FC850" s="226"/>
      <c r="FD850" s="226"/>
      <c r="FH850" s="237" t="s">
        <v>72</v>
      </c>
      <c r="FJ850" s="226"/>
      <c r="FL850" s="226"/>
    </row>
    <row r="851" spans="1:168" s="116" customFormat="1" ht="15" x14ac:dyDescent="0.25">
      <c r="A851" s="251"/>
      <c r="B851" s="239"/>
      <c r="C851" s="315" t="s">
        <v>74</v>
      </c>
      <c r="D851" s="315"/>
      <c r="E851" s="315"/>
      <c r="F851" s="241" t="s">
        <v>73</v>
      </c>
      <c r="G851" s="269">
        <v>2.5</v>
      </c>
      <c r="H851" s="244">
        <v>1.4375</v>
      </c>
      <c r="I851" s="252">
        <v>5.71406E-2</v>
      </c>
      <c r="J851" s="253"/>
      <c r="K851" s="242"/>
      <c r="L851" s="253"/>
      <c r="M851" s="242"/>
      <c r="N851" s="254"/>
      <c r="EZ851" s="225"/>
      <c r="FA851" s="226"/>
      <c r="FB851" s="226"/>
      <c r="FC851" s="226"/>
      <c r="FD851" s="226"/>
      <c r="FH851" s="237" t="s">
        <v>74</v>
      </c>
      <c r="FJ851" s="226"/>
      <c r="FL851" s="226"/>
    </row>
    <row r="852" spans="1:168" s="116" customFormat="1" ht="15" x14ac:dyDescent="0.25">
      <c r="A852" s="235"/>
      <c r="B852" s="239"/>
      <c r="C852" s="318" t="s">
        <v>75</v>
      </c>
      <c r="D852" s="318"/>
      <c r="E852" s="318"/>
      <c r="F852" s="255"/>
      <c r="G852" s="256"/>
      <c r="H852" s="256"/>
      <c r="I852" s="256"/>
      <c r="J852" s="257">
        <v>1449.37</v>
      </c>
      <c r="K852" s="256"/>
      <c r="L852" s="258">
        <v>33.01</v>
      </c>
      <c r="M852" s="256"/>
      <c r="N852" s="259">
        <v>1203.52</v>
      </c>
      <c r="EZ852" s="225"/>
      <c r="FA852" s="226"/>
      <c r="FB852" s="226"/>
      <c r="FC852" s="226"/>
      <c r="FD852" s="226"/>
      <c r="FI852" s="237" t="s">
        <v>75</v>
      </c>
      <c r="FJ852" s="226"/>
      <c r="FL852" s="226"/>
    </row>
    <row r="853" spans="1:168" s="116" customFormat="1" ht="15" x14ac:dyDescent="0.25">
      <c r="A853" s="251"/>
      <c r="B853" s="239"/>
      <c r="C853" s="315" t="s">
        <v>76</v>
      </c>
      <c r="D853" s="315"/>
      <c r="E853" s="315"/>
      <c r="F853" s="241"/>
      <c r="G853" s="242"/>
      <c r="H853" s="242"/>
      <c r="I853" s="242"/>
      <c r="J853" s="253"/>
      <c r="K853" s="242"/>
      <c r="L853" s="245">
        <v>21.58</v>
      </c>
      <c r="M853" s="242"/>
      <c r="N853" s="247">
        <v>1067.1300000000001</v>
      </c>
      <c r="EZ853" s="225"/>
      <c r="FA853" s="226"/>
      <c r="FB853" s="226"/>
      <c r="FC853" s="226"/>
      <c r="FD853" s="226"/>
      <c r="FH853" s="237" t="s">
        <v>76</v>
      </c>
      <c r="FJ853" s="226"/>
      <c r="FL853" s="226"/>
    </row>
    <row r="854" spans="1:168" s="116" customFormat="1" ht="23.25" x14ac:dyDescent="0.25">
      <c r="A854" s="251"/>
      <c r="B854" s="239" t="s">
        <v>111</v>
      </c>
      <c r="C854" s="315" t="s">
        <v>112</v>
      </c>
      <c r="D854" s="315"/>
      <c r="E854" s="315"/>
      <c r="F854" s="241" t="s">
        <v>79</v>
      </c>
      <c r="G854" s="260">
        <v>97</v>
      </c>
      <c r="H854" s="242"/>
      <c r="I854" s="260">
        <v>97</v>
      </c>
      <c r="J854" s="253"/>
      <c r="K854" s="242"/>
      <c r="L854" s="245">
        <v>20.93</v>
      </c>
      <c r="M854" s="242"/>
      <c r="N854" s="247">
        <v>1035.1199999999999</v>
      </c>
      <c r="EZ854" s="225"/>
      <c r="FA854" s="226"/>
      <c r="FB854" s="226"/>
      <c r="FC854" s="226"/>
      <c r="FD854" s="226"/>
      <c r="FH854" s="237" t="s">
        <v>112</v>
      </c>
      <c r="FJ854" s="226"/>
      <c r="FL854" s="226"/>
    </row>
    <row r="855" spans="1:168" s="116" customFormat="1" ht="23.25" x14ac:dyDescent="0.25">
      <c r="A855" s="251"/>
      <c r="B855" s="239" t="s">
        <v>113</v>
      </c>
      <c r="C855" s="315" t="s">
        <v>114</v>
      </c>
      <c r="D855" s="315"/>
      <c r="E855" s="315"/>
      <c r="F855" s="241" t="s">
        <v>79</v>
      </c>
      <c r="G855" s="260">
        <v>51</v>
      </c>
      <c r="H855" s="242"/>
      <c r="I855" s="260">
        <v>51</v>
      </c>
      <c r="J855" s="253"/>
      <c r="K855" s="242"/>
      <c r="L855" s="245">
        <v>11.01</v>
      </c>
      <c r="M855" s="242"/>
      <c r="N855" s="249">
        <v>544.24</v>
      </c>
      <c r="EZ855" s="225"/>
      <c r="FA855" s="226"/>
      <c r="FB855" s="226"/>
      <c r="FC855" s="226"/>
      <c r="FD855" s="226"/>
      <c r="FH855" s="237" t="s">
        <v>114</v>
      </c>
      <c r="FJ855" s="226"/>
      <c r="FL855" s="226"/>
    </row>
    <row r="856" spans="1:168" s="116" customFormat="1" ht="15" x14ac:dyDescent="0.25">
      <c r="A856" s="261"/>
      <c r="B856" s="262"/>
      <c r="C856" s="316" t="s">
        <v>82</v>
      </c>
      <c r="D856" s="316"/>
      <c r="E856" s="316"/>
      <c r="F856" s="229"/>
      <c r="G856" s="230"/>
      <c r="H856" s="230"/>
      <c r="I856" s="230"/>
      <c r="J856" s="233"/>
      <c r="K856" s="230"/>
      <c r="L856" s="263">
        <v>64.95</v>
      </c>
      <c r="M856" s="256"/>
      <c r="N856" s="264">
        <v>2782.88</v>
      </c>
      <c r="EZ856" s="225"/>
      <c r="FA856" s="226"/>
      <c r="FB856" s="226"/>
      <c r="FC856" s="226"/>
      <c r="FD856" s="226"/>
      <c r="FJ856" s="226" t="s">
        <v>82</v>
      </c>
      <c r="FL856" s="226"/>
    </row>
    <row r="857" spans="1:168" s="116" customFormat="1" ht="45" x14ac:dyDescent="0.25">
      <c r="A857" s="227" t="s">
        <v>314</v>
      </c>
      <c r="B857" s="228" t="s">
        <v>315</v>
      </c>
      <c r="C857" s="316" t="s">
        <v>309</v>
      </c>
      <c r="D857" s="316"/>
      <c r="E857" s="316"/>
      <c r="F857" s="229" t="s">
        <v>85</v>
      </c>
      <c r="G857" s="230">
        <v>1.7</v>
      </c>
      <c r="H857" s="231">
        <v>1</v>
      </c>
      <c r="I857" s="273">
        <v>1.7</v>
      </c>
      <c r="J857" s="266">
        <v>2498.17</v>
      </c>
      <c r="K857" s="265">
        <v>1.04236</v>
      </c>
      <c r="L857" s="266">
        <v>4426.79</v>
      </c>
      <c r="M857" s="267">
        <v>9.1199999999999992</v>
      </c>
      <c r="N857" s="264">
        <v>40372.32</v>
      </c>
      <c r="EZ857" s="225"/>
      <c r="FA857" s="226"/>
      <c r="FB857" s="226" t="s">
        <v>309</v>
      </c>
      <c r="FC857" s="226" t="s">
        <v>4</v>
      </c>
      <c r="FD857" s="226" t="s">
        <v>4</v>
      </c>
      <c r="FJ857" s="226"/>
      <c r="FL857" s="226"/>
    </row>
    <row r="858" spans="1:168" s="116" customFormat="1" ht="15" x14ac:dyDescent="0.25">
      <c r="A858" s="235"/>
      <c r="B858" s="236"/>
      <c r="C858" s="315" t="s">
        <v>316</v>
      </c>
      <c r="D858" s="315"/>
      <c r="E858" s="315"/>
      <c r="F858" s="315"/>
      <c r="G858" s="315"/>
      <c r="H858" s="315"/>
      <c r="I858" s="315"/>
      <c r="J858" s="315"/>
      <c r="K858" s="315"/>
      <c r="L858" s="315"/>
      <c r="M858" s="315"/>
      <c r="N858" s="317"/>
      <c r="EZ858" s="225"/>
      <c r="FA858" s="226"/>
      <c r="FB858" s="226"/>
      <c r="FC858" s="226"/>
      <c r="FD858" s="226"/>
      <c r="FE858" s="237" t="s">
        <v>316</v>
      </c>
      <c r="FJ858" s="226"/>
      <c r="FL858" s="226"/>
    </row>
    <row r="859" spans="1:168" s="116" customFormat="1" ht="15" x14ac:dyDescent="0.25">
      <c r="A859" s="235"/>
      <c r="B859" s="236"/>
      <c r="C859" s="315" t="s">
        <v>637</v>
      </c>
      <c r="D859" s="315"/>
      <c r="E859" s="315"/>
      <c r="F859" s="315"/>
      <c r="G859" s="315"/>
      <c r="H859" s="315"/>
      <c r="I859" s="315"/>
      <c r="J859" s="315"/>
      <c r="K859" s="315"/>
      <c r="L859" s="315"/>
      <c r="M859" s="315"/>
      <c r="N859" s="317"/>
      <c r="EZ859" s="225"/>
      <c r="FA859" s="226"/>
      <c r="FB859" s="226"/>
      <c r="FC859" s="226"/>
      <c r="FD859" s="226"/>
      <c r="FJ859" s="226"/>
      <c r="FK859" s="237" t="s">
        <v>637</v>
      </c>
      <c r="FL859" s="226"/>
    </row>
    <row r="860" spans="1:168" s="116" customFormat="1" ht="15" x14ac:dyDescent="0.25">
      <c r="A860" s="238"/>
      <c r="B860" s="239"/>
      <c r="C860" s="310" t="s">
        <v>87</v>
      </c>
      <c r="D860" s="310"/>
      <c r="E860" s="310"/>
      <c r="F860" s="310"/>
      <c r="G860" s="310"/>
      <c r="H860" s="310"/>
      <c r="I860" s="310"/>
      <c r="J860" s="310"/>
      <c r="K860" s="310"/>
      <c r="L860" s="310"/>
      <c r="M860" s="310"/>
      <c r="N860" s="322"/>
      <c r="EZ860" s="225"/>
      <c r="FA860" s="226"/>
      <c r="FB860" s="226"/>
      <c r="FC860" s="226"/>
      <c r="FD860" s="226"/>
      <c r="FF860" s="237" t="s">
        <v>87</v>
      </c>
      <c r="FJ860" s="226"/>
      <c r="FL860" s="226"/>
    </row>
    <row r="861" spans="1:168" s="116" customFormat="1" ht="15" x14ac:dyDescent="0.25">
      <c r="A861" s="238"/>
      <c r="B861" s="239"/>
      <c r="C861" s="310" t="s">
        <v>88</v>
      </c>
      <c r="D861" s="310"/>
      <c r="E861" s="310"/>
      <c r="F861" s="310"/>
      <c r="G861" s="310"/>
      <c r="H861" s="310"/>
      <c r="I861" s="310"/>
      <c r="J861" s="310"/>
      <c r="K861" s="310"/>
      <c r="L861" s="310"/>
      <c r="M861" s="310"/>
      <c r="N861" s="322"/>
      <c r="EZ861" s="225"/>
      <c r="FA861" s="226"/>
      <c r="FB861" s="226"/>
      <c r="FC861" s="226"/>
      <c r="FD861" s="226"/>
      <c r="FF861" s="237" t="s">
        <v>88</v>
      </c>
      <c r="FJ861" s="226"/>
      <c r="FL861" s="226"/>
    </row>
    <row r="862" spans="1:168" s="116" customFormat="1" ht="15" x14ac:dyDescent="0.25">
      <c r="A862" s="261"/>
      <c r="B862" s="262"/>
      <c r="C862" s="316" t="s">
        <v>82</v>
      </c>
      <c r="D862" s="316"/>
      <c r="E862" s="316"/>
      <c r="F862" s="229"/>
      <c r="G862" s="230"/>
      <c r="H862" s="230"/>
      <c r="I862" s="230"/>
      <c r="J862" s="233"/>
      <c r="K862" s="230"/>
      <c r="L862" s="266">
        <v>4426.79</v>
      </c>
      <c r="M862" s="256"/>
      <c r="N862" s="264">
        <v>40372.32</v>
      </c>
      <c r="EZ862" s="225"/>
      <c r="FA862" s="226"/>
      <c r="FB862" s="226"/>
      <c r="FC862" s="226"/>
      <c r="FD862" s="226"/>
      <c r="FJ862" s="226" t="s">
        <v>82</v>
      </c>
      <c r="FL862" s="226"/>
    </row>
    <row r="863" spans="1:168" s="116" customFormat="1" ht="45.75" x14ac:dyDescent="0.25">
      <c r="A863" s="227" t="s">
        <v>317</v>
      </c>
      <c r="B863" s="228" t="s">
        <v>89</v>
      </c>
      <c r="C863" s="316" t="s">
        <v>102</v>
      </c>
      <c r="D863" s="316"/>
      <c r="E863" s="316"/>
      <c r="F863" s="229" t="s">
        <v>91</v>
      </c>
      <c r="G863" s="230">
        <v>0.45</v>
      </c>
      <c r="H863" s="231">
        <v>1</v>
      </c>
      <c r="I863" s="267">
        <v>0.45</v>
      </c>
      <c r="J863" s="233"/>
      <c r="K863" s="230"/>
      <c r="L863" s="233"/>
      <c r="M863" s="230"/>
      <c r="N863" s="234"/>
      <c r="EZ863" s="225"/>
      <c r="FA863" s="226"/>
      <c r="FB863" s="226" t="s">
        <v>102</v>
      </c>
      <c r="FC863" s="226" t="s">
        <v>4</v>
      </c>
      <c r="FD863" s="226" t="s">
        <v>4</v>
      </c>
      <c r="FJ863" s="226"/>
      <c r="FL863" s="226"/>
    </row>
    <row r="864" spans="1:168" s="116" customFormat="1" ht="15" x14ac:dyDescent="0.25">
      <c r="A864" s="235"/>
      <c r="B864" s="236"/>
      <c r="C864" s="315" t="s">
        <v>296</v>
      </c>
      <c r="D864" s="315"/>
      <c r="E864" s="315"/>
      <c r="F864" s="315"/>
      <c r="G864" s="315"/>
      <c r="H864" s="315"/>
      <c r="I864" s="315"/>
      <c r="J864" s="315"/>
      <c r="K864" s="315"/>
      <c r="L864" s="315"/>
      <c r="M864" s="315"/>
      <c r="N864" s="317"/>
      <c r="EZ864" s="225"/>
      <c r="FA864" s="226"/>
      <c r="FB864" s="226"/>
      <c r="FC864" s="226"/>
      <c r="FD864" s="226"/>
      <c r="FE864" s="237" t="s">
        <v>296</v>
      </c>
      <c r="FJ864" s="226"/>
      <c r="FL864" s="226"/>
    </row>
    <row r="865" spans="1:168" s="116" customFormat="1" ht="68.25" x14ac:dyDescent="0.25">
      <c r="A865" s="238"/>
      <c r="B865" s="239" t="s">
        <v>61</v>
      </c>
      <c r="C865" s="310" t="s">
        <v>62</v>
      </c>
      <c r="D865" s="310"/>
      <c r="E865" s="310"/>
      <c r="F865" s="310"/>
      <c r="G865" s="310"/>
      <c r="H865" s="310"/>
      <c r="I865" s="310"/>
      <c r="J865" s="310"/>
      <c r="K865" s="310"/>
      <c r="L865" s="310"/>
      <c r="M865" s="310"/>
      <c r="N865" s="322"/>
      <c r="EZ865" s="225"/>
      <c r="FA865" s="226"/>
      <c r="FB865" s="226"/>
      <c r="FC865" s="226"/>
      <c r="FD865" s="226"/>
      <c r="FF865" s="237" t="s">
        <v>62</v>
      </c>
      <c r="FJ865" s="226"/>
      <c r="FL865" s="226"/>
    </row>
    <row r="866" spans="1:168" s="116" customFormat="1" ht="23.25" x14ac:dyDescent="0.25">
      <c r="A866" s="238"/>
      <c r="B866" s="239" t="s">
        <v>63</v>
      </c>
      <c r="C866" s="310" t="s">
        <v>64</v>
      </c>
      <c r="D866" s="310"/>
      <c r="E866" s="310"/>
      <c r="F866" s="310"/>
      <c r="G866" s="310"/>
      <c r="H866" s="310"/>
      <c r="I866" s="310"/>
      <c r="J866" s="310"/>
      <c r="K866" s="310"/>
      <c r="L866" s="310"/>
      <c r="M866" s="310"/>
      <c r="N866" s="322"/>
      <c r="EZ866" s="225"/>
      <c r="FA866" s="226"/>
      <c r="FB866" s="226"/>
      <c r="FC866" s="226"/>
      <c r="FD866" s="226"/>
      <c r="FF866" s="237" t="s">
        <v>64</v>
      </c>
      <c r="FJ866" s="226"/>
      <c r="FL866" s="226"/>
    </row>
    <row r="867" spans="1:168" s="116" customFormat="1" ht="15" x14ac:dyDescent="0.25">
      <c r="A867" s="240"/>
      <c r="B867" s="239" t="s">
        <v>56</v>
      </c>
      <c r="C867" s="315" t="s">
        <v>65</v>
      </c>
      <c r="D867" s="315"/>
      <c r="E867" s="315"/>
      <c r="F867" s="241"/>
      <c r="G867" s="242"/>
      <c r="H867" s="242"/>
      <c r="I867" s="242"/>
      <c r="J867" s="250">
        <v>1823.67</v>
      </c>
      <c r="K867" s="244">
        <v>1.3225</v>
      </c>
      <c r="L867" s="250">
        <v>1085.31</v>
      </c>
      <c r="M867" s="246">
        <v>49.45</v>
      </c>
      <c r="N867" s="247">
        <v>53668.58</v>
      </c>
      <c r="EZ867" s="225"/>
      <c r="FA867" s="226"/>
      <c r="FB867" s="226"/>
      <c r="FC867" s="226"/>
      <c r="FD867" s="226"/>
      <c r="FG867" s="237" t="s">
        <v>65</v>
      </c>
      <c r="FJ867" s="226"/>
      <c r="FL867" s="226"/>
    </row>
    <row r="868" spans="1:168" s="116" customFormat="1" ht="15" x14ac:dyDescent="0.25">
      <c r="A868" s="240"/>
      <c r="B868" s="239" t="s">
        <v>66</v>
      </c>
      <c r="C868" s="315" t="s">
        <v>67</v>
      </c>
      <c r="D868" s="315"/>
      <c r="E868" s="315"/>
      <c r="F868" s="241"/>
      <c r="G868" s="242"/>
      <c r="H868" s="242"/>
      <c r="I868" s="242"/>
      <c r="J868" s="250">
        <v>3343.94</v>
      </c>
      <c r="K868" s="244">
        <v>1.4375</v>
      </c>
      <c r="L868" s="250">
        <v>2163.11</v>
      </c>
      <c r="M868" s="246">
        <v>14.53</v>
      </c>
      <c r="N868" s="247">
        <v>31429.99</v>
      </c>
      <c r="EZ868" s="225"/>
      <c r="FA868" s="226"/>
      <c r="FB868" s="226"/>
      <c r="FC868" s="226"/>
      <c r="FD868" s="226"/>
      <c r="FG868" s="237" t="s">
        <v>67</v>
      </c>
      <c r="FJ868" s="226"/>
      <c r="FL868" s="226"/>
    </row>
    <row r="869" spans="1:168" s="116" customFormat="1" ht="15" x14ac:dyDescent="0.25">
      <c r="A869" s="240"/>
      <c r="B869" s="239" t="s">
        <v>68</v>
      </c>
      <c r="C869" s="315" t="s">
        <v>69</v>
      </c>
      <c r="D869" s="315"/>
      <c r="E869" s="315"/>
      <c r="F869" s="241"/>
      <c r="G869" s="242"/>
      <c r="H869" s="242"/>
      <c r="I869" s="242"/>
      <c r="J869" s="245">
        <v>229.05</v>
      </c>
      <c r="K869" s="244">
        <v>1.4375</v>
      </c>
      <c r="L869" s="245">
        <v>148.16999999999999</v>
      </c>
      <c r="M869" s="246">
        <v>49.45</v>
      </c>
      <c r="N869" s="247">
        <v>7327.01</v>
      </c>
      <c r="EZ869" s="225"/>
      <c r="FA869" s="226"/>
      <c r="FB869" s="226"/>
      <c r="FC869" s="226"/>
      <c r="FD869" s="226"/>
      <c r="FG869" s="237" t="s">
        <v>69</v>
      </c>
      <c r="FJ869" s="226"/>
      <c r="FL869" s="226"/>
    </row>
    <row r="870" spans="1:168" s="116" customFormat="1" ht="15" x14ac:dyDescent="0.25">
      <c r="A870" s="240"/>
      <c r="B870" s="239" t="s">
        <v>70</v>
      </c>
      <c r="C870" s="315" t="s">
        <v>71</v>
      </c>
      <c r="D870" s="315"/>
      <c r="E870" s="315"/>
      <c r="F870" s="241"/>
      <c r="G870" s="242"/>
      <c r="H870" s="242"/>
      <c r="I870" s="242"/>
      <c r="J870" s="245">
        <v>300.83999999999997</v>
      </c>
      <c r="K870" s="242"/>
      <c r="L870" s="245">
        <v>135.38</v>
      </c>
      <c r="M870" s="246">
        <v>9.1199999999999992</v>
      </c>
      <c r="N870" s="247">
        <v>1234.67</v>
      </c>
      <c r="EZ870" s="225"/>
      <c r="FA870" s="226"/>
      <c r="FB870" s="226"/>
      <c r="FC870" s="226"/>
      <c r="FD870" s="226"/>
      <c r="FG870" s="237" t="s">
        <v>71</v>
      </c>
      <c r="FJ870" s="226"/>
      <c r="FL870" s="226"/>
    </row>
    <row r="871" spans="1:168" s="116" customFormat="1" ht="15" x14ac:dyDescent="0.25">
      <c r="A871" s="251"/>
      <c r="B871" s="239"/>
      <c r="C871" s="315" t="s">
        <v>72</v>
      </c>
      <c r="D871" s="315"/>
      <c r="E871" s="315"/>
      <c r="F871" s="241" t="s">
        <v>73</v>
      </c>
      <c r="G871" s="260">
        <v>94</v>
      </c>
      <c r="H871" s="244">
        <v>1.3225</v>
      </c>
      <c r="I871" s="268">
        <v>55.941749999999999</v>
      </c>
      <c r="J871" s="253"/>
      <c r="K871" s="242"/>
      <c r="L871" s="253"/>
      <c r="M871" s="242"/>
      <c r="N871" s="254"/>
      <c r="EZ871" s="225"/>
      <c r="FA871" s="226"/>
      <c r="FB871" s="226"/>
      <c r="FC871" s="226"/>
      <c r="FD871" s="226"/>
      <c r="FH871" s="237" t="s">
        <v>72</v>
      </c>
      <c r="FJ871" s="226"/>
      <c r="FL871" s="226"/>
    </row>
    <row r="872" spans="1:168" s="116" customFormat="1" ht="15" x14ac:dyDescent="0.25">
      <c r="A872" s="251"/>
      <c r="B872" s="239"/>
      <c r="C872" s="315" t="s">
        <v>74</v>
      </c>
      <c r="D872" s="315"/>
      <c r="E872" s="315"/>
      <c r="F872" s="241" t="s">
        <v>73</v>
      </c>
      <c r="G872" s="269">
        <v>16.899999999999999</v>
      </c>
      <c r="H872" s="244">
        <v>1.4375</v>
      </c>
      <c r="I872" s="252">
        <v>10.9321875</v>
      </c>
      <c r="J872" s="253"/>
      <c r="K872" s="242"/>
      <c r="L872" s="253"/>
      <c r="M872" s="242"/>
      <c r="N872" s="254"/>
      <c r="EZ872" s="225"/>
      <c r="FA872" s="226"/>
      <c r="FB872" s="226"/>
      <c r="FC872" s="226"/>
      <c r="FD872" s="226"/>
      <c r="FH872" s="237" t="s">
        <v>74</v>
      </c>
      <c r="FJ872" s="226"/>
      <c r="FL872" s="226"/>
    </row>
    <row r="873" spans="1:168" s="116" customFormat="1" ht="15" x14ac:dyDescent="0.25">
      <c r="A873" s="235"/>
      <c r="B873" s="239"/>
      <c r="C873" s="318" t="s">
        <v>75</v>
      </c>
      <c r="D873" s="318"/>
      <c r="E873" s="318"/>
      <c r="F873" s="255"/>
      <c r="G873" s="256"/>
      <c r="H873" s="256"/>
      <c r="I873" s="256"/>
      <c r="J873" s="257">
        <v>5468.45</v>
      </c>
      <c r="K873" s="256"/>
      <c r="L873" s="257">
        <v>3383.8</v>
      </c>
      <c r="M873" s="256"/>
      <c r="N873" s="259">
        <v>86333.24</v>
      </c>
      <c r="EZ873" s="225"/>
      <c r="FA873" s="226"/>
      <c r="FB873" s="226"/>
      <c r="FC873" s="226"/>
      <c r="FD873" s="226"/>
      <c r="FI873" s="237" t="s">
        <v>75</v>
      </c>
      <c r="FJ873" s="226"/>
      <c r="FL873" s="226"/>
    </row>
    <row r="874" spans="1:168" s="116" customFormat="1" ht="15" x14ac:dyDescent="0.25">
      <c r="A874" s="251"/>
      <c r="B874" s="239"/>
      <c r="C874" s="315" t="s">
        <v>76</v>
      </c>
      <c r="D874" s="315"/>
      <c r="E874" s="315"/>
      <c r="F874" s="241"/>
      <c r="G874" s="242"/>
      <c r="H874" s="242"/>
      <c r="I874" s="242"/>
      <c r="J874" s="253"/>
      <c r="K874" s="242"/>
      <c r="L874" s="250">
        <v>1233.48</v>
      </c>
      <c r="M874" s="242"/>
      <c r="N874" s="247">
        <v>60995.59</v>
      </c>
      <c r="EZ874" s="225"/>
      <c r="FA874" s="226"/>
      <c r="FB874" s="226"/>
      <c r="FC874" s="226"/>
      <c r="FD874" s="226"/>
      <c r="FH874" s="237" t="s">
        <v>76</v>
      </c>
      <c r="FJ874" s="226"/>
      <c r="FL874" s="226"/>
    </row>
    <row r="875" spans="1:168" s="116" customFormat="1" ht="23.25" x14ac:dyDescent="0.25">
      <c r="A875" s="251"/>
      <c r="B875" s="239" t="s">
        <v>95</v>
      </c>
      <c r="C875" s="315" t="s">
        <v>96</v>
      </c>
      <c r="D875" s="315"/>
      <c r="E875" s="315"/>
      <c r="F875" s="241" t="s">
        <v>79</v>
      </c>
      <c r="G875" s="260">
        <v>93</v>
      </c>
      <c r="H875" s="242"/>
      <c r="I875" s="260">
        <v>93</v>
      </c>
      <c r="J875" s="253"/>
      <c r="K875" s="242"/>
      <c r="L875" s="250">
        <v>1147.1400000000001</v>
      </c>
      <c r="M875" s="242"/>
      <c r="N875" s="247">
        <v>56725.9</v>
      </c>
      <c r="EZ875" s="225"/>
      <c r="FA875" s="226"/>
      <c r="FB875" s="226"/>
      <c r="FC875" s="226"/>
      <c r="FD875" s="226"/>
      <c r="FH875" s="237" t="s">
        <v>96</v>
      </c>
      <c r="FJ875" s="226"/>
      <c r="FL875" s="226"/>
    </row>
    <row r="876" spans="1:168" s="116" customFormat="1" ht="45" x14ac:dyDescent="0.25">
      <c r="A876" s="251"/>
      <c r="B876" s="239" t="s">
        <v>97</v>
      </c>
      <c r="C876" s="315" t="s">
        <v>98</v>
      </c>
      <c r="D876" s="315"/>
      <c r="E876" s="315"/>
      <c r="F876" s="241" t="s">
        <v>79</v>
      </c>
      <c r="G876" s="260">
        <v>62</v>
      </c>
      <c r="H876" s="246">
        <v>0.85</v>
      </c>
      <c r="I876" s="269">
        <v>52.7</v>
      </c>
      <c r="J876" s="253"/>
      <c r="K876" s="242"/>
      <c r="L876" s="245">
        <v>650.04</v>
      </c>
      <c r="M876" s="242"/>
      <c r="N876" s="247">
        <v>32144.68</v>
      </c>
      <c r="EZ876" s="225"/>
      <c r="FA876" s="226"/>
      <c r="FB876" s="226"/>
      <c r="FC876" s="226"/>
      <c r="FD876" s="226"/>
      <c r="FH876" s="237" t="s">
        <v>98</v>
      </c>
      <c r="FJ876" s="226"/>
      <c r="FL876" s="226"/>
    </row>
    <row r="877" spans="1:168" s="116" customFormat="1" ht="15" x14ac:dyDescent="0.25">
      <c r="A877" s="261"/>
      <c r="B877" s="262"/>
      <c r="C877" s="316" t="s">
        <v>82</v>
      </c>
      <c r="D877" s="316"/>
      <c r="E877" s="316"/>
      <c r="F877" s="229"/>
      <c r="G877" s="230"/>
      <c r="H877" s="230"/>
      <c r="I877" s="230"/>
      <c r="J877" s="233"/>
      <c r="K877" s="230"/>
      <c r="L877" s="266">
        <v>5180.9799999999996</v>
      </c>
      <c r="M877" s="256"/>
      <c r="N877" s="264">
        <v>175203.82</v>
      </c>
      <c r="EZ877" s="225"/>
      <c r="FA877" s="226"/>
      <c r="FB877" s="226"/>
      <c r="FC877" s="226"/>
      <c r="FD877" s="226"/>
      <c r="FJ877" s="226" t="s">
        <v>82</v>
      </c>
      <c r="FL877" s="226"/>
    </row>
    <row r="878" spans="1:168" s="116" customFormat="1" ht="34.5" x14ac:dyDescent="0.25">
      <c r="A878" s="227" t="s">
        <v>318</v>
      </c>
      <c r="B878" s="228" t="s">
        <v>57</v>
      </c>
      <c r="C878" s="316" t="s">
        <v>58</v>
      </c>
      <c r="D878" s="316"/>
      <c r="E878" s="316"/>
      <c r="F878" s="229" t="s">
        <v>59</v>
      </c>
      <c r="G878" s="230">
        <v>6.3E-3</v>
      </c>
      <c r="H878" s="231">
        <v>1</v>
      </c>
      <c r="I878" s="232">
        <v>6.3E-3</v>
      </c>
      <c r="J878" s="233"/>
      <c r="K878" s="230"/>
      <c r="L878" s="233"/>
      <c r="M878" s="230"/>
      <c r="N878" s="234"/>
      <c r="EZ878" s="225"/>
      <c r="FA878" s="226"/>
      <c r="FB878" s="226" t="s">
        <v>58</v>
      </c>
      <c r="FC878" s="226" t="s">
        <v>4</v>
      </c>
      <c r="FD878" s="226" t="s">
        <v>4</v>
      </c>
      <c r="FJ878" s="226"/>
      <c r="FL878" s="226"/>
    </row>
    <row r="879" spans="1:168" s="116" customFormat="1" ht="15" x14ac:dyDescent="0.25">
      <c r="A879" s="235"/>
      <c r="B879" s="236"/>
      <c r="C879" s="315" t="s">
        <v>319</v>
      </c>
      <c r="D879" s="315"/>
      <c r="E879" s="315"/>
      <c r="F879" s="315"/>
      <c r="G879" s="315"/>
      <c r="H879" s="315"/>
      <c r="I879" s="315"/>
      <c r="J879" s="315"/>
      <c r="K879" s="315"/>
      <c r="L879" s="315"/>
      <c r="M879" s="315"/>
      <c r="N879" s="317"/>
      <c r="EZ879" s="225"/>
      <c r="FA879" s="226"/>
      <c r="FB879" s="226"/>
      <c r="FC879" s="226"/>
      <c r="FD879" s="226"/>
      <c r="FE879" s="237" t="s">
        <v>319</v>
      </c>
      <c r="FJ879" s="226"/>
      <c r="FL879" s="226"/>
    </row>
    <row r="880" spans="1:168" s="116" customFormat="1" ht="68.25" x14ac:dyDescent="0.25">
      <c r="A880" s="238"/>
      <c r="B880" s="239" t="s">
        <v>61</v>
      </c>
      <c r="C880" s="310" t="s">
        <v>62</v>
      </c>
      <c r="D880" s="310"/>
      <c r="E880" s="310"/>
      <c r="F880" s="310"/>
      <c r="G880" s="310"/>
      <c r="H880" s="310"/>
      <c r="I880" s="310"/>
      <c r="J880" s="310"/>
      <c r="K880" s="310"/>
      <c r="L880" s="310"/>
      <c r="M880" s="310"/>
      <c r="N880" s="322"/>
      <c r="EZ880" s="225"/>
      <c r="FA880" s="226"/>
      <c r="FB880" s="226"/>
      <c r="FC880" s="226"/>
      <c r="FD880" s="226"/>
      <c r="FF880" s="237" t="s">
        <v>62</v>
      </c>
      <c r="FJ880" s="226"/>
      <c r="FL880" s="226"/>
    </row>
    <row r="881" spans="1:168" s="116" customFormat="1" ht="23.25" x14ac:dyDescent="0.25">
      <c r="A881" s="238"/>
      <c r="B881" s="239" t="s">
        <v>63</v>
      </c>
      <c r="C881" s="310" t="s">
        <v>64</v>
      </c>
      <c r="D881" s="310"/>
      <c r="E881" s="310"/>
      <c r="F881" s="310"/>
      <c r="G881" s="310"/>
      <c r="H881" s="310"/>
      <c r="I881" s="310"/>
      <c r="J881" s="310"/>
      <c r="K881" s="310"/>
      <c r="L881" s="310"/>
      <c r="M881" s="310"/>
      <c r="N881" s="322"/>
      <c r="EZ881" s="225"/>
      <c r="FA881" s="226"/>
      <c r="FB881" s="226"/>
      <c r="FC881" s="226"/>
      <c r="FD881" s="226"/>
      <c r="FF881" s="237" t="s">
        <v>64</v>
      </c>
      <c r="FJ881" s="226"/>
      <c r="FL881" s="226"/>
    </row>
    <row r="882" spans="1:168" s="116" customFormat="1" ht="15" x14ac:dyDescent="0.25">
      <c r="A882" s="240"/>
      <c r="B882" s="239" t="s">
        <v>56</v>
      </c>
      <c r="C882" s="315" t="s">
        <v>65</v>
      </c>
      <c r="D882" s="315"/>
      <c r="E882" s="315"/>
      <c r="F882" s="241"/>
      <c r="G882" s="242"/>
      <c r="H882" s="242"/>
      <c r="I882" s="242"/>
      <c r="J882" s="250">
        <v>4261.97</v>
      </c>
      <c r="K882" s="244">
        <v>1.3225</v>
      </c>
      <c r="L882" s="245">
        <v>35.51</v>
      </c>
      <c r="M882" s="246">
        <v>49.45</v>
      </c>
      <c r="N882" s="247">
        <v>1755.97</v>
      </c>
      <c r="EZ882" s="225"/>
      <c r="FA882" s="226"/>
      <c r="FB882" s="226"/>
      <c r="FC882" s="226"/>
      <c r="FD882" s="226"/>
      <c r="FG882" s="237" t="s">
        <v>65</v>
      </c>
      <c r="FJ882" s="226"/>
      <c r="FL882" s="226"/>
    </row>
    <row r="883" spans="1:168" s="116" customFormat="1" ht="15" x14ac:dyDescent="0.25">
      <c r="A883" s="240"/>
      <c r="B883" s="239" t="s">
        <v>66</v>
      </c>
      <c r="C883" s="315" t="s">
        <v>67</v>
      </c>
      <c r="D883" s="315"/>
      <c r="E883" s="315"/>
      <c r="F883" s="241"/>
      <c r="G883" s="242"/>
      <c r="H883" s="242"/>
      <c r="I883" s="242"/>
      <c r="J883" s="245">
        <v>140.49</v>
      </c>
      <c r="K883" s="244">
        <v>1.4375</v>
      </c>
      <c r="L883" s="245">
        <v>1.27</v>
      </c>
      <c r="M883" s="246">
        <v>14.53</v>
      </c>
      <c r="N883" s="249">
        <v>18.45</v>
      </c>
      <c r="EZ883" s="225"/>
      <c r="FA883" s="226"/>
      <c r="FB883" s="226"/>
      <c r="FC883" s="226"/>
      <c r="FD883" s="226"/>
      <c r="FG883" s="237" t="s">
        <v>67</v>
      </c>
      <c r="FJ883" s="226"/>
      <c r="FL883" s="226"/>
    </row>
    <row r="884" spans="1:168" s="116" customFormat="1" ht="15" x14ac:dyDescent="0.25">
      <c r="A884" s="240"/>
      <c r="B884" s="239" t="s">
        <v>68</v>
      </c>
      <c r="C884" s="315" t="s">
        <v>69</v>
      </c>
      <c r="D884" s="315"/>
      <c r="E884" s="315"/>
      <c r="F884" s="241"/>
      <c r="G884" s="242"/>
      <c r="H884" s="242"/>
      <c r="I884" s="242"/>
      <c r="J884" s="245">
        <v>9</v>
      </c>
      <c r="K884" s="244">
        <v>1.4375</v>
      </c>
      <c r="L884" s="245">
        <v>0.08</v>
      </c>
      <c r="M884" s="246">
        <v>49.45</v>
      </c>
      <c r="N884" s="249">
        <v>3.96</v>
      </c>
      <c r="EZ884" s="225"/>
      <c r="FA884" s="226"/>
      <c r="FB884" s="226"/>
      <c r="FC884" s="226"/>
      <c r="FD884" s="226"/>
      <c r="FG884" s="237" t="s">
        <v>69</v>
      </c>
      <c r="FJ884" s="226"/>
      <c r="FL884" s="226"/>
    </row>
    <row r="885" spans="1:168" s="116" customFormat="1" ht="15" x14ac:dyDescent="0.25">
      <c r="A885" s="240"/>
      <c r="B885" s="239" t="s">
        <v>70</v>
      </c>
      <c r="C885" s="315" t="s">
        <v>71</v>
      </c>
      <c r="D885" s="315"/>
      <c r="E885" s="315"/>
      <c r="F885" s="241"/>
      <c r="G885" s="242"/>
      <c r="H885" s="242"/>
      <c r="I885" s="242"/>
      <c r="J885" s="250">
        <v>2732.35</v>
      </c>
      <c r="K885" s="242"/>
      <c r="L885" s="245">
        <v>17.21</v>
      </c>
      <c r="M885" s="246">
        <v>9.1199999999999992</v>
      </c>
      <c r="N885" s="249">
        <v>156.96</v>
      </c>
      <c r="EZ885" s="225"/>
      <c r="FA885" s="226"/>
      <c r="FB885" s="226"/>
      <c r="FC885" s="226"/>
      <c r="FD885" s="226"/>
      <c r="FG885" s="237" t="s">
        <v>71</v>
      </c>
      <c r="FJ885" s="226"/>
      <c r="FL885" s="226"/>
    </row>
    <row r="886" spans="1:168" s="116" customFormat="1" ht="15" x14ac:dyDescent="0.25">
      <c r="A886" s="251"/>
      <c r="B886" s="239"/>
      <c r="C886" s="315" t="s">
        <v>72</v>
      </c>
      <c r="D886" s="315"/>
      <c r="E886" s="315"/>
      <c r="F886" s="241" t="s">
        <v>73</v>
      </c>
      <c r="G886" s="246">
        <v>219.68</v>
      </c>
      <c r="H886" s="244">
        <v>1.3225</v>
      </c>
      <c r="I886" s="252">
        <v>1.8303187999999999</v>
      </c>
      <c r="J886" s="253"/>
      <c r="K886" s="242"/>
      <c r="L886" s="253"/>
      <c r="M886" s="242"/>
      <c r="N886" s="254"/>
      <c r="EZ886" s="225"/>
      <c r="FA886" s="226"/>
      <c r="FB886" s="226"/>
      <c r="FC886" s="226"/>
      <c r="FD886" s="226"/>
      <c r="FH886" s="237" t="s">
        <v>72</v>
      </c>
      <c r="FJ886" s="226"/>
      <c r="FL886" s="226"/>
    </row>
    <row r="887" spans="1:168" s="116" customFormat="1" ht="15" x14ac:dyDescent="0.25">
      <c r="A887" s="251"/>
      <c r="B887" s="239"/>
      <c r="C887" s="315" t="s">
        <v>74</v>
      </c>
      <c r="D887" s="315"/>
      <c r="E887" s="315"/>
      <c r="F887" s="241" t="s">
        <v>73</v>
      </c>
      <c r="G887" s="246">
        <v>0.71</v>
      </c>
      <c r="H887" s="244">
        <v>1.4375</v>
      </c>
      <c r="I887" s="252">
        <v>6.4298999999999997E-3</v>
      </c>
      <c r="J887" s="253"/>
      <c r="K887" s="242"/>
      <c r="L887" s="253"/>
      <c r="M887" s="242"/>
      <c r="N887" s="254"/>
      <c r="EZ887" s="225"/>
      <c r="FA887" s="226"/>
      <c r="FB887" s="226"/>
      <c r="FC887" s="226"/>
      <c r="FD887" s="226"/>
      <c r="FH887" s="237" t="s">
        <v>74</v>
      </c>
      <c r="FJ887" s="226"/>
      <c r="FL887" s="226"/>
    </row>
    <row r="888" spans="1:168" s="116" customFormat="1" ht="15" x14ac:dyDescent="0.25">
      <c r="A888" s="235"/>
      <c r="B888" s="239"/>
      <c r="C888" s="318" t="s">
        <v>75</v>
      </c>
      <c r="D888" s="318"/>
      <c r="E888" s="318"/>
      <c r="F888" s="255"/>
      <c r="G888" s="256"/>
      <c r="H888" s="256"/>
      <c r="I888" s="256"/>
      <c r="J888" s="257">
        <v>7134.81</v>
      </c>
      <c r="K888" s="256"/>
      <c r="L888" s="258">
        <v>53.99</v>
      </c>
      <c r="M888" s="256"/>
      <c r="N888" s="259">
        <v>1931.38</v>
      </c>
      <c r="EZ888" s="225"/>
      <c r="FA888" s="226"/>
      <c r="FB888" s="226"/>
      <c r="FC888" s="226"/>
      <c r="FD888" s="226"/>
      <c r="FI888" s="237" t="s">
        <v>75</v>
      </c>
      <c r="FJ888" s="226"/>
      <c r="FL888" s="226"/>
    </row>
    <row r="889" spans="1:168" s="116" customFormat="1" ht="15" x14ac:dyDescent="0.25">
      <c r="A889" s="251"/>
      <c r="B889" s="239"/>
      <c r="C889" s="315" t="s">
        <v>76</v>
      </c>
      <c r="D889" s="315"/>
      <c r="E889" s="315"/>
      <c r="F889" s="241"/>
      <c r="G889" s="242"/>
      <c r="H889" s="242"/>
      <c r="I889" s="242"/>
      <c r="J889" s="253"/>
      <c r="K889" s="242"/>
      <c r="L889" s="245">
        <v>35.590000000000003</v>
      </c>
      <c r="M889" s="242"/>
      <c r="N889" s="247">
        <v>1759.93</v>
      </c>
      <c r="EZ889" s="225"/>
      <c r="FA889" s="226"/>
      <c r="FB889" s="226"/>
      <c r="FC889" s="226"/>
      <c r="FD889" s="226"/>
      <c r="FH889" s="237" t="s">
        <v>76</v>
      </c>
      <c r="FJ889" s="226"/>
      <c r="FL889" s="226"/>
    </row>
    <row r="890" spans="1:168" s="116" customFormat="1" ht="23.25" x14ac:dyDescent="0.25">
      <c r="A890" s="251"/>
      <c r="B890" s="239" t="s">
        <v>77</v>
      </c>
      <c r="C890" s="315" t="s">
        <v>78</v>
      </c>
      <c r="D890" s="315"/>
      <c r="E890" s="315"/>
      <c r="F890" s="241" t="s">
        <v>79</v>
      </c>
      <c r="G890" s="260">
        <v>126</v>
      </c>
      <c r="H890" s="242"/>
      <c r="I890" s="260">
        <v>126</v>
      </c>
      <c r="J890" s="253"/>
      <c r="K890" s="242"/>
      <c r="L890" s="245">
        <v>44.84</v>
      </c>
      <c r="M890" s="242"/>
      <c r="N890" s="247">
        <v>2217.5100000000002</v>
      </c>
      <c r="EZ890" s="225"/>
      <c r="FA890" s="226"/>
      <c r="FB890" s="226"/>
      <c r="FC890" s="226"/>
      <c r="FD890" s="226"/>
      <c r="FH890" s="237" t="s">
        <v>78</v>
      </c>
      <c r="FJ890" s="226"/>
      <c r="FL890" s="226"/>
    </row>
    <row r="891" spans="1:168" s="116" customFormat="1" ht="23.25" x14ac:dyDescent="0.25">
      <c r="A891" s="251"/>
      <c r="B891" s="239" t="s">
        <v>80</v>
      </c>
      <c r="C891" s="315" t="s">
        <v>81</v>
      </c>
      <c r="D891" s="315"/>
      <c r="E891" s="315"/>
      <c r="F891" s="241" t="s">
        <v>79</v>
      </c>
      <c r="G891" s="260">
        <v>68</v>
      </c>
      <c r="H891" s="242"/>
      <c r="I891" s="260">
        <v>68</v>
      </c>
      <c r="J891" s="253"/>
      <c r="K891" s="242"/>
      <c r="L891" s="245">
        <v>24.2</v>
      </c>
      <c r="M891" s="242"/>
      <c r="N891" s="247">
        <v>1196.75</v>
      </c>
      <c r="EZ891" s="225"/>
      <c r="FA891" s="226"/>
      <c r="FB891" s="226"/>
      <c r="FC891" s="226"/>
      <c r="FD891" s="226"/>
      <c r="FH891" s="237" t="s">
        <v>81</v>
      </c>
      <c r="FJ891" s="226"/>
      <c r="FL891" s="226"/>
    </row>
    <row r="892" spans="1:168" s="116" customFormat="1" ht="15" x14ac:dyDescent="0.25">
      <c r="A892" s="261"/>
      <c r="B892" s="262"/>
      <c r="C892" s="316" t="s">
        <v>82</v>
      </c>
      <c r="D892" s="316"/>
      <c r="E892" s="316"/>
      <c r="F892" s="229"/>
      <c r="G892" s="230"/>
      <c r="H892" s="230"/>
      <c r="I892" s="230"/>
      <c r="J892" s="233"/>
      <c r="K892" s="230"/>
      <c r="L892" s="263">
        <v>123.03</v>
      </c>
      <c r="M892" s="256"/>
      <c r="N892" s="264">
        <v>5345.64</v>
      </c>
      <c r="EZ892" s="225"/>
      <c r="FA892" s="226"/>
      <c r="FB892" s="226"/>
      <c r="FC892" s="226"/>
      <c r="FD892" s="226"/>
      <c r="FJ892" s="226" t="s">
        <v>82</v>
      </c>
      <c r="FL892" s="226"/>
    </row>
    <row r="893" spans="1:168" s="116" customFormat="1" ht="33.75" x14ac:dyDescent="0.25">
      <c r="A893" s="227" t="s">
        <v>320</v>
      </c>
      <c r="B893" s="228" t="s">
        <v>83</v>
      </c>
      <c r="C893" s="316" t="s">
        <v>84</v>
      </c>
      <c r="D893" s="316"/>
      <c r="E893" s="316"/>
      <c r="F893" s="229" t="s">
        <v>85</v>
      </c>
      <c r="G893" s="230">
        <v>6</v>
      </c>
      <c r="H893" s="231">
        <v>1</v>
      </c>
      <c r="I893" s="231">
        <v>6</v>
      </c>
      <c r="J893" s="263">
        <v>142.16999999999999</v>
      </c>
      <c r="K893" s="265">
        <v>1.04236</v>
      </c>
      <c r="L893" s="263">
        <v>889.15</v>
      </c>
      <c r="M893" s="267">
        <v>9.1199999999999992</v>
      </c>
      <c r="N893" s="264">
        <v>8109.05</v>
      </c>
      <c r="EZ893" s="225"/>
      <c r="FA893" s="226"/>
      <c r="FB893" s="226" t="s">
        <v>84</v>
      </c>
      <c r="FC893" s="226" t="s">
        <v>4</v>
      </c>
      <c r="FD893" s="226" t="s">
        <v>4</v>
      </c>
      <c r="FJ893" s="226"/>
      <c r="FL893" s="226"/>
    </row>
    <row r="894" spans="1:168" s="116" customFormat="1" ht="15" x14ac:dyDescent="0.25">
      <c r="A894" s="235"/>
      <c r="B894" s="236"/>
      <c r="C894" s="315" t="s">
        <v>626</v>
      </c>
      <c r="D894" s="315"/>
      <c r="E894" s="315"/>
      <c r="F894" s="315"/>
      <c r="G894" s="315"/>
      <c r="H894" s="315"/>
      <c r="I894" s="315"/>
      <c r="J894" s="315"/>
      <c r="K894" s="315"/>
      <c r="L894" s="315"/>
      <c r="M894" s="315"/>
      <c r="N894" s="317"/>
      <c r="EZ894" s="225"/>
      <c r="FA894" s="226"/>
      <c r="FB894" s="226"/>
      <c r="FC894" s="226"/>
      <c r="FD894" s="226"/>
      <c r="FJ894" s="226"/>
      <c r="FK894" s="237" t="s">
        <v>626</v>
      </c>
      <c r="FL894" s="226"/>
    </row>
    <row r="895" spans="1:168" s="116" customFormat="1" ht="15" x14ac:dyDescent="0.25">
      <c r="A895" s="238"/>
      <c r="B895" s="239"/>
      <c r="C895" s="310" t="s">
        <v>87</v>
      </c>
      <c r="D895" s="310"/>
      <c r="E895" s="310"/>
      <c r="F895" s="310"/>
      <c r="G895" s="310"/>
      <c r="H895" s="310"/>
      <c r="I895" s="310"/>
      <c r="J895" s="310"/>
      <c r="K895" s="310"/>
      <c r="L895" s="310"/>
      <c r="M895" s="310"/>
      <c r="N895" s="322"/>
      <c r="EZ895" s="225"/>
      <c r="FA895" s="226"/>
      <c r="FB895" s="226"/>
      <c r="FC895" s="226"/>
      <c r="FD895" s="226"/>
      <c r="FF895" s="237" t="s">
        <v>87</v>
      </c>
      <c r="FJ895" s="226"/>
      <c r="FL895" s="226"/>
    </row>
    <row r="896" spans="1:168" s="116" customFormat="1" ht="15" x14ac:dyDescent="0.25">
      <c r="A896" s="238"/>
      <c r="B896" s="239"/>
      <c r="C896" s="310" t="s">
        <v>88</v>
      </c>
      <c r="D896" s="310"/>
      <c r="E896" s="310"/>
      <c r="F896" s="310"/>
      <c r="G896" s="310"/>
      <c r="H896" s="310"/>
      <c r="I896" s="310"/>
      <c r="J896" s="310"/>
      <c r="K896" s="310"/>
      <c r="L896" s="310"/>
      <c r="M896" s="310"/>
      <c r="N896" s="322"/>
      <c r="EZ896" s="225"/>
      <c r="FA896" s="226"/>
      <c r="FB896" s="226"/>
      <c r="FC896" s="226"/>
      <c r="FD896" s="226"/>
      <c r="FF896" s="237" t="s">
        <v>88</v>
      </c>
      <c r="FJ896" s="226"/>
      <c r="FL896" s="226"/>
    </row>
    <row r="897" spans="1:168" s="116" customFormat="1" ht="15" x14ac:dyDescent="0.25">
      <c r="A897" s="261"/>
      <c r="B897" s="262"/>
      <c r="C897" s="316" t="s">
        <v>82</v>
      </c>
      <c r="D897" s="316"/>
      <c r="E897" s="316"/>
      <c r="F897" s="229"/>
      <c r="G897" s="230"/>
      <c r="H897" s="230"/>
      <c r="I897" s="230"/>
      <c r="J897" s="233"/>
      <c r="K897" s="230"/>
      <c r="L897" s="263">
        <v>889.15</v>
      </c>
      <c r="M897" s="256"/>
      <c r="N897" s="264">
        <v>8109.05</v>
      </c>
      <c r="EZ897" s="225"/>
      <c r="FA897" s="226"/>
      <c r="FB897" s="226"/>
      <c r="FC897" s="226"/>
      <c r="FD897" s="226"/>
      <c r="FJ897" s="226" t="s">
        <v>82</v>
      </c>
      <c r="FL897" s="226"/>
    </row>
    <row r="898" spans="1:168" s="116" customFormat="1" ht="45.75" x14ac:dyDescent="0.25">
      <c r="A898" s="227" t="s">
        <v>321</v>
      </c>
      <c r="B898" s="228" t="s">
        <v>304</v>
      </c>
      <c r="C898" s="316" t="s">
        <v>305</v>
      </c>
      <c r="D898" s="316"/>
      <c r="E898" s="316"/>
      <c r="F898" s="229" t="s">
        <v>59</v>
      </c>
      <c r="G898" s="230">
        <v>2.5399999999999999E-2</v>
      </c>
      <c r="H898" s="231">
        <v>1</v>
      </c>
      <c r="I898" s="232">
        <v>2.5399999999999999E-2</v>
      </c>
      <c r="J898" s="233"/>
      <c r="K898" s="230"/>
      <c r="L898" s="233"/>
      <c r="M898" s="230"/>
      <c r="N898" s="234"/>
      <c r="EZ898" s="225"/>
      <c r="FA898" s="226"/>
      <c r="FB898" s="226" t="s">
        <v>305</v>
      </c>
      <c r="FC898" s="226" t="s">
        <v>4</v>
      </c>
      <c r="FD898" s="226" t="s">
        <v>4</v>
      </c>
      <c r="FJ898" s="226"/>
      <c r="FL898" s="226"/>
    </row>
    <row r="899" spans="1:168" s="116" customFormat="1" ht="15" x14ac:dyDescent="0.25">
      <c r="A899" s="235"/>
      <c r="B899" s="236"/>
      <c r="C899" s="315" t="s">
        <v>322</v>
      </c>
      <c r="D899" s="315"/>
      <c r="E899" s="315"/>
      <c r="F899" s="315"/>
      <c r="G899" s="315"/>
      <c r="H899" s="315"/>
      <c r="I899" s="315"/>
      <c r="J899" s="315"/>
      <c r="K899" s="315"/>
      <c r="L899" s="315"/>
      <c r="M899" s="315"/>
      <c r="N899" s="317"/>
      <c r="EZ899" s="225"/>
      <c r="FA899" s="226"/>
      <c r="FB899" s="226"/>
      <c r="FC899" s="226"/>
      <c r="FD899" s="226"/>
      <c r="FE899" s="237" t="s">
        <v>322</v>
      </c>
      <c r="FJ899" s="226"/>
      <c r="FL899" s="226"/>
    </row>
    <row r="900" spans="1:168" s="116" customFormat="1" ht="68.25" x14ac:dyDescent="0.25">
      <c r="A900" s="238"/>
      <c r="B900" s="239" t="s">
        <v>61</v>
      </c>
      <c r="C900" s="310" t="s">
        <v>62</v>
      </c>
      <c r="D900" s="310"/>
      <c r="E900" s="310"/>
      <c r="F900" s="310"/>
      <c r="G900" s="310"/>
      <c r="H900" s="310"/>
      <c r="I900" s="310"/>
      <c r="J900" s="310"/>
      <c r="K900" s="310"/>
      <c r="L900" s="310"/>
      <c r="M900" s="310"/>
      <c r="N900" s="322"/>
      <c r="EZ900" s="225"/>
      <c r="FA900" s="226"/>
      <c r="FB900" s="226"/>
      <c r="FC900" s="226"/>
      <c r="FD900" s="226"/>
      <c r="FF900" s="237" t="s">
        <v>62</v>
      </c>
      <c r="FJ900" s="226"/>
      <c r="FL900" s="226"/>
    </row>
    <row r="901" spans="1:168" s="116" customFormat="1" ht="15" x14ac:dyDescent="0.25">
      <c r="A901" s="238"/>
      <c r="B901" s="239" t="s">
        <v>199</v>
      </c>
      <c r="C901" s="310" t="s">
        <v>200</v>
      </c>
      <c r="D901" s="310"/>
      <c r="E901" s="310"/>
      <c r="F901" s="310"/>
      <c r="G901" s="310"/>
      <c r="H901" s="310"/>
      <c r="I901" s="310"/>
      <c r="J901" s="310"/>
      <c r="K901" s="310"/>
      <c r="L901" s="310"/>
      <c r="M901" s="310"/>
      <c r="N901" s="322"/>
      <c r="EZ901" s="225"/>
      <c r="FA901" s="226"/>
      <c r="FB901" s="226"/>
      <c r="FC901" s="226"/>
      <c r="FD901" s="226"/>
      <c r="FF901" s="237" t="s">
        <v>200</v>
      </c>
      <c r="FJ901" s="226"/>
      <c r="FL901" s="226"/>
    </row>
    <row r="902" spans="1:168" s="116" customFormat="1" ht="23.25" x14ac:dyDescent="0.25">
      <c r="A902" s="238"/>
      <c r="B902" s="239" t="s">
        <v>63</v>
      </c>
      <c r="C902" s="310" t="s">
        <v>64</v>
      </c>
      <c r="D902" s="310"/>
      <c r="E902" s="310"/>
      <c r="F902" s="310"/>
      <c r="G902" s="310"/>
      <c r="H902" s="310"/>
      <c r="I902" s="310"/>
      <c r="J902" s="310"/>
      <c r="K902" s="310"/>
      <c r="L902" s="310"/>
      <c r="M902" s="310"/>
      <c r="N902" s="322"/>
      <c r="EZ902" s="225"/>
      <c r="FA902" s="226"/>
      <c r="FB902" s="226"/>
      <c r="FC902" s="226"/>
      <c r="FD902" s="226"/>
      <c r="FF902" s="237" t="s">
        <v>64</v>
      </c>
      <c r="FJ902" s="226"/>
      <c r="FL902" s="226"/>
    </row>
    <row r="903" spans="1:168" s="116" customFormat="1" ht="15" x14ac:dyDescent="0.25">
      <c r="A903" s="240"/>
      <c r="B903" s="239" t="s">
        <v>56</v>
      </c>
      <c r="C903" s="315" t="s">
        <v>65</v>
      </c>
      <c r="D903" s="315"/>
      <c r="E903" s="315"/>
      <c r="F903" s="241"/>
      <c r="G903" s="242"/>
      <c r="H903" s="242"/>
      <c r="I903" s="242"/>
      <c r="J903" s="245">
        <v>901.75</v>
      </c>
      <c r="K903" s="268">
        <v>1.45475</v>
      </c>
      <c r="L903" s="245">
        <v>33.32</v>
      </c>
      <c r="M903" s="246">
        <v>49.45</v>
      </c>
      <c r="N903" s="247">
        <v>1647.67</v>
      </c>
      <c r="EZ903" s="225"/>
      <c r="FA903" s="226"/>
      <c r="FB903" s="226"/>
      <c r="FC903" s="226"/>
      <c r="FD903" s="226"/>
      <c r="FG903" s="237" t="s">
        <v>65</v>
      </c>
      <c r="FJ903" s="226"/>
      <c r="FL903" s="226"/>
    </row>
    <row r="904" spans="1:168" s="116" customFormat="1" ht="15" x14ac:dyDescent="0.25">
      <c r="A904" s="240"/>
      <c r="B904" s="239" t="s">
        <v>66</v>
      </c>
      <c r="C904" s="315" t="s">
        <v>67</v>
      </c>
      <c r="D904" s="315"/>
      <c r="E904" s="315"/>
      <c r="F904" s="241"/>
      <c r="G904" s="242"/>
      <c r="H904" s="242"/>
      <c r="I904" s="242"/>
      <c r="J904" s="245">
        <v>494.67</v>
      </c>
      <c r="K904" s="244">
        <v>1.4375</v>
      </c>
      <c r="L904" s="245">
        <v>18.059999999999999</v>
      </c>
      <c r="M904" s="246">
        <v>14.53</v>
      </c>
      <c r="N904" s="249">
        <v>262.41000000000003</v>
      </c>
      <c r="EZ904" s="225"/>
      <c r="FA904" s="226"/>
      <c r="FB904" s="226"/>
      <c r="FC904" s="226"/>
      <c r="FD904" s="226"/>
      <c r="FG904" s="237" t="s">
        <v>67</v>
      </c>
      <c r="FJ904" s="226"/>
      <c r="FL904" s="226"/>
    </row>
    <row r="905" spans="1:168" s="116" customFormat="1" ht="15" x14ac:dyDescent="0.25">
      <c r="A905" s="240"/>
      <c r="B905" s="239" t="s">
        <v>68</v>
      </c>
      <c r="C905" s="315" t="s">
        <v>69</v>
      </c>
      <c r="D905" s="315"/>
      <c r="E905" s="315"/>
      <c r="F905" s="241"/>
      <c r="G905" s="242"/>
      <c r="H905" s="242"/>
      <c r="I905" s="242"/>
      <c r="J905" s="245">
        <v>31.38</v>
      </c>
      <c r="K905" s="244">
        <v>1.4375</v>
      </c>
      <c r="L905" s="245">
        <v>1.1499999999999999</v>
      </c>
      <c r="M905" s="246">
        <v>49.45</v>
      </c>
      <c r="N905" s="249">
        <v>56.87</v>
      </c>
      <c r="EZ905" s="225"/>
      <c r="FA905" s="226"/>
      <c r="FB905" s="226"/>
      <c r="FC905" s="226"/>
      <c r="FD905" s="226"/>
      <c r="FG905" s="237" t="s">
        <v>69</v>
      </c>
      <c r="FJ905" s="226"/>
      <c r="FL905" s="226"/>
    </row>
    <row r="906" spans="1:168" s="116" customFormat="1" ht="15" x14ac:dyDescent="0.25">
      <c r="A906" s="240"/>
      <c r="B906" s="239" t="s">
        <v>70</v>
      </c>
      <c r="C906" s="315" t="s">
        <v>71</v>
      </c>
      <c r="D906" s="315"/>
      <c r="E906" s="315"/>
      <c r="F906" s="241"/>
      <c r="G906" s="242"/>
      <c r="H906" s="242"/>
      <c r="I906" s="242"/>
      <c r="J906" s="245">
        <v>52.95</v>
      </c>
      <c r="K906" s="242"/>
      <c r="L906" s="245">
        <v>1.34</v>
      </c>
      <c r="M906" s="246">
        <v>9.1199999999999992</v>
      </c>
      <c r="N906" s="249">
        <v>12.22</v>
      </c>
      <c r="EZ906" s="225"/>
      <c r="FA906" s="226"/>
      <c r="FB906" s="226"/>
      <c r="FC906" s="226"/>
      <c r="FD906" s="226"/>
      <c r="FG906" s="237" t="s">
        <v>71</v>
      </c>
      <c r="FJ906" s="226"/>
      <c r="FL906" s="226"/>
    </row>
    <row r="907" spans="1:168" s="116" customFormat="1" ht="15" x14ac:dyDescent="0.25">
      <c r="A907" s="251"/>
      <c r="B907" s="239"/>
      <c r="C907" s="315" t="s">
        <v>72</v>
      </c>
      <c r="D907" s="315"/>
      <c r="E907" s="315"/>
      <c r="F907" s="241" t="s">
        <v>73</v>
      </c>
      <c r="G907" s="246">
        <v>46.48</v>
      </c>
      <c r="H907" s="268">
        <v>1.45475</v>
      </c>
      <c r="I907" s="252">
        <v>1.7174662000000001</v>
      </c>
      <c r="J907" s="253"/>
      <c r="K907" s="242"/>
      <c r="L907" s="253"/>
      <c r="M907" s="242"/>
      <c r="N907" s="254"/>
      <c r="EZ907" s="225"/>
      <c r="FA907" s="226"/>
      <c r="FB907" s="226"/>
      <c r="FC907" s="226"/>
      <c r="FD907" s="226"/>
      <c r="FH907" s="237" t="s">
        <v>72</v>
      </c>
      <c r="FJ907" s="226"/>
      <c r="FL907" s="226"/>
    </row>
    <row r="908" spans="1:168" s="116" customFormat="1" ht="15" x14ac:dyDescent="0.25">
      <c r="A908" s="251"/>
      <c r="B908" s="239"/>
      <c r="C908" s="315" t="s">
        <v>74</v>
      </c>
      <c r="D908" s="315"/>
      <c r="E908" s="315"/>
      <c r="F908" s="241" t="s">
        <v>73</v>
      </c>
      <c r="G908" s="269">
        <v>2.5</v>
      </c>
      <c r="H908" s="244">
        <v>1.4375</v>
      </c>
      <c r="I908" s="252">
        <v>9.1281299999999996E-2</v>
      </c>
      <c r="J908" s="253"/>
      <c r="K908" s="242"/>
      <c r="L908" s="253"/>
      <c r="M908" s="242"/>
      <c r="N908" s="254"/>
      <c r="EZ908" s="225"/>
      <c r="FA908" s="226"/>
      <c r="FB908" s="226"/>
      <c r="FC908" s="226"/>
      <c r="FD908" s="226"/>
      <c r="FH908" s="237" t="s">
        <v>74</v>
      </c>
      <c r="FJ908" s="226"/>
      <c r="FL908" s="226"/>
    </row>
    <row r="909" spans="1:168" s="116" customFormat="1" ht="15" x14ac:dyDescent="0.25">
      <c r="A909" s="235"/>
      <c r="B909" s="239"/>
      <c r="C909" s="318" t="s">
        <v>75</v>
      </c>
      <c r="D909" s="318"/>
      <c r="E909" s="318"/>
      <c r="F909" s="255"/>
      <c r="G909" s="256"/>
      <c r="H909" s="256"/>
      <c r="I909" s="256"/>
      <c r="J909" s="257">
        <v>1449.37</v>
      </c>
      <c r="K909" s="256"/>
      <c r="L909" s="258">
        <v>52.72</v>
      </c>
      <c r="M909" s="256"/>
      <c r="N909" s="259">
        <v>1922.3</v>
      </c>
      <c r="EZ909" s="225"/>
      <c r="FA909" s="226"/>
      <c r="FB909" s="226"/>
      <c r="FC909" s="226"/>
      <c r="FD909" s="226"/>
      <c r="FI909" s="237" t="s">
        <v>75</v>
      </c>
      <c r="FJ909" s="226"/>
      <c r="FL909" s="226"/>
    </row>
    <row r="910" spans="1:168" s="116" customFormat="1" ht="15" x14ac:dyDescent="0.25">
      <c r="A910" s="251"/>
      <c r="B910" s="239"/>
      <c r="C910" s="315" t="s">
        <v>76</v>
      </c>
      <c r="D910" s="315"/>
      <c r="E910" s="315"/>
      <c r="F910" s="241"/>
      <c r="G910" s="242"/>
      <c r="H910" s="242"/>
      <c r="I910" s="242"/>
      <c r="J910" s="253"/>
      <c r="K910" s="242"/>
      <c r="L910" s="245">
        <v>34.47</v>
      </c>
      <c r="M910" s="242"/>
      <c r="N910" s="247">
        <v>1704.54</v>
      </c>
      <c r="EZ910" s="225"/>
      <c r="FA910" s="226"/>
      <c r="FB910" s="226"/>
      <c r="FC910" s="226"/>
      <c r="FD910" s="226"/>
      <c r="FH910" s="237" t="s">
        <v>76</v>
      </c>
      <c r="FJ910" s="226"/>
      <c r="FL910" s="226"/>
    </row>
    <row r="911" spans="1:168" s="116" customFormat="1" ht="23.25" x14ac:dyDescent="0.25">
      <c r="A911" s="251"/>
      <c r="B911" s="239" t="s">
        <v>111</v>
      </c>
      <c r="C911" s="315" t="s">
        <v>112</v>
      </c>
      <c r="D911" s="315"/>
      <c r="E911" s="315"/>
      <c r="F911" s="241" t="s">
        <v>79</v>
      </c>
      <c r="G911" s="260">
        <v>97</v>
      </c>
      <c r="H911" s="242"/>
      <c r="I911" s="260">
        <v>97</v>
      </c>
      <c r="J911" s="253"/>
      <c r="K911" s="242"/>
      <c r="L911" s="245">
        <v>33.44</v>
      </c>
      <c r="M911" s="242"/>
      <c r="N911" s="247">
        <v>1653.4</v>
      </c>
      <c r="EZ911" s="225"/>
      <c r="FA911" s="226"/>
      <c r="FB911" s="226"/>
      <c r="FC911" s="226"/>
      <c r="FD911" s="226"/>
      <c r="FH911" s="237" t="s">
        <v>112</v>
      </c>
      <c r="FJ911" s="226"/>
      <c r="FL911" s="226"/>
    </row>
    <row r="912" spans="1:168" s="116" customFormat="1" ht="23.25" x14ac:dyDescent="0.25">
      <c r="A912" s="251"/>
      <c r="B912" s="239" t="s">
        <v>113</v>
      </c>
      <c r="C912" s="315" t="s">
        <v>114</v>
      </c>
      <c r="D912" s="315"/>
      <c r="E912" s="315"/>
      <c r="F912" s="241" t="s">
        <v>79</v>
      </c>
      <c r="G912" s="260">
        <v>51</v>
      </c>
      <c r="H912" s="242"/>
      <c r="I912" s="260">
        <v>51</v>
      </c>
      <c r="J912" s="253"/>
      <c r="K912" s="242"/>
      <c r="L912" s="245">
        <v>17.579999999999998</v>
      </c>
      <c r="M912" s="242"/>
      <c r="N912" s="249">
        <v>869.32</v>
      </c>
      <c r="EZ912" s="225"/>
      <c r="FA912" s="226"/>
      <c r="FB912" s="226"/>
      <c r="FC912" s="226"/>
      <c r="FD912" s="226"/>
      <c r="FH912" s="237" t="s">
        <v>114</v>
      </c>
      <c r="FJ912" s="226"/>
      <c r="FL912" s="226"/>
    </row>
    <row r="913" spans="1:168" s="116" customFormat="1" ht="15" x14ac:dyDescent="0.25">
      <c r="A913" s="261"/>
      <c r="B913" s="262"/>
      <c r="C913" s="316" t="s">
        <v>82</v>
      </c>
      <c r="D913" s="316"/>
      <c r="E913" s="316"/>
      <c r="F913" s="229"/>
      <c r="G913" s="230"/>
      <c r="H913" s="230"/>
      <c r="I913" s="230"/>
      <c r="J913" s="233"/>
      <c r="K913" s="230"/>
      <c r="L913" s="263">
        <v>103.74</v>
      </c>
      <c r="M913" s="256"/>
      <c r="N913" s="264">
        <v>4445.0200000000004</v>
      </c>
      <c r="EZ913" s="225"/>
      <c r="FA913" s="226"/>
      <c r="FB913" s="226"/>
      <c r="FC913" s="226"/>
      <c r="FD913" s="226"/>
      <c r="FJ913" s="226" t="s">
        <v>82</v>
      </c>
      <c r="FL913" s="226"/>
    </row>
    <row r="914" spans="1:168" s="116" customFormat="1" ht="45" x14ac:dyDescent="0.25">
      <c r="A914" s="227" t="s">
        <v>323</v>
      </c>
      <c r="B914" s="228" t="s">
        <v>308</v>
      </c>
      <c r="C914" s="316" t="s">
        <v>309</v>
      </c>
      <c r="D914" s="316"/>
      <c r="E914" s="316"/>
      <c r="F914" s="229" t="s">
        <v>85</v>
      </c>
      <c r="G914" s="230">
        <v>2.7</v>
      </c>
      <c r="H914" s="231">
        <v>1</v>
      </c>
      <c r="I914" s="273">
        <v>2.7</v>
      </c>
      <c r="J914" s="266">
        <v>2498.17</v>
      </c>
      <c r="K914" s="265">
        <v>1.04236</v>
      </c>
      <c r="L914" s="266">
        <v>7030.78</v>
      </c>
      <c r="M914" s="267">
        <v>9.1199999999999992</v>
      </c>
      <c r="N914" s="264">
        <v>64120.71</v>
      </c>
      <c r="EZ914" s="225"/>
      <c r="FA914" s="226"/>
      <c r="FB914" s="226" t="s">
        <v>309</v>
      </c>
      <c r="FC914" s="226" t="s">
        <v>4</v>
      </c>
      <c r="FD914" s="226" t="s">
        <v>4</v>
      </c>
      <c r="FJ914" s="226"/>
      <c r="FL914" s="226"/>
    </row>
    <row r="915" spans="1:168" s="116" customFormat="1" ht="15" x14ac:dyDescent="0.25">
      <c r="A915" s="235"/>
      <c r="B915" s="236"/>
      <c r="C915" s="315" t="s">
        <v>637</v>
      </c>
      <c r="D915" s="315"/>
      <c r="E915" s="315"/>
      <c r="F915" s="315"/>
      <c r="G915" s="315"/>
      <c r="H915" s="315"/>
      <c r="I915" s="315"/>
      <c r="J915" s="315"/>
      <c r="K915" s="315"/>
      <c r="L915" s="315"/>
      <c r="M915" s="315"/>
      <c r="N915" s="317"/>
      <c r="EZ915" s="225"/>
      <c r="FA915" s="226"/>
      <c r="FB915" s="226"/>
      <c r="FC915" s="226"/>
      <c r="FD915" s="226"/>
      <c r="FJ915" s="226"/>
      <c r="FK915" s="237" t="s">
        <v>637</v>
      </c>
      <c r="FL915" s="226"/>
    </row>
    <row r="916" spans="1:168" s="116" customFormat="1" ht="15" x14ac:dyDescent="0.25">
      <c r="A916" s="238"/>
      <c r="B916" s="239"/>
      <c r="C916" s="310" t="s">
        <v>87</v>
      </c>
      <c r="D916" s="310"/>
      <c r="E916" s="310"/>
      <c r="F916" s="310"/>
      <c r="G916" s="310"/>
      <c r="H916" s="310"/>
      <c r="I916" s="310"/>
      <c r="J916" s="310"/>
      <c r="K916" s="310"/>
      <c r="L916" s="310"/>
      <c r="M916" s="310"/>
      <c r="N916" s="322"/>
      <c r="EZ916" s="225"/>
      <c r="FA916" s="226"/>
      <c r="FB916" s="226"/>
      <c r="FC916" s="226"/>
      <c r="FD916" s="226"/>
      <c r="FF916" s="237" t="s">
        <v>87</v>
      </c>
      <c r="FJ916" s="226"/>
      <c r="FL916" s="226"/>
    </row>
    <row r="917" spans="1:168" s="116" customFormat="1" ht="15" x14ac:dyDescent="0.25">
      <c r="A917" s="238"/>
      <c r="B917" s="239"/>
      <c r="C917" s="310" t="s">
        <v>88</v>
      </c>
      <c r="D917" s="310"/>
      <c r="E917" s="310"/>
      <c r="F917" s="310"/>
      <c r="G917" s="310"/>
      <c r="H917" s="310"/>
      <c r="I917" s="310"/>
      <c r="J917" s="310"/>
      <c r="K917" s="310"/>
      <c r="L917" s="310"/>
      <c r="M917" s="310"/>
      <c r="N917" s="322"/>
      <c r="EZ917" s="225"/>
      <c r="FA917" s="226"/>
      <c r="FB917" s="226"/>
      <c r="FC917" s="226"/>
      <c r="FD917" s="226"/>
      <c r="FF917" s="237" t="s">
        <v>88</v>
      </c>
      <c r="FJ917" s="226"/>
      <c r="FL917" s="226"/>
    </row>
    <row r="918" spans="1:168" s="116" customFormat="1" ht="15" x14ac:dyDescent="0.25">
      <c r="A918" s="261"/>
      <c r="B918" s="262"/>
      <c r="C918" s="316" t="s">
        <v>82</v>
      </c>
      <c r="D918" s="316"/>
      <c r="E918" s="316"/>
      <c r="F918" s="229"/>
      <c r="G918" s="230"/>
      <c r="H918" s="230"/>
      <c r="I918" s="230"/>
      <c r="J918" s="233"/>
      <c r="K918" s="230"/>
      <c r="L918" s="266">
        <v>7030.78</v>
      </c>
      <c r="M918" s="256"/>
      <c r="N918" s="264">
        <v>64120.71</v>
      </c>
      <c r="EZ918" s="225"/>
      <c r="FA918" s="226"/>
      <c r="FB918" s="226"/>
      <c r="FC918" s="226"/>
      <c r="FD918" s="226"/>
      <c r="FJ918" s="226" t="s">
        <v>82</v>
      </c>
      <c r="FL918" s="226"/>
    </row>
    <row r="919" spans="1:168" s="116" customFormat="1" ht="34.5" x14ac:dyDescent="0.25">
      <c r="A919" s="227" t="s">
        <v>324</v>
      </c>
      <c r="B919" s="228" t="s">
        <v>325</v>
      </c>
      <c r="C919" s="316" t="s">
        <v>326</v>
      </c>
      <c r="D919" s="316"/>
      <c r="E919" s="316"/>
      <c r="F919" s="229" t="s">
        <v>327</v>
      </c>
      <c r="G919" s="230">
        <v>0.16</v>
      </c>
      <c r="H919" s="231">
        <v>1</v>
      </c>
      <c r="I919" s="267">
        <v>0.16</v>
      </c>
      <c r="J919" s="233"/>
      <c r="K919" s="230"/>
      <c r="L919" s="233"/>
      <c r="M919" s="230"/>
      <c r="N919" s="234"/>
      <c r="EZ919" s="225"/>
      <c r="FA919" s="226"/>
      <c r="FB919" s="226" t="s">
        <v>326</v>
      </c>
      <c r="FC919" s="226" t="s">
        <v>4</v>
      </c>
      <c r="FD919" s="226" t="s">
        <v>4</v>
      </c>
      <c r="FJ919" s="226"/>
      <c r="FL919" s="226"/>
    </row>
    <row r="920" spans="1:168" s="116" customFormat="1" ht="15" x14ac:dyDescent="0.25">
      <c r="A920" s="235"/>
      <c r="B920" s="236"/>
      <c r="C920" s="315" t="s">
        <v>328</v>
      </c>
      <c r="D920" s="315"/>
      <c r="E920" s="315"/>
      <c r="F920" s="315"/>
      <c r="G920" s="315"/>
      <c r="H920" s="315"/>
      <c r="I920" s="315"/>
      <c r="J920" s="315"/>
      <c r="K920" s="315"/>
      <c r="L920" s="315"/>
      <c r="M920" s="315"/>
      <c r="N920" s="317"/>
      <c r="EZ920" s="225"/>
      <c r="FA920" s="226"/>
      <c r="FB920" s="226"/>
      <c r="FC920" s="226"/>
      <c r="FD920" s="226"/>
      <c r="FE920" s="237" t="s">
        <v>328</v>
      </c>
      <c r="FJ920" s="226"/>
      <c r="FL920" s="226"/>
    </row>
    <row r="921" spans="1:168" s="116" customFormat="1" ht="68.25" x14ac:dyDescent="0.25">
      <c r="A921" s="238"/>
      <c r="B921" s="239" t="s">
        <v>61</v>
      </c>
      <c r="C921" s="310" t="s">
        <v>62</v>
      </c>
      <c r="D921" s="310"/>
      <c r="E921" s="310"/>
      <c r="F921" s="310"/>
      <c r="G921" s="310"/>
      <c r="H921" s="310"/>
      <c r="I921" s="310"/>
      <c r="J921" s="310"/>
      <c r="K921" s="310"/>
      <c r="L921" s="310"/>
      <c r="M921" s="310"/>
      <c r="N921" s="322"/>
      <c r="EZ921" s="225"/>
      <c r="FA921" s="226"/>
      <c r="FB921" s="226"/>
      <c r="FC921" s="226"/>
      <c r="FD921" s="226"/>
      <c r="FF921" s="237" t="s">
        <v>62</v>
      </c>
      <c r="FJ921" s="226"/>
      <c r="FL921" s="226"/>
    </row>
    <row r="922" spans="1:168" s="116" customFormat="1" ht="23.25" x14ac:dyDescent="0.25">
      <c r="A922" s="238"/>
      <c r="B922" s="239" t="s">
        <v>63</v>
      </c>
      <c r="C922" s="310" t="s">
        <v>64</v>
      </c>
      <c r="D922" s="310"/>
      <c r="E922" s="310"/>
      <c r="F922" s="310"/>
      <c r="G922" s="310"/>
      <c r="H922" s="310"/>
      <c r="I922" s="310"/>
      <c r="J922" s="310"/>
      <c r="K922" s="310"/>
      <c r="L922" s="310"/>
      <c r="M922" s="310"/>
      <c r="N922" s="322"/>
      <c r="EZ922" s="225"/>
      <c r="FA922" s="226"/>
      <c r="FB922" s="226"/>
      <c r="FC922" s="226"/>
      <c r="FD922" s="226"/>
      <c r="FF922" s="237" t="s">
        <v>64</v>
      </c>
      <c r="FJ922" s="226"/>
      <c r="FL922" s="226"/>
    </row>
    <row r="923" spans="1:168" s="116" customFormat="1" ht="15" x14ac:dyDescent="0.25">
      <c r="A923" s="240"/>
      <c r="B923" s="239" t="s">
        <v>56</v>
      </c>
      <c r="C923" s="315" t="s">
        <v>65</v>
      </c>
      <c r="D923" s="315"/>
      <c r="E923" s="315"/>
      <c r="F923" s="241"/>
      <c r="G923" s="242"/>
      <c r="H923" s="242"/>
      <c r="I923" s="242"/>
      <c r="J923" s="245">
        <v>440.79</v>
      </c>
      <c r="K923" s="244">
        <v>1.3225</v>
      </c>
      <c r="L923" s="245">
        <v>93.27</v>
      </c>
      <c r="M923" s="246">
        <v>49.45</v>
      </c>
      <c r="N923" s="247">
        <v>4612.2</v>
      </c>
      <c r="EZ923" s="225"/>
      <c r="FA923" s="226"/>
      <c r="FB923" s="226"/>
      <c r="FC923" s="226"/>
      <c r="FD923" s="226"/>
      <c r="FG923" s="237" t="s">
        <v>65</v>
      </c>
      <c r="FJ923" s="226"/>
      <c r="FL923" s="226"/>
    </row>
    <row r="924" spans="1:168" s="116" customFormat="1" ht="15" x14ac:dyDescent="0.25">
      <c r="A924" s="240"/>
      <c r="B924" s="239" t="s">
        <v>66</v>
      </c>
      <c r="C924" s="315" t="s">
        <v>67</v>
      </c>
      <c r="D924" s="315"/>
      <c r="E924" s="315"/>
      <c r="F924" s="241"/>
      <c r="G924" s="242"/>
      <c r="H924" s="242"/>
      <c r="I924" s="242"/>
      <c r="J924" s="245">
        <v>3.96</v>
      </c>
      <c r="K924" s="244">
        <v>1.4375</v>
      </c>
      <c r="L924" s="245">
        <v>0.91</v>
      </c>
      <c r="M924" s="246">
        <v>14.53</v>
      </c>
      <c r="N924" s="249">
        <v>13.22</v>
      </c>
      <c r="EZ924" s="225"/>
      <c r="FA924" s="226"/>
      <c r="FB924" s="226"/>
      <c r="FC924" s="226"/>
      <c r="FD924" s="226"/>
      <c r="FG924" s="237" t="s">
        <v>67</v>
      </c>
      <c r="FJ924" s="226"/>
      <c r="FL924" s="226"/>
    </row>
    <row r="925" spans="1:168" s="116" customFormat="1" ht="15" x14ac:dyDescent="0.25">
      <c r="A925" s="240"/>
      <c r="B925" s="239" t="s">
        <v>68</v>
      </c>
      <c r="C925" s="315" t="s">
        <v>69</v>
      </c>
      <c r="D925" s="315"/>
      <c r="E925" s="315"/>
      <c r="F925" s="241"/>
      <c r="G925" s="242"/>
      <c r="H925" s="242"/>
      <c r="I925" s="242"/>
      <c r="J925" s="245">
        <v>0.26</v>
      </c>
      <c r="K925" s="244">
        <v>1.4375</v>
      </c>
      <c r="L925" s="245">
        <v>0.06</v>
      </c>
      <c r="M925" s="246">
        <v>49.45</v>
      </c>
      <c r="N925" s="249">
        <v>2.97</v>
      </c>
      <c r="EZ925" s="225"/>
      <c r="FA925" s="226"/>
      <c r="FB925" s="226"/>
      <c r="FC925" s="226"/>
      <c r="FD925" s="226"/>
      <c r="FG925" s="237" t="s">
        <v>69</v>
      </c>
      <c r="FJ925" s="226"/>
      <c r="FL925" s="226"/>
    </row>
    <row r="926" spans="1:168" s="116" customFormat="1" ht="15" x14ac:dyDescent="0.25">
      <c r="A926" s="240"/>
      <c r="B926" s="239" t="s">
        <v>70</v>
      </c>
      <c r="C926" s="315" t="s">
        <v>71</v>
      </c>
      <c r="D926" s="315"/>
      <c r="E926" s="315"/>
      <c r="F926" s="241"/>
      <c r="G926" s="242"/>
      <c r="H926" s="242"/>
      <c r="I926" s="242"/>
      <c r="J926" s="245">
        <v>50.53</v>
      </c>
      <c r="K926" s="242"/>
      <c r="L926" s="245">
        <v>8.08</v>
      </c>
      <c r="M926" s="246">
        <v>9.1199999999999992</v>
      </c>
      <c r="N926" s="249">
        <v>73.69</v>
      </c>
      <c r="EZ926" s="225"/>
      <c r="FA926" s="226"/>
      <c r="FB926" s="226"/>
      <c r="FC926" s="226"/>
      <c r="FD926" s="226"/>
      <c r="FG926" s="237" t="s">
        <v>71</v>
      </c>
      <c r="FJ926" s="226"/>
      <c r="FL926" s="226"/>
    </row>
    <row r="927" spans="1:168" s="116" customFormat="1" ht="15" x14ac:dyDescent="0.25">
      <c r="A927" s="251"/>
      <c r="B927" s="239"/>
      <c r="C927" s="315" t="s">
        <v>72</v>
      </c>
      <c r="D927" s="315"/>
      <c r="E927" s="315"/>
      <c r="F927" s="241" t="s">
        <v>73</v>
      </c>
      <c r="G927" s="246">
        <v>22.72</v>
      </c>
      <c r="H927" s="244">
        <v>1.3225</v>
      </c>
      <c r="I927" s="271">
        <v>4.8075520000000003</v>
      </c>
      <c r="J927" s="253"/>
      <c r="K927" s="242"/>
      <c r="L927" s="253"/>
      <c r="M927" s="242"/>
      <c r="N927" s="254"/>
      <c r="EZ927" s="225"/>
      <c r="FA927" s="226"/>
      <c r="FB927" s="226"/>
      <c r="FC927" s="226"/>
      <c r="FD927" s="226"/>
      <c r="FH927" s="237" t="s">
        <v>72</v>
      </c>
      <c r="FJ927" s="226"/>
      <c r="FL927" s="226"/>
    </row>
    <row r="928" spans="1:168" s="116" customFormat="1" ht="15" x14ac:dyDescent="0.25">
      <c r="A928" s="251"/>
      <c r="B928" s="239"/>
      <c r="C928" s="315" t="s">
        <v>74</v>
      </c>
      <c r="D928" s="315"/>
      <c r="E928" s="315"/>
      <c r="F928" s="241" t="s">
        <v>73</v>
      </c>
      <c r="G928" s="246">
        <v>0.02</v>
      </c>
      <c r="H928" s="244">
        <v>1.4375</v>
      </c>
      <c r="I928" s="244">
        <v>4.5999999999999999E-3</v>
      </c>
      <c r="J928" s="253"/>
      <c r="K928" s="242"/>
      <c r="L928" s="253"/>
      <c r="M928" s="242"/>
      <c r="N928" s="254"/>
      <c r="EZ928" s="225"/>
      <c r="FA928" s="226"/>
      <c r="FB928" s="226"/>
      <c r="FC928" s="226"/>
      <c r="FD928" s="226"/>
      <c r="FH928" s="237" t="s">
        <v>74</v>
      </c>
      <c r="FJ928" s="226"/>
      <c r="FL928" s="226"/>
    </row>
    <row r="929" spans="1:168" s="116" customFormat="1" ht="15" x14ac:dyDescent="0.25">
      <c r="A929" s="235"/>
      <c r="B929" s="239"/>
      <c r="C929" s="318" t="s">
        <v>75</v>
      </c>
      <c r="D929" s="318"/>
      <c r="E929" s="318"/>
      <c r="F929" s="255"/>
      <c r="G929" s="256"/>
      <c r="H929" s="256"/>
      <c r="I929" s="256"/>
      <c r="J929" s="258">
        <v>495.28</v>
      </c>
      <c r="K929" s="256"/>
      <c r="L929" s="258">
        <v>102.26</v>
      </c>
      <c r="M929" s="256"/>
      <c r="N929" s="259">
        <v>4699.1099999999997</v>
      </c>
      <c r="EZ929" s="225"/>
      <c r="FA929" s="226"/>
      <c r="FB929" s="226"/>
      <c r="FC929" s="226"/>
      <c r="FD929" s="226"/>
      <c r="FI929" s="237" t="s">
        <v>75</v>
      </c>
      <c r="FJ929" s="226"/>
      <c r="FL929" s="226"/>
    </row>
    <row r="930" spans="1:168" s="116" customFormat="1" ht="15" x14ac:dyDescent="0.25">
      <c r="A930" s="251"/>
      <c r="B930" s="239"/>
      <c r="C930" s="315" t="s">
        <v>76</v>
      </c>
      <c r="D930" s="315"/>
      <c r="E930" s="315"/>
      <c r="F930" s="241"/>
      <c r="G930" s="242"/>
      <c r="H930" s="242"/>
      <c r="I930" s="242"/>
      <c r="J930" s="253"/>
      <c r="K930" s="242"/>
      <c r="L930" s="245">
        <v>93.33</v>
      </c>
      <c r="M930" s="242"/>
      <c r="N930" s="247">
        <v>4615.17</v>
      </c>
      <c r="EZ930" s="225"/>
      <c r="FA930" s="226"/>
      <c r="FB930" s="226"/>
      <c r="FC930" s="226"/>
      <c r="FD930" s="226"/>
      <c r="FH930" s="237" t="s">
        <v>76</v>
      </c>
      <c r="FJ930" s="226"/>
      <c r="FL930" s="226"/>
    </row>
    <row r="931" spans="1:168" s="116" customFormat="1" ht="23.25" x14ac:dyDescent="0.25">
      <c r="A931" s="251"/>
      <c r="B931" s="239" t="s">
        <v>111</v>
      </c>
      <c r="C931" s="315" t="s">
        <v>112</v>
      </c>
      <c r="D931" s="315"/>
      <c r="E931" s="315"/>
      <c r="F931" s="241" t="s">
        <v>79</v>
      </c>
      <c r="G931" s="260">
        <v>97</v>
      </c>
      <c r="H931" s="242"/>
      <c r="I931" s="260">
        <v>97</v>
      </c>
      <c r="J931" s="253"/>
      <c r="K931" s="242"/>
      <c r="L931" s="245">
        <v>90.53</v>
      </c>
      <c r="M931" s="242"/>
      <c r="N931" s="247">
        <v>4476.71</v>
      </c>
      <c r="EZ931" s="225"/>
      <c r="FA931" s="226"/>
      <c r="FB931" s="226"/>
      <c r="FC931" s="226"/>
      <c r="FD931" s="226"/>
      <c r="FH931" s="237" t="s">
        <v>112</v>
      </c>
      <c r="FJ931" s="226"/>
      <c r="FL931" s="226"/>
    </row>
    <row r="932" spans="1:168" s="116" customFormat="1" ht="23.25" x14ac:dyDescent="0.25">
      <c r="A932" s="251"/>
      <c r="B932" s="239" t="s">
        <v>113</v>
      </c>
      <c r="C932" s="315" t="s">
        <v>114</v>
      </c>
      <c r="D932" s="315"/>
      <c r="E932" s="315"/>
      <c r="F932" s="241" t="s">
        <v>79</v>
      </c>
      <c r="G932" s="260">
        <v>51</v>
      </c>
      <c r="H932" s="242"/>
      <c r="I932" s="260">
        <v>51</v>
      </c>
      <c r="J932" s="253"/>
      <c r="K932" s="242"/>
      <c r="L932" s="245">
        <v>47.6</v>
      </c>
      <c r="M932" s="242"/>
      <c r="N932" s="247">
        <v>2353.7399999999998</v>
      </c>
      <c r="EZ932" s="225"/>
      <c r="FA932" s="226"/>
      <c r="FB932" s="226"/>
      <c r="FC932" s="226"/>
      <c r="FD932" s="226"/>
      <c r="FH932" s="237" t="s">
        <v>114</v>
      </c>
      <c r="FJ932" s="226"/>
      <c r="FL932" s="226"/>
    </row>
    <row r="933" spans="1:168" s="116" customFormat="1" ht="15" x14ac:dyDescent="0.25">
      <c r="A933" s="261"/>
      <c r="B933" s="262"/>
      <c r="C933" s="316" t="s">
        <v>82</v>
      </c>
      <c r="D933" s="316"/>
      <c r="E933" s="316"/>
      <c r="F933" s="229"/>
      <c r="G933" s="230"/>
      <c r="H933" s="230"/>
      <c r="I933" s="230"/>
      <c r="J933" s="233"/>
      <c r="K933" s="230"/>
      <c r="L933" s="263">
        <v>240.39</v>
      </c>
      <c r="M933" s="256"/>
      <c r="N933" s="264">
        <v>11529.56</v>
      </c>
      <c r="EZ933" s="225"/>
      <c r="FA933" s="226"/>
      <c r="FB933" s="226"/>
      <c r="FC933" s="226"/>
      <c r="FD933" s="226"/>
      <c r="FJ933" s="226" t="s">
        <v>82</v>
      </c>
      <c r="FL933" s="226"/>
    </row>
    <row r="934" spans="1:168" s="116" customFormat="1" ht="45" x14ac:dyDescent="0.25">
      <c r="A934" s="227" t="s">
        <v>329</v>
      </c>
      <c r="B934" s="228" t="s">
        <v>330</v>
      </c>
      <c r="C934" s="316" t="s">
        <v>331</v>
      </c>
      <c r="D934" s="316"/>
      <c r="E934" s="316"/>
      <c r="F934" s="229" t="s">
        <v>85</v>
      </c>
      <c r="G934" s="230">
        <v>16</v>
      </c>
      <c r="H934" s="231">
        <v>1</v>
      </c>
      <c r="I934" s="231">
        <v>16</v>
      </c>
      <c r="J934" s="263">
        <v>466.01</v>
      </c>
      <c r="K934" s="265">
        <v>1.04236</v>
      </c>
      <c r="L934" s="266">
        <v>7772</v>
      </c>
      <c r="M934" s="267">
        <v>9.1199999999999992</v>
      </c>
      <c r="N934" s="264">
        <v>70880.639999999999</v>
      </c>
      <c r="EZ934" s="225"/>
      <c r="FA934" s="226"/>
      <c r="FB934" s="226" t="s">
        <v>331</v>
      </c>
      <c r="FC934" s="226" t="s">
        <v>4</v>
      </c>
      <c r="FD934" s="226" t="s">
        <v>4</v>
      </c>
      <c r="FJ934" s="226"/>
      <c r="FL934" s="226"/>
    </row>
    <row r="935" spans="1:168" s="116" customFormat="1" ht="15" x14ac:dyDescent="0.25">
      <c r="A935" s="235"/>
      <c r="B935" s="236"/>
      <c r="C935" s="315" t="s">
        <v>638</v>
      </c>
      <c r="D935" s="315"/>
      <c r="E935" s="315"/>
      <c r="F935" s="315"/>
      <c r="G935" s="315"/>
      <c r="H935" s="315"/>
      <c r="I935" s="315"/>
      <c r="J935" s="315"/>
      <c r="K935" s="315"/>
      <c r="L935" s="315"/>
      <c r="M935" s="315"/>
      <c r="N935" s="317"/>
      <c r="EZ935" s="225"/>
      <c r="FA935" s="226"/>
      <c r="FB935" s="226"/>
      <c r="FC935" s="226"/>
      <c r="FD935" s="226"/>
      <c r="FJ935" s="226"/>
      <c r="FK935" s="237" t="s">
        <v>638</v>
      </c>
      <c r="FL935" s="226"/>
    </row>
    <row r="936" spans="1:168" s="116" customFormat="1" ht="15" x14ac:dyDescent="0.25">
      <c r="A936" s="238"/>
      <c r="B936" s="239"/>
      <c r="C936" s="310" t="s">
        <v>87</v>
      </c>
      <c r="D936" s="310"/>
      <c r="E936" s="310"/>
      <c r="F936" s="310"/>
      <c r="G936" s="310"/>
      <c r="H936" s="310"/>
      <c r="I936" s="310"/>
      <c r="J936" s="310"/>
      <c r="K936" s="310"/>
      <c r="L936" s="310"/>
      <c r="M936" s="310"/>
      <c r="N936" s="322"/>
      <c r="EZ936" s="225"/>
      <c r="FA936" s="226"/>
      <c r="FB936" s="226"/>
      <c r="FC936" s="226"/>
      <c r="FD936" s="226"/>
      <c r="FF936" s="237" t="s">
        <v>87</v>
      </c>
      <c r="FJ936" s="226"/>
      <c r="FL936" s="226"/>
    </row>
    <row r="937" spans="1:168" s="116" customFormat="1" ht="15" x14ac:dyDescent="0.25">
      <c r="A937" s="238"/>
      <c r="B937" s="239"/>
      <c r="C937" s="310" t="s">
        <v>88</v>
      </c>
      <c r="D937" s="310"/>
      <c r="E937" s="310"/>
      <c r="F937" s="310"/>
      <c r="G937" s="310"/>
      <c r="H937" s="310"/>
      <c r="I937" s="310"/>
      <c r="J937" s="310"/>
      <c r="K937" s="310"/>
      <c r="L937" s="310"/>
      <c r="M937" s="310"/>
      <c r="N937" s="322"/>
      <c r="EZ937" s="225"/>
      <c r="FA937" s="226"/>
      <c r="FB937" s="226"/>
      <c r="FC937" s="226"/>
      <c r="FD937" s="226"/>
      <c r="FF937" s="237" t="s">
        <v>88</v>
      </c>
      <c r="FJ937" s="226"/>
      <c r="FL937" s="226"/>
    </row>
    <row r="938" spans="1:168" s="116" customFormat="1" ht="15" x14ac:dyDescent="0.25">
      <c r="A938" s="261"/>
      <c r="B938" s="262"/>
      <c r="C938" s="316" t="s">
        <v>82</v>
      </c>
      <c r="D938" s="316"/>
      <c r="E938" s="316"/>
      <c r="F938" s="229"/>
      <c r="G938" s="230"/>
      <c r="H938" s="230"/>
      <c r="I938" s="230"/>
      <c r="J938" s="233"/>
      <c r="K938" s="230"/>
      <c r="L938" s="266">
        <v>7772</v>
      </c>
      <c r="M938" s="256"/>
      <c r="N938" s="264">
        <v>70880.639999999999</v>
      </c>
      <c r="EZ938" s="225"/>
      <c r="FA938" s="226"/>
      <c r="FB938" s="226"/>
      <c r="FC938" s="226"/>
      <c r="FD938" s="226"/>
      <c r="FJ938" s="226" t="s">
        <v>82</v>
      </c>
      <c r="FL938" s="226"/>
    </row>
    <row r="939" spans="1:168" s="116" customFormat="1" ht="34.5" x14ac:dyDescent="0.25">
      <c r="A939" s="227" t="s">
        <v>333</v>
      </c>
      <c r="B939" s="228" t="s">
        <v>334</v>
      </c>
      <c r="C939" s="316" t="s">
        <v>335</v>
      </c>
      <c r="D939" s="316"/>
      <c r="E939" s="316"/>
      <c r="F939" s="229" t="s">
        <v>109</v>
      </c>
      <c r="G939" s="230">
        <v>0.3</v>
      </c>
      <c r="H939" s="231">
        <v>1</v>
      </c>
      <c r="I939" s="273">
        <v>0.3</v>
      </c>
      <c r="J939" s="233"/>
      <c r="K939" s="230"/>
      <c r="L939" s="233"/>
      <c r="M939" s="230"/>
      <c r="N939" s="234"/>
      <c r="EZ939" s="225"/>
      <c r="FA939" s="226"/>
      <c r="FB939" s="226" t="s">
        <v>335</v>
      </c>
      <c r="FC939" s="226" t="s">
        <v>4</v>
      </c>
      <c r="FD939" s="226" t="s">
        <v>4</v>
      </c>
      <c r="FJ939" s="226"/>
      <c r="FL939" s="226"/>
    </row>
    <row r="940" spans="1:168" s="116" customFormat="1" ht="15" x14ac:dyDescent="0.25">
      <c r="A940" s="235"/>
      <c r="B940" s="236"/>
      <c r="C940" s="315" t="s">
        <v>176</v>
      </c>
      <c r="D940" s="315"/>
      <c r="E940" s="315"/>
      <c r="F940" s="315"/>
      <c r="G940" s="315"/>
      <c r="H940" s="315"/>
      <c r="I940" s="315"/>
      <c r="J940" s="315"/>
      <c r="K940" s="315"/>
      <c r="L940" s="315"/>
      <c r="M940" s="315"/>
      <c r="N940" s="317"/>
      <c r="EZ940" s="225"/>
      <c r="FA940" s="226"/>
      <c r="FB940" s="226"/>
      <c r="FC940" s="226"/>
      <c r="FD940" s="226"/>
      <c r="FE940" s="237" t="s">
        <v>176</v>
      </c>
      <c r="FJ940" s="226"/>
      <c r="FL940" s="226"/>
    </row>
    <row r="941" spans="1:168" s="116" customFormat="1" ht="68.25" x14ac:dyDescent="0.25">
      <c r="A941" s="238"/>
      <c r="B941" s="239" t="s">
        <v>61</v>
      </c>
      <c r="C941" s="310" t="s">
        <v>62</v>
      </c>
      <c r="D941" s="310"/>
      <c r="E941" s="310"/>
      <c r="F941" s="310"/>
      <c r="G941" s="310"/>
      <c r="H941" s="310"/>
      <c r="I941" s="310"/>
      <c r="J941" s="310"/>
      <c r="K941" s="310"/>
      <c r="L941" s="310"/>
      <c r="M941" s="310"/>
      <c r="N941" s="322"/>
      <c r="EZ941" s="225"/>
      <c r="FA941" s="226"/>
      <c r="FB941" s="226"/>
      <c r="FC941" s="226"/>
      <c r="FD941" s="226"/>
      <c r="FF941" s="237" t="s">
        <v>62</v>
      </c>
      <c r="FJ941" s="226"/>
      <c r="FL941" s="226"/>
    </row>
    <row r="942" spans="1:168" s="116" customFormat="1" ht="23.25" x14ac:dyDescent="0.25">
      <c r="A942" s="238"/>
      <c r="B942" s="239" t="s">
        <v>63</v>
      </c>
      <c r="C942" s="310" t="s">
        <v>64</v>
      </c>
      <c r="D942" s="310"/>
      <c r="E942" s="310"/>
      <c r="F942" s="310"/>
      <c r="G942" s="310"/>
      <c r="H942" s="310"/>
      <c r="I942" s="310"/>
      <c r="J942" s="310"/>
      <c r="K942" s="310"/>
      <c r="L942" s="310"/>
      <c r="M942" s="310"/>
      <c r="N942" s="322"/>
      <c r="EZ942" s="225"/>
      <c r="FA942" s="226"/>
      <c r="FB942" s="226"/>
      <c r="FC942" s="226"/>
      <c r="FD942" s="226"/>
      <c r="FF942" s="237" t="s">
        <v>64</v>
      </c>
      <c r="FJ942" s="226"/>
      <c r="FL942" s="226"/>
    </row>
    <row r="943" spans="1:168" s="116" customFormat="1" ht="15" x14ac:dyDescent="0.25">
      <c r="A943" s="240"/>
      <c r="B943" s="239" t="s">
        <v>56</v>
      </c>
      <c r="C943" s="315" t="s">
        <v>65</v>
      </c>
      <c r="D943" s="315"/>
      <c r="E943" s="315"/>
      <c r="F943" s="241"/>
      <c r="G943" s="242"/>
      <c r="H943" s="242"/>
      <c r="I943" s="242"/>
      <c r="J943" s="245">
        <v>492</v>
      </c>
      <c r="K943" s="244">
        <v>1.3225</v>
      </c>
      <c r="L943" s="245">
        <v>195.2</v>
      </c>
      <c r="M943" s="246">
        <v>49.45</v>
      </c>
      <c r="N943" s="247">
        <v>9652.64</v>
      </c>
      <c r="EZ943" s="225"/>
      <c r="FA943" s="226"/>
      <c r="FB943" s="226"/>
      <c r="FC943" s="226"/>
      <c r="FD943" s="226"/>
      <c r="FG943" s="237" t="s">
        <v>65</v>
      </c>
      <c r="FJ943" s="226"/>
      <c r="FL943" s="226"/>
    </row>
    <row r="944" spans="1:168" s="116" customFormat="1" ht="15" x14ac:dyDescent="0.25">
      <c r="A944" s="240"/>
      <c r="B944" s="239" t="s">
        <v>66</v>
      </c>
      <c r="C944" s="315" t="s">
        <v>67</v>
      </c>
      <c r="D944" s="315"/>
      <c r="E944" s="315"/>
      <c r="F944" s="241"/>
      <c r="G944" s="242"/>
      <c r="H944" s="242"/>
      <c r="I944" s="242"/>
      <c r="J944" s="250">
        <v>1392.98</v>
      </c>
      <c r="K944" s="244">
        <v>1.4375</v>
      </c>
      <c r="L944" s="245">
        <v>600.72</v>
      </c>
      <c r="M944" s="246">
        <v>14.53</v>
      </c>
      <c r="N944" s="247">
        <v>8728.4599999999991</v>
      </c>
      <c r="EZ944" s="225"/>
      <c r="FA944" s="226"/>
      <c r="FB944" s="226"/>
      <c r="FC944" s="226"/>
      <c r="FD944" s="226"/>
      <c r="FG944" s="237" t="s">
        <v>67</v>
      </c>
      <c r="FJ944" s="226"/>
      <c r="FL944" s="226"/>
    </row>
    <row r="945" spans="1:168" s="116" customFormat="1" ht="15" x14ac:dyDescent="0.25">
      <c r="A945" s="240"/>
      <c r="B945" s="239" t="s">
        <v>68</v>
      </c>
      <c r="C945" s="315" t="s">
        <v>69</v>
      </c>
      <c r="D945" s="315"/>
      <c r="E945" s="315"/>
      <c r="F945" s="241"/>
      <c r="G945" s="242"/>
      <c r="H945" s="242"/>
      <c r="I945" s="242"/>
      <c r="J945" s="245">
        <v>71.319999999999993</v>
      </c>
      <c r="K945" s="244">
        <v>1.4375</v>
      </c>
      <c r="L945" s="245">
        <v>30.76</v>
      </c>
      <c r="M945" s="246">
        <v>49.45</v>
      </c>
      <c r="N945" s="247">
        <v>1521.08</v>
      </c>
      <c r="EZ945" s="225"/>
      <c r="FA945" s="226"/>
      <c r="FB945" s="226"/>
      <c r="FC945" s="226"/>
      <c r="FD945" s="226"/>
      <c r="FG945" s="237" t="s">
        <v>69</v>
      </c>
      <c r="FJ945" s="226"/>
      <c r="FL945" s="226"/>
    </row>
    <row r="946" spans="1:168" s="116" customFormat="1" ht="15" x14ac:dyDescent="0.25">
      <c r="A946" s="240"/>
      <c r="B946" s="239" t="s">
        <v>70</v>
      </c>
      <c r="C946" s="315" t="s">
        <v>71</v>
      </c>
      <c r="D946" s="315"/>
      <c r="E946" s="315"/>
      <c r="F946" s="241"/>
      <c r="G946" s="242"/>
      <c r="H946" s="242"/>
      <c r="I946" s="242"/>
      <c r="J946" s="245">
        <v>186.57</v>
      </c>
      <c r="K946" s="242"/>
      <c r="L946" s="245">
        <v>55.97</v>
      </c>
      <c r="M946" s="246">
        <v>9.1199999999999992</v>
      </c>
      <c r="N946" s="249">
        <v>510.45</v>
      </c>
      <c r="EZ946" s="225"/>
      <c r="FA946" s="226"/>
      <c r="FB946" s="226"/>
      <c r="FC946" s="226"/>
      <c r="FD946" s="226"/>
      <c r="FG946" s="237" t="s">
        <v>71</v>
      </c>
      <c r="FJ946" s="226"/>
      <c r="FL946" s="226"/>
    </row>
    <row r="947" spans="1:168" s="116" customFormat="1" ht="15" x14ac:dyDescent="0.25">
      <c r="A947" s="251"/>
      <c r="B947" s="239"/>
      <c r="C947" s="315" t="s">
        <v>72</v>
      </c>
      <c r="D947" s="315"/>
      <c r="E947" s="315"/>
      <c r="F947" s="241" t="s">
        <v>73</v>
      </c>
      <c r="G947" s="246">
        <v>25.36</v>
      </c>
      <c r="H947" s="244">
        <v>1.3225</v>
      </c>
      <c r="I947" s="268">
        <v>10.061579999999999</v>
      </c>
      <c r="J947" s="253"/>
      <c r="K947" s="242"/>
      <c r="L947" s="253"/>
      <c r="M947" s="242"/>
      <c r="N947" s="254"/>
      <c r="EZ947" s="225"/>
      <c r="FA947" s="226"/>
      <c r="FB947" s="226"/>
      <c r="FC947" s="226"/>
      <c r="FD947" s="226"/>
      <c r="FH947" s="237" t="s">
        <v>72</v>
      </c>
      <c r="FJ947" s="226"/>
      <c r="FL947" s="226"/>
    </row>
    <row r="948" spans="1:168" s="116" customFormat="1" ht="15" x14ac:dyDescent="0.25">
      <c r="A948" s="251"/>
      <c r="B948" s="239"/>
      <c r="C948" s="315" t="s">
        <v>74</v>
      </c>
      <c r="D948" s="315"/>
      <c r="E948" s="315"/>
      <c r="F948" s="241" t="s">
        <v>73</v>
      </c>
      <c r="G948" s="246">
        <v>7.04</v>
      </c>
      <c r="H948" s="244">
        <v>1.4375</v>
      </c>
      <c r="I948" s="274">
        <v>3.036</v>
      </c>
      <c r="J948" s="253"/>
      <c r="K948" s="242"/>
      <c r="L948" s="253"/>
      <c r="M948" s="242"/>
      <c r="N948" s="254"/>
      <c r="EZ948" s="225"/>
      <c r="FA948" s="226"/>
      <c r="FB948" s="226"/>
      <c r="FC948" s="226"/>
      <c r="FD948" s="226"/>
      <c r="FH948" s="237" t="s">
        <v>74</v>
      </c>
      <c r="FJ948" s="226"/>
      <c r="FL948" s="226"/>
    </row>
    <row r="949" spans="1:168" s="116" customFormat="1" ht="15" x14ac:dyDescent="0.25">
      <c r="A949" s="235"/>
      <c r="B949" s="239"/>
      <c r="C949" s="318" t="s">
        <v>75</v>
      </c>
      <c r="D949" s="318"/>
      <c r="E949" s="318"/>
      <c r="F949" s="255"/>
      <c r="G949" s="256"/>
      <c r="H949" s="256"/>
      <c r="I949" s="256"/>
      <c r="J949" s="257">
        <v>2071.5500000000002</v>
      </c>
      <c r="K949" s="256"/>
      <c r="L949" s="258">
        <v>851.89</v>
      </c>
      <c r="M949" s="256"/>
      <c r="N949" s="259">
        <v>18891.55</v>
      </c>
      <c r="EZ949" s="225"/>
      <c r="FA949" s="226"/>
      <c r="FB949" s="226"/>
      <c r="FC949" s="226"/>
      <c r="FD949" s="226"/>
      <c r="FI949" s="237" t="s">
        <v>75</v>
      </c>
      <c r="FJ949" s="226"/>
      <c r="FL949" s="226"/>
    </row>
    <row r="950" spans="1:168" s="116" customFormat="1" ht="15" x14ac:dyDescent="0.25">
      <c r="A950" s="251"/>
      <c r="B950" s="239"/>
      <c r="C950" s="315" t="s">
        <v>76</v>
      </c>
      <c r="D950" s="315"/>
      <c r="E950" s="315"/>
      <c r="F950" s="241"/>
      <c r="G950" s="242"/>
      <c r="H950" s="242"/>
      <c r="I950" s="242"/>
      <c r="J950" s="253"/>
      <c r="K950" s="242"/>
      <c r="L950" s="245">
        <v>225.96</v>
      </c>
      <c r="M950" s="242"/>
      <c r="N950" s="247">
        <v>11173.72</v>
      </c>
      <c r="EZ950" s="225"/>
      <c r="FA950" s="226"/>
      <c r="FB950" s="226"/>
      <c r="FC950" s="226"/>
      <c r="FD950" s="226"/>
      <c r="FH950" s="237" t="s">
        <v>76</v>
      </c>
      <c r="FJ950" s="226"/>
      <c r="FL950" s="226"/>
    </row>
    <row r="951" spans="1:168" s="116" customFormat="1" ht="23.25" x14ac:dyDescent="0.25">
      <c r="A951" s="251"/>
      <c r="B951" s="239" t="s">
        <v>111</v>
      </c>
      <c r="C951" s="315" t="s">
        <v>112</v>
      </c>
      <c r="D951" s="315"/>
      <c r="E951" s="315"/>
      <c r="F951" s="241" t="s">
        <v>79</v>
      </c>
      <c r="G951" s="260">
        <v>97</v>
      </c>
      <c r="H951" s="242"/>
      <c r="I951" s="260">
        <v>97</v>
      </c>
      <c r="J951" s="253"/>
      <c r="K951" s="242"/>
      <c r="L951" s="245">
        <v>219.18</v>
      </c>
      <c r="M951" s="242"/>
      <c r="N951" s="247">
        <v>10838.51</v>
      </c>
      <c r="EZ951" s="225"/>
      <c r="FA951" s="226"/>
      <c r="FB951" s="226"/>
      <c r="FC951" s="226"/>
      <c r="FD951" s="226"/>
      <c r="FH951" s="237" t="s">
        <v>112</v>
      </c>
      <c r="FJ951" s="226"/>
      <c r="FL951" s="226"/>
    </row>
    <row r="952" spans="1:168" s="116" customFormat="1" ht="23.25" x14ac:dyDescent="0.25">
      <c r="A952" s="251"/>
      <c r="B952" s="239" t="s">
        <v>113</v>
      </c>
      <c r="C952" s="315" t="s">
        <v>114</v>
      </c>
      <c r="D952" s="315"/>
      <c r="E952" s="315"/>
      <c r="F952" s="241" t="s">
        <v>79</v>
      </c>
      <c r="G952" s="260">
        <v>51</v>
      </c>
      <c r="H952" s="242"/>
      <c r="I952" s="260">
        <v>51</v>
      </c>
      <c r="J952" s="253"/>
      <c r="K952" s="242"/>
      <c r="L952" s="245">
        <v>115.24</v>
      </c>
      <c r="M952" s="242"/>
      <c r="N952" s="247">
        <v>5698.6</v>
      </c>
      <c r="EZ952" s="225"/>
      <c r="FA952" s="226"/>
      <c r="FB952" s="226"/>
      <c r="FC952" s="226"/>
      <c r="FD952" s="226"/>
      <c r="FH952" s="237" t="s">
        <v>114</v>
      </c>
      <c r="FJ952" s="226"/>
      <c r="FL952" s="226"/>
    </row>
    <row r="953" spans="1:168" s="116" customFormat="1" ht="15" x14ac:dyDescent="0.25">
      <c r="A953" s="261"/>
      <c r="B953" s="262"/>
      <c r="C953" s="316" t="s">
        <v>82</v>
      </c>
      <c r="D953" s="316"/>
      <c r="E953" s="316"/>
      <c r="F953" s="229"/>
      <c r="G953" s="230"/>
      <c r="H953" s="230"/>
      <c r="I953" s="230"/>
      <c r="J953" s="233"/>
      <c r="K953" s="230"/>
      <c r="L953" s="266">
        <v>1186.31</v>
      </c>
      <c r="M953" s="256"/>
      <c r="N953" s="264">
        <v>35428.660000000003</v>
      </c>
      <c r="EZ953" s="225"/>
      <c r="FA953" s="226"/>
      <c r="FB953" s="226"/>
      <c r="FC953" s="226"/>
      <c r="FD953" s="226"/>
      <c r="FJ953" s="226" t="s">
        <v>82</v>
      </c>
      <c r="FL953" s="226"/>
    </row>
    <row r="954" spans="1:168" s="116" customFormat="1" ht="45" x14ac:dyDescent="0.25">
      <c r="A954" s="227" t="s">
        <v>336</v>
      </c>
      <c r="B954" s="228" t="s">
        <v>116</v>
      </c>
      <c r="C954" s="316" t="s">
        <v>117</v>
      </c>
      <c r="D954" s="316"/>
      <c r="E954" s="316"/>
      <c r="F954" s="229" t="s">
        <v>85</v>
      </c>
      <c r="G954" s="230">
        <v>10</v>
      </c>
      <c r="H954" s="231">
        <v>1</v>
      </c>
      <c r="I954" s="231">
        <v>10</v>
      </c>
      <c r="J954" s="266">
        <v>1480.17</v>
      </c>
      <c r="K954" s="265">
        <v>1.04236</v>
      </c>
      <c r="L954" s="266">
        <v>15428.7</v>
      </c>
      <c r="M954" s="267">
        <v>9.1199999999999992</v>
      </c>
      <c r="N954" s="264">
        <v>140709.74</v>
      </c>
      <c r="EZ954" s="225"/>
      <c r="FA954" s="226"/>
      <c r="FB954" s="226" t="s">
        <v>117</v>
      </c>
      <c r="FC954" s="226" t="s">
        <v>4</v>
      </c>
      <c r="FD954" s="226" t="s">
        <v>4</v>
      </c>
      <c r="FJ954" s="226"/>
      <c r="FL954" s="226"/>
    </row>
    <row r="955" spans="1:168" s="116" customFormat="1" ht="15" x14ac:dyDescent="0.25">
      <c r="A955" s="235"/>
      <c r="B955" s="236"/>
      <c r="C955" s="315" t="s">
        <v>627</v>
      </c>
      <c r="D955" s="315"/>
      <c r="E955" s="315"/>
      <c r="F955" s="315"/>
      <c r="G955" s="315"/>
      <c r="H955" s="315"/>
      <c r="I955" s="315"/>
      <c r="J955" s="315"/>
      <c r="K955" s="315"/>
      <c r="L955" s="315"/>
      <c r="M955" s="315"/>
      <c r="N955" s="317"/>
      <c r="EZ955" s="225"/>
      <c r="FA955" s="226"/>
      <c r="FB955" s="226"/>
      <c r="FC955" s="226"/>
      <c r="FD955" s="226"/>
      <c r="FJ955" s="226"/>
      <c r="FK955" s="237" t="s">
        <v>627</v>
      </c>
      <c r="FL955" s="226"/>
    </row>
    <row r="956" spans="1:168" s="116" customFormat="1" ht="15" x14ac:dyDescent="0.25">
      <c r="A956" s="238"/>
      <c r="B956" s="239"/>
      <c r="C956" s="310" t="s">
        <v>87</v>
      </c>
      <c r="D956" s="310"/>
      <c r="E956" s="310"/>
      <c r="F956" s="310"/>
      <c r="G956" s="310"/>
      <c r="H956" s="310"/>
      <c r="I956" s="310"/>
      <c r="J956" s="310"/>
      <c r="K956" s="310"/>
      <c r="L956" s="310"/>
      <c r="M956" s="310"/>
      <c r="N956" s="322"/>
      <c r="EZ956" s="225"/>
      <c r="FA956" s="226"/>
      <c r="FB956" s="226"/>
      <c r="FC956" s="226"/>
      <c r="FD956" s="226"/>
      <c r="FF956" s="237" t="s">
        <v>87</v>
      </c>
      <c r="FJ956" s="226"/>
      <c r="FL956" s="226"/>
    </row>
    <row r="957" spans="1:168" s="116" customFormat="1" ht="15" x14ac:dyDescent="0.25">
      <c r="A957" s="238"/>
      <c r="B957" s="239"/>
      <c r="C957" s="310" t="s">
        <v>88</v>
      </c>
      <c r="D957" s="310"/>
      <c r="E957" s="310"/>
      <c r="F957" s="310"/>
      <c r="G957" s="310"/>
      <c r="H957" s="310"/>
      <c r="I957" s="310"/>
      <c r="J957" s="310"/>
      <c r="K957" s="310"/>
      <c r="L957" s="310"/>
      <c r="M957" s="310"/>
      <c r="N957" s="322"/>
      <c r="EZ957" s="225"/>
      <c r="FA957" s="226"/>
      <c r="FB957" s="226"/>
      <c r="FC957" s="226"/>
      <c r="FD957" s="226"/>
      <c r="FF957" s="237" t="s">
        <v>88</v>
      </c>
      <c r="FJ957" s="226"/>
      <c r="FL957" s="226"/>
    </row>
    <row r="958" spans="1:168" s="116" customFormat="1" ht="15" x14ac:dyDescent="0.25">
      <c r="A958" s="261"/>
      <c r="B958" s="262"/>
      <c r="C958" s="316" t="s">
        <v>82</v>
      </c>
      <c r="D958" s="316"/>
      <c r="E958" s="316"/>
      <c r="F958" s="229"/>
      <c r="G958" s="230"/>
      <c r="H958" s="230"/>
      <c r="I958" s="230"/>
      <c r="J958" s="233"/>
      <c r="K958" s="230"/>
      <c r="L958" s="266">
        <v>15428.7</v>
      </c>
      <c r="M958" s="256"/>
      <c r="N958" s="264">
        <v>140709.74</v>
      </c>
      <c r="EZ958" s="225"/>
      <c r="FA958" s="226"/>
      <c r="FB958" s="226"/>
      <c r="FC958" s="226"/>
      <c r="FD958" s="226"/>
      <c r="FJ958" s="226" t="s">
        <v>82</v>
      </c>
      <c r="FL958" s="226"/>
    </row>
    <row r="959" spans="1:168" s="116" customFormat="1" ht="45" x14ac:dyDescent="0.25">
      <c r="A959" s="227" t="s">
        <v>337</v>
      </c>
      <c r="B959" s="228" t="s">
        <v>120</v>
      </c>
      <c r="C959" s="316" t="s">
        <v>121</v>
      </c>
      <c r="D959" s="316"/>
      <c r="E959" s="316"/>
      <c r="F959" s="229" t="s">
        <v>85</v>
      </c>
      <c r="G959" s="230">
        <v>10</v>
      </c>
      <c r="H959" s="231">
        <v>1</v>
      </c>
      <c r="I959" s="231">
        <v>10</v>
      </c>
      <c r="J959" s="263">
        <v>343.11</v>
      </c>
      <c r="K959" s="265">
        <v>1.04236</v>
      </c>
      <c r="L959" s="266">
        <v>3576.44</v>
      </c>
      <c r="M959" s="267">
        <v>9.1199999999999992</v>
      </c>
      <c r="N959" s="264">
        <v>32617.13</v>
      </c>
      <c r="EZ959" s="225"/>
      <c r="FA959" s="226"/>
      <c r="FB959" s="226" t="s">
        <v>121</v>
      </c>
      <c r="FC959" s="226" t="s">
        <v>4</v>
      </c>
      <c r="FD959" s="226" t="s">
        <v>4</v>
      </c>
      <c r="FJ959" s="226"/>
      <c r="FL959" s="226"/>
    </row>
    <row r="960" spans="1:168" s="116" customFormat="1" ht="15" x14ac:dyDescent="0.25">
      <c r="A960" s="235"/>
      <c r="B960" s="236"/>
      <c r="C960" s="315" t="s">
        <v>628</v>
      </c>
      <c r="D960" s="315"/>
      <c r="E960" s="315"/>
      <c r="F960" s="315"/>
      <c r="G960" s="315"/>
      <c r="H960" s="315"/>
      <c r="I960" s="315"/>
      <c r="J960" s="315"/>
      <c r="K960" s="315"/>
      <c r="L960" s="315"/>
      <c r="M960" s="315"/>
      <c r="N960" s="317"/>
      <c r="EZ960" s="225"/>
      <c r="FA960" s="226"/>
      <c r="FB960" s="226"/>
      <c r="FC960" s="226"/>
      <c r="FD960" s="226"/>
      <c r="FJ960" s="226"/>
      <c r="FK960" s="237" t="s">
        <v>628</v>
      </c>
      <c r="FL960" s="226"/>
    </row>
    <row r="961" spans="1:168" s="116" customFormat="1" ht="15" x14ac:dyDescent="0.25">
      <c r="A961" s="238"/>
      <c r="B961" s="239"/>
      <c r="C961" s="310" t="s">
        <v>87</v>
      </c>
      <c r="D961" s="310"/>
      <c r="E961" s="310"/>
      <c r="F961" s="310"/>
      <c r="G961" s="310"/>
      <c r="H961" s="310"/>
      <c r="I961" s="310"/>
      <c r="J961" s="310"/>
      <c r="K961" s="310"/>
      <c r="L961" s="310"/>
      <c r="M961" s="310"/>
      <c r="N961" s="322"/>
      <c r="EZ961" s="225"/>
      <c r="FA961" s="226"/>
      <c r="FB961" s="226"/>
      <c r="FC961" s="226"/>
      <c r="FD961" s="226"/>
      <c r="FF961" s="237" t="s">
        <v>87</v>
      </c>
      <c r="FJ961" s="226"/>
      <c r="FL961" s="226"/>
    </row>
    <row r="962" spans="1:168" s="116" customFormat="1" ht="15" x14ac:dyDescent="0.25">
      <c r="A962" s="238"/>
      <c r="B962" s="239"/>
      <c r="C962" s="310" t="s">
        <v>88</v>
      </c>
      <c r="D962" s="310"/>
      <c r="E962" s="310"/>
      <c r="F962" s="310"/>
      <c r="G962" s="310"/>
      <c r="H962" s="310"/>
      <c r="I962" s="310"/>
      <c r="J962" s="310"/>
      <c r="K962" s="310"/>
      <c r="L962" s="310"/>
      <c r="M962" s="310"/>
      <c r="N962" s="322"/>
      <c r="EZ962" s="225"/>
      <c r="FA962" s="226"/>
      <c r="FB962" s="226"/>
      <c r="FC962" s="226"/>
      <c r="FD962" s="226"/>
      <c r="FF962" s="237" t="s">
        <v>88</v>
      </c>
      <c r="FJ962" s="226"/>
      <c r="FL962" s="226"/>
    </row>
    <row r="963" spans="1:168" s="116" customFormat="1" ht="15" x14ac:dyDescent="0.25">
      <c r="A963" s="261"/>
      <c r="B963" s="262"/>
      <c r="C963" s="316" t="s">
        <v>82</v>
      </c>
      <c r="D963" s="316"/>
      <c r="E963" s="316"/>
      <c r="F963" s="229"/>
      <c r="G963" s="230"/>
      <c r="H963" s="230"/>
      <c r="I963" s="230"/>
      <c r="J963" s="233"/>
      <c r="K963" s="230"/>
      <c r="L963" s="266">
        <v>3576.44</v>
      </c>
      <c r="M963" s="256"/>
      <c r="N963" s="264">
        <v>32617.13</v>
      </c>
      <c r="EZ963" s="225"/>
      <c r="FA963" s="226"/>
      <c r="FB963" s="226"/>
      <c r="FC963" s="226"/>
      <c r="FD963" s="226"/>
      <c r="FJ963" s="226" t="s">
        <v>82</v>
      </c>
      <c r="FL963" s="226"/>
    </row>
    <row r="964" spans="1:168" s="116" customFormat="1" ht="57" x14ac:dyDescent="0.25">
      <c r="A964" s="227" t="s">
        <v>338</v>
      </c>
      <c r="B964" s="228" t="s">
        <v>339</v>
      </c>
      <c r="C964" s="316" t="s">
        <v>340</v>
      </c>
      <c r="D964" s="316"/>
      <c r="E964" s="316"/>
      <c r="F964" s="229" t="s">
        <v>85</v>
      </c>
      <c r="G964" s="230">
        <v>3</v>
      </c>
      <c r="H964" s="231">
        <v>1</v>
      </c>
      <c r="I964" s="231">
        <v>3</v>
      </c>
      <c r="J964" s="263">
        <v>363.94</v>
      </c>
      <c r="K964" s="265">
        <v>1.04236</v>
      </c>
      <c r="L964" s="266">
        <v>1138.07</v>
      </c>
      <c r="M964" s="267">
        <v>9.1199999999999992</v>
      </c>
      <c r="N964" s="264">
        <v>10379.200000000001</v>
      </c>
      <c r="EZ964" s="225"/>
      <c r="FA964" s="226"/>
      <c r="FB964" s="226" t="s">
        <v>340</v>
      </c>
      <c r="FC964" s="226" t="s">
        <v>4</v>
      </c>
      <c r="FD964" s="226" t="s">
        <v>4</v>
      </c>
      <c r="FJ964" s="226"/>
      <c r="FL964" s="226"/>
    </row>
    <row r="965" spans="1:168" s="116" customFormat="1" ht="15" x14ac:dyDescent="0.25">
      <c r="A965" s="235"/>
      <c r="B965" s="236"/>
      <c r="C965" s="315" t="s">
        <v>639</v>
      </c>
      <c r="D965" s="315"/>
      <c r="E965" s="315"/>
      <c r="F965" s="315"/>
      <c r="G965" s="315"/>
      <c r="H965" s="315"/>
      <c r="I965" s="315"/>
      <c r="J965" s="315"/>
      <c r="K965" s="315"/>
      <c r="L965" s="315"/>
      <c r="M965" s="315"/>
      <c r="N965" s="317"/>
      <c r="EZ965" s="225"/>
      <c r="FA965" s="226"/>
      <c r="FB965" s="226"/>
      <c r="FC965" s="226"/>
      <c r="FD965" s="226"/>
      <c r="FJ965" s="226"/>
      <c r="FK965" s="237" t="s">
        <v>639</v>
      </c>
      <c r="FL965" s="226"/>
    </row>
    <row r="966" spans="1:168" s="116" customFormat="1" ht="15" x14ac:dyDescent="0.25">
      <c r="A966" s="238"/>
      <c r="B966" s="239"/>
      <c r="C966" s="310" t="s">
        <v>87</v>
      </c>
      <c r="D966" s="310"/>
      <c r="E966" s="310"/>
      <c r="F966" s="310"/>
      <c r="G966" s="310"/>
      <c r="H966" s="310"/>
      <c r="I966" s="310"/>
      <c r="J966" s="310"/>
      <c r="K966" s="310"/>
      <c r="L966" s="310"/>
      <c r="M966" s="310"/>
      <c r="N966" s="322"/>
      <c r="EZ966" s="225"/>
      <c r="FA966" s="226"/>
      <c r="FB966" s="226"/>
      <c r="FC966" s="226"/>
      <c r="FD966" s="226"/>
      <c r="FF966" s="237" t="s">
        <v>87</v>
      </c>
      <c r="FJ966" s="226"/>
      <c r="FL966" s="226"/>
    </row>
    <row r="967" spans="1:168" s="116" customFormat="1" ht="15" x14ac:dyDescent="0.25">
      <c r="A967" s="238"/>
      <c r="B967" s="239"/>
      <c r="C967" s="310" t="s">
        <v>88</v>
      </c>
      <c r="D967" s="310"/>
      <c r="E967" s="310"/>
      <c r="F967" s="310"/>
      <c r="G967" s="310"/>
      <c r="H967" s="310"/>
      <c r="I967" s="310"/>
      <c r="J967" s="310"/>
      <c r="K967" s="310"/>
      <c r="L967" s="310"/>
      <c r="M967" s="310"/>
      <c r="N967" s="322"/>
      <c r="EZ967" s="225"/>
      <c r="FA967" s="226"/>
      <c r="FB967" s="226"/>
      <c r="FC967" s="226"/>
      <c r="FD967" s="226"/>
      <c r="FF967" s="237" t="s">
        <v>88</v>
      </c>
      <c r="FJ967" s="226"/>
      <c r="FL967" s="226"/>
    </row>
    <row r="968" spans="1:168" s="116" customFormat="1" ht="15" x14ac:dyDescent="0.25">
      <c r="A968" s="261"/>
      <c r="B968" s="262"/>
      <c r="C968" s="316" t="s">
        <v>82</v>
      </c>
      <c r="D968" s="316"/>
      <c r="E968" s="316"/>
      <c r="F968" s="229"/>
      <c r="G968" s="230"/>
      <c r="H968" s="230"/>
      <c r="I968" s="230"/>
      <c r="J968" s="233"/>
      <c r="K968" s="230"/>
      <c r="L968" s="266">
        <v>1138.07</v>
      </c>
      <c r="M968" s="256"/>
      <c r="N968" s="264">
        <v>10379.200000000001</v>
      </c>
      <c r="EZ968" s="225"/>
      <c r="FA968" s="226"/>
      <c r="FB968" s="226"/>
      <c r="FC968" s="226"/>
      <c r="FD968" s="226"/>
      <c r="FJ968" s="226" t="s">
        <v>82</v>
      </c>
      <c r="FL968" s="226"/>
    </row>
    <row r="969" spans="1:168" s="116" customFormat="1" ht="45" x14ac:dyDescent="0.25">
      <c r="A969" s="227" t="s">
        <v>342</v>
      </c>
      <c r="B969" s="228" t="s">
        <v>343</v>
      </c>
      <c r="C969" s="316" t="s">
        <v>344</v>
      </c>
      <c r="D969" s="316"/>
      <c r="E969" s="316"/>
      <c r="F969" s="229" t="s">
        <v>85</v>
      </c>
      <c r="G969" s="230">
        <v>3</v>
      </c>
      <c r="H969" s="231">
        <v>1</v>
      </c>
      <c r="I969" s="231">
        <v>3</v>
      </c>
      <c r="J969" s="263">
        <v>266.81</v>
      </c>
      <c r="K969" s="265">
        <v>1.04236</v>
      </c>
      <c r="L969" s="263">
        <v>834.34</v>
      </c>
      <c r="M969" s="267">
        <v>9.1199999999999992</v>
      </c>
      <c r="N969" s="264">
        <v>7609.18</v>
      </c>
      <c r="EZ969" s="225"/>
      <c r="FA969" s="226"/>
      <c r="FB969" s="226" t="s">
        <v>344</v>
      </c>
      <c r="FC969" s="226" t="s">
        <v>4</v>
      </c>
      <c r="FD969" s="226" t="s">
        <v>4</v>
      </c>
      <c r="FJ969" s="226"/>
      <c r="FL969" s="226"/>
    </row>
    <row r="970" spans="1:168" s="116" customFormat="1" ht="15" x14ac:dyDescent="0.25">
      <c r="A970" s="235"/>
      <c r="B970" s="236"/>
      <c r="C970" s="315" t="s">
        <v>640</v>
      </c>
      <c r="D970" s="315"/>
      <c r="E970" s="315"/>
      <c r="F970" s="315"/>
      <c r="G970" s="315"/>
      <c r="H970" s="315"/>
      <c r="I970" s="315"/>
      <c r="J970" s="315"/>
      <c r="K970" s="315"/>
      <c r="L970" s="315"/>
      <c r="M970" s="315"/>
      <c r="N970" s="317"/>
      <c r="EZ970" s="225"/>
      <c r="FA970" s="226"/>
      <c r="FB970" s="226"/>
      <c r="FC970" s="226"/>
      <c r="FD970" s="226"/>
      <c r="FJ970" s="226"/>
      <c r="FK970" s="237" t="s">
        <v>640</v>
      </c>
      <c r="FL970" s="226"/>
    </row>
    <row r="971" spans="1:168" s="116" customFormat="1" ht="15" x14ac:dyDescent="0.25">
      <c r="A971" s="238"/>
      <c r="B971" s="239"/>
      <c r="C971" s="310" t="s">
        <v>87</v>
      </c>
      <c r="D971" s="310"/>
      <c r="E971" s="310"/>
      <c r="F971" s="310"/>
      <c r="G971" s="310"/>
      <c r="H971" s="310"/>
      <c r="I971" s="310"/>
      <c r="J971" s="310"/>
      <c r="K971" s="310"/>
      <c r="L971" s="310"/>
      <c r="M971" s="310"/>
      <c r="N971" s="322"/>
      <c r="EZ971" s="225"/>
      <c r="FA971" s="226"/>
      <c r="FB971" s="226"/>
      <c r="FC971" s="226"/>
      <c r="FD971" s="226"/>
      <c r="FF971" s="237" t="s">
        <v>87</v>
      </c>
      <c r="FJ971" s="226"/>
      <c r="FL971" s="226"/>
    </row>
    <row r="972" spans="1:168" s="116" customFormat="1" ht="15" x14ac:dyDescent="0.25">
      <c r="A972" s="238"/>
      <c r="B972" s="239"/>
      <c r="C972" s="310" t="s">
        <v>88</v>
      </c>
      <c r="D972" s="310"/>
      <c r="E972" s="310"/>
      <c r="F972" s="310"/>
      <c r="G972" s="310"/>
      <c r="H972" s="310"/>
      <c r="I972" s="310"/>
      <c r="J972" s="310"/>
      <c r="K972" s="310"/>
      <c r="L972" s="310"/>
      <c r="M972" s="310"/>
      <c r="N972" s="322"/>
      <c r="EZ972" s="225"/>
      <c r="FA972" s="226"/>
      <c r="FB972" s="226"/>
      <c r="FC972" s="226"/>
      <c r="FD972" s="226"/>
      <c r="FF972" s="237" t="s">
        <v>88</v>
      </c>
      <c r="FJ972" s="226"/>
      <c r="FL972" s="226"/>
    </row>
    <row r="973" spans="1:168" s="116" customFormat="1" ht="15" x14ac:dyDescent="0.25">
      <c r="A973" s="261"/>
      <c r="B973" s="262"/>
      <c r="C973" s="316" t="s">
        <v>82</v>
      </c>
      <c r="D973" s="316"/>
      <c r="E973" s="316"/>
      <c r="F973" s="229"/>
      <c r="G973" s="230"/>
      <c r="H973" s="230"/>
      <c r="I973" s="230"/>
      <c r="J973" s="233"/>
      <c r="K973" s="230"/>
      <c r="L973" s="263">
        <v>834.34</v>
      </c>
      <c r="M973" s="256"/>
      <c r="N973" s="264">
        <v>7609.18</v>
      </c>
      <c r="EZ973" s="225"/>
      <c r="FA973" s="226"/>
      <c r="FB973" s="226"/>
      <c r="FC973" s="226"/>
      <c r="FD973" s="226"/>
      <c r="FJ973" s="226" t="s">
        <v>82</v>
      </c>
      <c r="FL973" s="226"/>
    </row>
    <row r="974" spans="1:168" s="116" customFormat="1" ht="57" x14ac:dyDescent="0.25">
      <c r="A974" s="227" t="s">
        <v>346</v>
      </c>
      <c r="B974" s="228" t="s">
        <v>347</v>
      </c>
      <c r="C974" s="316" t="s">
        <v>348</v>
      </c>
      <c r="D974" s="316"/>
      <c r="E974" s="316"/>
      <c r="F974" s="229" t="s">
        <v>85</v>
      </c>
      <c r="G974" s="230">
        <v>3</v>
      </c>
      <c r="H974" s="231">
        <v>1</v>
      </c>
      <c r="I974" s="231">
        <v>3</v>
      </c>
      <c r="J974" s="263">
        <v>366.96</v>
      </c>
      <c r="K974" s="265">
        <v>1.04236</v>
      </c>
      <c r="L974" s="266">
        <v>1147.51</v>
      </c>
      <c r="M974" s="267">
        <v>9.1199999999999992</v>
      </c>
      <c r="N974" s="264">
        <v>10465.290000000001</v>
      </c>
      <c r="EZ974" s="225"/>
      <c r="FA974" s="226"/>
      <c r="FB974" s="226" t="s">
        <v>348</v>
      </c>
      <c r="FC974" s="226" t="s">
        <v>4</v>
      </c>
      <c r="FD974" s="226" t="s">
        <v>4</v>
      </c>
      <c r="FJ974" s="226"/>
      <c r="FL974" s="226"/>
    </row>
    <row r="975" spans="1:168" s="116" customFormat="1" ht="15" x14ac:dyDescent="0.25">
      <c r="A975" s="235"/>
      <c r="B975" s="236"/>
      <c r="C975" s="315" t="s">
        <v>641</v>
      </c>
      <c r="D975" s="315"/>
      <c r="E975" s="315"/>
      <c r="F975" s="315"/>
      <c r="G975" s="315"/>
      <c r="H975" s="315"/>
      <c r="I975" s="315"/>
      <c r="J975" s="315"/>
      <c r="K975" s="315"/>
      <c r="L975" s="315"/>
      <c r="M975" s="315"/>
      <c r="N975" s="317"/>
      <c r="EZ975" s="225"/>
      <c r="FA975" s="226"/>
      <c r="FB975" s="226"/>
      <c r="FC975" s="226"/>
      <c r="FD975" s="226"/>
      <c r="FJ975" s="226"/>
      <c r="FK975" s="237" t="s">
        <v>641</v>
      </c>
      <c r="FL975" s="226"/>
    </row>
    <row r="976" spans="1:168" s="116" customFormat="1" ht="15" x14ac:dyDescent="0.25">
      <c r="A976" s="238"/>
      <c r="B976" s="239"/>
      <c r="C976" s="310" t="s">
        <v>87</v>
      </c>
      <c r="D976" s="310"/>
      <c r="E976" s="310"/>
      <c r="F976" s="310"/>
      <c r="G976" s="310"/>
      <c r="H976" s="310"/>
      <c r="I976" s="310"/>
      <c r="J976" s="310"/>
      <c r="K976" s="310"/>
      <c r="L976" s="310"/>
      <c r="M976" s="310"/>
      <c r="N976" s="322"/>
      <c r="EZ976" s="225"/>
      <c r="FA976" s="226"/>
      <c r="FB976" s="226"/>
      <c r="FC976" s="226"/>
      <c r="FD976" s="226"/>
      <c r="FF976" s="237" t="s">
        <v>87</v>
      </c>
      <c r="FJ976" s="226"/>
      <c r="FL976" s="226"/>
    </row>
    <row r="977" spans="1:168" s="116" customFormat="1" ht="15" x14ac:dyDescent="0.25">
      <c r="A977" s="238"/>
      <c r="B977" s="239"/>
      <c r="C977" s="310" t="s">
        <v>88</v>
      </c>
      <c r="D977" s="310"/>
      <c r="E977" s="310"/>
      <c r="F977" s="310"/>
      <c r="G977" s="310"/>
      <c r="H977" s="310"/>
      <c r="I977" s="310"/>
      <c r="J977" s="310"/>
      <c r="K977" s="310"/>
      <c r="L977" s="310"/>
      <c r="M977" s="310"/>
      <c r="N977" s="322"/>
      <c r="EZ977" s="225"/>
      <c r="FA977" s="226"/>
      <c r="FB977" s="226"/>
      <c r="FC977" s="226"/>
      <c r="FD977" s="226"/>
      <c r="FF977" s="237" t="s">
        <v>88</v>
      </c>
      <c r="FJ977" s="226"/>
      <c r="FL977" s="226"/>
    </row>
    <row r="978" spans="1:168" s="116" customFormat="1" ht="15" x14ac:dyDescent="0.25">
      <c r="A978" s="261"/>
      <c r="B978" s="262"/>
      <c r="C978" s="316" t="s">
        <v>82</v>
      </c>
      <c r="D978" s="316"/>
      <c r="E978" s="316"/>
      <c r="F978" s="229"/>
      <c r="G978" s="230"/>
      <c r="H978" s="230"/>
      <c r="I978" s="230"/>
      <c r="J978" s="233"/>
      <c r="K978" s="230"/>
      <c r="L978" s="266">
        <v>1147.51</v>
      </c>
      <c r="M978" s="256"/>
      <c r="N978" s="264">
        <v>10465.290000000001</v>
      </c>
      <c r="EZ978" s="225"/>
      <c r="FA978" s="226"/>
      <c r="FB978" s="226"/>
      <c r="FC978" s="226"/>
      <c r="FD978" s="226"/>
      <c r="FJ978" s="226" t="s">
        <v>82</v>
      </c>
      <c r="FL978" s="226"/>
    </row>
    <row r="979" spans="1:168" s="116" customFormat="1" ht="45" x14ac:dyDescent="0.25">
      <c r="A979" s="227" t="s">
        <v>350</v>
      </c>
      <c r="B979" s="228" t="s">
        <v>351</v>
      </c>
      <c r="C979" s="316" t="s">
        <v>352</v>
      </c>
      <c r="D979" s="316"/>
      <c r="E979" s="316"/>
      <c r="F979" s="229" t="s">
        <v>85</v>
      </c>
      <c r="G979" s="230">
        <v>3</v>
      </c>
      <c r="H979" s="231">
        <v>1</v>
      </c>
      <c r="I979" s="231">
        <v>3</v>
      </c>
      <c r="J979" s="263">
        <v>304.45999999999998</v>
      </c>
      <c r="K979" s="265">
        <v>1.04236</v>
      </c>
      <c r="L979" s="263">
        <v>952.07</v>
      </c>
      <c r="M979" s="267">
        <v>9.1199999999999992</v>
      </c>
      <c r="N979" s="264">
        <v>8682.8799999999992</v>
      </c>
      <c r="EZ979" s="225"/>
      <c r="FA979" s="226"/>
      <c r="FB979" s="226" t="s">
        <v>352</v>
      </c>
      <c r="FC979" s="226" t="s">
        <v>4</v>
      </c>
      <c r="FD979" s="226" t="s">
        <v>4</v>
      </c>
      <c r="FJ979" s="226"/>
      <c r="FL979" s="226"/>
    </row>
    <row r="980" spans="1:168" s="116" customFormat="1" ht="15" x14ac:dyDescent="0.25">
      <c r="A980" s="235"/>
      <c r="B980" s="236"/>
      <c r="C980" s="315" t="s">
        <v>642</v>
      </c>
      <c r="D980" s="315"/>
      <c r="E980" s="315"/>
      <c r="F980" s="315"/>
      <c r="G980" s="315"/>
      <c r="H980" s="315"/>
      <c r="I980" s="315"/>
      <c r="J980" s="315"/>
      <c r="K980" s="315"/>
      <c r="L980" s="315"/>
      <c r="M980" s="315"/>
      <c r="N980" s="317"/>
      <c r="EZ980" s="225"/>
      <c r="FA980" s="226"/>
      <c r="FB980" s="226"/>
      <c r="FC980" s="226"/>
      <c r="FD980" s="226"/>
      <c r="FJ980" s="226"/>
      <c r="FK980" s="237" t="s">
        <v>642</v>
      </c>
      <c r="FL980" s="226"/>
    </row>
    <row r="981" spans="1:168" s="116" customFormat="1" ht="15" x14ac:dyDescent="0.25">
      <c r="A981" s="238"/>
      <c r="B981" s="239"/>
      <c r="C981" s="310" t="s">
        <v>87</v>
      </c>
      <c r="D981" s="310"/>
      <c r="E981" s="310"/>
      <c r="F981" s="310"/>
      <c r="G981" s="310"/>
      <c r="H981" s="310"/>
      <c r="I981" s="310"/>
      <c r="J981" s="310"/>
      <c r="K981" s="310"/>
      <c r="L981" s="310"/>
      <c r="M981" s="310"/>
      <c r="N981" s="322"/>
      <c r="EZ981" s="225"/>
      <c r="FA981" s="226"/>
      <c r="FB981" s="226"/>
      <c r="FC981" s="226"/>
      <c r="FD981" s="226"/>
      <c r="FF981" s="237" t="s">
        <v>87</v>
      </c>
      <c r="FJ981" s="226"/>
      <c r="FL981" s="226"/>
    </row>
    <row r="982" spans="1:168" s="116" customFormat="1" ht="15" x14ac:dyDescent="0.25">
      <c r="A982" s="238"/>
      <c r="B982" s="239"/>
      <c r="C982" s="310" t="s">
        <v>88</v>
      </c>
      <c r="D982" s="310"/>
      <c r="E982" s="310"/>
      <c r="F982" s="310"/>
      <c r="G982" s="310"/>
      <c r="H982" s="310"/>
      <c r="I982" s="310"/>
      <c r="J982" s="310"/>
      <c r="K982" s="310"/>
      <c r="L982" s="310"/>
      <c r="M982" s="310"/>
      <c r="N982" s="322"/>
      <c r="EZ982" s="225"/>
      <c r="FA982" s="226"/>
      <c r="FB982" s="226"/>
      <c r="FC982" s="226"/>
      <c r="FD982" s="226"/>
      <c r="FF982" s="237" t="s">
        <v>88</v>
      </c>
      <c r="FJ982" s="226"/>
      <c r="FL982" s="226"/>
    </row>
    <row r="983" spans="1:168" s="116" customFormat="1" ht="15" x14ac:dyDescent="0.25">
      <c r="A983" s="261"/>
      <c r="B983" s="262"/>
      <c r="C983" s="316" t="s">
        <v>82</v>
      </c>
      <c r="D983" s="316"/>
      <c r="E983" s="316"/>
      <c r="F983" s="229"/>
      <c r="G983" s="230"/>
      <c r="H983" s="230"/>
      <c r="I983" s="230"/>
      <c r="J983" s="233"/>
      <c r="K983" s="230"/>
      <c r="L983" s="263">
        <v>952.07</v>
      </c>
      <c r="M983" s="256"/>
      <c r="N983" s="264">
        <v>8682.8799999999992</v>
      </c>
      <c r="EZ983" s="225"/>
      <c r="FA983" s="226"/>
      <c r="FB983" s="226"/>
      <c r="FC983" s="226"/>
      <c r="FD983" s="226"/>
      <c r="FJ983" s="226" t="s">
        <v>82</v>
      </c>
      <c r="FL983" s="226"/>
    </row>
    <row r="984" spans="1:168" s="116" customFormat="1" ht="34.5" x14ac:dyDescent="0.25">
      <c r="A984" s="227" t="s">
        <v>354</v>
      </c>
      <c r="B984" s="228" t="s">
        <v>57</v>
      </c>
      <c r="C984" s="316" t="s">
        <v>58</v>
      </c>
      <c r="D984" s="316"/>
      <c r="E984" s="316"/>
      <c r="F984" s="229" t="s">
        <v>59</v>
      </c>
      <c r="G984" s="230">
        <v>9.5000000000000001E-2</v>
      </c>
      <c r="H984" s="231">
        <v>1</v>
      </c>
      <c r="I984" s="270">
        <v>9.5000000000000001E-2</v>
      </c>
      <c r="J984" s="233"/>
      <c r="K984" s="230"/>
      <c r="L984" s="233"/>
      <c r="M984" s="230"/>
      <c r="N984" s="234"/>
      <c r="EZ984" s="225"/>
      <c r="FA984" s="226"/>
      <c r="FB984" s="226" t="s">
        <v>58</v>
      </c>
      <c r="FC984" s="226" t="s">
        <v>4</v>
      </c>
      <c r="FD984" s="226" t="s">
        <v>4</v>
      </c>
      <c r="FJ984" s="226"/>
      <c r="FL984" s="226"/>
    </row>
    <row r="985" spans="1:168" s="116" customFormat="1" ht="15" x14ac:dyDescent="0.25">
      <c r="A985" s="235"/>
      <c r="B985" s="236"/>
      <c r="C985" s="315" t="s">
        <v>355</v>
      </c>
      <c r="D985" s="315"/>
      <c r="E985" s="315"/>
      <c r="F985" s="315"/>
      <c r="G985" s="315"/>
      <c r="H985" s="315"/>
      <c r="I985" s="315"/>
      <c r="J985" s="315"/>
      <c r="K985" s="315"/>
      <c r="L985" s="315"/>
      <c r="M985" s="315"/>
      <c r="N985" s="317"/>
      <c r="EZ985" s="225"/>
      <c r="FA985" s="226"/>
      <c r="FB985" s="226"/>
      <c r="FC985" s="226"/>
      <c r="FD985" s="226"/>
      <c r="FE985" s="237" t="s">
        <v>355</v>
      </c>
      <c r="FJ985" s="226"/>
      <c r="FL985" s="226"/>
    </row>
    <row r="986" spans="1:168" s="116" customFormat="1" ht="68.25" x14ac:dyDescent="0.25">
      <c r="A986" s="238"/>
      <c r="B986" s="239" t="s">
        <v>61</v>
      </c>
      <c r="C986" s="310" t="s">
        <v>62</v>
      </c>
      <c r="D986" s="310"/>
      <c r="E986" s="310"/>
      <c r="F986" s="310"/>
      <c r="G986" s="310"/>
      <c r="H986" s="310"/>
      <c r="I986" s="310"/>
      <c r="J986" s="310"/>
      <c r="K986" s="310"/>
      <c r="L986" s="310"/>
      <c r="M986" s="310"/>
      <c r="N986" s="322"/>
      <c r="EZ986" s="225"/>
      <c r="FA986" s="226"/>
      <c r="FB986" s="226"/>
      <c r="FC986" s="226"/>
      <c r="FD986" s="226"/>
      <c r="FF986" s="237" t="s">
        <v>62</v>
      </c>
      <c r="FJ986" s="226"/>
      <c r="FL986" s="226"/>
    </row>
    <row r="987" spans="1:168" s="116" customFormat="1" ht="23.25" x14ac:dyDescent="0.25">
      <c r="A987" s="238"/>
      <c r="B987" s="239" t="s">
        <v>63</v>
      </c>
      <c r="C987" s="310" t="s">
        <v>64</v>
      </c>
      <c r="D987" s="310"/>
      <c r="E987" s="310"/>
      <c r="F987" s="310"/>
      <c r="G987" s="310"/>
      <c r="H987" s="310"/>
      <c r="I987" s="310"/>
      <c r="J987" s="310"/>
      <c r="K987" s="310"/>
      <c r="L987" s="310"/>
      <c r="M987" s="310"/>
      <c r="N987" s="322"/>
      <c r="EZ987" s="225"/>
      <c r="FA987" s="226"/>
      <c r="FB987" s="226"/>
      <c r="FC987" s="226"/>
      <c r="FD987" s="226"/>
      <c r="FF987" s="237" t="s">
        <v>64</v>
      </c>
      <c r="FJ987" s="226"/>
      <c r="FL987" s="226"/>
    </row>
    <row r="988" spans="1:168" s="116" customFormat="1" ht="15" x14ac:dyDescent="0.25">
      <c r="A988" s="240"/>
      <c r="B988" s="239" t="s">
        <v>56</v>
      </c>
      <c r="C988" s="315" t="s">
        <v>65</v>
      </c>
      <c r="D988" s="315"/>
      <c r="E988" s="315"/>
      <c r="F988" s="241"/>
      <c r="G988" s="242"/>
      <c r="H988" s="242"/>
      <c r="I988" s="242"/>
      <c r="J988" s="250">
        <v>4261.97</v>
      </c>
      <c r="K988" s="244">
        <v>1.3225</v>
      </c>
      <c r="L988" s="245">
        <v>535.46</v>
      </c>
      <c r="M988" s="246">
        <v>49.45</v>
      </c>
      <c r="N988" s="247">
        <v>26478.5</v>
      </c>
      <c r="EZ988" s="225"/>
      <c r="FA988" s="226"/>
      <c r="FB988" s="226"/>
      <c r="FC988" s="226"/>
      <c r="FD988" s="226"/>
      <c r="FG988" s="237" t="s">
        <v>65</v>
      </c>
      <c r="FJ988" s="226"/>
      <c r="FL988" s="226"/>
    </row>
    <row r="989" spans="1:168" s="116" customFormat="1" ht="15" x14ac:dyDescent="0.25">
      <c r="A989" s="240"/>
      <c r="B989" s="239" t="s">
        <v>66</v>
      </c>
      <c r="C989" s="315" t="s">
        <v>67</v>
      </c>
      <c r="D989" s="315"/>
      <c r="E989" s="315"/>
      <c r="F989" s="241"/>
      <c r="G989" s="242"/>
      <c r="H989" s="242"/>
      <c r="I989" s="242"/>
      <c r="J989" s="245">
        <v>140.49</v>
      </c>
      <c r="K989" s="244">
        <v>1.4375</v>
      </c>
      <c r="L989" s="245">
        <v>19.190000000000001</v>
      </c>
      <c r="M989" s="246">
        <v>14.53</v>
      </c>
      <c r="N989" s="249">
        <v>278.83</v>
      </c>
      <c r="EZ989" s="225"/>
      <c r="FA989" s="226"/>
      <c r="FB989" s="226"/>
      <c r="FC989" s="226"/>
      <c r="FD989" s="226"/>
      <c r="FG989" s="237" t="s">
        <v>67</v>
      </c>
      <c r="FJ989" s="226"/>
      <c r="FL989" s="226"/>
    </row>
    <row r="990" spans="1:168" s="116" customFormat="1" ht="15" x14ac:dyDescent="0.25">
      <c r="A990" s="240"/>
      <c r="B990" s="239" t="s">
        <v>68</v>
      </c>
      <c r="C990" s="315" t="s">
        <v>69</v>
      </c>
      <c r="D990" s="315"/>
      <c r="E990" s="315"/>
      <c r="F990" s="241"/>
      <c r="G990" s="242"/>
      <c r="H990" s="242"/>
      <c r="I990" s="242"/>
      <c r="J990" s="245">
        <v>9</v>
      </c>
      <c r="K990" s="244">
        <v>1.4375</v>
      </c>
      <c r="L990" s="245">
        <v>1.23</v>
      </c>
      <c r="M990" s="246">
        <v>49.45</v>
      </c>
      <c r="N990" s="249">
        <v>60.82</v>
      </c>
      <c r="EZ990" s="225"/>
      <c r="FA990" s="226"/>
      <c r="FB990" s="226"/>
      <c r="FC990" s="226"/>
      <c r="FD990" s="226"/>
      <c r="FG990" s="237" t="s">
        <v>69</v>
      </c>
      <c r="FJ990" s="226"/>
      <c r="FL990" s="226"/>
    </row>
    <row r="991" spans="1:168" s="116" customFormat="1" ht="15" x14ac:dyDescent="0.25">
      <c r="A991" s="240"/>
      <c r="B991" s="239" t="s">
        <v>70</v>
      </c>
      <c r="C991" s="315" t="s">
        <v>71</v>
      </c>
      <c r="D991" s="315"/>
      <c r="E991" s="315"/>
      <c r="F991" s="241"/>
      <c r="G991" s="242"/>
      <c r="H991" s="242"/>
      <c r="I991" s="242"/>
      <c r="J991" s="250">
        <v>2732.35</v>
      </c>
      <c r="K991" s="242"/>
      <c r="L991" s="245">
        <v>259.57</v>
      </c>
      <c r="M991" s="246">
        <v>9.1199999999999992</v>
      </c>
      <c r="N991" s="247">
        <v>2367.2800000000002</v>
      </c>
      <c r="EZ991" s="225"/>
      <c r="FA991" s="226"/>
      <c r="FB991" s="226"/>
      <c r="FC991" s="226"/>
      <c r="FD991" s="226"/>
      <c r="FG991" s="237" t="s">
        <v>71</v>
      </c>
      <c r="FJ991" s="226"/>
      <c r="FL991" s="226"/>
    </row>
    <row r="992" spans="1:168" s="116" customFormat="1" ht="15" x14ac:dyDescent="0.25">
      <c r="A992" s="251"/>
      <c r="B992" s="239"/>
      <c r="C992" s="315" t="s">
        <v>72</v>
      </c>
      <c r="D992" s="315"/>
      <c r="E992" s="315"/>
      <c r="F992" s="241" t="s">
        <v>73</v>
      </c>
      <c r="G992" s="246">
        <v>219.68</v>
      </c>
      <c r="H992" s="244">
        <v>1.3225</v>
      </c>
      <c r="I992" s="271">
        <v>27.600045999999999</v>
      </c>
      <c r="J992" s="253"/>
      <c r="K992" s="242"/>
      <c r="L992" s="253"/>
      <c r="M992" s="242"/>
      <c r="N992" s="254"/>
      <c r="EZ992" s="225"/>
      <c r="FA992" s="226"/>
      <c r="FB992" s="226"/>
      <c r="FC992" s="226"/>
      <c r="FD992" s="226"/>
      <c r="FH992" s="237" t="s">
        <v>72</v>
      </c>
      <c r="FJ992" s="226"/>
      <c r="FL992" s="226"/>
    </row>
    <row r="993" spans="1:168" s="116" customFormat="1" ht="15" x14ac:dyDescent="0.25">
      <c r="A993" s="251"/>
      <c r="B993" s="239"/>
      <c r="C993" s="315" t="s">
        <v>74</v>
      </c>
      <c r="D993" s="315"/>
      <c r="E993" s="315"/>
      <c r="F993" s="241" t="s">
        <v>73</v>
      </c>
      <c r="G993" s="246">
        <v>0.71</v>
      </c>
      <c r="H993" s="244">
        <v>1.4375</v>
      </c>
      <c r="I993" s="252">
        <v>9.6959400000000001E-2</v>
      </c>
      <c r="J993" s="253"/>
      <c r="K993" s="242"/>
      <c r="L993" s="253"/>
      <c r="M993" s="242"/>
      <c r="N993" s="254"/>
      <c r="EZ993" s="225"/>
      <c r="FA993" s="226"/>
      <c r="FB993" s="226"/>
      <c r="FC993" s="226"/>
      <c r="FD993" s="226"/>
      <c r="FH993" s="237" t="s">
        <v>74</v>
      </c>
      <c r="FJ993" s="226"/>
      <c r="FL993" s="226"/>
    </row>
    <row r="994" spans="1:168" s="116" customFormat="1" ht="15" x14ac:dyDescent="0.25">
      <c r="A994" s="235"/>
      <c r="B994" s="239"/>
      <c r="C994" s="318" t="s">
        <v>75</v>
      </c>
      <c r="D994" s="318"/>
      <c r="E994" s="318"/>
      <c r="F994" s="255"/>
      <c r="G994" s="256"/>
      <c r="H994" s="256"/>
      <c r="I994" s="256"/>
      <c r="J994" s="257">
        <v>7134.81</v>
      </c>
      <c r="K994" s="256"/>
      <c r="L994" s="258">
        <v>814.22</v>
      </c>
      <c r="M994" s="256"/>
      <c r="N994" s="259">
        <v>29124.61</v>
      </c>
      <c r="EZ994" s="225"/>
      <c r="FA994" s="226"/>
      <c r="FB994" s="226"/>
      <c r="FC994" s="226"/>
      <c r="FD994" s="226"/>
      <c r="FI994" s="237" t="s">
        <v>75</v>
      </c>
      <c r="FJ994" s="226"/>
      <c r="FL994" s="226"/>
    </row>
    <row r="995" spans="1:168" s="116" customFormat="1" ht="15" x14ac:dyDescent="0.25">
      <c r="A995" s="251"/>
      <c r="B995" s="239"/>
      <c r="C995" s="315" t="s">
        <v>76</v>
      </c>
      <c r="D995" s="315"/>
      <c r="E995" s="315"/>
      <c r="F995" s="241"/>
      <c r="G995" s="242"/>
      <c r="H995" s="242"/>
      <c r="I995" s="242"/>
      <c r="J995" s="253"/>
      <c r="K995" s="242"/>
      <c r="L995" s="245">
        <v>536.69000000000005</v>
      </c>
      <c r="M995" s="242"/>
      <c r="N995" s="247">
        <v>26539.32</v>
      </c>
      <c r="EZ995" s="225"/>
      <c r="FA995" s="226"/>
      <c r="FB995" s="226"/>
      <c r="FC995" s="226"/>
      <c r="FD995" s="226"/>
      <c r="FH995" s="237" t="s">
        <v>76</v>
      </c>
      <c r="FJ995" s="226"/>
      <c r="FL995" s="226"/>
    </row>
    <row r="996" spans="1:168" s="116" customFormat="1" ht="23.25" x14ac:dyDescent="0.25">
      <c r="A996" s="251"/>
      <c r="B996" s="239" t="s">
        <v>77</v>
      </c>
      <c r="C996" s="315" t="s">
        <v>78</v>
      </c>
      <c r="D996" s="315"/>
      <c r="E996" s="315"/>
      <c r="F996" s="241" t="s">
        <v>79</v>
      </c>
      <c r="G996" s="260">
        <v>126</v>
      </c>
      <c r="H996" s="242"/>
      <c r="I996" s="260">
        <v>126</v>
      </c>
      <c r="J996" s="253"/>
      <c r="K996" s="242"/>
      <c r="L996" s="245">
        <v>676.23</v>
      </c>
      <c r="M996" s="242"/>
      <c r="N996" s="247">
        <v>33439.54</v>
      </c>
      <c r="EZ996" s="225"/>
      <c r="FA996" s="226"/>
      <c r="FB996" s="226"/>
      <c r="FC996" s="226"/>
      <c r="FD996" s="226"/>
      <c r="FH996" s="237" t="s">
        <v>78</v>
      </c>
      <c r="FJ996" s="226"/>
      <c r="FL996" s="226"/>
    </row>
    <row r="997" spans="1:168" s="116" customFormat="1" ht="23.25" x14ac:dyDescent="0.25">
      <c r="A997" s="251"/>
      <c r="B997" s="239" t="s">
        <v>80</v>
      </c>
      <c r="C997" s="315" t="s">
        <v>81</v>
      </c>
      <c r="D997" s="315"/>
      <c r="E997" s="315"/>
      <c r="F997" s="241" t="s">
        <v>79</v>
      </c>
      <c r="G997" s="260">
        <v>68</v>
      </c>
      <c r="H997" s="242"/>
      <c r="I997" s="260">
        <v>68</v>
      </c>
      <c r="J997" s="253"/>
      <c r="K997" s="242"/>
      <c r="L997" s="245">
        <v>364.95</v>
      </c>
      <c r="M997" s="242"/>
      <c r="N997" s="247">
        <v>18046.740000000002</v>
      </c>
      <c r="EZ997" s="225"/>
      <c r="FA997" s="226"/>
      <c r="FB997" s="226"/>
      <c r="FC997" s="226"/>
      <c r="FD997" s="226"/>
      <c r="FH997" s="237" t="s">
        <v>81</v>
      </c>
      <c r="FJ997" s="226"/>
      <c r="FL997" s="226"/>
    </row>
    <row r="998" spans="1:168" s="116" customFormat="1" ht="15" x14ac:dyDescent="0.25">
      <c r="A998" s="261"/>
      <c r="B998" s="262"/>
      <c r="C998" s="316" t="s">
        <v>82</v>
      </c>
      <c r="D998" s="316"/>
      <c r="E998" s="316"/>
      <c r="F998" s="229"/>
      <c r="G998" s="230"/>
      <c r="H998" s="230"/>
      <c r="I998" s="230"/>
      <c r="J998" s="233"/>
      <c r="K998" s="230"/>
      <c r="L998" s="266">
        <v>1855.4</v>
      </c>
      <c r="M998" s="256"/>
      <c r="N998" s="264">
        <v>80610.89</v>
      </c>
      <c r="EZ998" s="225"/>
      <c r="FA998" s="226"/>
      <c r="FB998" s="226"/>
      <c r="FC998" s="226"/>
      <c r="FD998" s="226"/>
      <c r="FJ998" s="226" t="s">
        <v>82</v>
      </c>
      <c r="FL998" s="226"/>
    </row>
    <row r="999" spans="1:168" s="116" customFormat="1" ht="33.75" x14ac:dyDescent="0.25">
      <c r="A999" s="227" t="s">
        <v>356</v>
      </c>
      <c r="B999" s="228" t="s">
        <v>83</v>
      </c>
      <c r="C999" s="316" t="s">
        <v>84</v>
      </c>
      <c r="D999" s="316"/>
      <c r="E999" s="316"/>
      <c r="F999" s="229" t="s">
        <v>85</v>
      </c>
      <c r="G999" s="230">
        <v>90</v>
      </c>
      <c r="H999" s="231">
        <v>1</v>
      </c>
      <c r="I999" s="231">
        <v>90</v>
      </c>
      <c r="J999" s="263">
        <v>142.16999999999999</v>
      </c>
      <c r="K999" s="265">
        <v>1.04236</v>
      </c>
      <c r="L999" s="266">
        <v>13337.31</v>
      </c>
      <c r="M999" s="267">
        <v>9.1199999999999992</v>
      </c>
      <c r="N999" s="264">
        <v>121636.27</v>
      </c>
      <c r="EZ999" s="225"/>
      <c r="FA999" s="226"/>
      <c r="FB999" s="226" t="s">
        <v>84</v>
      </c>
      <c r="FC999" s="226" t="s">
        <v>4</v>
      </c>
      <c r="FD999" s="226" t="s">
        <v>4</v>
      </c>
      <c r="FJ999" s="226"/>
      <c r="FL999" s="226"/>
    </row>
    <row r="1000" spans="1:168" s="116" customFormat="1" ht="15" x14ac:dyDescent="0.25">
      <c r="A1000" s="235"/>
      <c r="B1000" s="236"/>
      <c r="C1000" s="315" t="s">
        <v>626</v>
      </c>
      <c r="D1000" s="315"/>
      <c r="E1000" s="315"/>
      <c r="F1000" s="315"/>
      <c r="G1000" s="315"/>
      <c r="H1000" s="315"/>
      <c r="I1000" s="315"/>
      <c r="J1000" s="315"/>
      <c r="K1000" s="315"/>
      <c r="L1000" s="315"/>
      <c r="M1000" s="315"/>
      <c r="N1000" s="317"/>
      <c r="EZ1000" s="225"/>
      <c r="FA1000" s="226"/>
      <c r="FB1000" s="226"/>
      <c r="FC1000" s="226"/>
      <c r="FD1000" s="226"/>
      <c r="FJ1000" s="226"/>
      <c r="FK1000" s="237" t="s">
        <v>626</v>
      </c>
      <c r="FL1000" s="226"/>
    </row>
    <row r="1001" spans="1:168" s="116" customFormat="1" ht="15" x14ac:dyDescent="0.25">
      <c r="A1001" s="238"/>
      <c r="B1001" s="239"/>
      <c r="C1001" s="310" t="s">
        <v>87</v>
      </c>
      <c r="D1001" s="310"/>
      <c r="E1001" s="310"/>
      <c r="F1001" s="310"/>
      <c r="G1001" s="310"/>
      <c r="H1001" s="310"/>
      <c r="I1001" s="310"/>
      <c r="J1001" s="310"/>
      <c r="K1001" s="310"/>
      <c r="L1001" s="310"/>
      <c r="M1001" s="310"/>
      <c r="N1001" s="322"/>
      <c r="EZ1001" s="225"/>
      <c r="FA1001" s="226"/>
      <c r="FB1001" s="226"/>
      <c r="FC1001" s="226"/>
      <c r="FD1001" s="226"/>
      <c r="FF1001" s="237" t="s">
        <v>87</v>
      </c>
      <c r="FJ1001" s="226"/>
      <c r="FL1001" s="226"/>
    </row>
    <row r="1002" spans="1:168" s="116" customFormat="1" ht="15" x14ac:dyDescent="0.25">
      <c r="A1002" s="238"/>
      <c r="B1002" s="239"/>
      <c r="C1002" s="310" t="s">
        <v>88</v>
      </c>
      <c r="D1002" s="310"/>
      <c r="E1002" s="310"/>
      <c r="F1002" s="310"/>
      <c r="G1002" s="310"/>
      <c r="H1002" s="310"/>
      <c r="I1002" s="310"/>
      <c r="J1002" s="310"/>
      <c r="K1002" s="310"/>
      <c r="L1002" s="310"/>
      <c r="M1002" s="310"/>
      <c r="N1002" s="322"/>
      <c r="EZ1002" s="225"/>
      <c r="FA1002" s="226"/>
      <c r="FB1002" s="226"/>
      <c r="FC1002" s="226"/>
      <c r="FD1002" s="226"/>
      <c r="FF1002" s="237" t="s">
        <v>88</v>
      </c>
      <c r="FJ1002" s="226"/>
      <c r="FL1002" s="226"/>
    </row>
    <row r="1003" spans="1:168" s="116" customFormat="1" ht="15" x14ac:dyDescent="0.25">
      <c r="A1003" s="261"/>
      <c r="B1003" s="262"/>
      <c r="C1003" s="316" t="s">
        <v>82</v>
      </c>
      <c r="D1003" s="316"/>
      <c r="E1003" s="316"/>
      <c r="F1003" s="229"/>
      <c r="G1003" s="230"/>
      <c r="H1003" s="230"/>
      <c r="I1003" s="230"/>
      <c r="J1003" s="233"/>
      <c r="K1003" s="230"/>
      <c r="L1003" s="266">
        <v>13337.31</v>
      </c>
      <c r="M1003" s="256"/>
      <c r="N1003" s="264">
        <v>121636.27</v>
      </c>
      <c r="EZ1003" s="225"/>
      <c r="FA1003" s="226"/>
      <c r="FB1003" s="226"/>
      <c r="FC1003" s="226"/>
      <c r="FD1003" s="226"/>
      <c r="FJ1003" s="226" t="s">
        <v>82</v>
      </c>
      <c r="FL1003" s="226"/>
    </row>
    <row r="1004" spans="1:168" s="116" customFormat="1" ht="45.75" x14ac:dyDescent="0.25">
      <c r="A1004" s="227" t="s">
        <v>357</v>
      </c>
      <c r="B1004" s="228" t="s">
        <v>358</v>
      </c>
      <c r="C1004" s="316" t="s">
        <v>359</v>
      </c>
      <c r="D1004" s="316"/>
      <c r="E1004" s="316"/>
      <c r="F1004" s="229" t="s">
        <v>327</v>
      </c>
      <c r="G1004" s="230">
        <v>6</v>
      </c>
      <c r="H1004" s="231">
        <v>1</v>
      </c>
      <c r="I1004" s="231">
        <v>6</v>
      </c>
      <c r="J1004" s="233"/>
      <c r="K1004" s="230"/>
      <c r="L1004" s="233"/>
      <c r="M1004" s="230"/>
      <c r="N1004" s="234"/>
      <c r="EZ1004" s="225"/>
      <c r="FA1004" s="226"/>
      <c r="FB1004" s="226" t="s">
        <v>359</v>
      </c>
      <c r="FC1004" s="226" t="s">
        <v>4</v>
      </c>
      <c r="FD1004" s="226" t="s">
        <v>4</v>
      </c>
      <c r="FJ1004" s="226"/>
      <c r="FL1004" s="226"/>
    </row>
    <row r="1005" spans="1:168" s="116" customFormat="1" ht="15" x14ac:dyDescent="0.25">
      <c r="A1005" s="235"/>
      <c r="B1005" s="236"/>
      <c r="C1005" s="315" t="s">
        <v>360</v>
      </c>
      <c r="D1005" s="315"/>
      <c r="E1005" s="315"/>
      <c r="F1005" s="315"/>
      <c r="G1005" s="315"/>
      <c r="H1005" s="315"/>
      <c r="I1005" s="315"/>
      <c r="J1005" s="315"/>
      <c r="K1005" s="315"/>
      <c r="L1005" s="315"/>
      <c r="M1005" s="315"/>
      <c r="N1005" s="317"/>
      <c r="EZ1005" s="225"/>
      <c r="FA1005" s="226"/>
      <c r="FB1005" s="226"/>
      <c r="FC1005" s="226"/>
      <c r="FD1005" s="226"/>
      <c r="FE1005" s="237" t="s">
        <v>360</v>
      </c>
      <c r="FJ1005" s="226"/>
      <c r="FL1005" s="226"/>
    </row>
    <row r="1006" spans="1:168" s="116" customFormat="1" ht="68.25" x14ac:dyDescent="0.25">
      <c r="A1006" s="238"/>
      <c r="B1006" s="239" t="s">
        <v>61</v>
      </c>
      <c r="C1006" s="310" t="s">
        <v>62</v>
      </c>
      <c r="D1006" s="310"/>
      <c r="E1006" s="310"/>
      <c r="F1006" s="310"/>
      <c r="G1006" s="310"/>
      <c r="H1006" s="310"/>
      <c r="I1006" s="310"/>
      <c r="J1006" s="310"/>
      <c r="K1006" s="310"/>
      <c r="L1006" s="310"/>
      <c r="M1006" s="310"/>
      <c r="N1006" s="322"/>
      <c r="EZ1006" s="225"/>
      <c r="FA1006" s="226"/>
      <c r="FB1006" s="226"/>
      <c r="FC1006" s="226"/>
      <c r="FD1006" s="226"/>
      <c r="FF1006" s="237" t="s">
        <v>62</v>
      </c>
      <c r="FJ1006" s="226"/>
      <c r="FL1006" s="226"/>
    </row>
    <row r="1007" spans="1:168" s="116" customFormat="1" ht="15" x14ac:dyDescent="0.25">
      <c r="A1007" s="240"/>
      <c r="B1007" s="239" t="s">
        <v>56</v>
      </c>
      <c r="C1007" s="315" t="s">
        <v>65</v>
      </c>
      <c r="D1007" s="315"/>
      <c r="E1007" s="315"/>
      <c r="F1007" s="241"/>
      <c r="G1007" s="242"/>
      <c r="H1007" s="242"/>
      <c r="I1007" s="242"/>
      <c r="J1007" s="245">
        <v>146.28</v>
      </c>
      <c r="K1007" s="246">
        <v>1.1499999999999999</v>
      </c>
      <c r="L1007" s="250">
        <v>1009.33</v>
      </c>
      <c r="M1007" s="246">
        <v>49.45</v>
      </c>
      <c r="N1007" s="247">
        <v>49911.37</v>
      </c>
      <c r="EZ1007" s="225"/>
      <c r="FA1007" s="226"/>
      <c r="FB1007" s="226"/>
      <c r="FC1007" s="226"/>
      <c r="FD1007" s="226"/>
      <c r="FG1007" s="237" t="s">
        <v>65</v>
      </c>
      <c r="FJ1007" s="226"/>
      <c r="FL1007" s="226"/>
    </row>
    <row r="1008" spans="1:168" s="116" customFormat="1" ht="15" x14ac:dyDescent="0.25">
      <c r="A1008" s="240"/>
      <c r="B1008" s="239" t="s">
        <v>66</v>
      </c>
      <c r="C1008" s="315" t="s">
        <v>67</v>
      </c>
      <c r="D1008" s="315"/>
      <c r="E1008" s="315"/>
      <c r="F1008" s="241"/>
      <c r="G1008" s="242"/>
      <c r="H1008" s="242"/>
      <c r="I1008" s="242"/>
      <c r="J1008" s="245">
        <v>7.8</v>
      </c>
      <c r="K1008" s="246">
        <v>1.1499999999999999</v>
      </c>
      <c r="L1008" s="245">
        <v>53.82</v>
      </c>
      <c r="M1008" s="246">
        <v>14.53</v>
      </c>
      <c r="N1008" s="249">
        <v>782</v>
      </c>
      <c r="EZ1008" s="225"/>
      <c r="FA1008" s="226"/>
      <c r="FB1008" s="226"/>
      <c r="FC1008" s="226"/>
      <c r="FD1008" s="226"/>
      <c r="FG1008" s="237" t="s">
        <v>67</v>
      </c>
      <c r="FJ1008" s="226"/>
      <c r="FL1008" s="226"/>
    </row>
    <row r="1009" spans="1:168" s="116" customFormat="1" ht="15" x14ac:dyDescent="0.25">
      <c r="A1009" s="251"/>
      <c r="B1009" s="239"/>
      <c r="C1009" s="315" t="s">
        <v>72</v>
      </c>
      <c r="D1009" s="315"/>
      <c r="E1009" s="315"/>
      <c r="F1009" s="241" t="s">
        <v>73</v>
      </c>
      <c r="G1009" s="246">
        <v>7.54</v>
      </c>
      <c r="H1009" s="246">
        <v>1.1499999999999999</v>
      </c>
      <c r="I1009" s="274">
        <v>52.026000000000003</v>
      </c>
      <c r="J1009" s="253"/>
      <c r="K1009" s="242"/>
      <c r="L1009" s="253"/>
      <c r="M1009" s="242"/>
      <c r="N1009" s="254"/>
      <c r="EZ1009" s="225"/>
      <c r="FA1009" s="226"/>
      <c r="FB1009" s="226"/>
      <c r="FC1009" s="226"/>
      <c r="FD1009" s="226"/>
      <c r="FH1009" s="237" t="s">
        <v>72</v>
      </c>
      <c r="FJ1009" s="226"/>
      <c r="FL1009" s="226"/>
    </row>
    <row r="1010" spans="1:168" s="116" customFormat="1" ht="15" x14ac:dyDescent="0.25">
      <c r="A1010" s="235"/>
      <c r="B1010" s="239"/>
      <c r="C1010" s="318" t="s">
        <v>75</v>
      </c>
      <c r="D1010" s="318"/>
      <c r="E1010" s="318"/>
      <c r="F1010" s="255"/>
      <c r="G1010" s="256"/>
      <c r="H1010" s="256"/>
      <c r="I1010" s="256"/>
      <c r="J1010" s="258">
        <v>154.08000000000001</v>
      </c>
      <c r="K1010" s="256"/>
      <c r="L1010" s="257">
        <v>1063.1500000000001</v>
      </c>
      <c r="M1010" s="256"/>
      <c r="N1010" s="259">
        <v>50693.37</v>
      </c>
      <c r="EZ1010" s="225"/>
      <c r="FA1010" s="226"/>
      <c r="FB1010" s="226"/>
      <c r="FC1010" s="226"/>
      <c r="FD1010" s="226"/>
      <c r="FI1010" s="237" t="s">
        <v>75</v>
      </c>
      <c r="FJ1010" s="226"/>
      <c r="FL1010" s="226"/>
    </row>
    <row r="1011" spans="1:168" s="116" customFormat="1" ht="15" x14ac:dyDescent="0.25">
      <c r="A1011" s="251"/>
      <c r="B1011" s="239"/>
      <c r="C1011" s="315" t="s">
        <v>76</v>
      </c>
      <c r="D1011" s="315"/>
      <c r="E1011" s="315"/>
      <c r="F1011" s="241"/>
      <c r="G1011" s="242"/>
      <c r="H1011" s="242"/>
      <c r="I1011" s="242"/>
      <c r="J1011" s="253"/>
      <c r="K1011" s="242"/>
      <c r="L1011" s="250">
        <v>1009.33</v>
      </c>
      <c r="M1011" s="242"/>
      <c r="N1011" s="247">
        <v>49911.37</v>
      </c>
      <c r="EZ1011" s="225"/>
      <c r="FA1011" s="226"/>
      <c r="FB1011" s="226"/>
      <c r="FC1011" s="226"/>
      <c r="FD1011" s="226"/>
      <c r="FH1011" s="237" t="s">
        <v>76</v>
      </c>
      <c r="FJ1011" s="226"/>
      <c r="FL1011" s="226"/>
    </row>
    <row r="1012" spans="1:168" s="116" customFormat="1" ht="45.75" x14ac:dyDescent="0.25">
      <c r="A1012" s="251"/>
      <c r="B1012" s="239" t="s">
        <v>128</v>
      </c>
      <c r="C1012" s="315" t="s">
        <v>129</v>
      </c>
      <c r="D1012" s="315"/>
      <c r="E1012" s="315"/>
      <c r="F1012" s="241" t="s">
        <v>79</v>
      </c>
      <c r="G1012" s="260">
        <v>103</v>
      </c>
      <c r="H1012" s="242"/>
      <c r="I1012" s="260">
        <v>103</v>
      </c>
      <c r="J1012" s="253"/>
      <c r="K1012" s="242"/>
      <c r="L1012" s="250">
        <v>1039.6099999999999</v>
      </c>
      <c r="M1012" s="242"/>
      <c r="N1012" s="247">
        <v>51408.71</v>
      </c>
      <c r="EZ1012" s="225"/>
      <c r="FA1012" s="226"/>
      <c r="FB1012" s="226"/>
      <c r="FC1012" s="226"/>
      <c r="FD1012" s="226"/>
      <c r="FH1012" s="237" t="s">
        <v>129</v>
      </c>
      <c r="FJ1012" s="226"/>
      <c r="FL1012" s="226"/>
    </row>
    <row r="1013" spans="1:168" s="116" customFormat="1" ht="45.75" x14ac:dyDescent="0.25">
      <c r="A1013" s="251"/>
      <c r="B1013" s="239" t="s">
        <v>130</v>
      </c>
      <c r="C1013" s="315" t="s">
        <v>131</v>
      </c>
      <c r="D1013" s="315"/>
      <c r="E1013" s="315"/>
      <c r="F1013" s="241" t="s">
        <v>79</v>
      </c>
      <c r="G1013" s="260">
        <v>59</v>
      </c>
      <c r="H1013" s="242"/>
      <c r="I1013" s="260">
        <v>59</v>
      </c>
      <c r="J1013" s="253"/>
      <c r="K1013" s="242"/>
      <c r="L1013" s="245">
        <v>595.5</v>
      </c>
      <c r="M1013" s="242"/>
      <c r="N1013" s="247">
        <v>29447.71</v>
      </c>
      <c r="EZ1013" s="225"/>
      <c r="FA1013" s="226"/>
      <c r="FB1013" s="226"/>
      <c r="FC1013" s="226"/>
      <c r="FD1013" s="226"/>
      <c r="FH1013" s="237" t="s">
        <v>131</v>
      </c>
      <c r="FJ1013" s="226"/>
      <c r="FL1013" s="226"/>
    </row>
    <row r="1014" spans="1:168" s="116" customFormat="1" ht="15" x14ac:dyDescent="0.25">
      <c r="A1014" s="261"/>
      <c r="B1014" s="262"/>
      <c r="C1014" s="316" t="s">
        <v>82</v>
      </c>
      <c r="D1014" s="316"/>
      <c r="E1014" s="316"/>
      <c r="F1014" s="229"/>
      <c r="G1014" s="230"/>
      <c r="H1014" s="230"/>
      <c r="I1014" s="230"/>
      <c r="J1014" s="233"/>
      <c r="K1014" s="230"/>
      <c r="L1014" s="266">
        <v>2698.26</v>
      </c>
      <c r="M1014" s="256"/>
      <c r="N1014" s="264">
        <v>131549.79</v>
      </c>
      <c r="EZ1014" s="225"/>
      <c r="FA1014" s="226"/>
      <c r="FB1014" s="226"/>
      <c r="FC1014" s="226"/>
      <c r="FD1014" s="226"/>
      <c r="FJ1014" s="226" t="s">
        <v>82</v>
      </c>
      <c r="FL1014" s="226"/>
    </row>
    <row r="1015" spans="1:168" s="116" customFormat="1" ht="34.5" x14ac:dyDescent="0.25">
      <c r="A1015" s="227" t="s">
        <v>361</v>
      </c>
      <c r="B1015" s="228" t="s">
        <v>362</v>
      </c>
      <c r="C1015" s="316" t="s">
        <v>363</v>
      </c>
      <c r="D1015" s="316"/>
      <c r="E1015" s="316"/>
      <c r="F1015" s="229" t="s">
        <v>327</v>
      </c>
      <c r="G1015" s="230">
        <v>6</v>
      </c>
      <c r="H1015" s="231">
        <v>1</v>
      </c>
      <c r="I1015" s="231">
        <v>6</v>
      </c>
      <c r="J1015" s="233"/>
      <c r="K1015" s="230"/>
      <c r="L1015" s="233"/>
      <c r="M1015" s="230"/>
      <c r="N1015" s="234"/>
      <c r="EZ1015" s="225"/>
      <c r="FA1015" s="226"/>
      <c r="FB1015" s="226" t="s">
        <v>363</v>
      </c>
      <c r="FC1015" s="226" t="s">
        <v>4</v>
      </c>
      <c r="FD1015" s="226" t="s">
        <v>4</v>
      </c>
      <c r="FJ1015" s="226"/>
      <c r="FL1015" s="226"/>
    </row>
    <row r="1016" spans="1:168" s="116" customFormat="1" ht="15" x14ac:dyDescent="0.25">
      <c r="A1016" s="235"/>
      <c r="B1016" s="236"/>
      <c r="C1016" s="315" t="s">
        <v>360</v>
      </c>
      <c r="D1016" s="315"/>
      <c r="E1016" s="315"/>
      <c r="F1016" s="315"/>
      <c r="G1016" s="315"/>
      <c r="H1016" s="315"/>
      <c r="I1016" s="315"/>
      <c r="J1016" s="315"/>
      <c r="K1016" s="315"/>
      <c r="L1016" s="315"/>
      <c r="M1016" s="315"/>
      <c r="N1016" s="317"/>
      <c r="EZ1016" s="225"/>
      <c r="FA1016" s="226"/>
      <c r="FB1016" s="226"/>
      <c r="FC1016" s="226"/>
      <c r="FD1016" s="226"/>
      <c r="FE1016" s="237" t="s">
        <v>360</v>
      </c>
      <c r="FJ1016" s="226"/>
      <c r="FL1016" s="226"/>
    </row>
    <row r="1017" spans="1:168" s="116" customFormat="1" ht="68.25" x14ac:dyDescent="0.25">
      <c r="A1017" s="238"/>
      <c r="B1017" s="239" t="s">
        <v>61</v>
      </c>
      <c r="C1017" s="310" t="s">
        <v>62</v>
      </c>
      <c r="D1017" s="310"/>
      <c r="E1017" s="310"/>
      <c r="F1017" s="310"/>
      <c r="G1017" s="310"/>
      <c r="H1017" s="310"/>
      <c r="I1017" s="310"/>
      <c r="J1017" s="310"/>
      <c r="K1017" s="310"/>
      <c r="L1017" s="310"/>
      <c r="M1017" s="310"/>
      <c r="N1017" s="322"/>
      <c r="EZ1017" s="225"/>
      <c r="FA1017" s="226"/>
      <c r="FB1017" s="226"/>
      <c r="FC1017" s="226"/>
      <c r="FD1017" s="226"/>
      <c r="FF1017" s="237" t="s">
        <v>62</v>
      </c>
      <c r="FJ1017" s="226"/>
      <c r="FL1017" s="226"/>
    </row>
    <row r="1018" spans="1:168" s="116" customFormat="1" ht="15" x14ac:dyDescent="0.25">
      <c r="A1018" s="240"/>
      <c r="B1018" s="239" t="s">
        <v>56</v>
      </c>
      <c r="C1018" s="315" t="s">
        <v>65</v>
      </c>
      <c r="D1018" s="315"/>
      <c r="E1018" s="315"/>
      <c r="F1018" s="241"/>
      <c r="G1018" s="242"/>
      <c r="H1018" s="242"/>
      <c r="I1018" s="242"/>
      <c r="J1018" s="245">
        <v>146.28</v>
      </c>
      <c r="K1018" s="246">
        <v>1.1499999999999999</v>
      </c>
      <c r="L1018" s="250">
        <v>1009.33</v>
      </c>
      <c r="M1018" s="246">
        <v>49.45</v>
      </c>
      <c r="N1018" s="247">
        <v>49911.37</v>
      </c>
      <c r="EZ1018" s="225"/>
      <c r="FA1018" s="226"/>
      <c r="FB1018" s="226"/>
      <c r="FC1018" s="226"/>
      <c r="FD1018" s="226"/>
      <c r="FG1018" s="237" t="s">
        <v>65</v>
      </c>
      <c r="FJ1018" s="226"/>
      <c r="FL1018" s="226"/>
    </row>
    <row r="1019" spans="1:168" s="116" customFormat="1" ht="15" x14ac:dyDescent="0.25">
      <c r="A1019" s="240"/>
      <c r="B1019" s="239" t="s">
        <v>66</v>
      </c>
      <c r="C1019" s="315" t="s">
        <v>67</v>
      </c>
      <c r="D1019" s="315"/>
      <c r="E1019" s="315"/>
      <c r="F1019" s="241"/>
      <c r="G1019" s="242"/>
      <c r="H1019" s="242"/>
      <c r="I1019" s="242"/>
      <c r="J1019" s="245">
        <v>0.65</v>
      </c>
      <c r="K1019" s="246">
        <v>1.1499999999999999</v>
      </c>
      <c r="L1019" s="245">
        <v>4.49</v>
      </c>
      <c r="M1019" s="246">
        <v>14.53</v>
      </c>
      <c r="N1019" s="249">
        <v>65.239999999999995</v>
      </c>
      <c r="EZ1019" s="225"/>
      <c r="FA1019" s="226"/>
      <c r="FB1019" s="226"/>
      <c r="FC1019" s="226"/>
      <c r="FD1019" s="226"/>
      <c r="FG1019" s="237" t="s">
        <v>67</v>
      </c>
      <c r="FJ1019" s="226"/>
      <c r="FL1019" s="226"/>
    </row>
    <row r="1020" spans="1:168" s="116" customFormat="1" ht="15" x14ac:dyDescent="0.25">
      <c r="A1020" s="251"/>
      <c r="B1020" s="239"/>
      <c r="C1020" s="315" t="s">
        <v>72</v>
      </c>
      <c r="D1020" s="315"/>
      <c r="E1020" s="315"/>
      <c r="F1020" s="241" t="s">
        <v>73</v>
      </c>
      <c r="G1020" s="246">
        <v>0.71</v>
      </c>
      <c r="H1020" s="246">
        <v>1.1499999999999999</v>
      </c>
      <c r="I1020" s="274">
        <v>4.899</v>
      </c>
      <c r="J1020" s="253"/>
      <c r="K1020" s="242"/>
      <c r="L1020" s="253"/>
      <c r="M1020" s="242"/>
      <c r="N1020" s="254"/>
      <c r="EZ1020" s="225"/>
      <c r="FA1020" s="226"/>
      <c r="FB1020" s="226"/>
      <c r="FC1020" s="226"/>
      <c r="FD1020" s="226"/>
      <c r="FH1020" s="237" t="s">
        <v>72</v>
      </c>
      <c r="FJ1020" s="226"/>
      <c r="FL1020" s="226"/>
    </row>
    <row r="1021" spans="1:168" s="116" customFormat="1" ht="15" x14ac:dyDescent="0.25">
      <c r="A1021" s="235"/>
      <c r="B1021" s="239"/>
      <c r="C1021" s="318" t="s">
        <v>75</v>
      </c>
      <c r="D1021" s="318"/>
      <c r="E1021" s="318"/>
      <c r="F1021" s="255"/>
      <c r="G1021" s="256"/>
      <c r="H1021" s="256"/>
      <c r="I1021" s="256"/>
      <c r="J1021" s="258">
        <v>146.93</v>
      </c>
      <c r="K1021" s="256"/>
      <c r="L1021" s="257">
        <v>1013.82</v>
      </c>
      <c r="M1021" s="256"/>
      <c r="N1021" s="259">
        <v>49976.61</v>
      </c>
      <c r="EZ1021" s="225"/>
      <c r="FA1021" s="226"/>
      <c r="FB1021" s="226"/>
      <c r="FC1021" s="226"/>
      <c r="FD1021" s="226"/>
      <c r="FI1021" s="237" t="s">
        <v>75</v>
      </c>
      <c r="FJ1021" s="226"/>
      <c r="FL1021" s="226"/>
    </row>
    <row r="1022" spans="1:168" s="116" customFormat="1" ht="15" x14ac:dyDescent="0.25">
      <c r="A1022" s="251"/>
      <c r="B1022" s="239"/>
      <c r="C1022" s="315" t="s">
        <v>76</v>
      </c>
      <c r="D1022" s="315"/>
      <c r="E1022" s="315"/>
      <c r="F1022" s="241"/>
      <c r="G1022" s="242"/>
      <c r="H1022" s="242"/>
      <c r="I1022" s="242"/>
      <c r="J1022" s="253"/>
      <c r="K1022" s="242"/>
      <c r="L1022" s="250">
        <v>1009.33</v>
      </c>
      <c r="M1022" s="242"/>
      <c r="N1022" s="247">
        <v>49911.37</v>
      </c>
      <c r="EZ1022" s="225"/>
      <c r="FA1022" s="226"/>
      <c r="FB1022" s="226"/>
      <c r="FC1022" s="226"/>
      <c r="FD1022" s="226"/>
      <c r="FH1022" s="237" t="s">
        <v>76</v>
      </c>
      <c r="FJ1022" s="226"/>
      <c r="FL1022" s="226"/>
    </row>
    <row r="1023" spans="1:168" s="116" customFormat="1" ht="45.75" x14ac:dyDescent="0.25">
      <c r="A1023" s="251"/>
      <c r="B1023" s="239" t="s">
        <v>128</v>
      </c>
      <c r="C1023" s="315" t="s">
        <v>129</v>
      </c>
      <c r="D1023" s="315"/>
      <c r="E1023" s="315"/>
      <c r="F1023" s="241" t="s">
        <v>79</v>
      </c>
      <c r="G1023" s="260">
        <v>103</v>
      </c>
      <c r="H1023" s="242"/>
      <c r="I1023" s="260">
        <v>103</v>
      </c>
      <c r="J1023" s="253"/>
      <c r="K1023" s="242"/>
      <c r="L1023" s="250">
        <v>1039.6099999999999</v>
      </c>
      <c r="M1023" s="242"/>
      <c r="N1023" s="247">
        <v>51408.71</v>
      </c>
      <c r="EZ1023" s="225"/>
      <c r="FA1023" s="226"/>
      <c r="FB1023" s="226"/>
      <c r="FC1023" s="226"/>
      <c r="FD1023" s="226"/>
      <c r="FH1023" s="237" t="s">
        <v>129</v>
      </c>
      <c r="FJ1023" s="226"/>
      <c r="FL1023" s="226"/>
    </row>
    <row r="1024" spans="1:168" s="116" customFormat="1" ht="45.75" x14ac:dyDescent="0.25">
      <c r="A1024" s="251"/>
      <c r="B1024" s="239" t="s">
        <v>130</v>
      </c>
      <c r="C1024" s="315" t="s">
        <v>131</v>
      </c>
      <c r="D1024" s="315"/>
      <c r="E1024" s="315"/>
      <c r="F1024" s="241" t="s">
        <v>79</v>
      </c>
      <c r="G1024" s="260">
        <v>59</v>
      </c>
      <c r="H1024" s="242"/>
      <c r="I1024" s="260">
        <v>59</v>
      </c>
      <c r="J1024" s="253"/>
      <c r="K1024" s="242"/>
      <c r="L1024" s="245">
        <v>595.5</v>
      </c>
      <c r="M1024" s="242"/>
      <c r="N1024" s="247">
        <v>29447.71</v>
      </c>
      <c r="EZ1024" s="225"/>
      <c r="FA1024" s="226"/>
      <c r="FB1024" s="226"/>
      <c r="FC1024" s="226"/>
      <c r="FD1024" s="226"/>
      <c r="FH1024" s="237" t="s">
        <v>131</v>
      </c>
      <c r="FJ1024" s="226"/>
      <c r="FL1024" s="226"/>
    </row>
    <row r="1025" spans="1:168" s="116" customFormat="1" ht="15" x14ac:dyDescent="0.25">
      <c r="A1025" s="261"/>
      <c r="B1025" s="262"/>
      <c r="C1025" s="316" t="s">
        <v>82</v>
      </c>
      <c r="D1025" s="316"/>
      <c r="E1025" s="316"/>
      <c r="F1025" s="229"/>
      <c r="G1025" s="230"/>
      <c r="H1025" s="230"/>
      <c r="I1025" s="230"/>
      <c r="J1025" s="233"/>
      <c r="K1025" s="230"/>
      <c r="L1025" s="266">
        <v>2648.93</v>
      </c>
      <c r="M1025" s="256"/>
      <c r="N1025" s="264">
        <v>130833.03</v>
      </c>
      <c r="EZ1025" s="225"/>
      <c r="FA1025" s="226"/>
      <c r="FB1025" s="226"/>
      <c r="FC1025" s="226"/>
      <c r="FD1025" s="226"/>
      <c r="FJ1025" s="226" t="s">
        <v>82</v>
      </c>
      <c r="FL1025" s="226"/>
    </row>
    <row r="1026" spans="1:168" s="116" customFormat="1" ht="23.25" x14ac:dyDescent="0.25">
      <c r="A1026" s="227" t="s">
        <v>364</v>
      </c>
      <c r="B1026" s="228" t="s">
        <v>365</v>
      </c>
      <c r="C1026" s="316" t="s">
        <v>366</v>
      </c>
      <c r="D1026" s="316"/>
      <c r="E1026" s="316"/>
      <c r="F1026" s="229" t="s">
        <v>327</v>
      </c>
      <c r="G1026" s="230">
        <v>6</v>
      </c>
      <c r="H1026" s="231">
        <v>1</v>
      </c>
      <c r="I1026" s="231">
        <v>6</v>
      </c>
      <c r="J1026" s="263">
        <v>272</v>
      </c>
      <c r="K1026" s="230"/>
      <c r="L1026" s="266">
        <v>1632</v>
      </c>
      <c r="M1026" s="267">
        <v>9.1199999999999992</v>
      </c>
      <c r="N1026" s="264">
        <v>14883.84</v>
      </c>
      <c r="EZ1026" s="225"/>
      <c r="FA1026" s="226"/>
      <c r="FB1026" s="226" t="s">
        <v>366</v>
      </c>
      <c r="FC1026" s="226" t="s">
        <v>4</v>
      </c>
      <c r="FD1026" s="226" t="s">
        <v>4</v>
      </c>
      <c r="FJ1026" s="226"/>
      <c r="FL1026" s="226"/>
    </row>
    <row r="1027" spans="1:168" s="116" customFormat="1" ht="15" x14ac:dyDescent="0.25">
      <c r="A1027" s="235"/>
      <c r="B1027" s="236"/>
      <c r="C1027" s="315" t="s">
        <v>360</v>
      </c>
      <c r="D1027" s="315"/>
      <c r="E1027" s="315"/>
      <c r="F1027" s="315"/>
      <c r="G1027" s="315"/>
      <c r="H1027" s="315"/>
      <c r="I1027" s="315"/>
      <c r="J1027" s="315"/>
      <c r="K1027" s="315"/>
      <c r="L1027" s="315"/>
      <c r="M1027" s="315"/>
      <c r="N1027" s="317"/>
      <c r="EZ1027" s="225"/>
      <c r="FA1027" s="226"/>
      <c r="FB1027" s="226"/>
      <c r="FC1027" s="226"/>
      <c r="FD1027" s="226"/>
      <c r="FE1027" s="237" t="s">
        <v>360</v>
      </c>
      <c r="FJ1027" s="226"/>
      <c r="FL1027" s="226"/>
    </row>
    <row r="1028" spans="1:168" s="116" customFormat="1" ht="15" x14ac:dyDescent="0.25">
      <c r="A1028" s="261"/>
      <c r="B1028" s="262"/>
      <c r="C1028" s="316" t="s">
        <v>82</v>
      </c>
      <c r="D1028" s="316"/>
      <c r="E1028" s="316"/>
      <c r="F1028" s="229"/>
      <c r="G1028" s="230"/>
      <c r="H1028" s="230"/>
      <c r="I1028" s="230"/>
      <c r="J1028" s="233"/>
      <c r="K1028" s="230"/>
      <c r="L1028" s="266">
        <v>1632</v>
      </c>
      <c r="M1028" s="256"/>
      <c r="N1028" s="264">
        <v>14883.84</v>
      </c>
      <c r="EZ1028" s="225"/>
      <c r="FA1028" s="226"/>
      <c r="FB1028" s="226"/>
      <c r="FC1028" s="226"/>
      <c r="FD1028" s="226"/>
      <c r="FJ1028" s="226" t="s">
        <v>82</v>
      </c>
      <c r="FL1028" s="226"/>
    </row>
    <row r="1029" spans="1:168" s="116" customFormat="1" ht="33.75" x14ac:dyDescent="0.25">
      <c r="A1029" s="227" t="s">
        <v>367</v>
      </c>
      <c r="B1029" s="228" t="s">
        <v>368</v>
      </c>
      <c r="C1029" s="316" t="s">
        <v>369</v>
      </c>
      <c r="D1029" s="316"/>
      <c r="E1029" s="316"/>
      <c r="F1029" s="229" t="s">
        <v>85</v>
      </c>
      <c r="G1029" s="230">
        <v>5</v>
      </c>
      <c r="H1029" s="231">
        <v>1</v>
      </c>
      <c r="I1029" s="231">
        <v>5</v>
      </c>
      <c r="J1029" s="263">
        <v>108.92</v>
      </c>
      <c r="K1029" s="265">
        <v>1.04236</v>
      </c>
      <c r="L1029" s="263">
        <v>567.66999999999996</v>
      </c>
      <c r="M1029" s="267">
        <v>9.1199999999999992</v>
      </c>
      <c r="N1029" s="264">
        <v>5177.1499999999996</v>
      </c>
      <c r="EZ1029" s="225"/>
      <c r="FA1029" s="226"/>
      <c r="FB1029" s="226" t="s">
        <v>369</v>
      </c>
      <c r="FC1029" s="226" t="s">
        <v>4</v>
      </c>
      <c r="FD1029" s="226" t="s">
        <v>4</v>
      </c>
      <c r="FJ1029" s="226"/>
      <c r="FL1029" s="226"/>
    </row>
    <row r="1030" spans="1:168" s="116" customFormat="1" ht="15" x14ac:dyDescent="0.25">
      <c r="A1030" s="235"/>
      <c r="B1030" s="236"/>
      <c r="C1030" s="315" t="s">
        <v>643</v>
      </c>
      <c r="D1030" s="315"/>
      <c r="E1030" s="315"/>
      <c r="F1030" s="315"/>
      <c r="G1030" s="315"/>
      <c r="H1030" s="315"/>
      <c r="I1030" s="315"/>
      <c r="J1030" s="315"/>
      <c r="K1030" s="315"/>
      <c r="L1030" s="315"/>
      <c r="M1030" s="315"/>
      <c r="N1030" s="317"/>
      <c r="EZ1030" s="225"/>
      <c r="FA1030" s="226"/>
      <c r="FB1030" s="226"/>
      <c r="FC1030" s="226"/>
      <c r="FD1030" s="226"/>
      <c r="FJ1030" s="226"/>
      <c r="FK1030" s="237" t="s">
        <v>643</v>
      </c>
      <c r="FL1030" s="226"/>
    </row>
    <row r="1031" spans="1:168" s="116" customFormat="1" ht="15" x14ac:dyDescent="0.25">
      <c r="A1031" s="238"/>
      <c r="B1031" s="239"/>
      <c r="C1031" s="310" t="s">
        <v>87</v>
      </c>
      <c r="D1031" s="310"/>
      <c r="E1031" s="310"/>
      <c r="F1031" s="310"/>
      <c r="G1031" s="310"/>
      <c r="H1031" s="310"/>
      <c r="I1031" s="310"/>
      <c r="J1031" s="310"/>
      <c r="K1031" s="310"/>
      <c r="L1031" s="310"/>
      <c r="M1031" s="310"/>
      <c r="N1031" s="322"/>
      <c r="EZ1031" s="225"/>
      <c r="FA1031" s="226"/>
      <c r="FB1031" s="226"/>
      <c r="FC1031" s="226"/>
      <c r="FD1031" s="226"/>
      <c r="FF1031" s="237" t="s">
        <v>87</v>
      </c>
      <c r="FJ1031" s="226"/>
      <c r="FL1031" s="226"/>
    </row>
    <row r="1032" spans="1:168" s="116" customFormat="1" ht="15" x14ac:dyDescent="0.25">
      <c r="A1032" s="238"/>
      <c r="B1032" s="239"/>
      <c r="C1032" s="310" t="s">
        <v>88</v>
      </c>
      <c r="D1032" s="310"/>
      <c r="E1032" s="310"/>
      <c r="F1032" s="310"/>
      <c r="G1032" s="310"/>
      <c r="H1032" s="310"/>
      <c r="I1032" s="310"/>
      <c r="J1032" s="310"/>
      <c r="K1032" s="310"/>
      <c r="L1032" s="310"/>
      <c r="M1032" s="310"/>
      <c r="N1032" s="322"/>
      <c r="EZ1032" s="225"/>
      <c r="FA1032" s="226"/>
      <c r="FB1032" s="226"/>
      <c r="FC1032" s="226"/>
      <c r="FD1032" s="226"/>
      <c r="FF1032" s="237" t="s">
        <v>88</v>
      </c>
      <c r="FJ1032" s="226"/>
      <c r="FL1032" s="226"/>
    </row>
    <row r="1033" spans="1:168" s="116" customFormat="1" ht="15" x14ac:dyDescent="0.25">
      <c r="A1033" s="261"/>
      <c r="B1033" s="262"/>
      <c r="C1033" s="316" t="s">
        <v>82</v>
      </c>
      <c r="D1033" s="316"/>
      <c r="E1033" s="316"/>
      <c r="F1033" s="229"/>
      <c r="G1033" s="230"/>
      <c r="H1033" s="230"/>
      <c r="I1033" s="230"/>
      <c r="J1033" s="233"/>
      <c r="K1033" s="230"/>
      <c r="L1033" s="263">
        <v>567.66999999999996</v>
      </c>
      <c r="M1033" s="256"/>
      <c r="N1033" s="264">
        <v>5177.1499999999996</v>
      </c>
      <c r="EZ1033" s="225"/>
      <c r="FA1033" s="226"/>
      <c r="FB1033" s="226"/>
      <c r="FC1033" s="226"/>
      <c r="FD1033" s="226"/>
      <c r="FJ1033" s="226" t="s">
        <v>82</v>
      </c>
      <c r="FL1033" s="226"/>
    </row>
    <row r="1034" spans="1:168" s="116" customFormat="1" ht="34.5" x14ac:dyDescent="0.25">
      <c r="A1034" s="227" t="s">
        <v>371</v>
      </c>
      <c r="B1034" s="228" t="s">
        <v>304</v>
      </c>
      <c r="C1034" s="316" t="s">
        <v>372</v>
      </c>
      <c r="D1034" s="316"/>
      <c r="E1034" s="316"/>
      <c r="F1034" s="229" t="s">
        <v>59</v>
      </c>
      <c r="G1034" s="230">
        <v>0.5706</v>
      </c>
      <c r="H1034" s="231">
        <v>1</v>
      </c>
      <c r="I1034" s="232">
        <v>0.5706</v>
      </c>
      <c r="J1034" s="233"/>
      <c r="K1034" s="230"/>
      <c r="L1034" s="233"/>
      <c r="M1034" s="230"/>
      <c r="N1034" s="234"/>
      <c r="EZ1034" s="225"/>
      <c r="FA1034" s="226"/>
      <c r="FB1034" s="226" t="s">
        <v>372</v>
      </c>
      <c r="FC1034" s="226" t="s">
        <v>4</v>
      </c>
      <c r="FD1034" s="226" t="s">
        <v>4</v>
      </c>
      <c r="FJ1034" s="226"/>
      <c r="FL1034" s="226"/>
    </row>
    <row r="1035" spans="1:168" s="116" customFormat="1" ht="15" x14ac:dyDescent="0.25">
      <c r="A1035" s="235"/>
      <c r="B1035" s="236"/>
      <c r="C1035" s="315" t="s">
        <v>373</v>
      </c>
      <c r="D1035" s="315"/>
      <c r="E1035" s="315"/>
      <c r="F1035" s="315"/>
      <c r="G1035" s="315"/>
      <c r="H1035" s="315"/>
      <c r="I1035" s="315"/>
      <c r="J1035" s="315"/>
      <c r="K1035" s="315"/>
      <c r="L1035" s="315"/>
      <c r="M1035" s="315"/>
      <c r="N1035" s="317"/>
      <c r="EZ1035" s="225"/>
      <c r="FA1035" s="226"/>
      <c r="FB1035" s="226"/>
      <c r="FC1035" s="226"/>
      <c r="FD1035" s="226"/>
      <c r="FE1035" s="237" t="s">
        <v>373</v>
      </c>
      <c r="FJ1035" s="226"/>
      <c r="FL1035" s="226"/>
    </row>
    <row r="1036" spans="1:168" s="116" customFormat="1" ht="68.25" x14ac:dyDescent="0.25">
      <c r="A1036" s="238"/>
      <c r="B1036" s="239" t="s">
        <v>61</v>
      </c>
      <c r="C1036" s="310" t="s">
        <v>62</v>
      </c>
      <c r="D1036" s="310"/>
      <c r="E1036" s="310"/>
      <c r="F1036" s="310"/>
      <c r="G1036" s="310"/>
      <c r="H1036" s="310"/>
      <c r="I1036" s="310"/>
      <c r="J1036" s="310"/>
      <c r="K1036" s="310"/>
      <c r="L1036" s="310"/>
      <c r="M1036" s="310"/>
      <c r="N1036" s="322"/>
      <c r="EZ1036" s="225"/>
      <c r="FA1036" s="226"/>
      <c r="FB1036" s="226"/>
      <c r="FC1036" s="226"/>
      <c r="FD1036" s="226"/>
      <c r="FF1036" s="237" t="s">
        <v>62</v>
      </c>
      <c r="FJ1036" s="226"/>
      <c r="FL1036" s="226"/>
    </row>
    <row r="1037" spans="1:168" s="116" customFormat="1" ht="23.25" x14ac:dyDescent="0.25">
      <c r="A1037" s="238"/>
      <c r="B1037" s="239" t="s">
        <v>63</v>
      </c>
      <c r="C1037" s="310" t="s">
        <v>64</v>
      </c>
      <c r="D1037" s="310"/>
      <c r="E1037" s="310"/>
      <c r="F1037" s="310"/>
      <c r="G1037" s="310"/>
      <c r="H1037" s="310"/>
      <c r="I1037" s="310"/>
      <c r="J1037" s="310"/>
      <c r="K1037" s="310"/>
      <c r="L1037" s="310"/>
      <c r="M1037" s="310"/>
      <c r="N1037" s="322"/>
      <c r="EZ1037" s="225"/>
      <c r="FA1037" s="226"/>
      <c r="FB1037" s="226"/>
      <c r="FC1037" s="226"/>
      <c r="FD1037" s="226"/>
      <c r="FF1037" s="237" t="s">
        <v>64</v>
      </c>
      <c r="FJ1037" s="226"/>
      <c r="FL1037" s="226"/>
    </row>
    <row r="1038" spans="1:168" s="116" customFormat="1" ht="15" x14ac:dyDescent="0.25">
      <c r="A1038" s="240"/>
      <c r="B1038" s="239" t="s">
        <v>56</v>
      </c>
      <c r="C1038" s="315" t="s">
        <v>65</v>
      </c>
      <c r="D1038" s="315"/>
      <c r="E1038" s="315"/>
      <c r="F1038" s="241"/>
      <c r="G1038" s="242"/>
      <c r="H1038" s="242"/>
      <c r="I1038" s="242"/>
      <c r="J1038" s="245">
        <v>901.75</v>
      </c>
      <c r="K1038" s="244">
        <v>1.3225</v>
      </c>
      <c r="L1038" s="245">
        <v>680.48</v>
      </c>
      <c r="M1038" s="246">
        <v>49.45</v>
      </c>
      <c r="N1038" s="247">
        <v>33649.74</v>
      </c>
      <c r="EZ1038" s="225"/>
      <c r="FA1038" s="226"/>
      <c r="FB1038" s="226"/>
      <c r="FC1038" s="226"/>
      <c r="FD1038" s="226"/>
      <c r="FG1038" s="237" t="s">
        <v>65</v>
      </c>
      <c r="FJ1038" s="226"/>
      <c r="FL1038" s="226"/>
    </row>
    <row r="1039" spans="1:168" s="116" customFormat="1" ht="15" x14ac:dyDescent="0.25">
      <c r="A1039" s="240"/>
      <c r="B1039" s="239" t="s">
        <v>66</v>
      </c>
      <c r="C1039" s="315" t="s">
        <v>67</v>
      </c>
      <c r="D1039" s="315"/>
      <c r="E1039" s="315"/>
      <c r="F1039" s="241"/>
      <c r="G1039" s="242"/>
      <c r="H1039" s="242"/>
      <c r="I1039" s="242"/>
      <c r="J1039" s="245">
        <v>494.67</v>
      </c>
      <c r="K1039" s="244">
        <v>1.4375</v>
      </c>
      <c r="L1039" s="245">
        <v>405.75</v>
      </c>
      <c r="M1039" s="246">
        <v>14.53</v>
      </c>
      <c r="N1039" s="247">
        <v>5895.55</v>
      </c>
      <c r="EZ1039" s="225"/>
      <c r="FA1039" s="226"/>
      <c r="FB1039" s="226"/>
      <c r="FC1039" s="226"/>
      <c r="FD1039" s="226"/>
      <c r="FG1039" s="237" t="s">
        <v>67</v>
      </c>
      <c r="FJ1039" s="226"/>
      <c r="FL1039" s="226"/>
    </row>
    <row r="1040" spans="1:168" s="116" customFormat="1" ht="15" x14ac:dyDescent="0.25">
      <c r="A1040" s="240"/>
      <c r="B1040" s="239" t="s">
        <v>68</v>
      </c>
      <c r="C1040" s="315" t="s">
        <v>69</v>
      </c>
      <c r="D1040" s="315"/>
      <c r="E1040" s="315"/>
      <c r="F1040" s="241"/>
      <c r="G1040" s="242"/>
      <c r="H1040" s="242"/>
      <c r="I1040" s="242"/>
      <c r="J1040" s="245">
        <v>31.38</v>
      </c>
      <c r="K1040" s="244">
        <v>1.4375</v>
      </c>
      <c r="L1040" s="245">
        <v>25.74</v>
      </c>
      <c r="M1040" s="246">
        <v>49.45</v>
      </c>
      <c r="N1040" s="247">
        <v>1272.8399999999999</v>
      </c>
      <c r="EZ1040" s="225"/>
      <c r="FA1040" s="226"/>
      <c r="FB1040" s="226"/>
      <c r="FC1040" s="226"/>
      <c r="FD1040" s="226"/>
      <c r="FG1040" s="237" t="s">
        <v>69</v>
      </c>
      <c r="FJ1040" s="226"/>
      <c r="FL1040" s="226"/>
    </row>
    <row r="1041" spans="1:168" s="116" customFormat="1" ht="15" x14ac:dyDescent="0.25">
      <c r="A1041" s="240"/>
      <c r="B1041" s="239" t="s">
        <v>70</v>
      </c>
      <c r="C1041" s="315" t="s">
        <v>71</v>
      </c>
      <c r="D1041" s="315"/>
      <c r="E1041" s="315"/>
      <c r="F1041" s="241"/>
      <c r="G1041" s="242"/>
      <c r="H1041" s="242"/>
      <c r="I1041" s="242"/>
      <c r="J1041" s="245">
        <v>52.95</v>
      </c>
      <c r="K1041" s="242"/>
      <c r="L1041" s="245">
        <v>30.21</v>
      </c>
      <c r="M1041" s="246">
        <v>9.1199999999999992</v>
      </c>
      <c r="N1041" s="249">
        <v>275.52</v>
      </c>
      <c r="EZ1041" s="225"/>
      <c r="FA1041" s="226"/>
      <c r="FB1041" s="226"/>
      <c r="FC1041" s="226"/>
      <c r="FD1041" s="226"/>
      <c r="FG1041" s="237" t="s">
        <v>71</v>
      </c>
      <c r="FJ1041" s="226"/>
      <c r="FL1041" s="226"/>
    </row>
    <row r="1042" spans="1:168" s="116" customFormat="1" ht="15" x14ac:dyDescent="0.25">
      <c r="A1042" s="251"/>
      <c r="B1042" s="239"/>
      <c r="C1042" s="315" t="s">
        <v>72</v>
      </c>
      <c r="D1042" s="315"/>
      <c r="E1042" s="315"/>
      <c r="F1042" s="241" t="s">
        <v>73</v>
      </c>
      <c r="G1042" s="246">
        <v>46.48</v>
      </c>
      <c r="H1042" s="244">
        <v>1.3225</v>
      </c>
      <c r="I1042" s="252">
        <v>35.074667900000001</v>
      </c>
      <c r="J1042" s="253"/>
      <c r="K1042" s="242"/>
      <c r="L1042" s="253"/>
      <c r="M1042" s="242"/>
      <c r="N1042" s="254"/>
      <c r="EZ1042" s="225"/>
      <c r="FA1042" s="226"/>
      <c r="FB1042" s="226"/>
      <c r="FC1042" s="226"/>
      <c r="FD1042" s="226"/>
      <c r="FH1042" s="237" t="s">
        <v>72</v>
      </c>
      <c r="FJ1042" s="226"/>
      <c r="FL1042" s="226"/>
    </row>
    <row r="1043" spans="1:168" s="116" customFormat="1" ht="15" x14ac:dyDescent="0.25">
      <c r="A1043" s="251"/>
      <c r="B1043" s="239"/>
      <c r="C1043" s="315" t="s">
        <v>74</v>
      </c>
      <c r="D1043" s="315"/>
      <c r="E1043" s="315"/>
      <c r="F1043" s="241" t="s">
        <v>73</v>
      </c>
      <c r="G1043" s="269">
        <v>2.5</v>
      </c>
      <c r="H1043" s="244">
        <v>1.4375</v>
      </c>
      <c r="I1043" s="252">
        <v>2.0505938000000001</v>
      </c>
      <c r="J1043" s="253"/>
      <c r="K1043" s="242"/>
      <c r="L1043" s="253"/>
      <c r="M1043" s="242"/>
      <c r="N1043" s="254"/>
      <c r="EZ1043" s="225"/>
      <c r="FA1043" s="226"/>
      <c r="FB1043" s="226"/>
      <c r="FC1043" s="226"/>
      <c r="FD1043" s="226"/>
      <c r="FH1043" s="237" t="s">
        <v>74</v>
      </c>
      <c r="FJ1043" s="226"/>
      <c r="FL1043" s="226"/>
    </row>
    <row r="1044" spans="1:168" s="116" customFormat="1" ht="15" x14ac:dyDescent="0.25">
      <c r="A1044" s="235"/>
      <c r="B1044" s="239"/>
      <c r="C1044" s="318" t="s">
        <v>75</v>
      </c>
      <c r="D1044" s="318"/>
      <c r="E1044" s="318"/>
      <c r="F1044" s="255"/>
      <c r="G1044" s="256"/>
      <c r="H1044" s="256"/>
      <c r="I1044" s="256"/>
      <c r="J1044" s="257">
        <v>1449.37</v>
      </c>
      <c r="K1044" s="256"/>
      <c r="L1044" s="257">
        <v>1116.44</v>
      </c>
      <c r="M1044" s="256"/>
      <c r="N1044" s="259">
        <v>39820.81</v>
      </c>
      <c r="EZ1044" s="225"/>
      <c r="FA1044" s="226"/>
      <c r="FB1044" s="226"/>
      <c r="FC1044" s="226"/>
      <c r="FD1044" s="226"/>
      <c r="FI1044" s="237" t="s">
        <v>75</v>
      </c>
      <c r="FJ1044" s="226"/>
      <c r="FL1044" s="226"/>
    </row>
    <row r="1045" spans="1:168" s="116" customFormat="1" ht="15" x14ac:dyDescent="0.25">
      <c r="A1045" s="251"/>
      <c r="B1045" s="239"/>
      <c r="C1045" s="315" t="s">
        <v>76</v>
      </c>
      <c r="D1045" s="315"/>
      <c r="E1045" s="315"/>
      <c r="F1045" s="241"/>
      <c r="G1045" s="242"/>
      <c r="H1045" s="242"/>
      <c r="I1045" s="242"/>
      <c r="J1045" s="253"/>
      <c r="K1045" s="242"/>
      <c r="L1045" s="245">
        <v>706.22</v>
      </c>
      <c r="M1045" s="242"/>
      <c r="N1045" s="247">
        <v>34922.58</v>
      </c>
      <c r="EZ1045" s="225"/>
      <c r="FA1045" s="226"/>
      <c r="FB1045" s="226"/>
      <c r="FC1045" s="226"/>
      <c r="FD1045" s="226"/>
      <c r="FH1045" s="237" t="s">
        <v>76</v>
      </c>
      <c r="FJ1045" s="226"/>
      <c r="FL1045" s="226"/>
    </row>
    <row r="1046" spans="1:168" s="116" customFormat="1" ht="23.25" x14ac:dyDescent="0.25">
      <c r="A1046" s="251"/>
      <c r="B1046" s="239" t="s">
        <v>111</v>
      </c>
      <c r="C1046" s="315" t="s">
        <v>112</v>
      </c>
      <c r="D1046" s="315"/>
      <c r="E1046" s="315"/>
      <c r="F1046" s="241" t="s">
        <v>79</v>
      </c>
      <c r="G1046" s="260">
        <v>97</v>
      </c>
      <c r="H1046" s="242"/>
      <c r="I1046" s="260">
        <v>97</v>
      </c>
      <c r="J1046" s="253"/>
      <c r="K1046" s="242"/>
      <c r="L1046" s="245">
        <v>685.03</v>
      </c>
      <c r="M1046" s="242"/>
      <c r="N1046" s="247">
        <v>33874.9</v>
      </c>
      <c r="EZ1046" s="225"/>
      <c r="FA1046" s="226"/>
      <c r="FB1046" s="226"/>
      <c r="FC1046" s="226"/>
      <c r="FD1046" s="226"/>
      <c r="FH1046" s="237" t="s">
        <v>112</v>
      </c>
      <c r="FJ1046" s="226"/>
      <c r="FL1046" s="226"/>
    </row>
    <row r="1047" spans="1:168" s="116" customFormat="1" ht="23.25" x14ac:dyDescent="0.25">
      <c r="A1047" s="251"/>
      <c r="B1047" s="239" t="s">
        <v>113</v>
      </c>
      <c r="C1047" s="315" t="s">
        <v>114</v>
      </c>
      <c r="D1047" s="315"/>
      <c r="E1047" s="315"/>
      <c r="F1047" s="241" t="s">
        <v>79</v>
      </c>
      <c r="G1047" s="260">
        <v>51</v>
      </c>
      <c r="H1047" s="242"/>
      <c r="I1047" s="260">
        <v>51</v>
      </c>
      <c r="J1047" s="253"/>
      <c r="K1047" s="242"/>
      <c r="L1047" s="245">
        <v>360.17</v>
      </c>
      <c r="M1047" s="242"/>
      <c r="N1047" s="247">
        <v>17810.52</v>
      </c>
      <c r="EZ1047" s="225"/>
      <c r="FA1047" s="226"/>
      <c r="FB1047" s="226"/>
      <c r="FC1047" s="226"/>
      <c r="FD1047" s="226"/>
      <c r="FH1047" s="237" t="s">
        <v>114</v>
      </c>
      <c r="FJ1047" s="226"/>
      <c r="FL1047" s="226"/>
    </row>
    <row r="1048" spans="1:168" s="116" customFormat="1" ht="15" x14ac:dyDescent="0.25">
      <c r="A1048" s="261"/>
      <c r="B1048" s="262"/>
      <c r="C1048" s="316" t="s">
        <v>82</v>
      </c>
      <c r="D1048" s="316"/>
      <c r="E1048" s="316"/>
      <c r="F1048" s="229"/>
      <c r="G1048" s="230"/>
      <c r="H1048" s="230"/>
      <c r="I1048" s="230"/>
      <c r="J1048" s="233"/>
      <c r="K1048" s="230"/>
      <c r="L1048" s="266">
        <v>2161.64</v>
      </c>
      <c r="M1048" s="256"/>
      <c r="N1048" s="264">
        <v>91506.23</v>
      </c>
      <c r="EZ1048" s="225"/>
      <c r="FA1048" s="226"/>
      <c r="FB1048" s="226"/>
      <c r="FC1048" s="226"/>
      <c r="FD1048" s="226"/>
      <c r="FJ1048" s="226" t="s">
        <v>82</v>
      </c>
      <c r="FL1048" s="226"/>
    </row>
    <row r="1049" spans="1:168" s="116" customFormat="1" ht="45" x14ac:dyDescent="0.25">
      <c r="A1049" s="227" t="s">
        <v>374</v>
      </c>
      <c r="B1049" s="228" t="s">
        <v>308</v>
      </c>
      <c r="C1049" s="316" t="s">
        <v>309</v>
      </c>
      <c r="D1049" s="316"/>
      <c r="E1049" s="316"/>
      <c r="F1049" s="229" t="s">
        <v>85</v>
      </c>
      <c r="G1049" s="230">
        <v>60</v>
      </c>
      <c r="H1049" s="231">
        <v>1</v>
      </c>
      <c r="I1049" s="231">
        <v>60</v>
      </c>
      <c r="J1049" s="266">
        <v>2498.17</v>
      </c>
      <c r="K1049" s="265">
        <v>1.04236</v>
      </c>
      <c r="L1049" s="266">
        <v>156239.54999999999</v>
      </c>
      <c r="M1049" s="267">
        <v>9.1199999999999992</v>
      </c>
      <c r="N1049" s="264">
        <v>1424904.7</v>
      </c>
      <c r="EZ1049" s="225"/>
      <c r="FA1049" s="226"/>
      <c r="FB1049" s="226" t="s">
        <v>309</v>
      </c>
      <c r="FC1049" s="226" t="s">
        <v>4</v>
      </c>
      <c r="FD1049" s="226" t="s">
        <v>4</v>
      </c>
      <c r="FJ1049" s="226"/>
      <c r="FL1049" s="226"/>
    </row>
    <row r="1050" spans="1:168" s="116" customFormat="1" ht="15" x14ac:dyDescent="0.25">
      <c r="A1050" s="235"/>
      <c r="B1050" s="236"/>
      <c r="C1050" s="315" t="s">
        <v>637</v>
      </c>
      <c r="D1050" s="315"/>
      <c r="E1050" s="315"/>
      <c r="F1050" s="315"/>
      <c r="G1050" s="315"/>
      <c r="H1050" s="315"/>
      <c r="I1050" s="315"/>
      <c r="J1050" s="315"/>
      <c r="K1050" s="315"/>
      <c r="L1050" s="315"/>
      <c r="M1050" s="315"/>
      <c r="N1050" s="317"/>
      <c r="EZ1050" s="225"/>
      <c r="FA1050" s="226"/>
      <c r="FB1050" s="226"/>
      <c r="FC1050" s="226"/>
      <c r="FD1050" s="226"/>
      <c r="FJ1050" s="226"/>
      <c r="FK1050" s="237" t="s">
        <v>637</v>
      </c>
      <c r="FL1050" s="226"/>
    </row>
    <row r="1051" spans="1:168" s="116" customFormat="1" ht="15" x14ac:dyDescent="0.25">
      <c r="A1051" s="238"/>
      <c r="B1051" s="239"/>
      <c r="C1051" s="310" t="s">
        <v>87</v>
      </c>
      <c r="D1051" s="310"/>
      <c r="E1051" s="310"/>
      <c r="F1051" s="310"/>
      <c r="G1051" s="310"/>
      <c r="H1051" s="310"/>
      <c r="I1051" s="310"/>
      <c r="J1051" s="310"/>
      <c r="K1051" s="310"/>
      <c r="L1051" s="310"/>
      <c r="M1051" s="310"/>
      <c r="N1051" s="322"/>
      <c r="EZ1051" s="225"/>
      <c r="FA1051" s="226"/>
      <c r="FB1051" s="226"/>
      <c r="FC1051" s="226"/>
      <c r="FD1051" s="226"/>
      <c r="FF1051" s="237" t="s">
        <v>87</v>
      </c>
      <c r="FJ1051" s="226"/>
      <c r="FL1051" s="226"/>
    </row>
    <row r="1052" spans="1:168" s="116" customFormat="1" ht="15" x14ac:dyDescent="0.25">
      <c r="A1052" s="238"/>
      <c r="B1052" s="239"/>
      <c r="C1052" s="310" t="s">
        <v>88</v>
      </c>
      <c r="D1052" s="310"/>
      <c r="E1052" s="310"/>
      <c r="F1052" s="310"/>
      <c r="G1052" s="310"/>
      <c r="H1052" s="310"/>
      <c r="I1052" s="310"/>
      <c r="J1052" s="310"/>
      <c r="K1052" s="310"/>
      <c r="L1052" s="310"/>
      <c r="M1052" s="310"/>
      <c r="N1052" s="322"/>
      <c r="EZ1052" s="225"/>
      <c r="FA1052" s="226"/>
      <c r="FB1052" s="226"/>
      <c r="FC1052" s="226"/>
      <c r="FD1052" s="226"/>
      <c r="FF1052" s="237" t="s">
        <v>88</v>
      </c>
      <c r="FJ1052" s="226"/>
      <c r="FL1052" s="226"/>
    </row>
    <row r="1053" spans="1:168" s="116" customFormat="1" ht="15" x14ac:dyDescent="0.25">
      <c r="A1053" s="261"/>
      <c r="B1053" s="262"/>
      <c r="C1053" s="316" t="s">
        <v>82</v>
      </c>
      <c r="D1053" s="316"/>
      <c r="E1053" s="316"/>
      <c r="F1053" s="229"/>
      <c r="G1053" s="230"/>
      <c r="H1053" s="230"/>
      <c r="I1053" s="230"/>
      <c r="J1053" s="233"/>
      <c r="K1053" s="230"/>
      <c r="L1053" s="266">
        <v>156239.54999999999</v>
      </c>
      <c r="M1053" s="256"/>
      <c r="N1053" s="264">
        <v>1424904.7</v>
      </c>
      <c r="EZ1053" s="225"/>
      <c r="FA1053" s="226"/>
      <c r="FB1053" s="226"/>
      <c r="FC1053" s="226"/>
      <c r="FD1053" s="226"/>
      <c r="FJ1053" s="226" t="s">
        <v>82</v>
      </c>
      <c r="FL1053" s="226"/>
    </row>
    <row r="1054" spans="1:168" s="116" customFormat="1" ht="23.25" x14ac:dyDescent="0.25">
      <c r="A1054" s="227" t="s">
        <v>375</v>
      </c>
      <c r="B1054" s="228" t="s">
        <v>248</v>
      </c>
      <c r="C1054" s="316" t="s">
        <v>249</v>
      </c>
      <c r="D1054" s="316"/>
      <c r="E1054" s="316"/>
      <c r="F1054" s="229" t="s">
        <v>59</v>
      </c>
      <c r="G1054" s="230">
        <v>4.3E-3</v>
      </c>
      <c r="H1054" s="231">
        <v>1</v>
      </c>
      <c r="I1054" s="232">
        <v>4.3E-3</v>
      </c>
      <c r="J1054" s="266">
        <v>15441.79</v>
      </c>
      <c r="K1054" s="230"/>
      <c r="L1054" s="263">
        <v>66.400000000000006</v>
      </c>
      <c r="M1054" s="267">
        <v>9.1199999999999992</v>
      </c>
      <c r="N1054" s="275">
        <v>605.57000000000005</v>
      </c>
      <c r="EZ1054" s="225"/>
      <c r="FA1054" s="226"/>
      <c r="FB1054" s="226" t="s">
        <v>249</v>
      </c>
      <c r="FC1054" s="226" t="s">
        <v>4</v>
      </c>
      <c r="FD1054" s="226" t="s">
        <v>4</v>
      </c>
      <c r="FJ1054" s="226"/>
      <c r="FL1054" s="226"/>
    </row>
    <row r="1055" spans="1:168" s="116" customFormat="1" ht="15" x14ac:dyDescent="0.25">
      <c r="A1055" s="235"/>
      <c r="B1055" s="236"/>
      <c r="C1055" s="315" t="s">
        <v>250</v>
      </c>
      <c r="D1055" s="315"/>
      <c r="E1055" s="315"/>
      <c r="F1055" s="315"/>
      <c r="G1055" s="315"/>
      <c r="H1055" s="315"/>
      <c r="I1055" s="315"/>
      <c r="J1055" s="315"/>
      <c r="K1055" s="315"/>
      <c r="L1055" s="315"/>
      <c r="M1055" s="315"/>
      <c r="N1055" s="317"/>
      <c r="EZ1055" s="225"/>
      <c r="FA1055" s="226"/>
      <c r="FB1055" s="226"/>
      <c r="FC1055" s="226"/>
      <c r="FD1055" s="226"/>
      <c r="FE1055" s="237" t="s">
        <v>250</v>
      </c>
      <c r="FJ1055" s="226"/>
      <c r="FL1055" s="226"/>
    </row>
    <row r="1056" spans="1:168" s="116" customFormat="1" ht="15" x14ac:dyDescent="0.25">
      <c r="A1056" s="261"/>
      <c r="B1056" s="262"/>
      <c r="C1056" s="316" t="s">
        <v>82</v>
      </c>
      <c r="D1056" s="316"/>
      <c r="E1056" s="316"/>
      <c r="F1056" s="229"/>
      <c r="G1056" s="230"/>
      <c r="H1056" s="230"/>
      <c r="I1056" s="230"/>
      <c r="J1056" s="233"/>
      <c r="K1056" s="230"/>
      <c r="L1056" s="263">
        <v>66.400000000000006</v>
      </c>
      <c r="M1056" s="256"/>
      <c r="N1056" s="275">
        <v>605.57000000000005</v>
      </c>
      <c r="EZ1056" s="225"/>
      <c r="FA1056" s="226"/>
      <c r="FB1056" s="226"/>
      <c r="FC1056" s="226"/>
      <c r="FD1056" s="226"/>
      <c r="FJ1056" s="226" t="s">
        <v>82</v>
      </c>
      <c r="FL1056" s="226"/>
    </row>
    <row r="1057" spans="1:168" s="116" customFormat="1" ht="23.25" x14ac:dyDescent="0.25">
      <c r="A1057" s="227" t="s">
        <v>376</v>
      </c>
      <c r="B1057" s="228" t="s">
        <v>252</v>
      </c>
      <c r="C1057" s="316" t="s">
        <v>253</v>
      </c>
      <c r="D1057" s="316"/>
      <c r="E1057" s="316"/>
      <c r="F1057" s="229" t="s">
        <v>59</v>
      </c>
      <c r="G1057" s="230">
        <v>6.4000000000000003E-3</v>
      </c>
      <c r="H1057" s="231">
        <v>1</v>
      </c>
      <c r="I1057" s="232">
        <v>6.4000000000000003E-3</v>
      </c>
      <c r="J1057" s="266">
        <v>10080.84</v>
      </c>
      <c r="K1057" s="230"/>
      <c r="L1057" s="263">
        <v>64.52</v>
      </c>
      <c r="M1057" s="267">
        <v>9.1199999999999992</v>
      </c>
      <c r="N1057" s="275">
        <v>588.41999999999996</v>
      </c>
      <c r="EZ1057" s="225"/>
      <c r="FA1057" s="226"/>
      <c r="FB1057" s="226" t="s">
        <v>253</v>
      </c>
      <c r="FC1057" s="226" t="s">
        <v>4</v>
      </c>
      <c r="FD1057" s="226" t="s">
        <v>4</v>
      </c>
      <c r="FJ1057" s="226"/>
      <c r="FL1057" s="226"/>
    </row>
    <row r="1058" spans="1:168" s="116" customFormat="1" ht="15" x14ac:dyDescent="0.25">
      <c r="A1058" s="235"/>
      <c r="B1058" s="236"/>
      <c r="C1058" s="315" t="s">
        <v>254</v>
      </c>
      <c r="D1058" s="315"/>
      <c r="E1058" s="315"/>
      <c r="F1058" s="315"/>
      <c r="G1058" s="315"/>
      <c r="H1058" s="315"/>
      <c r="I1058" s="315"/>
      <c r="J1058" s="315"/>
      <c r="K1058" s="315"/>
      <c r="L1058" s="315"/>
      <c r="M1058" s="315"/>
      <c r="N1058" s="317"/>
      <c r="EZ1058" s="225"/>
      <c r="FA1058" s="226"/>
      <c r="FB1058" s="226"/>
      <c r="FC1058" s="226"/>
      <c r="FD1058" s="226"/>
      <c r="FE1058" s="237" t="s">
        <v>254</v>
      </c>
      <c r="FJ1058" s="226"/>
      <c r="FL1058" s="226"/>
    </row>
    <row r="1059" spans="1:168" s="116" customFormat="1" ht="15" x14ac:dyDescent="0.25">
      <c r="A1059" s="261"/>
      <c r="B1059" s="262"/>
      <c r="C1059" s="316" t="s">
        <v>82</v>
      </c>
      <c r="D1059" s="316"/>
      <c r="E1059" s="316"/>
      <c r="F1059" s="229"/>
      <c r="G1059" s="230"/>
      <c r="H1059" s="230"/>
      <c r="I1059" s="230"/>
      <c r="J1059" s="233"/>
      <c r="K1059" s="230"/>
      <c r="L1059" s="263">
        <v>64.52</v>
      </c>
      <c r="M1059" s="256"/>
      <c r="N1059" s="275">
        <v>588.41999999999996</v>
      </c>
      <c r="EZ1059" s="225"/>
      <c r="FA1059" s="226"/>
      <c r="FB1059" s="226"/>
      <c r="FC1059" s="226"/>
      <c r="FD1059" s="226"/>
      <c r="FJ1059" s="226" t="s">
        <v>82</v>
      </c>
      <c r="FL1059" s="226"/>
    </row>
    <row r="1060" spans="1:168" s="116" customFormat="1" ht="34.5" x14ac:dyDescent="0.25">
      <c r="A1060" s="227" t="s">
        <v>377</v>
      </c>
      <c r="B1060" s="228" t="s">
        <v>57</v>
      </c>
      <c r="C1060" s="316" t="s">
        <v>58</v>
      </c>
      <c r="D1060" s="316"/>
      <c r="E1060" s="316"/>
      <c r="F1060" s="229" t="s">
        <v>59</v>
      </c>
      <c r="G1060" s="230">
        <v>4.3E-3</v>
      </c>
      <c r="H1060" s="231">
        <v>1</v>
      </c>
      <c r="I1060" s="232">
        <v>4.3E-3</v>
      </c>
      <c r="J1060" s="233"/>
      <c r="K1060" s="230"/>
      <c r="L1060" s="233"/>
      <c r="M1060" s="230"/>
      <c r="N1060" s="234"/>
      <c r="EZ1060" s="225"/>
      <c r="FA1060" s="226"/>
      <c r="FB1060" s="226" t="s">
        <v>58</v>
      </c>
      <c r="FC1060" s="226" t="s">
        <v>4</v>
      </c>
      <c r="FD1060" s="226" t="s">
        <v>4</v>
      </c>
      <c r="FJ1060" s="226"/>
      <c r="FL1060" s="226"/>
    </row>
    <row r="1061" spans="1:168" s="116" customFormat="1" ht="15" x14ac:dyDescent="0.25">
      <c r="A1061" s="235"/>
      <c r="B1061" s="236"/>
      <c r="C1061" s="315" t="s">
        <v>378</v>
      </c>
      <c r="D1061" s="315"/>
      <c r="E1061" s="315"/>
      <c r="F1061" s="315"/>
      <c r="G1061" s="315"/>
      <c r="H1061" s="315"/>
      <c r="I1061" s="315"/>
      <c r="J1061" s="315"/>
      <c r="K1061" s="315"/>
      <c r="L1061" s="315"/>
      <c r="M1061" s="315"/>
      <c r="N1061" s="317"/>
      <c r="EZ1061" s="225"/>
      <c r="FA1061" s="226"/>
      <c r="FB1061" s="226"/>
      <c r="FC1061" s="226"/>
      <c r="FD1061" s="226"/>
      <c r="FE1061" s="237" t="s">
        <v>378</v>
      </c>
      <c r="FJ1061" s="226"/>
      <c r="FL1061" s="226"/>
    </row>
    <row r="1062" spans="1:168" s="116" customFormat="1" ht="68.25" x14ac:dyDescent="0.25">
      <c r="A1062" s="238"/>
      <c r="B1062" s="239" t="s">
        <v>61</v>
      </c>
      <c r="C1062" s="310" t="s">
        <v>62</v>
      </c>
      <c r="D1062" s="310"/>
      <c r="E1062" s="310"/>
      <c r="F1062" s="310"/>
      <c r="G1062" s="310"/>
      <c r="H1062" s="310"/>
      <c r="I1062" s="310"/>
      <c r="J1062" s="310"/>
      <c r="K1062" s="310"/>
      <c r="L1062" s="310"/>
      <c r="M1062" s="310"/>
      <c r="N1062" s="322"/>
      <c r="EZ1062" s="225"/>
      <c r="FA1062" s="226"/>
      <c r="FB1062" s="226"/>
      <c r="FC1062" s="226"/>
      <c r="FD1062" s="226"/>
      <c r="FF1062" s="237" t="s">
        <v>62</v>
      </c>
      <c r="FJ1062" s="226"/>
      <c r="FL1062" s="226"/>
    </row>
    <row r="1063" spans="1:168" s="116" customFormat="1" ht="23.25" x14ac:dyDescent="0.25">
      <c r="A1063" s="238"/>
      <c r="B1063" s="239" t="s">
        <v>63</v>
      </c>
      <c r="C1063" s="310" t="s">
        <v>64</v>
      </c>
      <c r="D1063" s="310"/>
      <c r="E1063" s="310"/>
      <c r="F1063" s="310"/>
      <c r="G1063" s="310"/>
      <c r="H1063" s="310"/>
      <c r="I1063" s="310"/>
      <c r="J1063" s="310"/>
      <c r="K1063" s="310"/>
      <c r="L1063" s="310"/>
      <c r="M1063" s="310"/>
      <c r="N1063" s="322"/>
      <c r="EZ1063" s="225"/>
      <c r="FA1063" s="226"/>
      <c r="FB1063" s="226"/>
      <c r="FC1063" s="226"/>
      <c r="FD1063" s="226"/>
      <c r="FF1063" s="237" t="s">
        <v>64</v>
      </c>
      <c r="FJ1063" s="226"/>
      <c r="FL1063" s="226"/>
    </row>
    <row r="1064" spans="1:168" s="116" customFormat="1" ht="15" x14ac:dyDescent="0.25">
      <c r="A1064" s="240"/>
      <c r="B1064" s="239" t="s">
        <v>56</v>
      </c>
      <c r="C1064" s="315" t="s">
        <v>65</v>
      </c>
      <c r="D1064" s="315"/>
      <c r="E1064" s="315"/>
      <c r="F1064" s="241"/>
      <c r="G1064" s="242"/>
      <c r="H1064" s="242"/>
      <c r="I1064" s="242"/>
      <c r="J1064" s="250">
        <v>4261.97</v>
      </c>
      <c r="K1064" s="244">
        <v>1.3225</v>
      </c>
      <c r="L1064" s="245">
        <v>24.24</v>
      </c>
      <c r="M1064" s="246">
        <v>49.45</v>
      </c>
      <c r="N1064" s="247">
        <v>1198.67</v>
      </c>
      <c r="EZ1064" s="225"/>
      <c r="FA1064" s="226"/>
      <c r="FB1064" s="226"/>
      <c r="FC1064" s="226"/>
      <c r="FD1064" s="226"/>
      <c r="FG1064" s="237" t="s">
        <v>65</v>
      </c>
      <c r="FJ1064" s="226"/>
      <c r="FL1064" s="226"/>
    </row>
    <row r="1065" spans="1:168" s="116" customFormat="1" ht="15" x14ac:dyDescent="0.25">
      <c r="A1065" s="240"/>
      <c r="B1065" s="239" t="s">
        <v>66</v>
      </c>
      <c r="C1065" s="315" t="s">
        <v>67</v>
      </c>
      <c r="D1065" s="315"/>
      <c r="E1065" s="315"/>
      <c r="F1065" s="241"/>
      <c r="G1065" s="242"/>
      <c r="H1065" s="242"/>
      <c r="I1065" s="242"/>
      <c r="J1065" s="245">
        <v>140.49</v>
      </c>
      <c r="K1065" s="244">
        <v>1.4375</v>
      </c>
      <c r="L1065" s="245">
        <v>0.87</v>
      </c>
      <c r="M1065" s="246">
        <v>14.53</v>
      </c>
      <c r="N1065" s="249">
        <v>12.64</v>
      </c>
      <c r="EZ1065" s="225"/>
      <c r="FA1065" s="226"/>
      <c r="FB1065" s="226"/>
      <c r="FC1065" s="226"/>
      <c r="FD1065" s="226"/>
      <c r="FG1065" s="237" t="s">
        <v>67</v>
      </c>
      <c r="FJ1065" s="226"/>
      <c r="FL1065" s="226"/>
    </row>
    <row r="1066" spans="1:168" s="116" customFormat="1" ht="15" x14ac:dyDescent="0.25">
      <c r="A1066" s="240"/>
      <c r="B1066" s="239" t="s">
        <v>68</v>
      </c>
      <c r="C1066" s="315" t="s">
        <v>69</v>
      </c>
      <c r="D1066" s="315"/>
      <c r="E1066" s="315"/>
      <c r="F1066" s="241"/>
      <c r="G1066" s="242"/>
      <c r="H1066" s="242"/>
      <c r="I1066" s="242"/>
      <c r="J1066" s="245">
        <v>9</v>
      </c>
      <c r="K1066" s="244">
        <v>1.4375</v>
      </c>
      <c r="L1066" s="245">
        <v>0.06</v>
      </c>
      <c r="M1066" s="246">
        <v>49.45</v>
      </c>
      <c r="N1066" s="249">
        <v>2.97</v>
      </c>
      <c r="EZ1066" s="225"/>
      <c r="FA1066" s="226"/>
      <c r="FB1066" s="226"/>
      <c r="FC1066" s="226"/>
      <c r="FD1066" s="226"/>
      <c r="FG1066" s="237" t="s">
        <v>69</v>
      </c>
      <c r="FJ1066" s="226"/>
      <c r="FL1066" s="226"/>
    </row>
    <row r="1067" spans="1:168" s="116" customFormat="1" ht="15" x14ac:dyDescent="0.25">
      <c r="A1067" s="240"/>
      <c r="B1067" s="239" t="s">
        <v>70</v>
      </c>
      <c r="C1067" s="315" t="s">
        <v>71</v>
      </c>
      <c r="D1067" s="315"/>
      <c r="E1067" s="315"/>
      <c r="F1067" s="241"/>
      <c r="G1067" s="242"/>
      <c r="H1067" s="242"/>
      <c r="I1067" s="242"/>
      <c r="J1067" s="250">
        <v>2732.35</v>
      </c>
      <c r="K1067" s="242"/>
      <c r="L1067" s="245">
        <v>11.75</v>
      </c>
      <c r="M1067" s="246">
        <v>9.1199999999999992</v>
      </c>
      <c r="N1067" s="249">
        <v>107.16</v>
      </c>
      <c r="EZ1067" s="225"/>
      <c r="FA1067" s="226"/>
      <c r="FB1067" s="226"/>
      <c r="FC1067" s="226"/>
      <c r="FD1067" s="226"/>
      <c r="FG1067" s="237" t="s">
        <v>71</v>
      </c>
      <c r="FJ1067" s="226"/>
      <c r="FL1067" s="226"/>
    </row>
    <row r="1068" spans="1:168" s="116" customFormat="1" ht="15" x14ac:dyDescent="0.25">
      <c r="A1068" s="251"/>
      <c r="B1068" s="239"/>
      <c r="C1068" s="315" t="s">
        <v>72</v>
      </c>
      <c r="D1068" s="315"/>
      <c r="E1068" s="315"/>
      <c r="F1068" s="241" t="s">
        <v>73</v>
      </c>
      <c r="G1068" s="246">
        <v>219.68</v>
      </c>
      <c r="H1068" s="244">
        <v>1.3225</v>
      </c>
      <c r="I1068" s="252">
        <v>1.2492652</v>
      </c>
      <c r="J1068" s="253"/>
      <c r="K1068" s="242"/>
      <c r="L1068" s="253"/>
      <c r="M1068" s="242"/>
      <c r="N1068" s="254"/>
      <c r="EZ1068" s="225"/>
      <c r="FA1068" s="226"/>
      <c r="FB1068" s="226"/>
      <c r="FC1068" s="226"/>
      <c r="FD1068" s="226"/>
      <c r="FH1068" s="237" t="s">
        <v>72</v>
      </c>
      <c r="FJ1068" s="226"/>
      <c r="FL1068" s="226"/>
    </row>
    <row r="1069" spans="1:168" s="116" customFormat="1" ht="15" x14ac:dyDescent="0.25">
      <c r="A1069" s="251"/>
      <c r="B1069" s="239"/>
      <c r="C1069" s="315" t="s">
        <v>74</v>
      </c>
      <c r="D1069" s="315"/>
      <c r="E1069" s="315"/>
      <c r="F1069" s="241" t="s">
        <v>73</v>
      </c>
      <c r="G1069" s="246">
        <v>0.71</v>
      </c>
      <c r="H1069" s="244">
        <v>1.4375</v>
      </c>
      <c r="I1069" s="252">
        <v>4.3886999999999997E-3</v>
      </c>
      <c r="J1069" s="253"/>
      <c r="K1069" s="242"/>
      <c r="L1069" s="253"/>
      <c r="M1069" s="242"/>
      <c r="N1069" s="254"/>
      <c r="EZ1069" s="225"/>
      <c r="FA1069" s="226"/>
      <c r="FB1069" s="226"/>
      <c r="FC1069" s="226"/>
      <c r="FD1069" s="226"/>
      <c r="FH1069" s="237" t="s">
        <v>74</v>
      </c>
      <c r="FJ1069" s="226"/>
      <c r="FL1069" s="226"/>
    </row>
    <row r="1070" spans="1:168" s="116" customFormat="1" ht="15" x14ac:dyDescent="0.25">
      <c r="A1070" s="235"/>
      <c r="B1070" s="239"/>
      <c r="C1070" s="318" t="s">
        <v>75</v>
      </c>
      <c r="D1070" s="318"/>
      <c r="E1070" s="318"/>
      <c r="F1070" s="255"/>
      <c r="G1070" s="256"/>
      <c r="H1070" s="256"/>
      <c r="I1070" s="256"/>
      <c r="J1070" s="257">
        <v>7134.81</v>
      </c>
      <c r="K1070" s="256"/>
      <c r="L1070" s="258">
        <v>36.86</v>
      </c>
      <c r="M1070" s="256"/>
      <c r="N1070" s="259">
        <v>1318.47</v>
      </c>
      <c r="EZ1070" s="225"/>
      <c r="FA1070" s="226"/>
      <c r="FB1070" s="226"/>
      <c r="FC1070" s="226"/>
      <c r="FD1070" s="226"/>
      <c r="FI1070" s="237" t="s">
        <v>75</v>
      </c>
      <c r="FJ1070" s="226"/>
      <c r="FL1070" s="226"/>
    </row>
    <row r="1071" spans="1:168" s="116" customFormat="1" ht="15" x14ac:dyDescent="0.25">
      <c r="A1071" s="251"/>
      <c r="B1071" s="239"/>
      <c r="C1071" s="315" t="s">
        <v>76</v>
      </c>
      <c r="D1071" s="315"/>
      <c r="E1071" s="315"/>
      <c r="F1071" s="241"/>
      <c r="G1071" s="242"/>
      <c r="H1071" s="242"/>
      <c r="I1071" s="242"/>
      <c r="J1071" s="253"/>
      <c r="K1071" s="242"/>
      <c r="L1071" s="245">
        <v>24.3</v>
      </c>
      <c r="M1071" s="242"/>
      <c r="N1071" s="247">
        <v>1201.6400000000001</v>
      </c>
      <c r="EZ1071" s="225"/>
      <c r="FA1071" s="226"/>
      <c r="FB1071" s="226"/>
      <c r="FC1071" s="226"/>
      <c r="FD1071" s="226"/>
      <c r="FH1071" s="237" t="s">
        <v>76</v>
      </c>
      <c r="FJ1071" s="226"/>
      <c r="FL1071" s="226"/>
    </row>
    <row r="1072" spans="1:168" s="116" customFormat="1" ht="23.25" x14ac:dyDescent="0.25">
      <c r="A1072" s="251"/>
      <c r="B1072" s="239" t="s">
        <v>77</v>
      </c>
      <c r="C1072" s="315" t="s">
        <v>78</v>
      </c>
      <c r="D1072" s="315"/>
      <c r="E1072" s="315"/>
      <c r="F1072" s="241" t="s">
        <v>79</v>
      </c>
      <c r="G1072" s="260">
        <v>126</v>
      </c>
      <c r="H1072" s="242"/>
      <c r="I1072" s="260">
        <v>126</v>
      </c>
      <c r="J1072" s="253"/>
      <c r="K1072" s="242"/>
      <c r="L1072" s="245">
        <v>30.62</v>
      </c>
      <c r="M1072" s="242"/>
      <c r="N1072" s="247">
        <v>1514.07</v>
      </c>
      <c r="EZ1072" s="225"/>
      <c r="FA1072" s="226"/>
      <c r="FB1072" s="226"/>
      <c r="FC1072" s="226"/>
      <c r="FD1072" s="226"/>
      <c r="FH1072" s="237" t="s">
        <v>78</v>
      </c>
      <c r="FJ1072" s="226"/>
      <c r="FL1072" s="226"/>
    </row>
    <row r="1073" spans="1:168" s="116" customFormat="1" ht="23.25" x14ac:dyDescent="0.25">
      <c r="A1073" s="251"/>
      <c r="B1073" s="239" t="s">
        <v>80</v>
      </c>
      <c r="C1073" s="315" t="s">
        <v>81</v>
      </c>
      <c r="D1073" s="315"/>
      <c r="E1073" s="315"/>
      <c r="F1073" s="241" t="s">
        <v>79</v>
      </c>
      <c r="G1073" s="260">
        <v>68</v>
      </c>
      <c r="H1073" s="242"/>
      <c r="I1073" s="260">
        <v>68</v>
      </c>
      <c r="J1073" s="253"/>
      <c r="K1073" s="242"/>
      <c r="L1073" s="245">
        <v>16.52</v>
      </c>
      <c r="M1073" s="242"/>
      <c r="N1073" s="249">
        <v>817.12</v>
      </c>
      <c r="EZ1073" s="225"/>
      <c r="FA1073" s="226"/>
      <c r="FB1073" s="226"/>
      <c r="FC1073" s="226"/>
      <c r="FD1073" s="226"/>
      <c r="FH1073" s="237" t="s">
        <v>81</v>
      </c>
      <c r="FJ1073" s="226"/>
      <c r="FL1073" s="226"/>
    </row>
    <row r="1074" spans="1:168" s="116" customFormat="1" ht="15" x14ac:dyDescent="0.25">
      <c r="A1074" s="261"/>
      <c r="B1074" s="262"/>
      <c r="C1074" s="316" t="s">
        <v>82</v>
      </c>
      <c r="D1074" s="316"/>
      <c r="E1074" s="316"/>
      <c r="F1074" s="229"/>
      <c r="G1074" s="230"/>
      <c r="H1074" s="230"/>
      <c r="I1074" s="230"/>
      <c r="J1074" s="233"/>
      <c r="K1074" s="230"/>
      <c r="L1074" s="263">
        <v>84</v>
      </c>
      <c r="M1074" s="256"/>
      <c r="N1074" s="264">
        <v>3649.66</v>
      </c>
      <c r="EZ1074" s="225"/>
      <c r="FA1074" s="226"/>
      <c r="FB1074" s="226"/>
      <c r="FC1074" s="226"/>
      <c r="FD1074" s="226"/>
      <c r="FJ1074" s="226" t="s">
        <v>82</v>
      </c>
      <c r="FL1074" s="226"/>
    </row>
    <row r="1075" spans="1:168" s="116" customFormat="1" ht="33.75" x14ac:dyDescent="0.25">
      <c r="A1075" s="227" t="s">
        <v>379</v>
      </c>
      <c r="B1075" s="228" t="s">
        <v>162</v>
      </c>
      <c r="C1075" s="316" t="s">
        <v>163</v>
      </c>
      <c r="D1075" s="316"/>
      <c r="E1075" s="316"/>
      <c r="F1075" s="229" t="s">
        <v>85</v>
      </c>
      <c r="G1075" s="230">
        <v>8</v>
      </c>
      <c r="H1075" s="231">
        <v>1</v>
      </c>
      <c r="I1075" s="231">
        <v>8</v>
      </c>
      <c r="J1075" s="263">
        <v>87.35</v>
      </c>
      <c r="K1075" s="265">
        <v>1.04236</v>
      </c>
      <c r="L1075" s="263">
        <v>728.4</v>
      </c>
      <c r="M1075" s="267">
        <v>9.1199999999999992</v>
      </c>
      <c r="N1075" s="264">
        <v>6643.01</v>
      </c>
      <c r="EZ1075" s="225"/>
      <c r="FA1075" s="226"/>
      <c r="FB1075" s="226" t="s">
        <v>163</v>
      </c>
      <c r="FC1075" s="226" t="s">
        <v>4</v>
      </c>
      <c r="FD1075" s="226" t="s">
        <v>4</v>
      </c>
      <c r="FJ1075" s="226"/>
      <c r="FL1075" s="226"/>
    </row>
    <row r="1076" spans="1:168" s="116" customFormat="1" ht="15" x14ac:dyDescent="0.25">
      <c r="A1076" s="235"/>
      <c r="B1076" s="236"/>
      <c r="C1076" s="315" t="s">
        <v>630</v>
      </c>
      <c r="D1076" s="315"/>
      <c r="E1076" s="315"/>
      <c r="F1076" s="315"/>
      <c r="G1076" s="315"/>
      <c r="H1076" s="315"/>
      <c r="I1076" s="315"/>
      <c r="J1076" s="315"/>
      <c r="K1076" s="315"/>
      <c r="L1076" s="315"/>
      <c r="M1076" s="315"/>
      <c r="N1076" s="317"/>
      <c r="EZ1076" s="225"/>
      <c r="FA1076" s="226"/>
      <c r="FB1076" s="226"/>
      <c r="FC1076" s="226"/>
      <c r="FD1076" s="226"/>
      <c r="FJ1076" s="226"/>
      <c r="FK1076" s="237" t="s">
        <v>630</v>
      </c>
      <c r="FL1076" s="226"/>
    </row>
    <row r="1077" spans="1:168" s="116" customFormat="1" ht="15" x14ac:dyDescent="0.25">
      <c r="A1077" s="238"/>
      <c r="B1077" s="239"/>
      <c r="C1077" s="310" t="s">
        <v>87</v>
      </c>
      <c r="D1077" s="310"/>
      <c r="E1077" s="310"/>
      <c r="F1077" s="310"/>
      <c r="G1077" s="310"/>
      <c r="H1077" s="310"/>
      <c r="I1077" s="310"/>
      <c r="J1077" s="310"/>
      <c r="K1077" s="310"/>
      <c r="L1077" s="310"/>
      <c r="M1077" s="310"/>
      <c r="N1077" s="322"/>
      <c r="EZ1077" s="225"/>
      <c r="FA1077" s="226"/>
      <c r="FB1077" s="226"/>
      <c r="FC1077" s="226"/>
      <c r="FD1077" s="226"/>
      <c r="FF1077" s="237" t="s">
        <v>87</v>
      </c>
      <c r="FJ1077" s="226"/>
      <c r="FL1077" s="226"/>
    </row>
    <row r="1078" spans="1:168" s="116" customFormat="1" ht="15" x14ac:dyDescent="0.25">
      <c r="A1078" s="238"/>
      <c r="B1078" s="239"/>
      <c r="C1078" s="310" t="s">
        <v>88</v>
      </c>
      <c r="D1078" s="310"/>
      <c r="E1078" s="310"/>
      <c r="F1078" s="310"/>
      <c r="G1078" s="310"/>
      <c r="H1078" s="310"/>
      <c r="I1078" s="310"/>
      <c r="J1078" s="310"/>
      <c r="K1078" s="310"/>
      <c r="L1078" s="310"/>
      <c r="M1078" s="310"/>
      <c r="N1078" s="322"/>
      <c r="EZ1078" s="225"/>
      <c r="FA1078" s="226"/>
      <c r="FB1078" s="226"/>
      <c r="FC1078" s="226"/>
      <c r="FD1078" s="226"/>
      <c r="FF1078" s="237" t="s">
        <v>88</v>
      </c>
      <c r="FJ1078" s="226"/>
      <c r="FL1078" s="226"/>
    </row>
    <row r="1079" spans="1:168" s="116" customFormat="1" ht="15" x14ac:dyDescent="0.25">
      <c r="A1079" s="261"/>
      <c r="B1079" s="262"/>
      <c r="C1079" s="316" t="s">
        <v>82</v>
      </c>
      <c r="D1079" s="316"/>
      <c r="E1079" s="316"/>
      <c r="F1079" s="229"/>
      <c r="G1079" s="230"/>
      <c r="H1079" s="230"/>
      <c r="I1079" s="230"/>
      <c r="J1079" s="233"/>
      <c r="K1079" s="230"/>
      <c r="L1079" s="263">
        <v>728.4</v>
      </c>
      <c r="M1079" s="256"/>
      <c r="N1079" s="264">
        <v>6643.01</v>
      </c>
      <c r="EZ1079" s="225"/>
      <c r="FA1079" s="226"/>
      <c r="FB1079" s="226"/>
      <c r="FC1079" s="226"/>
      <c r="FD1079" s="226"/>
      <c r="FJ1079" s="226" t="s">
        <v>82</v>
      </c>
      <c r="FL1079" s="226"/>
    </row>
    <row r="1080" spans="1:168" s="116" customFormat="1" ht="34.5" x14ac:dyDescent="0.25">
      <c r="A1080" s="227" t="s">
        <v>380</v>
      </c>
      <c r="B1080" s="228" t="s">
        <v>152</v>
      </c>
      <c r="C1080" s="316" t="s">
        <v>153</v>
      </c>
      <c r="D1080" s="316"/>
      <c r="E1080" s="316"/>
      <c r="F1080" s="229" t="s">
        <v>59</v>
      </c>
      <c r="G1080" s="230">
        <v>3.3099999999999997E-2</v>
      </c>
      <c r="H1080" s="231">
        <v>1</v>
      </c>
      <c r="I1080" s="232">
        <v>3.3099999999999997E-2</v>
      </c>
      <c r="J1080" s="233"/>
      <c r="K1080" s="230"/>
      <c r="L1080" s="233"/>
      <c r="M1080" s="230"/>
      <c r="N1080" s="234"/>
      <c r="EZ1080" s="225"/>
      <c r="FA1080" s="226"/>
      <c r="FB1080" s="226" t="s">
        <v>153</v>
      </c>
      <c r="FC1080" s="226" t="s">
        <v>4</v>
      </c>
      <c r="FD1080" s="226" t="s">
        <v>4</v>
      </c>
      <c r="FJ1080" s="226"/>
      <c r="FL1080" s="226"/>
    </row>
    <row r="1081" spans="1:168" s="116" customFormat="1" ht="15" x14ac:dyDescent="0.25">
      <c r="A1081" s="235"/>
      <c r="B1081" s="236"/>
      <c r="C1081" s="315" t="s">
        <v>381</v>
      </c>
      <c r="D1081" s="315"/>
      <c r="E1081" s="315"/>
      <c r="F1081" s="315"/>
      <c r="G1081" s="315"/>
      <c r="H1081" s="315"/>
      <c r="I1081" s="315"/>
      <c r="J1081" s="315"/>
      <c r="K1081" s="315"/>
      <c r="L1081" s="315"/>
      <c r="M1081" s="315"/>
      <c r="N1081" s="317"/>
      <c r="EZ1081" s="225"/>
      <c r="FA1081" s="226"/>
      <c r="FB1081" s="226"/>
      <c r="FC1081" s="226"/>
      <c r="FD1081" s="226"/>
      <c r="FE1081" s="237" t="s">
        <v>381</v>
      </c>
      <c r="FJ1081" s="226"/>
      <c r="FL1081" s="226"/>
    </row>
    <row r="1082" spans="1:168" s="116" customFormat="1" ht="68.25" x14ac:dyDescent="0.25">
      <c r="A1082" s="238"/>
      <c r="B1082" s="239" t="s">
        <v>61</v>
      </c>
      <c r="C1082" s="310" t="s">
        <v>62</v>
      </c>
      <c r="D1082" s="310"/>
      <c r="E1082" s="310"/>
      <c r="F1082" s="310"/>
      <c r="G1082" s="310"/>
      <c r="H1082" s="310"/>
      <c r="I1082" s="310"/>
      <c r="J1082" s="310"/>
      <c r="K1082" s="310"/>
      <c r="L1082" s="310"/>
      <c r="M1082" s="310"/>
      <c r="N1082" s="322"/>
      <c r="EZ1082" s="225"/>
      <c r="FA1082" s="226"/>
      <c r="FB1082" s="226"/>
      <c r="FC1082" s="226"/>
      <c r="FD1082" s="226"/>
      <c r="FF1082" s="237" t="s">
        <v>62</v>
      </c>
      <c r="FJ1082" s="226"/>
      <c r="FL1082" s="226"/>
    </row>
    <row r="1083" spans="1:168" s="116" customFormat="1" ht="23.25" x14ac:dyDescent="0.25">
      <c r="A1083" s="238"/>
      <c r="B1083" s="239" t="s">
        <v>63</v>
      </c>
      <c r="C1083" s="310" t="s">
        <v>64</v>
      </c>
      <c r="D1083" s="310"/>
      <c r="E1083" s="310"/>
      <c r="F1083" s="310"/>
      <c r="G1083" s="310"/>
      <c r="H1083" s="310"/>
      <c r="I1083" s="310"/>
      <c r="J1083" s="310"/>
      <c r="K1083" s="310"/>
      <c r="L1083" s="310"/>
      <c r="M1083" s="310"/>
      <c r="N1083" s="322"/>
      <c r="EZ1083" s="225"/>
      <c r="FA1083" s="226"/>
      <c r="FB1083" s="226"/>
      <c r="FC1083" s="226"/>
      <c r="FD1083" s="226"/>
      <c r="FF1083" s="237" t="s">
        <v>64</v>
      </c>
      <c r="FJ1083" s="226"/>
      <c r="FL1083" s="226"/>
    </row>
    <row r="1084" spans="1:168" s="116" customFormat="1" ht="15" x14ac:dyDescent="0.25">
      <c r="A1084" s="240"/>
      <c r="B1084" s="239" t="s">
        <v>56</v>
      </c>
      <c r="C1084" s="315" t="s">
        <v>65</v>
      </c>
      <c r="D1084" s="315"/>
      <c r="E1084" s="315"/>
      <c r="F1084" s="241"/>
      <c r="G1084" s="242"/>
      <c r="H1084" s="242"/>
      <c r="I1084" s="242"/>
      <c r="J1084" s="250">
        <v>1047.6400000000001</v>
      </c>
      <c r="K1084" s="244">
        <v>1.3225</v>
      </c>
      <c r="L1084" s="245">
        <v>45.86</v>
      </c>
      <c r="M1084" s="246">
        <v>49.45</v>
      </c>
      <c r="N1084" s="247">
        <v>2267.7800000000002</v>
      </c>
      <c r="EZ1084" s="225"/>
      <c r="FA1084" s="226"/>
      <c r="FB1084" s="226"/>
      <c r="FC1084" s="226"/>
      <c r="FD1084" s="226"/>
      <c r="FG1084" s="237" t="s">
        <v>65</v>
      </c>
      <c r="FJ1084" s="226"/>
      <c r="FL1084" s="226"/>
    </row>
    <row r="1085" spans="1:168" s="116" customFormat="1" ht="15" x14ac:dyDescent="0.25">
      <c r="A1085" s="240"/>
      <c r="B1085" s="239" t="s">
        <v>66</v>
      </c>
      <c r="C1085" s="315" t="s">
        <v>67</v>
      </c>
      <c r="D1085" s="315"/>
      <c r="E1085" s="315"/>
      <c r="F1085" s="241"/>
      <c r="G1085" s="242"/>
      <c r="H1085" s="242"/>
      <c r="I1085" s="242"/>
      <c r="J1085" s="245">
        <v>494.67</v>
      </c>
      <c r="K1085" s="244">
        <v>1.4375</v>
      </c>
      <c r="L1085" s="245">
        <v>23.54</v>
      </c>
      <c r="M1085" s="246">
        <v>14.53</v>
      </c>
      <c r="N1085" s="249">
        <v>342.04</v>
      </c>
      <c r="EZ1085" s="225"/>
      <c r="FA1085" s="226"/>
      <c r="FB1085" s="226"/>
      <c r="FC1085" s="226"/>
      <c r="FD1085" s="226"/>
      <c r="FG1085" s="237" t="s">
        <v>67</v>
      </c>
      <c r="FJ1085" s="226"/>
      <c r="FL1085" s="226"/>
    </row>
    <row r="1086" spans="1:168" s="116" customFormat="1" ht="15" x14ac:dyDescent="0.25">
      <c r="A1086" s="240"/>
      <c r="B1086" s="239" t="s">
        <v>68</v>
      </c>
      <c r="C1086" s="315" t="s">
        <v>69</v>
      </c>
      <c r="D1086" s="315"/>
      <c r="E1086" s="315"/>
      <c r="F1086" s="241"/>
      <c r="G1086" s="242"/>
      <c r="H1086" s="242"/>
      <c r="I1086" s="242"/>
      <c r="J1086" s="245">
        <v>31.38</v>
      </c>
      <c r="K1086" s="244">
        <v>1.4375</v>
      </c>
      <c r="L1086" s="245">
        <v>1.49</v>
      </c>
      <c r="M1086" s="246">
        <v>49.45</v>
      </c>
      <c r="N1086" s="249">
        <v>73.680000000000007</v>
      </c>
      <c r="EZ1086" s="225"/>
      <c r="FA1086" s="226"/>
      <c r="FB1086" s="226"/>
      <c r="FC1086" s="226"/>
      <c r="FD1086" s="226"/>
      <c r="FG1086" s="237" t="s">
        <v>69</v>
      </c>
      <c r="FJ1086" s="226"/>
      <c r="FL1086" s="226"/>
    </row>
    <row r="1087" spans="1:168" s="116" customFormat="1" ht="15" x14ac:dyDescent="0.25">
      <c r="A1087" s="240"/>
      <c r="B1087" s="239" t="s">
        <v>70</v>
      </c>
      <c r="C1087" s="315" t="s">
        <v>71</v>
      </c>
      <c r="D1087" s="315"/>
      <c r="E1087" s="315"/>
      <c r="F1087" s="241"/>
      <c r="G1087" s="242"/>
      <c r="H1087" s="242"/>
      <c r="I1087" s="242"/>
      <c r="J1087" s="245">
        <v>68.63</v>
      </c>
      <c r="K1087" s="242"/>
      <c r="L1087" s="245">
        <v>2.27</v>
      </c>
      <c r="M1087" s="246">
        <v>9.1199999999999992</v>
      </c>
      <c r="N1087" s="249">
        <v>20.7</v>
      </c>
      <c r="EZ1087" s="225"/>
      <c r="FA1087" s="226"/>
      <c r="FB1087" s="226"/>
      <c r="FC1087" s="226"/>
      <c r="FD1087" s="226"/>
      <c r="FG1087" s="237" t="s">
        <v>71</v>
      </c>
      <c r="FJ1087" s="226"/>
      <c r="FL1087" s="226"/>
    </row>
    <row r="1088" spans="1:168" s="116" customFormat="1" ht="15" x14ac:dyDescent="0.25">
      <c r="A1088" s="251"/>
      <c r="B1088" s="239"/>
      <c r="C1088" s="315" t="s">
        <v>72</v>
      </c>
      <c r="D1088" s="315"/>
      <c r="E1088" s="315"/>
      <c r="F1088" s="241" t="s">
        <v>73</v>
      </c>
      <c r="G1088" s="260">
        <v>54</v>
      </c>
      <c r="H1088" s="244">
        <v>1.3225</v>
      </c>
      <c r="I1088" s="252">
        <v>2.3638365000000001</v>
      </c>
      <c r="J1088" s="253"/>
      <c r="K1088" s="242"/>
      <c r="L1088" s="253"/>
      <c r="M1088" s="242"/>
      <c r="N1088" s="254"/>
      <c r="EZ1088" s="225"/>
      <c r="FA1088" s="226"/>
      <c r="FB1088" s="226"/>
      <c r="FC1088" s="226"/>
      <c r="FD1088" s="226"/>
      <c r="FH1088" s="237" t="s">
        <v>72</v>
      </c>
      <c r="FJ1088" s="226"/>
      <c r="FL1088" s="226"/>
    </row>
    <row r="1089" spans="1:168" s="116" customFormat="1" ht="15" x14ac:dyDescent="0.25">
      <c r="A1089" s="251"/>
      <c r="B1089" s="239"/>
      <c r="C1089" s="315" t="s">
        <v>74</v>
      </c>
      <c r="D1089" s="315"/>
      <c r="E1089" s="315"/>
      <c r="F1089" s="241" t="s">
        <v>73</v>
      </c>
      <c r="G1089" s="269">
        <v>2.5</v>
      </c>
      <c r="H1089" s="244">
        <v>1.4375</v>
      </c>
      <c r="I1089" s="252">
        <v>0.11895310000000001</v>
      </c>
      <c r="J1089" s="253"/>
      <c r="K1089" s="242"/>
      <c r="L1089" s="253"/>
      <c r="M1089" s="242"/>
      <c r="N1089" s="254"/>
      <c r="EZ1089" s="225"/>
      <c r="FA1089" s="226"/>
      <c r="FB1089" s="226"/>
      <c r="FC1089" s="226"/>
      <c r="FD1089" s="226"/>
      <c r="FH1089" s="237" t="s">
        <v>74</v>
      </c>
      <c r="FJ1089" s="226"/>
      <c r="FL1089" s="226"/>
    </row>
    <row r="1090" spans="1:168" s="116" customFormat="1" ht="15" x14ac:dyDescent="0.25">
      <c r="A1090" s="235"/>
      <c r="B1090" s="239"/>
      <c r="C1090" s="318" t="s">
        <v>75</v>
      </c>
      <c r="D1090" s="318"/>
      <c r="E1090" s="318"/>
      <c r="F1090" s="255"/>
      <c r="G1090" s="256"/>
      <c r="H1090" s="256"/>
      <c r="I1090" s="256"/>
      <c r="J1090" s="257">
        <v>1610.94</v>
      </c>
      <c r="K1090" s="256"/>
      <c r="L1090" s="258">
        <v>71.67</v>
      </c>
      <c r="M1090" s="256"/>
      <c r="N1090" s="259">
        <v>2630.52</v>
      </c>
      <c r="EZ1090" s="225"/>
      <c r="FA1090" s="226"/>
      <c r="FB1090" s="226"/>
      <c r="FC1090" s="226"/>
      <c r="FD1090" s="226"/>
      <c r="FI1090" s="237" t="s">
        <v>75</v>
      </c>
      <c r="FJ1090" s="226"/>
      <c r="FL1090" s="226"/>
    </row>
    <row r="1091" spans="1:168" s="116" customFormat="1" ht="15" x14ac:dyDescent="0.25">
      <c r="A1091" s="251"/>
      <c r="B1091" s="239"/>
      <c r="C1091" s="315" t="s">
        <v>76</v>
      </c>
      <c r="D1091" s="315"/>
      <c r="E1091" s="315"/>
      <c r="F1091" s="241"/>
      <c r="G1091" s="242"/>
      <c r="H1091" s="242"/>
      <c r="I1091" s="242"/>
      <c r="J1091" s="253"/>
      <c r="K1091" s="242"/>
      <c r="L1091" s="245">
        <v>47.35</v>
      </c>
      <c r="M1091" s="242"/>
      <c r="N1091" s="247">
        <v>2341.46</v>
      </c>
      <c r="EZ1091" s="225"/>
      <c r="FA1091" s="226"/>
      <c r="FB1091" s="226"/>
      <c r="FC1091" s="226"/>
      <c r="FD1091" s="226"/>
      <c r="FH1091" s="237" t="s">
        <v>76</v>
      </c>
      <c r="FJ1091" s="226"/>
      <c r="FL1091" s="226"/>
    </row>
    <row r="1092" spans="1:168" s="116" customFormat="1" ht="23.25" x14ac:dyDescent="0.25">
      <c r="A1092" s="251"/>
      <c r="B1092" s="239" t="s">
        <v>111</v>
      </c>
      <c r="C1092" s="315" t="s">
        <v>112</v>
      </c>
      <c r="D1092" s="315"/>
      <c r="E1092" s="315"/>
      <c r="F1092" s="241" t="s">
        <v>79</v>
      </c>
      <c r="G1092" s="260">
        <v>97</v>
      </c>
      <c r="H1092" s="242"/>
      <c r="I1092" s="260">
        <v>97</v>
      </c>
      <c r="J1092" s="253"/>
      <c r="K1092" s="242"/>
      <c r="L1092" s="245">
        <v>45.93</v>
      </c>
      <c r="M1092" s="242"/>
      <c r="N1092" s="247">
        <v>2271.2199999999998</v>
      </c>
      <c r="EZ1092" s="225"/>
      <c r="FA1092" s="226"/>
      <c r="FB1092" s="226"/>
      <c r="FC1092" s="226"/>
      <c r="FD1092" s="226"/>
      <c r="FH1092" s="237" t="s">
        <v>112</v>
      </c>
      <c r="FJ1092" s="226"/>
      <c r="FL1092" s="226"/>
    </row>
    <row r="1093" spans="1:168" s="116" customFormat="1" ht="23.25" x14ac:dyDescent="0.25">
      <c r="A1093" s="251"/>
      <c r="B1093" s="239" t="s">
        <v>113</v>
      </c>
      <c r="C1093" s="315" t="s">
        <v>114</v>
      </c>
      <c r="D1093" s="315"/>
      <c r="E1093" s="315"/>
      <c r="F1093" s="241" t="s">
        <v>79</v>
      </c>
      <c r="G1093" s="260">
        <v>51</v>
      </c>
      <c r="H1093" s="242"/>
      <c r="I1093" s="260">
        <v>51</v>
      </c>
      <c r="J1093" s="253"/>
      <c r="K1093" s="242"/>
      <c r="L1093" s="245">
        <v>24.15</v>
      </c>
      <c r="M1093" s="242"/>
      <c r="N1093" s="247">
        <v>1194.1400000000001</v>
      </c>
      <c r="EZ1093" s="225"/>
      <c r="FA1093" s="226"/>
      <c r="FB1093" s="226"/>
      <c r="FC1093" s="226"/>
      <c r="FD1093" s="226"/>
      <c r="FH1093" s="237" t="s">
        <v>114</v>
      </c>
      <c r="FJ1093" s="226"/>
      <c r="FL1093" s="226"/>
    </row>
    <row r="1094" spans="1:168" s="116" customFormat="1" ht="15" x14ac:dyDescent="0.25">
      <c r="A1094" s="261"/>
      <c r="B1094" s="262"/>
      <c r="C1094" s="316" t="s">
        <v>82</v>
      </c>
      <c r="D1094" s="316"/>
      <c r="E1094" s="316"/>
      <c r="F1094" s="229"/>
      <c r="G1094" s="230"/>
      <c r="H1094" s="230"/>
      <c r="I1094" s="230"/>
      <c r="J1094" s="233"/>
      <c r="K1094" s="230"/>
      <c r="L1094" s="263">
        <v>141.75</v>
      </c>
      <c r="M1094" s="256"/>
      <c r="N1094" s="264">
        <v>6095.88</v>
      </c>
      <c r="EZ1094" s="225"/>
      <c r="FA1094" s="226"/>
      <c r="FB1094" s="226"/>
      <c r="FC1094" s="226"/>
      <c r="FD1094" s="226"/>
      <c r="FJ1094" s="226" t="s">
        <v>82</v>
      </c>
      <c r="FL1094" s="226"/>
    </row>
    <row r="1095" spans="1:168" s="116" customFormat="1" ht="45" x14ac:dyDescent="0.25">
      <c r="A1095" s="227" t="s">
        <v>382</v>
      </c>
      <c r="B1095" s="228" t="s">
        <v>383</v>
      </c>
      <c r="C1095" s="316" t="s">
        <v>157</v>
      </c>
      <c r="D1095" s="316"/>
      <c r="E1095" s="316"/>
      <c r="F1095" s="229" t="s">
        <v>85</v>
      </c>
      <c r="G1095" s="230">
        <v>4</v>
      </c>
      <c r="H1095" s="231">
        <v>1</v>
      </c>
      <c r="I1095" s="231">
        <v>4</v>
      </c>
      <c r="J1095" s="263">
        <v>463.27</v>
      </c>
      <c r="K1095" s="265">
        <v>1.04236</v>
      </c>
      <c r="L1095" s="266">
        <v>1931.58</v>
      </c>
      <c r="M1095" s="267">
        <v>9.1199999999999992</v>
      </c>
      <c r="N1095" s="264">
        <v>17616.009999999998</v>
      </c>
      <c r="EZ1095" s="225"/>
      <c r="FA1095" s="226"/>
      <c r="FB1095" s="226" t="s">
        <v>157</v>
      </c>
      <c r="FC1095" s="226" t="s">
        <v>4</v>
      </c>
      <c r="FD1095" s="226" t="s">
        <v>4</v>
      </c>
      <c r="FJ1095" s="226"/>
      <c r="FL1095" s="226"/>
    </row>
    <row r="1096" spans="1:168" s="116" customFormat="1" ht="15" x14ac:dyDescent="0.25">
      <c r="A1096" s="235"/>
      <c r="B1096" s="236"/>
      <c r="C1096" s="315" t="s">
        <v>629</v>
      </c>
      <c r="D1096" s="315"/>
      <c r="E1096" s="315"/>
      <c r="F1096" s="315"/>
      <c r="G1096" s="315"/>
      <c r="H1096" s="315"/>
      <c r="I1096" s="315"/>
      <c r="J1096" s="315"/>
      <c r="K1096" s="315"/>
      <c r="L1096" s="315"/>
      <c r="M1096" s="315"/>
      <c r="N1096" s="317"/>
      <c r="EZ1096" s="225"/>
      <c r="FA1096" s="226"/>
      <c r="FB1096" s="226"/>
      <c r="FC1096" s="226"/>
      <c r="FD1096" s="226"/>
      <c r="FJ1096" s="226"/>
      <c r="FK1096" s="237" t="s">
        <v>629</v>
      </c>
      <c r="FL1096" s="226"/>
    </row>
    <row r="1097" spans="1:168" s="116" customFormat="1" ht="15" x14ac:dyDescent="0.25">
      <c r="A1097" s="238"/>
      <c r="B1097" s="239"/>
      <c r="C1097" s="310" t="s">
        <v>87</v>
      </c>
      <c r="D1097" s="310"/>
      <c r="E1097" s="310"/>
      <c r="F1097" s="310"/>
      <c r="G1097" s="310"/>
      <c r="H1097" s="310"/>
      <c r="I1097" s="310"/>
      <c r="J1097" s="310"/>
      <c r="K1097" s="310"/>
      <c r="L1097" s="310"/>
      <c r="M1097" s="310"/>
      <c r="N1097" s="322"/>
      <c r="EZ1097" s="225"/>
      <c r="FA1097" s="226"/>
      <c r="FB1097" s="226"/>
      <c r="FC1097" s="226"/>
      <c r="FD1097" s="226"/>
      <c r="FF1097" s="237" t="s">
        <v>87</v>
      </c>
      <c r="FJ1097" s="226"/>
      <c r="FL1097" s="226"/>
    </row>
    <row r="1098" spans="1:168" s="116" customFormat="1" ht="15" x14ac:dyDescent="0.25">
      <c r="A1098" s="238"/>
      <c r="B1098" s="239"/>
      <c r="C1098" s="310" t="s">
        <v>88</v>
      </c>
      <c r="D1098" s="310"/>
      <c r="E1098" s="310"/>
      <c r="F1098" s="310"/>
      <c r="G1098" s="310"/>
      <c r="H1098" s="310"/>
      <c r="I1098" s="310"/>
      <c r="J1098" s="310"/>
      <c r="K1098" s="310"/>
      <c r="L1098" s="310"/>
      <c r="M1098" s="310"/>
      <c r="N1098" s="322"/>
      <c r="EZ1098" s="225"/>
      <c r="FA1098" s="226"/>
      <c r="FB1098" s="226"/>
      <c r="FC1098" s="226"/>
      <c r="FD1098" s="226"/>
      <c r="FF1098" s="237" t="s">
        <v>88</v>
      </c>
      <c r="FJ1098" s="226"/>
      <c r="FL1098" s="226"/>
    </row>
    <row r="1099" spans="1:168" s="116" customFormat="1" ht="15" x14ac:dyDescent="0.25">
      <c r="A1099" s="261"/>
      <c r="B1099" s="262"/>
      <c r="C1099" s="316" t="s">
        <v>82</v>
      </c>
      <c r="D1099" s="316"/>
      <c r="E1099" s="316"/>
      <c r="F1099" s="229"/>
      <c r="G1099" s="230"/>
      <c r="H1099" s="230"/>
      <c r="I1099" s="230"/>
      <c r="J1099" s="233"/>
      <c r="K1099" s="230"/>
      <c r="L1099" s="266">
        <v>1931.58</v>
      </c>
      <c r="M1099" s="256"/>
      <c r="N1099" s="264">
        <v>17616.009999999998</v>
      </c>
      <c r="EZ1099" s="225"/>
      <c r="FA1099" s="226"/>
      <c r="FB1099" s="226"/>
      <c r="FC1099" s="226"/>
      <c r="FD1099" s="226"/>
      <c r="FJ1099" s="226" t="s">
        <v>82</v>
      </c>
      <c r="FL1099" s="226"/>
    </row>
    <row r="1100" spans="1:168" s="116" customFormat="1" ht="45.75" x14ac:dyDescent="0.25">
      <c r="A1100" s="227" t="s">
        <v>384</v>
      </c>
      <c r="B1100" s="228" t="s">
        <v>152</v>
      </c>
      <c r="C1100" s="316" t="s">
        <v>385</v>
      </c>
      <c r="D1100" s="316"/>
      <c r="E1100" s="316"/>
      <c r="F1100" s="229" t="s">
        <v>59</v>
      </c>
      <c r="G1100" s="230">
        <v>2.2100000000000002E-2</v>
      </c>
      <c r="H1100" s="231">
        <v>1</v>
      </c>
      <c r="I1100" s="232">
        <v>2.2100000000000002E-2</v>
      </c>
      <c r="J1100" s="233"/>
      <c r="K1100" s="230"/>
      <c r="L1100" s="233"/>
      <c r="M1100" s="230"/>
      <c r="N1100" s="234"/>
      <c r="EZ1100" s="225"/>
      <c r="FA1100" s="226"/>
      <c r="FB1100" s="226" t="s">
        <v>385</v>
      </c>
      <c r="FC1100" s="226" t="s">
        <v>4</v>
      </c>
      <c r="FD1100" s="226" t="s">
        <v>4</v>
      </c>
      <c r="FJ1100" s="226"/>
      <c r="FL1100" s="226"/>
    </row>
    <row r="1101" spans="1:168" s="116" customFormat="1" ht="15" x14ac:dyDescent="0.25">
      <c r="A1101" s="235"/>
      <c r="B1101" s="236"/>
      <c r="C1101" s="315" t="s">
        <v>386</v>
      </c>
      <c r="D1101" s="315"/>
      <c r="E1101" s="315"/>
      <c r="F1101" s="315"/>
      <c r="G1101" s="315"/>
      <c r="H1101" s="315"/>
      <c r="I1101" s="315"/>
      <c r="J1101" s="315"/>
      <c r="K1101" s="315"/>
      <c r="L1101" s="315"/>
      <c r="M1101" s="315"/>
      <c r="N1101" s="317"/>
      <c r="EZ1101" s="225"/>
      <c r="FA1101" s="226"/>
      <c r="FB1101" s="226"/>
      <c r="FC1101" s="226"/>
      <c r="FD1101" s="226"/>
      <c r="FE1101" s="237" t="s">
        <v>386</v>
      </c>
      <c r="FJ1101" s="226"/>
      <c r="FL1101" s="226"/>
    </row>
    <row r="1102" spans="1:168" s="116" customFormat="1" ht="68.25" x14ac:dyDescent="0.25">
      <c r="A1102" s="238"/>
      <c r="B1102" s="239" t="s">
        <v>61</v>
      </c>
      <c r="C1102" s="310" t="s">
        <v>62</v>
      </c>
      <c r="D1102" s="310"/>
      <c r="E1102" s="310"/>
      <c r="F1102" s="310"/>
      <c r="G1102" s="310"/>
      <c r="H1102" s="310"/>
      <c r="I1102" s="310"/>
      <c r="J1102" s="310"/>
      <c r="K1102" s="310"/>
      <c r="L1102" s="310"/>
      <c r="M1102" s="310"/>
      <c r="N1102" s="322"/>
      <c r="EZ1102" s="225"/>
      <c r="FA1102" s="226"/>
      <c r="FB1102" s="226"/>
      <c r="FC1102" s="226"/>
      <c r="FD1102" s="226"/>
      <c r="FF1102" s="237" t="s">
        <v>62</v>
      </c>
      <c r="FJ1102" s="226"/>
      <c r="FL1102" s="226"/>
    </row>
    <row r="1103" spans="1:168" s="116" customFormat="1" ht="15" x14ac:dyDescent="0.25">
      <c r="A1103" s="238"/>
      <c r="B1103" s="239" t="s">
        <v>199</v>
      </c>
      <c r="C1103" s="310" t="s">
        <v>200</v>
      </c>
      <c r="D1103" s="310"/>
      <c r="E1103" s="310"/>
      <c r="F1103" s="310"/>
      <c r="G1103" s="310"/>
      <c r="H1103" s="310"/>
      <c r="I1103" s="310"/>
      <c r="J1103" s="310"/>
      <c r="K1103" s="310"/>
      <c r="L1103" s="310"/>
      <c r="M1103" s="310"/>
      <c r="N1103" s="322"/>
      <c r="EZ1103" s="225"/>
      <c r="FA1103" s="226"/>
      <c r="FB1103" s="226"/>
      <c r="FC1103" s="226"/>
      <c r="FD1103" s="226"/>
      <c r="FF1103" s="237" t="s">
        <v>200</v>
      </c>
      <c r="FJ1103" s="226"/>
      <c r="FL1103" s="226"/>
    </row>
    <row r="1104" spans="1:168" s="116" customFormat="1" ht="23.25" x14ac:dyDescent="0.25">
      <c r="A1104" s="238"/>
      <c r="B1104" s="239" t="s">
        <v>63</v>
      </c>
      <c r="C1104" s="310" t="s">
        <v>64</v>
      </c>
      <c r="D1104" s="310"/>
      <c r="E1104" s="310"/>
      <c r="F1104" s="310"/>
      <c r="G1104" s="310"/>
      <c r="H1104" s="310"/>
      <c r="I1104" s="310"/>
      <c r="J1104" s="310"/>
      <c r="K1104" s="310"/>
      <c r="L1104" s="310"/>
      <c r="M1104" s="310"/>
      <c r="N1104" s="322"/>
      <c r="EZ1104" s="225"/>
      <c r="FA1104" s="226"/>
      <c r="FB1104" s="226"/>
      <c r="FC1104" s="226"/>
      <c r="FD1104" s="226"/>
      <c r="FF1104" s="237" t="s">
        <v>64</v>
      </c>
      <c r="FJ1104" s="226"/>
      <c r="FL1104" s="226"/>
    </row>
    <row r="1105" spans="1:168" s="116" customFormat="1" ht="15" x14ac:dyDescent="0.25">
      <c r="A1105" s="240"/>
      <c r="B1105" s="239" t="s">
        <v>56</v>
      </c>
      <c r="C1105" s="315" t="s">
        <v>65</v>
      </c>
      <c r="D1105" s="315"/>
      <c r="E1105" s="315"/>
      <c r="F1105" s="241"/>
      <c r="G1105" s="242"/>
      <c r="H1105" s="242"/>
      <c r="I1105" s="242"/>
      <c r="J1105" s="250">
        <v>1047.6400000000001</v>
      </c>
      <c r="K1105" s="268">
        <v>1.45475</v>
      </c>
      <c r="L1105" s="245">
        <v>33.68</v>
      </c>
      <c r="M1105" s="246">
        <v>49.45</v>
      </c>
      <c r="N1105" s="247">
        <v>1665.48</v>
      </c>
      <c r="EZ1105" s="225"/>
      <c r="FA1105" s="226"/>
      <c r="FB1105" s="226"/>
      <c r="FC1105" s="226"/>
      <c r="FD1105" s="226"/>
      <c r="FG1105" s="237" t="s">
        <v>65</v>
      </c>
      <c r="FJ1105" s="226"/>
      <c r="FL1105" s="226"/>
    </row>
    <row r="1106" spans="1:168" s="116" customFormat="1" ht="15" x14ac:dyDescent="0.25">
      <c r="A1106" s="240"/>
      <c r="B1106" s="239" t="s">
        <v>66</v>
      </c>
      <c r="C1106" s="315" t="s">
        <v>67</v>
      </c>
      <c r="D1106" s="315"/>
      <c r="E1106" s="315"/>
      <c r="F1106" s="241"/>
      <c r="G1106" s="242"/>
      <c r="H1106" s="242"/>
      <c r="I1106" s="242"/>
      <c r="J1106" s="245">
        <v>494.67</v>
      </c>
      <c r="K1106" s="244">
        <v>1.4375</v>
      </c>
      <c r="L1106" s="245">
        <v>15.72</v>
      </c>
      <c r="M1106" s="246">
        <v>14.53</v>
      </c>
      <c r="N1106" s="249">
        <v>228.41</v>
      </c>
      <c r="EZ1106" s="225"/>
      <c r="FA1106" s="226"/>
      <c r="FB1106" s="226"/>
      <c r="FC1106" s="226"/>
      <c r="FD1106" s="226"/>
      <c r="FG1106" s="237" t="s">
        <v>67</v>
      </c>
      <c r="FJ1106" s="226"/>
      <c r="FL1106" s="226"/>
    </row>
    <row r="1107" spans="1:168" s="116" customFormat="1" ht="15" x14ac:dyDescent="0.25">
      <c r="A1107" s="240"/>
      <c r="B1107" s="239" t="s">
        <v>68</v>
      </c>
      <c r="C1107" s="315" t="s">
        <v>69</v>
      </c>
      <c r="D1107" s="315"/>
      <c r="E1107" s="315"/>
      <c r="F1107" s="241"/>
      <c r="G1107" s="242"/>
      <c r="H1107" s="242"/>
      <c r="I1107" s="242"/>
      <c r="J1107" s="245">
        <v>31.38</v>
      </c>
      <c r="K1107" s="244">
        <v>1.4375</v>
      </c>
      <c r="L1107" s="245">
        <v>1</v>
      </c>
      <c r="M1107" s="246">
        <v>49.45</v>
      </c>
      <c r="N1107" s="249">
        <v>49.45</v>
      </c>
      <c r="EZ1107" s="225"/>
      <c r="FA1107" s="226"/>
      <c r="FB1107" s="226"/>
      <c r="FC1107" s="226"/>
      <c r="FD1107" s="226"/>
      <c r="FG1107" s="237" t="s">
        <v>69</v>
      </c>
      <c r="FJ1107" s="226"/>
      <c r="FL1107" s="226"/>
    </row>
    <row r="1108" spans="1:168" s="116" customFormat="1" ht="15" x14ac:dyDescent="0.25">
      <c r="A1108" s="240"/>
      <c r="B1108" s="239" t="s">
        <v>70</v>
      </c>
      <c r="C1108" s="315" t="s">
        <v>71</v>
      </c>
      <c r="D1108" s="315"/>
      <c r="E1108" s="315"/>
      <c r="F1108" s="241"/>
      <c r="G1108" s="242"/>
      <c r="H1108" s="242"/>
      <c r="I1108" s="242"/>
      <c r="J1108" s="245">
        <v>68.63</v>
      </c>
      <c r="K1108" s="242"/>
      <c r="L1108" s="245">
        <v>1.52</v>
      </c>
      <c r="M1108" s="246">
        <v>9.1199999999999992</v>
      </c>
      <c r="N1108" s="249">
        <v>13.86</v>
      </c>
      <c r="EZ1108" s="225"/>
      <c r="FA1108" s="226"/>
      <c r="FB1108" s="226"/>
      <c r="FC1108" s="226"/>
      <c r="FD1108" s="226"/>
      <c r="FG1108" s="237" t="s">
        <v>71</v>
      </c>
      <c r="FJ1108" s="226"/>
      <c r="FL1108" s="226"/>
    </row>
    <row r="1109" spans="1:168" s="116" customFormat="1" ht="15" x14ac:dyDescent="0.25">
      <c r="A1109" s="251"/>
      <c r="B1109" s="239"/>
      <c r="C1109" s="315" t="s">
        <v>72</v>
      </c>
      <c r="D1109" s="315"/>
      <c r="E1109" s="315"/>
      <c r="F1109" s="241" t="s">
        <v>73</v>
      </c>
      <c r="G1109" s="260">
        <v>54</v>
      </c>
      <c r="H1109" s="268">
        <v>1.45475</v>
      </c>
      <c r="I1109" s="252">
        <v>1.7360987000000001</v>
      </c>
      <c r="J1109" s="253"/>
      <c r="K1109" s="242"/>
      <c r="L1109" s="253"/>
      <c r="M1109" s="242"/>
      <c r="N1109" s="254"/>
      <c r="EZ1109" s="225"/>
      <c r="FA1109" s="226"/>
      <c r="FB1109" s="226"/>
      <c r="FC1109" s="226"/>
      <c r="FD1109" s="226"/>
      <c r="FH1109" s="237" t="s">
        <v>72</v>
      </c>
      <c r="FJ1109" s="226"/>
      <c r="FL1109" s="226"/>
    </row>
    <row r="1110" spans="1:168" s="116" customFormat="1" ht="15" x14ac:dyDescent="0.25">
      <c r="A1110" s="251"/>
      <c r="B1110" s="239"/>
      <c r="C1110" s="315" t="s">
        <v>74</v>
      </c>
      <c r="D1110" s="315"/>
      <c r="E1110" s="315"/>
      <c r="F1110" s="241" t="s">
        <v>73</v>
      </c>
      <c r="G1110" s="269">
        <v>2.5</v>
      </c>
      <c r="H1110" s="244">
        <v>1.4375</v>
      </c>
      <c r="I1110" s="252">
        <v>7.9421900000000004E-2</v>
      </c>
      <c r="J1110" s="253"/>
      <c r="K1110" s="242"/>
      <c r="L1110" s="253"/>
      <c r="M1110" s="242"/>
      <c r="N1110" s="254"/>
      <c r="EZ1110" s="225"/>
      <c r="FA1110" s="226"/>
      <c r="FB1110" s="226"/>
      <c r="FC1110" s="226"/>
      <c r="FD1110" s="226"/>
      <c r="FH1110" s="237" t="s">
        <v>74</v>
      </c>
      <c r="FJ1110" s="226"/>
      <c r="FL1110" s="226"/>
    </row>
    <row r="1111" spans="1:168" s="116" customFormat="1" ht="15" x14ac:dyDescent="0.25">
      <c r="A1111" s="235"/>
      <c r="B1111" s="239"/>
      <c r="C1111" s="318" t="s">
        <v>75</v>
      </c>
      <c r="D1111" s="318"/>
      <c r="E1111" s="318"/>
      <c r="F1111" s="255"/>
      <c r="G1111" s="256"/>
      <c r="H1111" s="256"/>
      <c r="I1111" s="256"/>
      <c r="J1111" s="257">
        <v>1610.94</v>
      </c>
      <c r="K1111" s="256"/>
      <c r="L1111" s="258">
        <v>50.92</v>
      </c>
      <c r="M1111" s="256"/>
      <c r="N1111" s="259">
        <v>1907.75</v>
      </c>
      <c r="EZ1111" s="225"/>
      <c r="FA1111" s="226"/>
      <c r="FB1111" s="226"/>
      <c r="FC1111" s="226"/>
      <c r="FD1111" s="226"/>
      <c r="FI1111" s="237" t="s">
        <v>75</v>
      </c>
      <c r="FJ1111" s="226"/>
      <c r="FL1111" s="226"/>
    </row>
    <row r="1112" spans="1:168" s="116" customFormat="1" ht="15" x14ac:dyDescent="0.25">
      <c r="A1112" s="251"/>
      <c r="B1112" s="239"/>
      <c r="C1112" s="315" t="s">
        <v>76</v>
      </c>
      <c r="D1112" s="315"/>
      <c r="E1112" s="315"/>
      <c r="F1112" s="241"/>
      <c r="G1112" s="242"/>
      <c r="H1112" s="242"/>
      <c r="I1112" s="242"/>
      <c r="J1112" s="253"/>
      <c r="K1112" s="242"/>
      <c r="L1112" s="245">
        <v>34.68</v>
      </c>
      <c r="M1112" s="242"/>
      <c r="N1112" s="247">
        <v>1714.93</v>
      </c>
      <c r="EZ1112" s="225"/>
      <c r="FA1112" s="226"/>
      <c r="FB1112" s="226"/>
      <c r="FC1112" s="226"/>
      <c r="FD1112" s="226"/>
      <c r="FH1112" s="237" t="s">
        <v>76</v>
      </c>
      <c r="FJ1112" s="226"/>
      <c r="FL1112" s="226"/>
    </row>
    <row r="1113" spans="1:168" s="116" customFormat="1" ht="23.25" x14ac:dyDescent="0.25">
      <c r="A1113" s="251"/>
      <c r="B1113" s="239" t="s">
        <v>111</v>
      </c>
      <c r="C1113" s="315" t="s">
        <v>112</v>
      </c>
      <c r="D1113" s="315"/>
      <c r="E1113" s="315"/>
      <c r="F1113" s="241" t="s">
        <v>79</v>
      </c>
      <c r="G1113" s="260">
        <v>97</v>
      </c>
      <c r="H1113" s="242"/>
      <c r="I1113" s="260">
        <v>97</v>
      </c>
      <c r="J1113" s="253"/>
      <c r="K1113" s="242"/>
      <c r="L1113" s="245">
        <v>33.64</v>
      </c>
      <c r="M1113" s="242"/>
      <c r="N1113" s="247">
        <v>1663.48</v>
      </c>
      <c r="EZ1113" s="225"/>
      <c r="FA1113" s="226"/>
      <c r="FB1113" s="226"/>
      <c r="FC1113" s="226"/>
      <c r="FD1113" s="226"/>
      <c r="FH1113" s="237" t="s">
        <v>112</v>
      </c>
      <c r="FJ1113" s="226"/>
      <c r="FL1113" s="226"/>
    </row>
    <row r="1114" spans="1:168" s="116" customFormat="1" ht="23.25" x14ac:dyDescent="0.25">
      <c r="A1114" s="251"/>
      <c r="B1114" s="239" t="s">
        <v>113</v>
      </c>
      <c r="C1114" s="315" t="s">
        <v>114</v>
      </c>
      <c r="D1114" s="315"/>
      <c r="E1114" s="315"/>
      <c r="F1114" s="241" t="s">
        <v>79</v>
      </c>
      <c r="G1114" s="260">
        <v>51</v>
      </c>
      <c r="H1114" s="242"/>
      <c r="I1114" s="260">
        <v>51</v>
      </c>
      <c r="J1114" s="253"/>
      <c r="K1114" s="242"/>
      <c r="L1114" s="245">
        <v>17.690000000000001</v>
      </c>
      <c r="M1114" s="242"/>
      <c r="N1114" s="249">
        <v>874.61</v>
      </c>
      <c r="EZ1114" s="225"/>
      <c r="FA1114" s="226"/>
      <c r="FB1114" s="226"/>
      <c r="FC1114" s="226"/>
      <c r="FD1114" s="226"/>
      <c r="FH1114" s="237" t="s">
        <v>114</v>
      </c>
      <c r="FJ1114" s="226"/>
      <c r="FL1114" s="226"/>
    </row>
    <row r="1115" spans="1:168" s="116" customFormat="1" ht="15" x14ac:dyDescent="0.25">
      <c r="A1115" s="261"/>
      <c r="B1115" s="262"/>
      <c r="C1115" s="316" t="s">
        <v>82</v>
      </c>
      <c r="D1115" s="316"/>
      <c r="E1115" s="316"/>
      <c r="F1115" s="229"/>
      <c r="G1115" s="230"/>
      <c r="H1115" s="230"/>
      <c r="I1115" s="230"/>
      <c r="J1115" s="233"/>
      <c r="K1115" s="230"/>
      <c r="L1115" s="263">
        <v>102.25</v>
      </c>
      <c r="M1115" s="256"/>
      <c r="N1115" s="264">
        <v>4445.84</v>
      </c>
      <c r="EZ1115" s="225"/>
      <c r="FA1115" s="226"/>
      <c r="FB1115" s="226"/>
      <c r="FC1115" s="226"/>
      <c r="FD1115" s="226"/>
      <c r="FJ1115" s="226" t="s">
        <v>82</v>
      </c>
      <c r="FL1115" s="226"/>
    </row>
    <row r="1116" spans="1:168" s="116" customFormat="1" ht="45" x14ac:dyDescent="0.25">
      <c r="A1116" s="227" t="s">
        <v>387</v>
      </c>
      <c r="B1116" s="228" t="s">
        <v>383</v>
      </c>
      <c r="C1116" s="316" t="s">
        <v>157</v>
      </c>
      <c r="D1116" s="316"/>
      <c r="E1116" s="316"/>
      <c r="F1116" s="229" t="s">
        <v>85</v>
      </c>
      <c r="G1116" s="230">
        <v>2.7</v>
      </c>
      <c r="H1116" s="231">
        <v>1</v>
      </c>
      <c r="I1116" s="273">
        <v>2.7</v>
      </c>
      <c r="J1116" s="263">
        <v>463.27</v>
      </c>
      <c r="K1116" s="265">
        <v>1.04236</v>
      </c>
      <c r="L1116" s="266">
        <v>1303.81</v>
      </c>
      <c r="M1116" s="267">
        <v>9.1199999999999992</v>
      </c>
      <c r="N1116" s="264">
        <v>11890.75</v>
      </c>
      <c r="EZ1116" s="225"/>
      <c r="FA1116" s="226"/>
      <c r="FB1116" s="226" t="s">
        <v>157</v>
      </c>
      <c r="FC1116" s="226" t="s">
        <v>4</v>
      </c>
      <c r="FD1116" s="226" t="s">
        <v>4</v>
      </c>
      <c r="FJ1116" s="226"/>
      <c r="FL1116" s="226"/>
    </row>
    <row r="1117" spans="1:168" s="116" customFormat="1" ht="15" x14ac:dyDescent="0.25">
      <c r="A1117" s="235"/>
      <c r="B1117" s="236"/>
      <c r="C1117" s="315" t="s">
        <v>629</v>
      </c>
      <c r="D1117" s="315"/>
      <c r="E1117" s="315"/>
      <c r="F1117" s="315"/>
      <c r="G1117" s="315"/>
      <c r="H1117" s="315"/>
      <c r="I1117" s="315"/>
      <c r="J1117" s="315"/>
      <c r="K1117" s="315"/>
      <c r="L1117" s="315"/>
      <c r="M1117" s="315"/>
      <c r="N1117" s="317"/>
      <c r="EZ1117" s="225"/>
      <c r="FA1117" s="226"/>
      <c r="FB1117" s="226"/>
      <c r="FC1117" s="226"/>
      <c r="FD1117" s="226"/>
      <c r="FJ1117" s="226"/>
      <c r="FK1117" s="237" t="s">
        <v>629</v>
      </c>
      <c r="FL1117" s="226"/>
    </row>
    <row r="1118" spans="1:168" s="116" customFormat="1" ht="15" x14ac:dyDescent="0.25">
      <c r="A1118" s="238"/>
      <c r="B1118" s="239"/>
      <c r="C1118" s="310" t="s">
        <v>87</v>
      </c>
      <c r="D1118" s="310"/>
      <c r="E1118" s="310"/>
      <c r="F1118" s="310"/>
      <c r="G1118" s="310"/>
      <c r="H1118" s="310"/>
      <c r="I1118" s="310"/>
      <c r="J1118" s="310"/>
      <c r="K1118" s="310"/>
      <c r="L1118" s="310"/>
      <c r="M1118" s="310"/>
      <c r="N1118" s="322"/>
      <c r="EZ1118" s="225"/>
      <c r="FA1118" s="226"/>
      <c r="FB1118" s="226"/>
      <c r="FC1118" s="226"/>
      <c r="FD1118" s="226"/>
      <c r="FF1118" s="237" t="s">
        <v>87</v>
      </c>
      <c r="FJ1118" s="226"/>
      <c r="FL1118" s="226"/>
    </row>
    <row r="1119" spans="1:168" s="116" customFormat="1" ht="15" x14ac:dyDescent="0.25">
      <c r="A1119" s="238"/>
      <c r="B1119" s="239"/>
      <c r="C1119" s="310" t="s">
        <v>88</v>
      </c>
      <c r="D1119" s="310"/>
      <c r="E1119" s="310"/>
      <c r="F1119" s="310"/>
      <c r="G1119" s="310"/>
      <c r="H1119" s="310"/>
      <c r="I1119" s="310"/>
      <c r="J1119" s="310"/>
      <c r="K1119" s="310"/>
      <c r="L1119" s="310"/>
      <c r="M1119" s="310"/>
      <c r="N1119" s="322"/>
      <c r="EZ1119" s="225"/>
      <c r="FA1119" s="226"/>
      <c r="FB1119" s="226"/>
      <c r="FC1119" s="226"/>
      <c r="FD1119" s="226"/>
      <c r="FF1119" s="237" t="s">
        <v>88</v>
      </c>
      <c r="FJ1119" s="226"/>
      <c r="FL1119" s="226"/>
    </row>
    <row r="1120" spans="1:168" s="116" customFormat="1" ht="15" x14ac:dyDescent="0.25">
      <c r="A1120" s="261"/>
      <c r="B1120" s="262"/>
      <c r="C1120" s="316" t="s">
        <v>82</v>
      </c>
      <c r="D1120" s="316"/>
      <c r="E1120" s="316"/>
      <c r="F1120" s="229"/>
      <c r="G1120" s="230"/>
      <c r="H1120" s="230"/>
      <c r="I1120" s="230"/>
      <c r="J1120" s="233"/>
      <c r="K1120" s="230"/>
      <c r="L1120" s="266">
        <v>1303.81</v>
      </c>
      <c r="M1120" s="256"/>
      <c r="N1120" s="264">
        <v>11890.75</v>
      </c>
      <c r="EZ1120" s="225"/>
      <c r="FA1120" s="226"/>
      <c r="FB1120" s="226"/>
      <c r="FC1120" s="226"/>
      <c r="FD1120" s="226"/>
      <c r="FJ1120" s="226" t="s">
        <v>82</v>
      </c>
      <c r="FL1120" s="226"/>
    </row>
    <row r="1121" spans="1:168" s="116" customFormat="1" ht="15" x14ac:dyDescent="0.25">
      <c r="A1121" s="323" t="s">
        <v>165</v>
      </c>
      <c r="B1121" s="324"/>
      <c r="C1121" s="324"/>
      <c r="D1121" s="324"/>
      <c r="E1121" s="324"/>
      <c r="F1121" s="324"/>
      <c r="G1121" s="324"/>
      <c r="H1121" s="324"/>
      <c r="I1121" s="324"/>
      <c r="J1121" s="324"/>
      <c r="K1121" s="324"/>
      <c r="L1121" s="324"/>
      <c r="M1121" s="324"/>
      <c r="N1121" s="325"/>
      <c r="EZ1121" s="225"/>
      <c r="FA1121" s="226" t="s">
        <v>165</v>
      </c>
      <c r="FB1121" s="226"/>
      <c r="FC1121" s="226"/>
      <c r="FD1121" s="226"/>
      <c r="FJ1121" s="226"/>
      <c r="FL1121" s="226"/>
    </row>
    <row r="1122" spans="1:168" s="116" customFormat="1" ht="68.25" x14ac:dyDescent="0.25">
      <c r="A1122" s="227" t="s">
        <v>388</v>
      </c>
      <c r="B1122" s="228" t="s">
        <v>167</v>
      </c>
      <c r="C1122" s="316" t="s">
        <v>168</v>
      </c>
      <c r="D1122" s="316"/>
      <c r="E1122" s="316"/>
      <c r="F1122" s="229" t="s">
        <v>85</v>
      </c>
      <c r="G1122" s="230">
        <v>4</v>
      </c>
      <c r="H1122" s="231">
        <v>1</v>
      </c>
      <c r="I1122" s="231">
        <v>4</v>
      </c>
      <c r="J1122" s="233"/>
      <c r="K1122" s="230"/>
      <c r="L1122" s="233"/>
      <c r="M1122" s="230"/>
      <c r="N1122" s="234"/>
      <c r="EZ1122" s="225"/>
      <c r="FA1122" s="226"/>
      <c r="FB1122" s="226" t="s">
        <v>168</v>
      </c>
      <c r="FC1122" s="226" t="s">
        <v>4</v>
      </c>
      <c r="FD1122" s="226" t="s">
        <v>4</v>
      </c>
      <c r="FJ1122" s="226"/>
      <c r="FL1122" s="226"/>
    </row>
    <row r="1123" spans="1:168" s="116" customFormat="1" ht="68.25" x14ac:dyDescent="0.25">
      <c r="A1123" s="238"/>
      <c r="B1123" s="239" t="s">
        <v>61</v>
      </c>
      <c r="C1123" s="310" t="s">
        <v>62</v>
      </c>
      <c r="D1123" s="310"/>
      <c r="E1123" s="310"/>
      <c r="F1123" s="310"/>
      <c r="G1123" s="310"/>
      <c r="H1123" s="310"/>
      <c r="I1123" s="310"/>
      <c r="J1123" s="310"/>
      <c r="K1123" s="310"/>
      <c r="L1123" s="310"/>
      <c r="M1123" s="310"/>
      <c r="N1123" s="322"/>
      <c r="EZ1123" s="225"/>
      <c r="FA1123" s="226"/>
      <c r="FB1123" s="226"/>
      <c r="FC1123" s="226"/>
      <c r="FD1123" s="226"/>
      <c r="FF1123" s="237" t="s">
        <v>62</v>
      </c>
      <c r="FJ1123" s="226"/>
      <c r="FL1123" s="226"/>
    </row>
    <row r="1124" spans="1:168" s="116" customFormat="1" ht="23.25" x14ac:dyDescent="0.25">
      <c r="A1124" s="238"/>
      <c r="B1124" s="239" t="s">
        <v>63</v>
      </c>
      <c r="C1124" s="310" t="s">
        <v>64</v>
      </c>
      <c r="D1124" s="310"/>
      <c r="E1124" s="310"/>
      <c r="F1124" s="310"/>
      <c r="G1124" s="310"/>
      <c r="H1124" s="310"/>
      <c r="I1124" s="310"/>
      <c r="J1124" s="310"/>
      <c r="K1124" s="310"/>
      <c r="L1124" s="310"/>
      <c r="M1124" s="310"/>
      <c r="N1124" s="322"/>
      <c r="EZ1124" s="225"/>
      <c r="FA1124" s="226"/>
      <c r="FB1124" s="226"/>
      <c r="FC1124" s="226"/>
      <c r="FD1124" s="226"/>
      <c r="FF1124" s="237" t="s">
        <v>64</v>
      </c>
      <c r="FJ1124" s="226"/>
      <c r="FL1124" s="226"/>
    </row>
    <row r="1125" spans="1:168" s="116" customFormat="1" ht="15" x14ac:dyDescent="0.25">
      <c r="A1125" s="240"/>
      <c r="B1125" s="239" t="s">
        <v>56</v>
      </c>
      <c r="C1125" s="315" t="s">
        <v>65</v>
      </c>
      <c r="D1125" s="315"/>
      <c r="E1125" s="315"/>
      <c r="F1125" s="241"/>
      <c r="G1125" s="242"/>
      <c r="H1125" s="242"/>
      <c r="I1125" s="242"/>
      <c r="J1125" s="245">
        <v>28.69</v>
      </c>
      <c r="K1125" s="244">
        <v>1.3225</v>
      </c>
      <c r="L1125" s="245">
        <v>151.77000000000001</v>
      </c>
      <c r="M1125" s="246">
        <v>49.45</v>
      </c>
      <c r="N1125" s="247">
        <v>7505.03</v>
      </c>
      <c r="EZ1125" s="225"/>
      <c r="FA1125" s="226"/>
      <c r="FB1125" s="226"/>
      <c r="FC1125" s="226"/>
      <c r="FD1125" s="226"/>
      <c r="FG1125" s="237" t="s">
        <v>65</v>
      </c>
      <c r="FJ1125" s="226"/>
      <c r="FL1125" s="226"/>
    </row>
    <row r="1126" spans="1:168" s="116" customFormat="1" ht="15" x14ac:dyDescent="0.25">
      <c r="A1126" s="240"/>
      <c r="B1126" s="239" t="s">
        <v>70</v>
      </c>
      <c r="C1126" s="315" t="s">
        <v>71</v>
      </c>
      <c r="D1126" s="315"/>
      <c r="E1126" s="315"/>
      <c r="F1126" s="241"/>
      <c r="G1126" s="242"/>
      <c r="H1126" s="242"/>
      <c r="I1126" s="242"/>
      <c r="J1126" s="245">
        <v>4.0999999999999996</v>
      </c>
      <c r="K1126" s="242"/>
      <c r="L1126" s="245">
        <v>16.399999999999999</v>
      </c>
      <c r="M1126" s="246">
        <v>9.1199999999999992</v>
      </c>
      <c r="N1126" s="249">
        <v>149.57</v>
      </c>
      <c r="EZ1126" s="225"/>
      <c r="FA1126" s="226"/>
      <c r="FB1126" s="226"/>
      <c r="FC1126" s="226"/>
      <c r="FD1126" s="226"/>
      <c r="FG1126" s="237" t="s">
        <v>71</v>
      </c>
      <c r="FJ1126" s="226"/>
      <c r="FL1126" s="226"/>
    </row>
    <row r="1127" spans="1:168" s="116" customFormat="1" ht="15" x14ac:dyDescent="0.25">
      <c r="A1127" s="251"/>
      <c r="B1127" s="239"/>
      <c r="C1127" s="315" t="s">
        <v>72</v>
      </c>
      <c r="D1127" s="315"/>
      <c r="E1127" s="315"/>
      <c r="F1127" s="241" t="s">
        <v>73</v>
      </c>
      <c r="G1127" s="246">
        <v>1.38</v>
      </c>
      <c r="H1127" s="244">
        <v>1.3225</v>
      </c>
      <c r="I1127" s="244">
        <v>7.3002000000000002</v>
      </c>
      <c r="J1127" s="253"/>
      <c r="K1127" s="242"/>
      <c r="L1127" s="253"/>
      <c r="M1127" s="242"/>
      <c r="N1127" s="254"/>
      <c r="EZ1127" s="225"/>
      <c r="FA1127" s="226"/>
      <c r="FB1127" s="226"/>
      <c r="FC1127" s="226"/>
      <c r="FD1127" s="226"/>
      <c r="FH1127" s="237" t="s">
        <v>72</v>
      </c>
      <c r="FJ1127" s="226"/>
      <c r="FL1127" s="226"/>
    </row>
    <row r="1128" spans="1:168" s="116" customFormat="1" ht="15" x14ac:dyDescent="0.25">
      <c r="A1128" s="235"/>
      <c r="B1128" s="239"/>
      <c r="C1128" s="318" t="s">
        <v>75</v>
      </c>
      <c r="D1128" s="318"/>
      <c r="E1128" s="318"/>
      <c r="F1128" s="255"/>
      <c r="G1128" s="256"/>
      <c r="H1128" s="256"/>
      <c r="I1128" s="256"/>
      <c r="J1128" s="258">
        <v>32.79</v>
      </c>
      <c r="K1128" s="256"/>
      <c r="L1128" s="258">
        <v>168.17</v>
      </c>
      <c r="M1128" s="256"/>
      <c r="N1128" s="259">
        <v>7654.6</v>
      </c>
      <c r="EZ1128" s="225"/>
      <c r="FA1128" s="226"/>
      <c r="FB1128" s="226"/>
      <c r="FC1128" s="226"/>
      <c r="FD1128" s="226"/>
      <c r="FI1128" s="237" t="s">
        <v>75</v>
      </c>
      <c r="FJ1128" s="226"/>
      <c r="FL1128" s="226"/>
    </row>
    <row r="1129" spans="1:168" s="116" customFormat="1" ht="15" x14ac:dyDescent="0.25">
      <c r="A1129" s="251"/>
      <c r="B1129" s="239"/>
      <c r="C1129" s="315" t="s">
        <v>76</v>
      </c>
      <c r="D1129" s="315"/>
      <c r="E1129" s="315"/>
      <c r="F1129" s="241"/>
      <c r="G1129" s="242"/>
      <c r="H1129" s="242"/>
      <c r="I1129" s="242"/>
      <c r="J1129" s="253"/>
      <c r="K1129" s="242"/>
      <c r="L1129" s="245">
        <v>151.77000000000001</v>
      </c>
      <c r="M1129" s="242"/>
      <c r="N1129" s="247">
        <v>7505.03</v>
      </c>
      <c r="EZ1129" s="225"/>
      <c r="FA1129" s="226"/>
      <c r="FB1129" s="226"/>
      <c r="FC1129" s="226"/>
      <c r="FD1129" s="226"/>
      <c r="FH1129" s="237" t="s">
        <v>76</v>
      </c>
      <c r="FJ1129" s="226"/>
      <c r="FL1129" s="226"/>
    </row>
    <row r="1130" spans="1:168" s="116" customFormat="1" ht="23.25" x14ac:dyDescent="0.25">
      <c r="A1130" s="251"/>
      <c r="B1130" s="239" t="s">
        <v>111</v>
      </c>
      <c r="C1130" s="315" t="s">
        <v>112</v>
      </c>
      <c r="D1130" s="315"/>
      <c r="E1130" s="315"/>
      <c r="F1130" s="241" t="s">
        <v>79</v>
      </c>
      <c r="G1130" s="260">
        <v>97</v>
      </c>
      <c r="H1130" s="242"/>
      <c r="I1130" s="260">
        <v>97</v>
      </c>
      <c r="J1130" s="253"/>
      <c r="K1130" s="242"/>
      <c r="L1130" s="245">
        <v>147.22</v>
      </c>
      <c r="M1130" s="242"/>
      <c r="N1130" s="247">
        <v>7279.88</v>
      </c>
      <c r="EZ1130" s="225"/>
      <c r="FA1130" s="226"/>
      <c r="FB1130" s="226"/>
      <c r="FC1130" s="226"/>
      <c r="FD1130" s="226"/>
      <c r="FH1130" s="237" t="s">
        <v>112</v>
      </c>
      <c r="FJ1130" s="226"/>
      <c r="FL1130" s="226"/>
    </row>
    <row r="1131" spans="1:168" s="116" customFormat="1" ht="23.25" x14ac:dyDescent="0.25">
      <c r="A1131" s="251"/>
      <c r="B1131" s="239" t="s">
        <v>113</v>
      </c>
      <c r="C1131" s="315" t="s">
        <v>114</v>
      </c>
      <c r="D1131" s="315"/>
      <c r="E1131" s="315"/>
      <c r="F1131" s="241" t="s">
        <v>79</v>
      </c>
      <c r="G1131" s="260">
        <v>51</v>
      </c>
      <c r="H1131" s="242"/>
      <c r="I1131" s="260">
        <v>51</v>
      </c>
      <c r="J1131" s="253"/>
      <c r="K1131" s="242"/>
      <c r="L1131" s="245">
        <v>77.400000000000006</v>
      </c>
      <c r="M1131" s="242"/>
      <c r="N1131" s="247">
        <v>3827.57</v>
      </c>
      <c r="EZ1131" s="225"/>
      <c r="FA1131" s="226"/>
      <c r="FB1131" s="226"/>
      <c r="FC1131" s="226"/>
      <c r="FD1131" s="226"/>
      <c r="FH1131" s="237" t="s">
        <v>114</v>
      </c>
      <c r="FJ1131" s="226"/>
      <c r="FL1131" s="226"/>
    </row>
    <row r="1132" spans="1:168" s="116" customFormat="1" ht="15" x14ac:dyDescent="0.25">
      <c r="A1132" s="261"/>
      <c r="B1132" s="262"/>
      <c r="C1132" s="316" t="s">
        <v>82</v>
      </c>
      <c r="D1132" s="316"/>
      <c r="E1132" s="316"/>
      <c r="F1132" s="229"/>
      <c r="G1132" s="230"/>
      <c r="H1132" s="230"/>
      <c r="I1132" s="230"/>
      <c r="J1132" s="233"/>
      <c r="K1132" s="230"/>
      <c r="L1132" s="263">
        <v>392.79</v>
      </c>
      <c r="M1132" s="256"/>
      <c r="N1132" s="264">
        <v>18762.05</v>
      </c>
      <c r="EZ1132" s="225"/>
      <c r="FA1132" s="226"/>
      <c r="FB1132" s="226"/>
      <c r="FC1132" s="226"/>
      <c r="FD1132" s="226"/>
      <c r="FJ1132" s="226" t="s">
        <v>82</v>
      </c>
      <c r="FL1132" s="226"/>
    </row>
    <row r="1133" spans="1:168" s="116" customFormat="1" ht="33.75" x14ac:dyDescent="0.25">
      <c r="A1133" s="227" t="s">
        <v>389</v>
      </c>
      <c r="B1133" s="228" t="s">
        <v>170</v>
      </c>
      <c r="C1133" s="316" t="s">
        <v>171</v>
      </c>
      <c r="D1133" s="316"/>
      <c r="E1133" s="316"/>
      <c r="F1133" s="229" t="s">
        <v>85</v>
      </c>
      <c r="G1133" s="230">
        <v>4</v>
      </c>
      <c r="H1133" s="231">
        <v>1</v>
      </c>
      <c r="I1133" s="231">
        <v>4</v>
      </c>
      <c r="J1133" s="263">
        <v>450.93</v>
      </c>
      <c r="K1133" s="265">
        <v>1.04236</v>
      </c>
      <c r="L1133" s="266">
        <v>1880.13</v>
      </c>
      <c r="M1133" s="267">
        <v>9.1199999999999992</v>
      </c>
      <c r="N1133" s="264">
        <v>17146.79</v>
      </c>
      <c r="EZ1133" s="225"/>
      <c r="FA1133" s="226"/>
      <c r="FB1133" s="226" t="s">
        <v>171</v>
      </c>
      <c r="FC1133" s="226" t="s">
        <v>4</v>
      </c>
      <c r="FD1133" s="226" t="s">
        <v>4</v>
      </c>
      <c r="FJ1133" s="226"/>
      <c r="FL1133" s="226"/>
    </row>
    <row r="1134" spans="1:168" s="116" customFormat="1" ht="15" x14ac:dyDescent="0.25">
      <c r="A1134" s="235"/>
      <c r="B1134" s="236"/>
      <c r="C1134" s="315" t="s">
        <v>631</v>
      </c>
      <c r="D1134" s="315"/>
      <c r="E1134" s="315"/>
      <c r="F1134" s="315"/>
      <c r="G1134" s="315"/>
      <c r="H1134" s="315"/>
      <c r="I1134" s="315"/>
      <c r="J1134" s="315"/>
      <c r="K1134" s="315"/>
      <c r="L1134" s="315"/>
      <c r="M1134" s="315"/>
      <c r="N1134" s="317"/>
      <c r="EZ1134" s="225"/>
      <c r="FA1134" s="226"/>
      <c r="FB1134" s="226"/>
      <c r="FC1134" s="226"/>
      <c r="FD1134" s="226"/>
      <c r="FJ1134" s="226"/>
      <c r="FK1134" s="237" t="s">
        <v>631</v>
      </c>
      <c r="FL1134" s="226"/>
    </row>
    <row r="1135" spans="1:168" s="116" customFormat="1" ht="15" x14ac:dyDescent="0.25">
      <c r="A1135" s="238"/>
      <c r="B1135" s="239"/>
      <c r="C1135" s="310" t="s">
        <v>87</v>
      </c>
      <c r="D1135" s="310"/>
      <c r="E1135" s="310"/>
      <c r="F1135" s="310"/>
      <c r="G1135" s="310"/>
      <c r="H1135" s="310"/>
      <c r="I1135" s="310"/>
      <c r="J1135" s="310"/>
      <c r="K1135" s="310"/>
      <c r="L1135" s="310"/>
      <c r="M1135" s="310"/>
      <c r="N1135" s="322"/>
      <c r="EZ1135" s="225"/>
      <c r="FA1135" s="226"/>
      <c r="FB1135" s="226"/>
      <c r="FC1135" s="226"/>
      <c r="FD1135" s="226"/>
      <c r="FF1135" s="237" t="s">
        <v>87</v>
      </c>
      <c r="FJ1135" s="226"/>
      <c r="FL1135" s="226"/>
    </row>
    <row r="1136" spans="1:168" s="116" customFormat="1" ht="15" x14ac:dyDescent="0.25">
      <c r="A1136" s="238"/>
      <c r="B1136" s="239"/>
      <c r="C1136" s="310" t="s">
        <v>88</v>
      </c>
      <c r="D1136" s="310"/>
      <c r="E1136" s="310"/>
      <c r="F1136" s="310"/>
      <c r="G1136" s="310"/>
      <c r="H1136" s="310"/>
      <c r="I1136" s="310"/>
      <c r="J1136" s="310"/>
      <c r="K1136" s="310"/>
      <c r="L1136" s="310"/>
      <c r="M1136" s="310"/>
      <c r="N1136" s="322"/>
      <c r="EZ1136" s="225"/>
      <c r="FA1136" s="226"/>
      <c r="FB1136" s="226"/>
      <c r="FC1136" s="226"/>
      <c r="FD1136" s="226"/>
      <c r="FF1136" s="237" t="s">
        <v>88</v>
      </c>
      <c r="FJ1136" s="226"/>
      <c r="FL1136" s="226"/>
    </row>
    <row r="1137" spans="1:168" s="116" customFormat="1" ht="15" x14ac:dyDescent="0.25">
      <c r="A1137" s="261"/>
      <c r="B1137" s="262"/>
      <c r="C1137" s="316" t="s">
        <v>82</v>
      </c>
      <c r="D1137" s="316"/>
      <c r="E1137" s="316"/>
      <c r="F1137" s="229"/>
      <c r="G1137" s="230"/>
      <c r="H1137" s="230"/>
      <c r="I1137" s="230"/>
      <c r="J1137" s="233"/>
      <c r="K1137" s="230"/>
      <c r="L1137" s="266">
        <v>1880.13</v>
      </c>
      <c r="M1137" s="256"/>
      <c r="N1137" s="264">
        <v>17146.79</v>
      </c>
      <c r="EZ1137" s="225"/>
      <c r="FA1137" s="226"/>
      <c r="FB1137" s="226"/>
      <c r="FC1137" s="226"/>
      <c r="FD1137" s="226"/>
      <c r="FJ1137" s="226" t="s">
        <v>82</v>
      </c>
      <c r="FL1137" s="226"/>
    </row>
    <row r="1138" spans="1:168" s="116" customFormat="1" ht="34.5" x14ac:dyDescent="0.25">
      <c r="A1138" s="227" t="s">
        <v>390</v>
      </c>
      <c r="B1138" s="228" t="s">
        <v>174</v>
      </c>
      <c r="C1138" s="316" t="s">
        <v>175</v>
      </c>
      <c r="D1138" s="316"/>
      <c r="E1138" s="316"/>
      <c r="F1138" s="229" t="s">
        <v>109</v>
      </c>
      <c r="G1138" s="230">
        <v>0.3</v>
      </c>
      <c r="H1138" s="231">
        <v>1</v>
      </c>
      <c r="I1138" s="273">
        <v>0.3</v>
      </c>
      <c r="J1138" s="233"/>
      <c r="K1138" s="230"/>
      <c r="L1138" s="233"/>
      <c r="M1138" s="230"/>
      <c r="N1138" s="234"/>
      <c r="EZ1138" s="225"/>
      <c r="FA1138" s="226"/>
      <c r="FB1138" s="226" t="s">
        <v>175</v>
      </c>
      <c r="FC1138" s="226" t="s">
        <v>4</v>
      </c>
      <c r="FD1138" s="226" t="s">
        <v>4</v>
      </c>
      <c r="FJ1138" s="226"/>
      <c r="FL1138" s="226"/>
    </row>
    <row r="1139" spans="1:168" s="116" customFormat="1" ht="15" x14ac:dyDescent="0.25">
      <c r="A1139" s="235"/>
      <c r="B1139" s="236"/>
      <c r="C1139" s="315" t="s">
        <v>176</v>
      </c>
      <c r="D1139" s="315"/>
      <c r="E1139" s="315"/>
      <c r="F1139" s="315"/>
      <c r="G1139" s="315"/>
      <c r="H1139" s="315"/>
      <c r="I1139" s="315"/>
      <c r="J1139" s="315"/>
      <c r="K1139" s="315"/>
      <c r="L1139" s="315"/>
      <c r="M1139" s="315"/>
      <c r="N1139" s="317"/>
      <c r="EZ1139" s="225"/>
      <c r="FA1139" s="226"/>
      <c r="FB1139" s="226"/>
      <c r="FC1139" s="226"/>
      <c r="FD1139" s="226"/>
      <c r="FE1139" s="237" t="s">
        <v>176</v>
      </c>
      <c r="FJ1139" s="226"/>
      <c r="FL1139" s="226"/>
    </row>
    <row r="1140" spans="1:168" s="116" customFormat="1" ht="68.25" x14ac:dyDescent="0.25">
      <c r="A1140" s="238"/>
      <c r="B1140" s="239" t="s">
        <v>61</v>
      </c>
      <c r="C1140" s="310" t="s">
        <v>62</v>
      </c>
      <c r="D1140" s="310"/>
      <c r="E1140" s="310"/>
      <c r="F1140" s="310"/>
      <c r="G1140" s="310"/>
      <c r="H1140" s="310"/>
      <c r="I1140" s="310"/>
      <c r="J1140" s="310"/>
      <c r="K1140" s="310"/>
      <c r="L1140" s="310"/>
      <c r="M1140" s="310"/>
      <c r="N1140" s="322"/>
      <c r="EZ1140" s="225"/>
      <c r="FA1140" s="226"/>
      <c r="FB1140" s="226"/>
      <c r="FC1140" s="226"/>
      <c r="FD1140" s="226"/>
      <c r="FF1140" s="237" t="s">
        <v>62</v>
      </c>
      <c r="FJ1140" s="226"/>
      <c r="FL1140" s="226"/>
    </row>
    <row r="1141" spans="1:168" s="116" customFormat="1" ht="23.25" x14ac:dyDescent="0.25">
      <c r="A1141" s="238"/>
      <c r="B1141" s="239" t="s">
        <v>63</v>
      </c>
      <c r="C1141" s="310" t="s">
        <v>64</v>
      </c>
      <c r="D1141" s="310"/>
      <c r="E1141" s="310"/>
      <c r="F1141" s="310"/>
      <c r="G1141" s="310"/>
      <c r="H1141" s="310"/>
      <c r="I1141" s="310"/>
      <c r="J1141" s="310"/>
      <c r="K1141" s="310"/>
      <c r="L1141" s="310"/>
      <c r="M1141" s="310"/>
      <c r="N1141" s="322"/>
      <c r="EZ1141" s="225"/>
      <c r="FA1141" s="226"/>
      <c r="FB1141" s="226"/>
      <c r="FC1141" s="226"/>
      <c r="FD1141" s="226"/>
      <c r="FF1141" s="237" t="s">
        <v>64</v>
      </c>
      <c r="FJ1141" s="226"/>
      <c r="FL1141" s="226"/>
    </row>
    <row r="1142" spans="1:168" s="116" customFormat="1" ht="15" x14ac:dyDescent="0.25">
      <c r="A1142" s="240"/>
      <c r="B1142" s="239" t="s">
        <v>56</v>
      </c>
      <c r="C1142" s="315" t="s">
        <v>65</v>
      </c>
      <c r="D1142" s="315"/>
      <c r="E1142" s="315"/>
      <c r="F1142" s="241"/>
      <c r="G1142" s="242"/>
      <c r="H1142" s="242"/>
      <c r="I1142" s="242"/>
      <c r="J1142" s="245">
        <v>616.95000000000005</v>
      </c>
      <c r="K1142" s="244">
        <v>1.3225</v>
      </c>
      <c r="L1142" s="245">
        <v>244.77</v>
      </c>
      <c r="M1142" s="246">
        <v>49.45</v>
      </c>
      <c r="N1142" s="247">
        <v>12103.88</v>
      </c>
      <c r="EZ1142" s="225"/>
      <c r="FA1142" s="226"/>
      <c r="FB1142" s="226"/>
      <c r="FC1142" s="226"/>
      <c r="FD1142" s="226"/>
      <c r="FG1142" s="237" t="s">
        <v>65</v>
      </c>
      <c r="FJ1142" s="226"/>
      <c r="FL1142" s="226"/>
    </row>
    <row r="1143" spans="1:168" s="116" customFormat="1" ht="15" x14ac:dyDescent="0.25">
      <c r="A1143" s="240"/>
      <c r="B1143" s="239" t="s">
        <v>66</v>
      </c>
      <c r="C1143" s="315" t="s">
        <v>67</v>
      </c>
      <c r="D1143" s="315"/>
      <c r="E1143" s="315"/>
      <c r="F1143" s="241"/>
      <c r="G1143" s="242"/>
      <c r="H1143" s="242"/>
      <c r="I1143" s="242"/>
      <c r="J1143" s="245">
        <v>79.150000000000006</v>
      </c>
      <c r="K1143" s="244">
        <v>1.4375</v>
      </c>
      <c r="L1143" s="245">
        <v>34.130000000000003</v>
      </c>
      <c r="M1143" s="246">
        <v>14.53</v>
      </c>
      <c r="N1143" s="249">
        <v>495.91</v>
      </c>
      <c r="EZ1143" s="225"/>
      <c r="FA1143" s="226"/>
      <c r="FB1143" s="226"/>
      <c r="FC1143" s="226"/>
      <c r="FD1143" s="226"/>
      <c r="FG1143" s="237" t="s">
        <v>67</v>
      </c>
      <c r="FJ1143" s="226"/>
      <c r="FL1143" s="226"/>
    </row>
    <row r="1144" spans="1:168" s="116" customFormat="1" ht="15" x14ac:dyDescent="0.25">
      <c r="A1144" s="240"/>
      <c r="B1144" s="239" t="s">
        <v>68</v>
      </c>
      <c r="C1144" s="315" t="s">
        <v>69</v>
      </c>
      <c r="D1144" s="315"/>
      <c r="E1144" s="315"/>
      <c r="F1144" s="241"/>
      <c r="G1144" s="242"/>
      <c r="H1144" s="242"/>
      <c r="I1144" s="242"/>
      <c r="J1144" s="245">
        <v>5.0199999999999996</v>
      </c>
      <c r="K1144" s="244">
        <v>1.4375</v>
      </c>
      <c r="L1144" s="245">
        <v>2.16</v>
      </c>
      <c r="M1144" s="246">
        <v>49.45</v>
      </c>
      <c r="N1144" s="249">
        <v>106.81</v>
      </c>
      <c r="EZ1144" s="225"/>
      <c r="FA1144" s="226"/>
      <c r="FB1144" s="226"/>
      <c r="FC1144" s="226"/>
      <c r="FD1144" s="226"/>
      <c r="FG1144" s="237" t="s">
        <v>69</v>
      </c>
      <c r="FJ1144" s="226"/>
      <c r="FL1144" s="226"/>
    </row>
    <row r="1145" spans="1:168" s="116" customFormat="1" ht="15" x14ac:dyDescent="0.25">
      <c r="A1145" s="240"/>
      <c r="B1145" s="239" t="s">
        <v>70</v>
      </c>
      <c r="C1145" s="315" t="s">
        <v>71</v>
      </c>
      <c r="D1145" s="315"/>
      <c r="E1145" s="315"/>
      <c r="F1145" s="241"/>
      <c r="G1145" s="242"/>
      <c r="H1145" s="242"/>
      <c r="I1145" s="242"/>
      <c r="J1145" s="245">
        <v>37.630000000000003</v>
      </c>
      <c r="K1145" s="242"/>
      <c r="L1145" s="245">
        <v>11.29</v>
      </c>
      <c r="M1145" s="246">
        <v>9.1199999999999992</v>
      </c>
      <c r="N1145" s="249">
        <v>102.96</v>
      </c>
      <c r="EZ1145" s="225"/>
      <c r="FA1145" s="226"/>
      <c r="FB1145" s="226"/>
      <c r="FC1145" s="226"/>
      <c r="FD1145" s="226"/>
      <c r="FG1145" s="237" t="s">
        <v>71</v>
      </c>
      <c r="FJ1145" s="226"/>
      <c r="FL1145" s="226"/>
    </row>
    <row r="1146" spans="1:168" s="116" customFormat="1" ht="15" x14ac:dyDescent="0.25">
      <c r="A1146" s="251"/>
      <c r="B1146" s="239"/>
      <c r="C1146" s="315" t="s">
        <v>72</v>
      </c>
      <c r="D1146" s="315"/>
      <c r="E1146" s="315"/>
      <c r="F1146" s="241" t="s">
        <v>73</v>
      </c>
      <c r="G1146" s="246">
        <v>29.68</v>
      </c>
      <c r="H1146" s="244">
        <v>1.3225</v>
      </c>
      <c r="I1146" s="268">
        <v>11.775539999999999</v>
      </c>
      <c r="J1146" s="253"/>
      <c r="K1146" s="242"/>
      <c r="L1146" s="253"/>
      <c r="M1146" s="242"/>
      <c r="N1146" s="254"/>
      <c r="EZ1146" s="225"/>
      <c r="FA1146" s="226"/>
      <c r="FB1146" s="226"/>
      <c r="FC1146" s="226"/>
      <c r="FD1146" s="226"/>
      <c r="FH1146" s="237" t="s">
        <v>72</v>
      </c>
      <c r="FJ1146" s="226"/>
      <c r="FL1146" s="226"/>
    </row>
    <row r="1147" spans="1:168" s="116" customFormat="1" ht="15" x14ac:dyDescent="0.25">
      <c r="A1147" s="251"/>
      <c r="B1147" s="239"/>
      <c r="C1147" s="315" t="s">
        <v>74</v>
      </c>
      <c r="D1147" s="315"/>
      <c r="E1147" s="315"/>
      <c r="F1147" s="241" t="s">
        <v>73</v>
      </c>
      <c r="G1147" s="269">
        <v>0.4</v>
      </c>
      <c r="H1147" s="244">
        <v>1.4375</v>
      </c>
      <c r="I1147" s="244">
        <v>0.17249999999999999</v>
      </c>
      <c r="J1147" s="253"/>
      <c r="K1147" s="242"/>
      <c r="L1147" s="253"/>
      <c r="M1147" s="242"/>
      <c r="N1147" s="254"/>
      <c r="EZ1147" s="225"/>
      <c r="FA1147" s="226"/>
      <c r="FB1147" s="226"/>
      <c r="FC1147" s="226"/>
      <c r="FD1147" s="226"/>
      <c r="FH1147" s="237" t="s">
        <v>74</v>
      </c>
      <c r="FJ1147" s="226"/>
      <c r="FL1147" s="226"/>
    </row>
    <row r="1148" spans="1:168" s="116" customFormat="1" ht="15" x14ac:dyDescent="0.25">
      <c r="A1148" s="235"/>
      <c r="B1148" s="239"/>
      <c r="C1148" s="318" t="s">
        <v>75</v>
      </c>
      <c r="D1148" s="318"/>
      <c r="E1148" s="318"/>
      <c r="F1148" s="255"/>
      <c r="G1148" s="256"/>
      <c r="H1148" s="256"/>
      <c r="I1148" s="256"/>
      <c r="J1148" s="258">
        <v>733.73</v>
      </c>
      <c r="K1148" s="256"/>
      <c r="L1148" s="258">
        <v>290.19</v>
      </c>
      <c r="M1148" s="256"/>
      <c r="N1148" s="259">
        <v>12702.75</v>
      </c>
      <c r="EZ1148" s="225"/>
      <c r="FA1148" s="226"/>
      <c r="FB1148" s="226"/>
      <c r="FC1148" s="226"/>
      <c r="FD1148" s="226"/>
      <c r="FI1148" s="237" t="s">
        <v>75</v>
      </c>
      <c r="FJ1148" s="226"/>
      <c r="FL1148" s="226"/>
    </row>
    <row r="1149" spans="1:168" s="116" customFormat="1" ht="15" x14ac:dyDescent="0.25">
      <c r="A1149" s="251"/>
      <c r="B1149" s="239"/>
      <c r="C1149" s="315" t="s">
        <v>76</v>
      </c>
      <c r="D1149" s="315"/>
      <c r="E1149" s="315"/>
      <c r="F1149" s="241"/>
      <c r="G1149" s="242"/>
      <c r="H1149" s="242"/>
      <c r="I1149" s="242"/>
      <c r="J1149" s="253"/>
      <c r="K1149" s="242"/>
      <c r="L1149" s="245">
        <v>246.93</v>
      </c>
      <c r="M1149" s="242"/>
      <c r="N1149" s="247">
        <v>12210.69</v>
      </c>
      <c r="EZ1149" s="225"/>
      <c r="FA1149" s="226"/>
      <c r="FB1149" s="226"/>
      <c r="FC1149" s="226"/>
      <c r="FD1149" s="226"/>
      <c r="FH1149" s="237" t="s">
        <v>76</v>
      </c>
      <c r="FJ1149" s="226"/>
      <c r="FL1149" s="226"/>
    </row>
    <row r="1150" spans="1:168" s="116" customFormat="1" ht="23.25" x14ac:dyDescent="0.25">
      <c r="A1150" s="251"/>
      <c r="B1150" s="239" t="s">
        <v>111</v>
      </c>
      <c r="C1150" s="315" t="s">
        <v>112</v>
      </c>
      <c r="D1150" s="315"/>
      <c r="E1150" s="315"/>
      <c r="F1150" s="241" t="s">
        <v>79</v>
      </c>
      <c r="G1150" s="260">
        <v>97</v>
      </c>
      <c r="H1150" s="242"/>
      <c r="I1150" s="260">
        <v>97</v>
      </c>
      <c r="J1150" s="253"/>
      <c r="K1150" s="242"/>
      <c r="L1150" s="245">
        <v>239.52</v>
      </c>
      <c r="M1150" s="242"/>
      <c r="N1150" s="247">
        <v>11844.37</v>
      </c>
      <c r="EZ1150" s="225"/>
      <c r="FA1150" s="226"/>
      <c r="FB1150" s="226"/>
      <c r="FC1150" s="226"/>
      <c r="FD1150" s="226"/>
      <c r="FH1150" s="237" t="s">
        <v>112</v>
      </c>
      <c r="FJ1150" s="226"/>
      <c r="FL1150" s="226"/>
    </row>
    <row r="1151" spans="1:168" s="116" customFormat="1" ht="23.25" x14ac:dyDescent="0.25">
      <c r="A1151" s="251"/>
      <c r="B1151" s="239" t="s">
        <v>113</v>
      </c>
      <c r="C1151" s="315" t="s">
        <v>114</v>
      </c>
      <c r="D1151" s="315"/>
      <c r="E1151" s="315"/>
      <c r="F1151" s="241" t="s">
        <v>79</v>
      </c>
      <c r="G1151" s="260">
        <v>51</v>
      </c>
      <c r="H1151" s="242"/>
      <c r="I1151" s="260">
        <v>51</v>
      </c>
      <c r="J1151" s="253"/>
      <c r="K1151" s="242"/>
      <c r="L1151" s="245">
        <v>125.93</v>
      </c>
      <c r="M1151" s="242"/>
      <c r="N1151" s="247">
        <v>6227.45</v>
      </c>
      <c r="EZ1151" s="225"/>
      <c r="FA1151" s="226"/>
      <c r="FB1151" s="226"/>
      <c r="FC1151" s="226"/>
      <c r="FD1151" s="226"/>
      <c r="FH1151" s="237" t="s">
        <v>114</v>
      </c>
      <c r="FJ1151" s="226"/>
      <c r="FL1151" s="226"/>
    </row>
    <row r="1152" spans="1:168" s="116" customFormat="1" ht="15" x14ac:dyDescent="0.25">
      <c r="A1152" s="261"/>
      <c r="B1152" s="262"/>
      <c r="C1152" s="316" t="s">
        <v>82</v>
      </c>
      <c r="D1152" s="316"/>
      <c r="E1152" s="316"/>
      <c r="F1152" s="229"/>
      <c r="G1152" s="230"/>
      <c r="H1152" s="230"/>
      <c r="I1152" s="230"/>
      <c r="J1152" s="233"/>
      <c r="K1152" s="230"/>
      <c r="L1152" s="263">
        <v>655.64</v>
      </c>
      <c r="M1152" s="256"/>
      <c r="N1152" s="264">
        <v>30774.57</v>
      </c>
      <c r="EZ1152" s="225"/>
      <c r="FA1152" s="226"/>
      <c r="FB1152" s="226"/>
      <c r="FC1152" s="226"/>
      <c r="FD1152" s="226"/>
      <c r="FJ1152" s="226" t="s">
        <v>82</v>
      </c>
      <c r="FL1152" s="226"/>
    </row>
    <row r="1153" spans="1:168" s="116" customFormat="1" ht="45" x14ac:dyDescent="0.25">
      <c r="A1153" s="227" t="s">
        <v>391</v>
      </c>
      <c r="B1153" s="228" t="s">
        <v>178</v>
      </c>
      <c r="C1153" s="316" t="s">
        <v>179</v>
      </c>
      <c r="D1153" s="316"/>
      <c r="E1153" s="316"/>
      <c r="F1153" s="229" t="s">
        <v>150</v>
      </c>
      <c r="G1153" s="230">
        <v>30.6</v>
      </c>
      <c r="H1153" s="231">
        <v>1</v>
      </c>
      <c r="I1153" s="273">
        <v>30.6</v>
      </c>
      <c r="J1153" s="263">
        <v>169.63</v>
      </c>
      <c r="K1153" s="265">
        <v>1.04236</v>
      </c>
      <c r="L1153" s="266">
        <v>5410.56</v>
      </c>
      <c r="M1153" s="267">
        <v>9.1199999999999992</v>
      </c>
      <c r="N1153" s="264">
        <v>49344.31</v>
      </c>
      <c r="EZ1153" s="225"/>
      <c r="FA1153" s="226"/>
      <c r="FB1153" s="226" t="s">
        <v>179</v>
      </c>
      <c r="FC1153" s="226" t="s">
        <v>4</v>
      </c>
      <c r="FD1153" s="226" t="s">
        <v>4</v>
      </c>
      <c r="FJ1153" s="226"/>
      <c r="FL1153" s="226"/>
    </row>
    <row r="1154" spans="1:168" s="116" customFormat="1" ht="15" x14ac:dyDescent="0.25">
      <c r="A1154" s="235"/>
      <c r="B1154" s="236"/>
      <c r="C1154" s="315" t="s">
        <v>180</v>
      </c>
      <c r="D1154" s="315"/>
      <c r="E1154" s="315"/>
      <c r="F1154" s="315"/>
      <c r="G1154" s="315"/>
      <c r="H1154" s="315"/>
      <c r="I1154" s="315"/>
      <c r="J1154" s="315"/>
      <c r="K1154" s="315"/>
      <c r="L1154" s="315"/>
      <c r="M1154" s="315"/>
      <c r="N1154" s="317"/>
      <c r="EZ1154" s="225"/>
      <c r="FA1154" s="226"/>
      <c r="FB1154" s="226"/>
      <c r="FC1154" s="226"/>
      <c r="FD1154" s="226"/>
      <c r="FE1154" s="237" t="s">
        <v>180</v>
      </c>
      <c r="FJ1154" s="226"/>
      <c r="FL1154" s="226"/>
    </row>
    <row r="1155" spans="1:168" s="116" customFormat="1" ht="15" x14ac:dyDescent="0.25">
      <c r="A1155" s="235"/>
      <c r="B1155" s="236"/>
      <c r="C1155" s="315" t="s">
        <v>632</v>
      </c>
      <c r="D1155" s="315"/>
      <c r="E1155" s="315"/>
      <c r="F1155" s="315"/>
      <c r="G1155" s="315"/>
      <c r="H1155" s="315"/>
      <c r="I1155" s="315"/>
      <c r="J1155" s="315"/>
      <c r="K1155" s="315"/>
      <c r="L1155" s="315"/>
      <c r="M1155" s="315"/>
      <c r="N1155" s="317"/>
      <c r="EZ1155" s="225"/>
      <c r="FA1155" s="226"/>
      <c r="FB1155" s="226"/>
      <c r="FC1155" s="226"/>
      <c r="FD1155" s="226"/>
      <c r="FJ1155" s="226"/>
      <c r="FK1155" s="237" t="s">
        <v>632</v>
      </c>
      <c r="FL1155" s="226"/>
    </row>
    <row r="1156" spans="1:168" s="116" customFormat="1" ht="15" x14ac:dyDescent="0.25">
      <c r="A1156" s="238"/>
      <c r="B1156" s="239"/>
      <c r="C1156" s="310" t="s">
        <v>87</v>
      </c>
      <c r="D1156" s="310"/>
      <c r="E1156" s="310"/>
      <c r="F1156" s="310"/>
      <c r="G1156" s="310"/>
      <c r="H1156" s="310"/>
      <c r="I1156" s="310"/>
      <c r="J1156" s="310"/>
      <c r="K1156" s="310"/>
      <c r="L1156" s="310"/>
      <c r="M1156" s="310"/>
      <c r="N1156" s="322"/>
      <c r="EZ1156" s="225"/>
      <c r="FA1156" s="226"/>
      <c r="FB1156" s="226"/>
      <c r="FC1156" s="226"/>
      <c r="FD1156" s="226"/>
      <c r="FF1156" s="237" t="s">
        <v>87</v>
      </c>
      <c r="FJ1156" s="226"/>
      <c r="FL1156" s="226"/>
    </row>
    <row r="1157" spans="1:168" s="116" customFormat="1" ht="15" x14ac:dyDescent="0.25">
      <c r="A1157" s="238"/>
      <c r="B1157" s="239"/>
      <c r="C1157" s="310" t="s">
        <v>88</v>
      </c>
      <c r="D1157" s="310"/>
      <c r="E1157" s="310"/>
      <c r="F1157" s="310"/>
      <c r="G1157" s="310"/>
      <c r="H1157" s="310"/>
      <c r="I1157" s="310"/>
      <c r="J1157" s="310"/>
      <c r="K1157" s="310"/>
      <c r="L1157" s="310"/>
      <c r="M1157" s="310"/>
      <c r="N1157" s="322"/>
      <c r="EZ1157" s="225"/>
      <c r="FA1157" s="226"/>
      <c r="FB1157" s="226"/>
      <c r="FC1157" s="226"/>
      <c r="FD1157" s="226"/>
      <c r="FF1157" s="237" t="s">
        <v>88</v>
      </c>
      <c r="FJ1157" s="226"/>
      <c r="FL1157" s="226"/>
    </row>
    <row r="1158" spans="1:168" s="116" customFormat="1" ht="15" x14ac:dyDescent="0.25">
      <c r="A1158" s="261"/>
      <c r="B1158" s="262"/>
      <c r="C1158" s="316" t="s">
        <v>82</v>
      </c>
      <c r="D1158" s="316"/>
      <c r="E1158" s="316"/>
      <c r="F1158" s="229"/>
      <c r="G1158" s="230"/>
      <c r="H1158" s="230"/>
      <c r="I1158" s="230"/>
      <c r="J1158" s="233"/>
      <c r="K1158" s="230"/>
      <c r="L1158" s="266">
        <v>5410.56</v>
      </c>
      <c r="M1158" s="256"/>
      <c r="N1158" s="264">
        <v>49344.31</v>
      </c>
      <c r="EZ1158" s="225"/>
      <c r="FA1158" s="226"/>
      <c r="FB1158" s="226"/>
      <c r="FC1158" s="226"/>
      <c r="FD1158" s="226"/>
      <c r="FJ1158" s="226" t="s">
        <v>82</v>
      </c>
      <c r="FL1158" s="226"/>
    </row>
    <row r="1159" spans="1:168" s="116" customFormat="1" ht="23.25" x14ac:dyDescent="0.25">
      <c r="A1159" s="227" t="s">
        <v>392</v>
      </c>
      <c r="B1159" s="228" t="s">
        <v>183</v>
      </c>
      <c r="C1159" s="316" t="s">
        <v>184</v>
      </c>
      <c r="D1159" s="316"/>
      <c r="E1159" s="316"/>
      <c r="F1159" s="229" t="s">
        <v>91</v>
      </c>
      <c r="G1159" s="230">
        <v>4.2000000000000003E-2</v>
      </c>
      <c r="H1159" s="231">
        <v>1</v>
      </c>
      <c r="I1159" s="270">
        <v>4.2000000000000003E-2</v>
      </c>
      <c r="J1159" s="233"/>
      <c r="K1159" s="230"/>
      <c r="L1159" s="233"/>
      <c r="M1159" s="230"/>
      <c r="N1159" s="234"/>
      <c r="EZ1159" s="225"/>
      <c r="FA1159" s="226"/>
      <c r="FB1159" s="226" t="s">
        <v>184</v>
      </c>
      <c r="FC1159" s="226" t="s">
        <v>4</v>
      </c>
      <c r="FD1159" s="226" t="s">
        <v>4</v>
      </c>
      <c r="FJ1159" s="226"/>
      <c r="FL1159" s="226"/>
    </row>
    <row r="1160" spans="1:168" s="116" customFormat="1" ht="15" x14ac:dyDescent="0.25">
      <c r="A1160" s="235"/>
      <c r="B1160" s="236"/>
      <c r="C1160" s="315" t="s">
        <v>185</v>
      </c>
      <c r="D1160" s="315"/>
      <c r="E1160" s="315"/>
      <c r="F1160" s="315"/>
      <c r="G1160" s="315"/>
      <c r="H1160" s="315"/>
      <c r="I1160" s="315"/>
      <c r="J1160" s="315"/>
      <c r="K1160" s="315"/>
      <c r="L1160" s="315"/>
      <c r="M1160" s="315"/>
      <c r="N1160" s="317"/>
      <c r="EZ1160" s="225"/>
      <c r="FA1160" s="226"/>
      <c r="FB1160" s="226"/>
      <c r="FC1160" s="226"/>
      <c r="FD1160" s="226"/>
      <c r="FE1160" s="237" t="s">
        <v>185</v>
      </c>
      <c r="FJ1160" s="226"/>
      <c r="FL1160" s="226"/>
    </row>
    <row r="1161" spans="1:168" s="116" customFormat="1" ht="68.25" x14ac:dyDescent="0.25">
      <c r="A1161" s="238"/>
      <c r="B1161" s="239" t="s">
        <v>61</v>
      </c>
      <c r="C1161" s="310" t="s">
        <v>62</v>
      </c>
      <c r="D1161" s="310"/>
      <c r="E1161" s="310"/>
      <c r="F1161" s="310"/>
      <c r="G1161" s="310"/>
      <c r="H1161" s="310"/>
      <c r="I1161" s="310"/>
      <c r="J1161" s="310"/>
      <c r="K1161" s="310"/>
      <c r="L1161" s="310"/>
      <c r="M1161" s="310"/>
      <c r="N1161" s="322"/>
      <c r="EZ1161" s="225"/>
      <c r="FA1161" s="226"/>
      <c r="FB1161" s="226"/>
      <c r="FC1161" s="226"/>
      <c r="FD1161" s="226"/>
      <c r="FF1161" s="237" t="s">
        <v>62</v>
      </c>
      <c r="FJ1161" s="226"/>
      <c r="FL1161" s="226"/>
    </row>
    <row r="1162" spans="1:168" s="116" customFormat="1" ht="23.25" x14ac:dyDescent="0.25">
      <c r="A1162" s="238"/>
      <c r="B1162" s="239" t="s">
        <v>63</v>
      </c>
      <c r="C1162" s="310" t="s">
        <v>64</v>
      </c>
      <c r="D1162" s="310"/>
      <c r="E1162" s="310"/>
      <c r="F1162" s="310"/>
      <c r="G1162" s="310"/>
      <c r="H1162" s="310"/>
      <c r="I1162" s="310"/>
      <c r="J1162" s="310"/>
      <c r="K1162" s="310"/>
      <c r="L1162" s="310"/>
      <c r="M1162" s="310"/>
      <c r="N1162" s="322"/>
      <c r="EZ1162" s="225"/>
      <c r="FA1162" s="226"/>
      <c r="FB1162" s="226"/>
      <c r="FC1162" s="226"/>
      <c r="FD1162" s="226"/>
      <c r="FF1162" s="237" t="s">
        <v>64</v>
      </c>
      <c r="FJ1162" s="226"/>
      <c r="FL1162" s="226"/>
    </row>
    <row r="1163" spans="1:168" s="116" customFormat="1" ht="15" x14ac:dyDescent="0.25">
      <c r="A1163" s="240"/>
      <c r="B1163" s="239" t="s">
        <v>56</v>
      </c>
      <c r="C1163" s="315" t="s">
        <v>65</v>
      </c>
      <c r="D1163" s="315"/>
      <c r="E1163" s="315"/>
      <c r="F1163" s="241"/>
      <c r="G1163" s="242"/>
      <c r="H1163" s="242"/>
      <c r="I1163" s="242"/>
      <c r="J1163" s="250">
        <v>1297.29</v>
      </c>
      <c r="K1163" s="244">
        <v>1.3225</v>
      </c>
      <c r="L1163" s="245">
        <v>72.06</v>
      </c>
      <c r="M1163" s="246">
        <v>49.45</v>
      </c>
      <c r="N1163" s="247">
        <v>3563.37</v>
      </c>
      <c r="EZ1163" s="225"/>
      <c r="FA1163" s="226"/>
      <c r="FB1163" s="226"/>
      <c r="FC1163" s="226"/>
      <c r="FD1163" s="226"/>
      <c r="FG1163" s="237" t="s">
        <v>65</v>
      </c>
      <c r="FJ1163" s="226"/>
      <c r="FL1163" s="226"/>
    </row>
    <row r="1164" spans="1:168" s="116" customFormat="1" ht="15" x14ac:dyDescent="0.25">
      <c r="A1164" s="240"/>
      <c r="B1164" s="239" t="s">
        <v>66</v>
      </c>
      <c r="C1164" s="315" t="s">
        <v>67</v>
      </c>
      <c r="D1164" s="315"/>
      <c r="E1164" s="315"/>
      <c r="F1164" s="241"/>
      <c r="G1164" s="242"/>
      <c r="H1164" s="242"/>
      <c r="I1164" s="242"/>
      <c r="J1164" s="245">
        <v>51.45</v>
      </c>
      <c r="K1164" s="244">
        <v>1.4375</v>
      </c>
      <c r="L1164" s="245">
        <v>3.11</v>
      </c>
      <c r="M1164" s="246">
        <v>14.53</v>
      </c>
      <c r="N1164" s="249">
        <v>45.19</v>
      </c>
      <c r="EZ1164" s="225"/>
      <c r="FA1164" s="226"/>
      <c r="FB1164" s="226"/>
      <c r="FC1164" s="226"/>
      <c r="FD1164" s="226"/>
      <c r="FG1164" s="237" t="s">
        <v>67</v>
      </c>
      <c r="FJ1164" s="226"/>
      <c r="FL1164" s="226"/>
    </row>
    <row r="1165" spans="1:168" s="116" customFormat="1" ht="15" x14ac:dyDescent="0.25">
      <c r="A1165" s="240"/>
      <c r="B1165" s="239" t="s">
        <v>68</v>
      </c>
      <c r="C1165" s="315" t="s">
        <v>69</v>
      </c>
      <c r="D1165" s="315"/>
      <c r="E1165" s="315"/>
      <c r="F1165" s="241"/>
      <c r="G1165" s="242"/>
      <c r="H1165" s="242"/>
      <c r="I1165" s="242"/>
      <c r="J1165" s="245">
        <v>3.02</v>
      </c>
      <c r="K1165" s="244">
        <v>1.4375</v>
      </c>
      <c r="L1165" s="245">
        <v>0.18</v>
      </c>
      <c r="M1165" s="246">
        <v>49.45</v>
      </c>
      <c r="N1165" s="249">
        <v>8.9</v>
      </c>
      <c r="EZ1165" s="225"/>
      <c r="FA1165" s="226"/>
      <c r="FB1165" s="226"/>
      <c r="FC1165" s="226"/>
      <c r="FD1165" s="226"/>
      <c r="FG1165" s="237" t="s">
        <v>69</v>
      </c>
      <c r="FJ1165" s="226"/>
      <c r="FL1165" s="226"/>
    </row>
    <row r="1166" spans="1:168" s="116" customFormat="1" ht="15" x14ac:dyDescent="0.25">
      <c r="A1166" s="240"/>
      <c r="B1166" s="239" t="s">
        <v>70</v>
      </c>
      <c r="C1166" s="315" t="s">
        <v>71</v>
      </c>
      <c r="D1166" s="315"/>
      <c r="E1166" s="315"/>
      <c r="F1166" s="241"/>
      <c r="G1166" s="242"/>
      <c r="H1166" s="242"/>
      <c r="I1166" s="242"/>
      <c r="J1166" s="245">
        <v>63.71</v>
      </c>
      <c r="K1166" s="242"/>
      <c r="L1166" s="245">
        <v>2.68</v>
      </c>
      <c r="M1166" s="246">
        <v>9.1199999999999992</v>
      </c>
      <c r="N1166" s="249">
        <v>24.44</v>
      </c>
      <c r="EZ1166" s="225"/>
      <c r="FA1166" s="226"/>
      <c r="FB1166" s="226"/>
      <c r="FC1166" s="226"/>
      <c r="FD1166" s="226"/>
      <c r="FG1166" s="237" t="s">
        <v>71</v>
      </c>
      <c r="FJ1166" s="226"/>
      <c r="FL1166" s="226"/>
    </row>
    <row r="1167" spans="1:168" s="116" customFormat="1" ht="15" x14ac:dyDescent="0.25">
      <c r="A1167" s="251"/>
      <c r="B1167" s="239"/>
      <c r="C1167" s="315" t="s">
        <v>72</v>
      </c>
      <c r="D1167" s="315"/>
      <c r="E1167" s="315"/>
      <c r="F1167" s="241" t="s">
        <v>73</v>
      </c>
      <c r="G1167" s="246">
        <v>62.41</v>
      </c>
      <c r="H1167" s="244">
        <v>1.3225</v>
      </c>
      <c r="I1167" s="252">
        <v>3.4665634999999999</v>
      </c>
      <c r="J1167" s="253"/>
      <c r="K1167" s="242"/>
      <c r="L1167" s="253"/>
      <c r="M1167" s="242"/>
      <c r="N1167" s="254"/>
      <c r="EZ1167" s="225"/>
      <c r="FA1167" s="226"/>
      <c r="FB1167" s="226"/>
      <c r="FC1167" s="226"/>
      <c r="FD1167" s="226"/>
      <c r="FH1167" s="237" t="s">
        <v>72</v>
      </c>
      <c r="FJ1167" s="226"/>
      <c r="FL1167" s="226"/>
    </row>
    <row r="1168" spans="1:168" s="116" customFormat="1" ht="15" x14ac:dyDescent="0.25">
      <c r="A1168" s="251"/>
      <c r="B1168" s="239"/>
      <c r="C1168" s="315" t="s">
        <v>74</v>
      </c>
      <c r="D1168" s="315"/>
      <c r="E1168" s="315"/>
      <c r="F1168" s="241" t="s">
        <v>73</v>
      </c>
      <c r="G1168" s="246">
        <v>0.26</v>
      </c>
      <c r="H1168" s="244">
        <v>1.4375</v>
      </c>
      <c r="I1168" s="252">
        <v>1.56975E-2</v>
      </c>
      <c r="J1168" s="253"/>
      <c r="K1168" s="242"/>
      <c r="L1168" s="253"/>
      <c r="M1168" s="242"/>
      <c r="N1168" s="254"/>
      <c r="EZ1168" s="225"/>
      <c r="FA1168" s="226"/>
      <c r="FB1168" s="226"/>
      <c r="FC1168" s="226"/>
      <c r="FD1168" s="226"/>
      <c r="FH1168" s="237" t="s">
        <v>74</v>
      </c>
      <c r="FJ1168" s="226"/>
      <c r="FL1168" s="226"/>
    </row>
    <row r="1169" spans="1:168" s="116" customFormat="1" ht="15" x14ac:dyDescent="0.25">
      <c r="A1169" s="235"/>
      <c r="B1169" s="239"/>
      <c r="C1169" s="318" t="s">
        <v>75</v>
      </c>
      <c r="D1169" s="318"/>
      <c r="E1169" s="318"/>
      <c r="F1169" s="255"/>
      <c r="G1169" s="256"/>
      <c r="H1169" s="256"/>
      <c r="I1169" s="256"/>
      <c r="J1169" s="257">
        <v>1412.45</v>
      </c>
      <c r="K1169" s="256"/>
      <c r="L1169" s="258">
        <v>77.849999999999994</v>
      </c>
      <c r="M1169" s="256"/>
      <c r="N1169" s="259">
        <v>3633</v>
      </c>
      <c r="EZ1169" s="225"/>
      <c r="FA1169" s="226"/>
      <c r="FB1169" s="226"/>
      <c r="FC1169" s="226"/>
      <c r="FD1169" s="226"/>
      <c r="FI1169" s="237" t="s">
        <v>75</v>
      </c>
      <c r="FJ1169" s="226"/>
      <c r="FL1169" s="226"/>
    </row>
    <row r="1170" spans="1:168" s="116" customFormat="1" ht="15" x14ac:dyDescent="0.25">
      <c r="A1170" s="251"/>
      <c r="B1170" s="239"/>
      <c r="C1170" s="315" t="s">
        <v>76</v>
      </c>
      <c r="D1170" s="315"/>
      <c r="E1170" s="315"/>
      <c r="F1170" s="241"/>
      <c r="G1170" s="242"/>
      <c r="H1170" s="242"/>
      <c r="I1170" s="242"/>
      <c r="J1170" s="253"/>
      <c r="K1170" s="242"/>
      <c r="L1170" s="245">
        <v>72.239999999999995</v>
      </c>
      <c r="M1170" s="242"/>
      <c r="N1170" s="247">
        <v>3572.27</v>
      </c>
      <c r="EZ1170" s="225"/>
      <c r="FA1170" s="226"/>
      <c r="FB1170" s="226"/>
      <c r="FC1170" s="226"/>
      <c r="FD1170" s="226"/>
      <c r="FH1170" s="237" t="s">
        <v>76</v>
      </c>
      <c r="FJ1170" s="226"/>
      <c r="FL1170" s="226"/>
    </row>
    <row r="1171" spans="1:168" s="116" customFormat="1" ht="15" x14ac:dyDescent="0.25">
      <c r="A1171" s="251"/>
      <c r="B1171" s="239" t="s">
        <v>186</v>
      </c>
      <c r="C1171" s="315" t="s">
        <v>187</v>
      </c>
      <c r="D1171" s="315"/>
      <c r="E1171" s="315"/>
      <c r="F1171" s="241" t="s">
        <v>79</v>
      </c>
      <c r="G1171" s="260">
        <v>97</v>
      </c>
      <c r="H1171" s="242"/>
      <c r="I1171" s="260">
        <v>97</v>
      </c>
      <c r="J1171" s="253"/>
      <c r="K1171" s="242"/>
      <c r="L1171" s="245">
        <v>70.069999999999993</v>
      </c>
      <c r="M1171" s="242"/>
      <c r="N1171" s="247">
        <v>3465.1</v>
      </c>
      <c r="EZ1171" s="225"/>
      <c r="FA1171" s="226"/>
      <c r="FB1171" s="226"/>
      <c r="FC1171" s="226"/>
      <c r="FD1171" s="226"/>
      <c r="FH1171" s="237" t="s">
        <v>187</v>
      </c>
      <c r="FJ1171" s="226"/>
      <c r="FL1171" s="226"/>
    </row>
    <row r="1172" spans="1:168" s="116" customFormat="1" ht="22.5" x14ac:dyDescent="0.25">
      <c r="A1172" s="251"/>
      <c r="B1172" s="239" t="s">
        <v>188</v>
      </c>
      <c r="C1172" s="315" t="s">
        <v>189</v>
      </c>
      <c r="D1172" s="315"/>
      <c r="E1172" s="315"/>
      <c r="F1172" s="241" t="s">
        <v>79</v>
      </c>
      <c r="G1172" s="260">
        <v>55</v>
      </c>
      <c r="H1172" s="246">
        <v>0.85</v>
      </c>
      <c r="I1172" s="246">
        <v>46.75</v>
      </c>
      <c r="J1172" s="253"/>
      <c r="K1172" s="242"/>
      <c r="L1172" s="245">
        <v>33.770000000000003</v>
      </c>
      <c r="M1172" s="242"/>
      <c r="N1172" s="247">
        <v>1670.04</v>
      </c>
      <c r="EZ1172" s="225"/>
      <c r="FA1172" s="226"/>
      <c r="FB1172" s="226"/>
      <c r="FC1172" s="226"/>
      <c r="FD1172" s="226"/>
      <c r="FH1172" s="237" t="s">
        <v>189</v>
      </c>
      <c r="FJ1172" s="226"/>
      <c r="FL1172" s="226"/>
    </row>
    <row r="1173" spans="1:168" s="116" customFormat="1" ht="15" x14ac:dyDescent="0.25">
      <c r="A1173" s="261"/>
      <c r="B1173" s="262"/>
      <c r="C1173" s="316" t="s">
        <v>82</v>
      </c>
      <c r="D1173" s="316"/>
      <c r="E1173" s="316"/>
      <c r="F1173" s="229"/>
      <c r="G1173" s="230"/>
      <c r="H1173" s="230"/>
      <c r="I1173" s="230"/>
      <c r="J1173" s="233"/>
      <c r="K1173" s="230"/>
      <c r="L1173" s="263">
        <v>181.69</v>
      </c>
      <c r="M1173" s="256"/>
      <c r="N1173" s="264">
        <v>8768.14</v>
      </c>
      <c r="EZ1173" s="225"/>
      <c r="FA1173" s="226"/>
      <c r="FB1173" s="226"/>
      <c r="FC1173" s="226"/>
      <c r="FD1173" s="226"/>
      <c r="FJ1173" s="226" t="s">
        <v>82</v>
      </c>
      <c r="FL1173" s="226"/>
    </row>
    <row r="1174" spans="1:168" s="116" customFormat="1" ht="33.75" x14ac:dyDescent="0.25">
      <c r="A1174" s="227" t="s">
        <v>393</v>
      </c>
      <c r="B1174" s="228" t="s">
        <v>191</v>
      </c>
      <c r="C1174" s="316" t="s">
        <v>192</v>
      </c>
      <c r="D1174" s="316"/>
      <c r="E1174" s="316"/>
      <c r="F1174" s="229" t="s">
        <v>193</v>
      </c>
      <c r="G1174" s="230">
        <v>6.3</v>
      </c>
      <c r="H1174" s="231">
        <v>1</v>
      </c>
      <c r="I1174" s="273">
        <v>6.3</v>
      </c>
      <c r="J1174" s="263">
        <v>174.98</v>
      </c>
      <c r="K1174" s="265">
        <v>1.04236</v>
      </c>
      <c r="L1174" s="266">
        <v>1149.07</v>
      </c>
      <c r="M1174" s="267">
        <v>9.1199999999999992</v>
      </c>
      <c r="N1174" s="264">
        <v>10479.52</v>
      </c>
      <c r="EZ1174" s="225"/>
      <c r="FA1174" s="226"/>
      <c r="FB1174" s="226" t="s">
        <v>192</v>
      </c>
      <c r="FC1174" s="226" t="s">
        <v>4</v>
      </c>
      <c r="FD1174" s="226" t="s">
        <v>4</v>
      </c>
      <c r="FJ1174" s="226"/>
      <c r="FL1174" s="226"/>
    </row>
    <row r="1175" spans="1:168" s="116" customFormat="1" ht="15" x14ac:dyDescent="0.25">
      <c r="A1175" s="235"/>
      <c r="B1175" s="236"/>
      <c r="C1175" s="315" t="s">
        <v>633</v>
      </c>
      <c r="D1175" s="315"/>
      <c r="E1175" s="315"/>
      <c r="F1175" s="315"/>
      <c r="G1175" s="315"/>
      <c r="H1175" s="315"/>
      <c r="I1175" s="315"/>
      <c r="J1175" s="315"/>
      <c r="K1175" s="315"/>
      <c r="L1175" s="315"/>
      <c r="M1175" s="315"/>
      <c r="N1175" s="317"/>
      <c r="EZ1175" s="225"/>
      <c r="FA1175" s="226"/>
      <c r="FB1175" s="226"/>
      <c r="FC1175" s="226"/>
      <c r="FD1175" s="226"/>
      <c r="FJ1175" s="226"/>
      <c r="FK1175" s="237" t="s">
        <v>633</v>
      </c>
      <c r="FL1175" s="226"/>
    </row>
    <row r="1176" spans="1:168" s="116" customFormat="1" ht="15" x14ac:dyDescent="0.25">
      <c r="A1176" s="238"/>
      <c r="B1176" s="239"/>
      <c r="C1176" s="310" t="s">
        <v>87</v>
      </c>
      <c r="D1176" s="310"/>
      <c r="E1176" s="310"/>
      <c r="F1176" s="310"/>
      <c r="G1176" s="310"/>
      <c r="H1176" s="310"/>
      <c r="I1176" s="310"/>
      <c r="J1176" s="310"/>
      <c r="K1176" s="310"/>
      <c r="L1176" s="310"/>
      <c r="M1176" s="310"/>
      <c r="N1176" s="322"/>
      <c r="EZ1176" s="225"/>
      <c r="FA1176" s="226"/>
      <c r="FB1176" s="226"/>
      <c r="FC1176" s="226"/>
      <c r="FD1176" s="226"/>
      <c r="FF1176" s="237" t="s">
        <v>87</v>
      </c>
      <c r="FJ1176" s="226"/>
      <c r="FL1176" s="226"/>
    </row>
    <row r="1177" spans="1:168" s="116" customFormat="1" ht="15" x14ac:dyDescent="0.25">
      <c r="A1177" s="238"/>
      <c r="B1177" s="239"/>
      <c r="C1177" s="310" t="s">
        <v>88</v>
      </c>
      <c r="D1177" s="310"/>
      <c r="E1177" s="310"/>
      <c r="F1177" s="310"/>
      <c r="G1177" s="310"/>
      <c r="H1177" s="310"/>
      <c r="I1177" s="310"/>
      <c r="J1177" s="310"/>
      <c r="K1177" s="310"/>
      <c r="L1177" s="310"/>
      <c r="M1177" s="310"/>
      <c r="N1177" s="322"/>
      <c r="EZ1177" s="225"/>
      <c r="FA1177" s="226"/>
      <c r="FB1177" s="226"/>
      <c r="FC1177" s="226"/>
      <c r="FD1177" s="226"/>
      <c r="FF1177" s="237" t="s">
        <v>88</v>
      </c>
      <c r="FJ1177" s="226"/>
      <c r="FL1177" s="226"/>
    </row>
    <row r="1178" spans="1:168" s="116" customFormat="1" ht="15" x14ac:dyDescent="0.25">
      <c r="A1178" s="261"/>
      <c r="B1178" s="262"/>
      <c r="C1178" s="316" t="s">
        <v>82</v>
      </c>
      <c r="D1178" s="316"/>
      <c r="E1178" s="316"/>
      <c r="F1178" s="229"/>
      <c r="G1178" s="230"/>
      <c r="H1178" s="230"/>
      <c r="I1178" s="230"/>
      <c r="J1178" s="233"/>
      <c r="K1178" s="230"/>
      <c r="L1178" s="266">
        <v>1149.07</v>
      </c>
      <c r="M1178" s="256"/>
      <c r="N1178" s="264">
        <v>10479.52</v>
      </c>
      <c r="EZ1178" s="225"/>
      <c r="FA1178" s="226"/>
      <c r="FB1178" s="226"/>
      <c r="FC1178" s="226"/>
      <c r="FD1178" s="226"/>
      <c r="FJ1178" s="226" t="s">
        <v>82</v>
      </c>
      <c r="FL1178" s="226"/>
    </row>
    <row r="1179" spans="1:168" s="116" customFormat="1" ht="34.5" x14ac:dyDescent="0.25">
      <c r="A1179" s="227" t="s">
        <v>394</v>
      </c>
      <c r="B1179" s="228" t="s">
        <v>196</v>
      </c>
      <c r="C1179" s="316" t="s">
        <v>197</v>
      </c>
      <c r="D1179" s="316"/>
      <c r="E1179" s="316"/>
      <c r="F1179" s="229" t="s">
        <v>109</v>
      </c>
      <c r="G1179" s="230">
        <v>2.16</v>
      </c>
      <c r="H1179" s="231">
        <v>1</v>
      </c>
      <c r="I1179" s="267">
        <v>2.16</v>
      </c>
      <c r="J1179" s="233"/>
      <c r="K1179" s="230"/>
      <c r="L1179" s="233"/>
      <c r="M1179" s="230"/>
      <c r="N1179" s="234"/>
      <c r="EZ1179" s="225"/>
      <c r="FA1179" s="226"/>
      <c r="FB1179" s="226" t="s">
        <v>197</v>
      </c>
      <c r="FC1179" s="226" t="s">
        <v>4</v>
      </c>
      <c r="FD1179" s="226" t="s">
        <v>4</v>
      </c>
      <c r="FJ1179" s="226"/>
      <c r="FL1179" s="226"/>
    </row>
    <row r="1180" spans="1:168" s="116" customFormat="1" ht="15" x14ac:dyDescent="0.25">
      <c r="A1180" s="235"/>
      <c r="B1180" s="236"/>
      <c r="C1180" s="315" t="s">
        <v>395</v>
      </c>
      <c r="D1180" s="315"/>
      <c r="E1180" s="315"/>
      <c r="F1180" s="315"/>
      <c r="G1180" s="315"/>
      <c r="H1180" s="315"/>
      <c r="I1180" s="315"/>
      <c r="J1180" s="315"/>
      <c r="K1180" s="315"/>
      <c r="L1180" s="315"/>
      <c r="M1180" s="315"/>
      <c r="N1180" s="317"/>
      <c r="EZ1180" s="225"/>
      <c r="FA1180" s="226"/>
      <c r="FB1180" s="226"/>
      <c r="FC1180" s="226"/>
      <c r="FD1180" s="226"/>
      <c r="FE1180" s="237" t="s">
        <v>395</v>
      </c>
      <c r="FJ1180" s="226"/>
      <c r="FL1180" s="226"/>
    </row>
    <row r="1181" spans="1:168" s="116" customFormat="1" ht="68.25" x14ac:dyDescent="0.25">
      <c r="A1181" s="238"/>
      <c r="B1181" s="239" t="s">
        <v>61</v>
      </c>
      <c r="C1181" s="310" t="s">
        <v>62</v>
      </c>
      <c r="D1181" s="310"/>
      <c r="E1181" s="310"/>
      <c r="F1181" s="310"/>
      <c r="G1181" s="310"/>
      <c r="H1181" s="310"/>
      <c r="I1181" s="310"/>
      <c r="J1181" s="310"/>
      <c r="K1181" s="310"/>
      <c r="L1181" s="310"/>
      <c r="M1181" s="310"/>
      <c r="N1181" s="322"/>
      <c r="EZ1181" s="225"/>
      <c r="FA1181" s="226"/>
      <c r="FB1181" s="226"/>
      <c r="FC1181" s="226"/>
      <c r="FD1181" s="226"/>
      <c r="FF1181" s="237" t="s">
        <v>62</v>
      </c>
      <c r="FJ1181" s="226"/>
      <c r="FL1181" s="226"/>
    </row>
    <row r="1182" spans="1:168" s="116" customFormat="1" ht="15" x14ac:dyDescent="0.25">
      <c r="A1182" s="238"/>
      <c r="B1182" s="239" t="s">
        <v>199</v>
      </c>
      <c r="C1182" s="310" t="s">
        <v>200</v>
      </c>
      <c r="D1182" s="310"/>
      <c r="E1182" s="310"/>
      <c r="F1182" s="310"/>
      <c r="G1182" s="310"/>
      <c r="H1182" s="310"/>
      <c r="I1182" s="310"/>
      <c r="J1182" s="310"/>
      <c r="K1182" s="310"/>
      <c r="L1182" s="310"/>
      <c r="M1182" s="310"/>
      <c r="N1182" s="322"/>
      <c r="EZ1182" s="225"/>
      <c r="FA1182" s="226"/>
      <c r="FB1182" s="226"/>
      <c r="FC1182" s="226"/>
      <c r="FD1182" s="226"/>
      <c r="FF1182" s="237" t="s">
        <v>200</v>
      </c>
      <c r="FJ1182" s="226"/>
      <c r="FL1182" s="226"/>
    </row>
    <row r="1183" spans="1:168" s="116" customFormat="1" ht="23.25" x14ac:dyDescent="0.25">
      <c r="A1183" s="238"/>
      <c r="B1183" s="239" t="s">
        <v>63</v>
      </c>
      <c r="C1183" s="310" t="s">
        <v>64</v>
      </c>
      <c r="D1183" s="310"/>
      <c r="E1183" s="310"/>
      <c r="F1183" s="310"/>
      <c r="G1183" s="310"/>
      <c r="H1183" s="310"/>
      <c r="I1183" s="310"/>
      <c r="J1183" s="310"/>
      <c r="K1183" s="310"/>
      <c r="L1183" s="310"/>
      <c r="M1183" s="310"/>
      <c r="N1183" s="322"/>
      <c r="EZ1183" s="225"/>
      <c r="FA1183" s="226"/>
      <c r="FB1183" s="226"/>
      <c r="FC1183" s="226"/>
      <c r="FD1183" s="226"/>
      <c r="FF1183" s="237" t="s">
        <v>64</v>
      </c>
      <c r="FJ1183" s="226"/>
      <c r="FL1183" s="226"/>
    </row>
    <row r="1184" spans="1:168" s="116" customFormat="1" ht="15" x14ac:dyDescent="0.25">
      <c r="A1184" s="240"/>
      <c r="B1184" s="239" t="s">
        <v>56</v>
      </c>
      <c r="C1184" s="315" t="s">
        <v>65</v>
      </c>
      <c r="D1184" s="315"/>
      <c r="E1184" s="315"/>
      <c r="F1184" s="241"/>
      <c r="G1184" s="242"/>
      <c r="H1184" s="242"/>
      <c r="I1184" s="242"/>
      <c r="J1184" s="245">
        <v>508.86</v>
      </c>
      <c r="K1184" s="268">
        <v>1.45475</v>
      </c>
      <c r="L1184" s="250">
        <v>1598.97</v>
      </c>
      <c r="M1184" s="246">
        <v>49.45</v>
      </c>
      <c r="N1184" s="247">
        <v>79069.070000000007</v>
      </c>
      <c r="EZ1184" s="225"/>
      <c r="FA1184" s="226"/>
      <c r="FB1184" s="226"/>
      <c r="FC1184" s="226"/>
      <c r="FD1184" s="226"/>
      <c r="FG1184" s="237" t="s">
        <v>65</v>
      </c>
      <c r="FJ1184" s="226"/>
      <c r="FL1184" s="226"/>
    </row>
    <row r="1185" spans="1:168" s="116" customFormat="1" ht="15" x14ac:dyDescent="0.25">
      <c r="A1185" s="240"/>
      <c r="B1185" s="239" t="s">
        <v>66</v>
      </c>
      <c r="C1185" s="315" t="s">
        <v>67</v>
      </c>
      <c r="D1185" s="315"/>
      <c r="E1185" s="315"/>
      <c r="F1185" s="241"/>
      <c r="G1185" s="242"/>
      <c r="H1185" s="242"/>
      <c r="I1185" s="242"/>
      <c r="J1185" s="250">
        <v>3949.42</v>
      </c>
      <c r="K1185" s="244">
        <v>1.4375</v>
      </c>
      <c r="L1185" s="250">
        <v>12262.95</v>
      </c>
      <c r="M1185" s="246">
        <v>14.53</v>
      </c>
      <c r="N1185" s="247">
        <v>178180.66</v>
      </c>
      <c r="EZ1185" s="225"/>
      <c r="FA1185" s="226"/>
      <c r="FB1185" s="226"/>
      <c r="FC1185" s="226"/>
      <c r="FD1185" s="226"/>
      <c r="FG1185" s="237" t="s">
        <v>67</v>
      </c>
      <c r="FJ1185" s="226"/>
      <c r="FL1185" s="226"/>
    </row>
    <row r="1186" spans="1:168" s="116" customFormat="1" ht="15" x14ac:dyDescent="0.25">
      <c r="A1186" s="240"/>
      <c r="B1186" s="239" t="s">
        <v>68</v>
      </c>
      <c r="C1186" s="315" t="s">
        <v>69</v>
      </c>
      <c r="D1186" s="315"/>
      <c r="E1186" s="315"/>
      <c r="F1186" s="241"/>
      <c r="G1186" s="242"/>
      <c r="H1186" s="242"/>
      <c r="I1186" s="242"/>
      <c r="J1186" s="245">
        <v>216.58</v>
      </c>
      <c r="K1186" s="244">
        <v>1.4375</v>
      </c>
      <c r="L1186" s="245">
        <v>672.48</v>
      </c>
      <c r="M1186" s="246">
        <v>49.45</v>
      </c>
      <c r="N1186" s="247">
        <v>33254.14</v>
      </c>
      <c r="EZ1186" s="225"/>
      <c r="FA1186" s="226"/>
      <c r="FB1186" s="226"/>
      <c r="FC1186" s="226"/>
      <c r="FD1186" s="226"/>
      <c r="FG1186" s="237" t="s">
        <v>69</v>
      </c>
      <c r="FJ1186" s="226"/>
      <c r="FL1186" s="226"/>
    </row>
    <row r="1187" spans="1:168" s="116" customFormat="1" ht="15" x14ac:dyDescent="0.25">
      <c r="A1187" s="240"/>
      <c r="B1187" s="239" t="s">
        <v>70</v>
      </c>
      <c r="C1187" s="315" t="s">
        <v>71</v>
      </c>
      <c r="D1187" s="315"/>
      <c r="E1187" s="315"/>
      <c r="F1187" s="241"/>
      <c r="G1187" s="242"/>
      <c r="H1187" s="242"/>
      <c r="I1187" s="242"/>
      <c r="J1187" s="245">
        <v>42.16</v>
      </c>
      <c r="K1187" s="242"/>
      <c r="L1187" s="245">
        <v>91.07</v>
      </c>
      <c r="M1187" s="246">
        <v>9.1199999999999992</v>
      </c>
      <c r="N1187" s="249">
        <v>830.56</v>
      </c>
      <c r="EZ1187" s="225"/>
      <c r="FA1187" s="226"/>
      <c r="FB1187" s="226"/>
      <c r="FC1187" s="226"/>
      <c r="FD1187" s="226"/>
      <c r="FG1187" s="237" t="s">
        <v>71</v>
      </c>
      <c r="FJ1187" s="226"/>
      <c r="FL1187" s="226"/>
    </row>
    <row r="1188" spans="1:168" s="116" customFormat="1" ht="15" x14ac:dyDescent="0.25">
      <c r="A1188" s="251"/>
      <c r="B1188" s="239"/>
      <c r="C1188" s="315" t="s">
        <v>72</v>
      </c>
      <c r="D1188" s="315"/>
      <c r="E1188" s="315"/>
      <c r="F1188" s="241" t="s">
        <v>73</v>
      </c>
      <c r="G1188" s="246">
        <v>24.48</v>
      </c>
      <c r="H1188" s="268">
        <v>1.45475</v>
      </c>
      <c r="I1188" s="252">
        <v>76.922524800000005</v>
      </c>
      <c r="J1188" s="253"/>
      <c r="K1188" s="242"/>
      <c r="L1188" s="253"/>
      <c r="M1188" s="242"/>
      <c r="N1188" s="254"/>
      <c r="EZ1188" s="225"/>
      <c r="FA1188" s="226"/>
      <c r="FB1188" s="226"/>
      <c r="FC1188" s="226"/>
      <c r="FD1188" s="226"/>
      <c r="FH1188" s="237" t="s">
        <v>72</v>
      </c>
      <c r="FJ1188" s="226"/>
      <c r="FL1188" s="226"/>
    </row>
    <row r="1189" spans="1:168" s="116" customFormat="1" ht="15" x14ac:dyDescent="0.25">
      <c r="A1189" s="251"/>
      <c r="B1189" s="239"/>
      <c r="C1189" s="315" t="s">
        <v>74</v>
      </c>
      <c r="D1189" s="315"/>
      <c r="E1189" s="315"/>
      <c r="F1189" s="241" t="s">
        <v>73</v>
      </c>
      <c r="G1189" s="246">
        <v>19.96</v>
      </c>
      <c r="H1189" s="244">
        <v>1.4375</v>
      </c>
      <c r="I1189" s="244">
        <v>61.9758</v>
      </c>
      <c r="J1189" s="253"/>
      <c r="K1189" s="242"/>
      <c r="L1189" s="253"/>
      <c r="M1189" s="242"/>
      <c r="N1189" s="254"/>
      <c r="EZ1189" s="225"/>
      <c r="FA1189" s="226"/>
      <c r="FB1189" s="226"/>
      <c r="FC1189" s="226"/>
      <c r="FD1189" s="226"/>
      <c r="FH1189" s="237" t="s">
        <v>74</v>
      </c>
      <c r="FJ1189" s="226"/>
      <c r="FL1189" s="226"/>
    </row>
    <row r="1190" spans="1:168" s="116" customFormat="1" ht="15" x14ac:dyDescent="0.25">
      <c r="A1190" s="235"/>
      <c r="B1190" s="239"/>
      <c r="C1190" s="318" t="s">
        <v>75</v>
      </c>
      <c r="D1190" s="318"/>
      <c r="E1190" s="318"/>
      <c r="F1190" s="255"/>
      <c r="G1190" s="256"/>
      <c r="H1190" s="256"/>
      <c r="I1190" s="256"/>
      <c r="J1190" s="257">
        <v>4500.4399999999996</v>
      </c>
      <c r="K1190" s="256"/>
      <c r="L1190" s="257">
        <v>13952.99</v>
      </c>
      <c r="M1190" s="256"/>
      <c r="N1190" s="259">
        <v>258080.29</v>
      </c>
      <c r="EZ1190" s="225"/>
      <c r="FA1190" s="226"/>
      <c r="FB1190" s="226"/>
      <c r="FC1190" s="226"/>
      <c r="FD1190" s="226"/>
      <c r="FI1190" s="237" t="s">
        <v>75</v>
      </c>
      <c r="FJ1190" s="226"/>
      <c r="FL1190" s="226"/>
    </row>
    <row r="1191" spans="1:168" s="116" customFormat="1" ht="15" x14ac:dyDescent="0.25">
      <c r="A1191" s="251"/>
      <c r="B1191" s="239"/>
      <c r="C1191" s="315" t="s">
        <v>76</v>
      </c>
      <c r="D1191" s="315"/>
      <c r="E1191" s="315"/>
      <c r="F1191" s="241"/>
      <c r="G1191" s="242"/>
      <c r="H1191" s="242"/>
      <c r="I1191" s="242"/>
      <c r="J1191" s="253"/>
      <c r="K1191" s="242"/>
      <c r="L1191" s="250">
        <v>2271.4499999999998</v>
      </c>
      <c r="M1191" s="242"/>
      <c r="N1191" s="247">
        <v>112323.21</v>
      </c>
      <c r="EZ1191" s="225"/>
      <c r="FA1191" s="226"/>
      <c r="FB1191" s="226"/>
      <c r="FC1191" s="226"/>
      <c r="FD1191" s="226"/>
      <c r="FH1191" s="237" t="s">
        <v>76</v>
      </c>
      <c r="FJ1191" s="226"/>
      <c r="FL1191" s="226"/>
    </row>
    <row r="1192" spans="1:168" s="116" customFormat="1" ht="23.25" x14ac:dyDescent="0.25">
      <c r="A1192" s="251"/>
      <c r="B1192" s="239" t="s">
        <v>111</v>
      </c>
      <c r="C1192" s="315" t="s">
        <v>112</v>
      </c>
      <c r="D1192" s="315"/>
      <c r="E1192" s="315"/>
      <c r="F1192" s="241" t="s">
        <v>79</v>
      </c>
      <c r="G1192" s="260">
        <v>97</v>
      </c>
      <c r="H1192" s="242"/>
      <c r="I1192" s="260">
        <v>97</v>
      </c>
      <c r="J1192" s="253"/>
      <c r="K1192" s="242"/>
      <c r="L1192" s="250">
        <v>2203.31</v>
      </c>
      <c r="M1192" s="242"/>
      <c r="N1192" s="247">
        <v>108953.51</v>
      </c>
      <c r="EZ1192" s="225"/>
      <c r="FA1192" s="226"/>
      <c r="FB1192" s="226"/>
      <c r="FC1192" s="226"/>
      <c r="FD1192" s="226"/>
      <c r="FH1192" s="237" t="s">
        <v>112</v>
      </c>
      <c r="FJ1192" s="226"/>
      <c r="FL1192" s="226"/>
    </row>
    <row r="1193" spans="1:168" s="116" customFormat="1" ht="23.25" x14ac:dyDescent="0.25">
      <c r="A1193" s="251"/>
      <c r="B1193" s="239" t="s">
        <v>113</v>
      </c>
      <c r="C1193" s="315" t="s">
        <v>114</v>
      </c>
      <c r="D1193" s="315"/>
      <c r="E1193" s="315"/>
      <c r="F1193" s="241" t="s">
        <v>79</v>
      </c>
      <c r="G1193" s="260">
        <v>51</v>
      </c>
      <c r="H1193" s="242"/>
      <c r="I1193" s="260">
        <v>51</v>
      </c>
      <c r="J1193" s="253"/>
      <c r="K1193" s="242"/>
      <c r="L1193" s="250">
        <v>1158.44</v>
      </c>
      <c r="M1193" s="242"/>
      <c r="N1193" s="247">
        <v>57284.84</v>
      </c>
      <c r="EZ1193" s="225"/>
      <c r="FA1193" s="226"/>
      <c r="FB1193" s="226"/>
      <c r="FC1193" s="226"/>
      <c r="FD1193" s="226"/>
      <c r="FH1193" s="237" t="s">
        <v>114</v>
      </c>
      <c r="FJ1193" s="226"/>
      <c r="FL1193" s="226"/>
    </row>
    <row r="1194" spans="1:168" s="116" customFormat="1" ht="15" x14ac:dyDescent="0.25">
      <c r="A1194" s="261"/>
      <c r="B1194" s="262"/>
      <c r="C1194" s="316" t="s">
        <v>82</v>
      </c>
      <c r="D1194" s="316"/>
      <c r="E1194" s="316"/>
      <c r="F1194" s="229"/>
      <c r="G1194" s="230"/>
      <c r="H1194" s="230"/>
      <c r="I1194" s="230"/>
      <c r="J1194" s="233"/>
      <c r="K1194" s="230"/>
      <c r="L1194" s="266">
        <v>17314.740000000002</v>
      </c>
      <c r="M1194" s="256"/>
      <c r="N1194" s="264">
        <v>424318.64</v>
      </c>
      <c r="EZ1194" s="225"/>
      <c r="FA1194" s="226"/>
      <c r="FB1194" s="226"/>
      <c r="FC1194" s="226"/>
      <c r="FD1194" s="226"/>
      <c r="FJ1194" s="226" t="s">
        <v>82</v>
      </c>
      <c r="FL1194" s="226"/>
    </row>
    <row r="1195" spans="1:168" s="116" customFormat="1" ht="45" x14ac:dyDescent="0.25">
      <c r="A1195" s="227" t="s">
        <v>396</v>
      </c>
      <c r="B1195" s="228" t="s">
        <v>178</v>
      </c>
      <c r="C1195" s="316" t="s">
        <v>179</v>
      </c>
      <c r="D1195" s="316"/>
      <c r="E1195" s="316"/>
      <c r="F1195" s="229" t="s">
        <v>150</v>
      </c>
      <c r="G1195" s="230">
        <v>220.32</v>
      </c>
      <c r="H1195" s="231">
        <v>1</v>
      </c>
      <c r="I1195" s="267">
        <v>220.32</v>
      </c>
      <c r="J1195" s="263">
        <v>169.63</v>
      </c>
      <c r="K1195" s="265">
        <v>1.04236</v>
      </c>
      <c r="L1195" s="266">
        <v>38956</v>
      </c>
      <c r="M1195" s="267">
        <v>9.1199999999999992</v>
      </c>
      <c r="N1195" s="264">
        <v>355278.72</v>
      </c>
      <c r="EZ1195" s="225"/>
      <c r="FA1195" s="226"/>
      <c r="FB1195" s="226" t="s">
        <v>179</v>
      </c>
      <c r="FC1195" s="226" t="s">
        <v>4</v>
      </c>
      <c r="FD1195" s="226" t="s">
        <v>4</v>
      </c>
      <c r="FJ1195" s="226"/>
      <c r="FL1195" s="226"/>
    </row>
    <row r="1196" spans="1:168" s="116" customFormat="1" ht="15" x14ac:dyDescent="0.25">
      <c r="A1196" s="235"/>
      <c r="B1196" s="236"/>
      <c r="C1196" s="315" t="s">
        <v>397</v>
      </c>
      <c r="D1196" s="315"/>
      <c r="E1196" s="315"/>
      <c r="F1196" s="315"/>
      <c r="G1196" s="315"/>
      <c r="H1196" s="315"/>
      <c r="I1196" s="315"/>
      <c r="J1196" s="315"/>
      <c r="K1196" s="315"/>
      <c r="L1196" s="315"/>
      <c r="M1196" s="315"/>
      <c r="N1196" s="317"/>
      <c r="EZ1196" s="225"/>
      <c r="FA1196" s="226"/>
      <c r="FB1196" s="226"/>
      <c r="FC1196" s="226"/>
      <c r="FD1196" s="226"/>
      <c r="FE1196" s="237" t="s">
        <v>397</v>
      </c>
      <c r="FJ1196" s="226"/>
      <c r="FL1196" s="226"/>
    </row>
    <row r="1197" spans="1:168" s="116" customFormat="1" ht="15" x14ac:dyDescent="0.25">
      <c r="A1197" s="235"/>
      <c r="B1197" s="236"/>
      <c r="C1197" s="315" t="s">
        <v>632</v>
      </c>
      <c r="D1197" s="315"/>
      <c r="E1197" s="315"/>
      <c r="F1197" s="315"/>
      <c r="G1197" s="315"/>
      <c r="H1197" s="315"/>
      <c r="I1197" s="315"/>
      <c r="J1197" s="315"/>
      <c r="K1197" s="315"/>
      <c r="L1197" s="315"/>
      <c r="M1197" s="315"/>
      <c r="N1197" s="317"/>
      <c r="EZ1197" s="225"/>
      <c r="FA1197" s="226"/>
      <c r="FB1197" s="226"/>
      <c r="FC1197" s="226"/>
      <c r="FD1197" s="226"/>
      <c r="FJ1197" s="226"/>
      <c r="FK1197" s="237" t="s">
        <v>632</v>
      </c>
      <c r="FL1197" s="226"/>
    </row>
    <row r="1198" spans="1:168" s="116" customFormat="1" ht="15" x14ac:dyDescent="0.25">
      <c r="A1198" s="238"/>
      <c r="B1198" s="239"/>
      <c r="C1198" s="310" t="s">
        <v>87</v>
      </c>
      <c r="D1198" s="310"/>
      <c r="E1198" s="310"/>
      <c r="F1198" s="310"/>
      <c r="G1198" s="310"/>
      <c r="H1198" s="310"/>
      <c r="I1198" s="310"/>
      <c r="J1198" s="310"/>
      <c r="K1198" s="310"/>
      <c r="L1198" s="310"/>
      <c r="M1198" s="310"/>
      <c r="N1198" s="322"/>
      <c r="EZ1198" s="225"/>
      <c r="FA1198" s="226"/>
      <c r="FB1198" s="226"/>
      <c r="FC1198" s="226"/>
      <c r="FD1198" s="226"/>
      <c r="FF1198" s="237" t="s">
        <v>87</v>
      </c>
      <c r="FJ1198" s="226"/>
      <c r="FL1198" s="226"/>
    </row>
    <row r="1199" spans="1:168" s="116" customFormat="1" ht="15" x14ac:dyDescent="0.25">
      <c r="A1199" s="238"/>
      <c r="B1199" s="239"/>
      <c r="C1199" s="310" t="s">
        <v>88</v>
      </c>
      <c r="D1199" s="310"/>
      <c r="E1199" s="310"/>
      <c r="F1199" s="310"/>
      <c r="G1199" s="310"/>
      <c r="H1199" s="310"/>
      <c r="I1199" s="310"/>
      <c r="J1199" s="310"/>
      <c r="K1199" s="310"/>
      <c r="L1199" s="310"/>
      <c r="M1199" s="310"/>
      <c r="N1199" s="322"/>
      <c r="EZ1199" s="225"/>
      <c r="FA1199" s="226"/>
      <c r="FB1199" s="226"/>
      <c r="FC1199" s="226"/>
      <c r="FD1199" s="226"/>
      <c r="FF1199" s="237" t="s">
        <v>88</v>
      </c>
      <c r="FJ1199" s="226"/>
      <c r="FL1199" s="226"/>
    </row>
    <row r="1200" spans="1:168" s="116" customFormat="1" ht="15" x14ac:dyDescent="0.25">
      <c r="A1200" s="261"/>
      <c r="B1200" s="262"/>
      <c r="C1200" s="316" t="s">
        <v>82</v>
      </c>
      <c r="D1200" s="316"/>
      <c r="E1200" s="316"/>
      <c r="F1200" s="229"/>
      <c r="G1200" s="230"/>
      <c r="H1200" s="230"/>
      <c r="I1200" s="230"/>
      <c r="J1200" s="233"/>
      <c r="K1200" s="230"/>
      <c r="L1200" s="266">
        <v>38956</v>
      </c>
      <c r="M1200" s="256"/>
      <c r="N1200" s="264">
        <v>355278.72</v>
      </c>
      <c r="EZ1200" s="225"/>
      <c r="FA1200" s="226"/>
      <c r="FB1200" s="226"/>
      <c r="FC1200" s="226"/>
      <c r="FD1200" s="226"/>
      <c r="FJ1200" s="226" t="s">
        <v>82</v>
      </c>
      <c r="FL1200" s="226"/>
    </row>
    <row r="1201" spans="1:168" s="116" customFormat="1" ht="45.75" x14ac:dyDescent="0.25">
      <c r="A1201" s="227" t="s">
        <v>398</v>
      </c>
      <c r="B1201" s="228" t="s">
        <v>174</v>
      </c>
      <c r="C1201" s="316" t="s">
        <v>399</v>
      </c>
      <c r="D1201" s="316"/>
      <c r="E1201" s="316"/>
      <c r="F1201" s="229" t="s">
        <v>109</v>
      </c>
      <c r="G1201" s="230">
        <v>0.05</v>
      </c>
      <c r="H1201" s="231">
        <v>1</v>
      </c>
      <c r="I1201" s="267">
        <v>0.05</v>
      </c>
      <c r="J1201" s="233"/>
      <c r="K1201" s="230"/>
      <c r="L1201" s="233"/>
      <c r="M1201" s="230"/>
      <c r="N1201" s="234"/>
      <c r="EZ1201" s="225"/>
      <c r="FA1201" s="226"/>
      <c r="FB1201" s="226" t="s">
        <v>399</v>
      </c>
      <c r="FC1201" s="226" t="s">
        <v>4</v>
      </c>
      <c r="FD1201" s="226" t="s">
        <v>4</v>
      </c>
      <c r="FJ1201" s="226"/>
      <c r="FL1201" s="226"/>
    </row>
    <row r="1202" spans="1:168" s="116" customFormat="1" ht="15" x14ac:dyDescent="0.25">
      <c r="A1202" s="235"/>
      <c r="B1202" s="236"/>
      <c r="C1202" s="315" t="s">
        <v>400</v>
      </c>
      <c r="D1202" s="315"/>
      <c r="E1202" s="315"/>
      <c r="F1202" s="315"/>
      <c r="G1202" s="315"/>
      <c r="H1202" s="315"/>
      <c r="I1202" s="315"/>
      <c r="J1202" s="315"/>
      <c r="K1202" s="315"/>
      <c r="L1202" s="315"/>
      <c r="M1202" s="315"/>
      <c r="N1202" s="317"/>
      <c r="EZ1202" s="225"/>
      <c r="FA1202" s="226"/>
      <c r="FB1202" s="226"/>
      <c r="FC1202" s="226"/>
      <c r="FD1202" s="226"/>
      <c r="FE1202" s="237" t="s">
        <v>400</v>
      </c>
      <c r="FJ1202" s="226"/>
      <c r="FL1202" s="226"/>
    </row>
    <row r="1203" spans="1:168" s="116" customFormat="1" ht="68.25" x14ac:dyDescent="0.25">
      <c r="A1203" s="238"/>
      <c r="B1203" s="239" t="s">
        <v>61</v>
      </c>
      <c r="C1203" s="310" t="s">
        <v>62</v>
      </c>
      <c r="D1203" s="310"/>
      <c r="E1203" s="310"/>
      <c r="F1203" s="310"/>
      <c r="G1203" s="310"/>
      <c r="H1203" s="310"/>
      <c r="I1203" s="310"/>
      <c r="J1203" s="310"/>
      <c r="K1203" s="310"/>
      <c r="L1203" s="310"/>
      <c r="M1203" s="310"/>
      <c r="N1203" s="322"/>
      <c r="EZ1203" s="225"/>
      <c r="FA1203" s="226"/>
      <c r="FB1203" s="226"/>
      <c r="FC1203" s="226"/>
      <c r="FD1203" s="226"/>
      <c r="FF1203" s="237" t="s">
        <v>62</v>
      </c>
      <c r="FJ1203" s="226"/>
      <c r="FL1203" s="226"/>
    </row>
    <row r="1204" spans="1:168" s="116" customFormat="1" ht="15" x14ac:dyDescent="0.25">
      <c r="A1204" s="238"/>
      <c r="B1204" s="239" t="s">
        <v>199</v>
      </c>
      <c r="C1204" s="310" t="s">
        <v>200</v>
      </c>
      <c r="D1204" s="310"/>
      <c r="E1204" s="310"/>
      <c r="F1204" s="310"/>
      <c r="G1204" s="310"/>
      <c r="H1204" s="310"/>
      <c r="I1204" s="310"/>
      <c r="J1204" s="310"/>
      <c r="K1204" s="310"/>
      <c r="L1204" s="310"/>
      <c r="M1204" s="310"/>
      <c r="N1204" s="322"/>
      <c r="EZ1204" s="225"/>
      <c r="FA1204" s="226"/>
      <c r="FB1204" s="226"/>
      <c r="FC1204" s="226"/>
      <c r="FD1204" s="226"/>
      <c r="FF1204" s="237" t="s">
        <v>200</v>
      </c>
      <c r="FJ1204" s="226"/>
      <c r="FL1204" s="226"/>
    </row>
    <row r="1205" spans="1:168" s="116" customFormat="1" ht="23.25" x14ac:dyDescent="0.25">
      <c r="A1205" s="238"/>
      <c r="B1205" s="239" t="s">
        <v>63</v>
      </c>
      <c r="C1205" s="310" t="s">
        <v>64</v>
      </c>
      <c r="D1205" s="310"/>
      <c r="E1205" s="310"/>
      <c r="F1205" s="310"/>
      <c r="G1205" s="310"/>
      <c r="H1205" s="310"/>
      <c r="I1205" s="310"/>
      <c r="J1205" s="310"/>
      <c r="K1205" s="310"/>
      <c r="L1205" s="310"/>
      <c r="M1205" s="310"/>
      <c r="N1205" s="322"/>
      <c r="EZ1205" s="225"/>
      <c r="FA1205" s="226"/>
      <c r="FB1205" s="226"/>
      <c r="FC1205" s="226"/>
      <c r="FD1205" s="226"/>
      <c r="FF1205" s="237" t="s">
        <v>64</v>
      </c>
      <c r="FJ1205" s="226"/>
      <c r="FL1205" s="226"/>
    </row>
    <row r="1206" spans="1:168" s="116" customFormat="1" ht="15" x14ac:dyDescent="0.25">
      <c r="A1206" s="240"/>
      <c r="B1206" s="239" t="s">
        <v>56</v>
      </c>
      <c r="C1206" s="315" t="s">
        <v>65</v>
      </c>
      <c r="D1206" s="315"/>
      <c r="E1206" s="315"/>
      <c r="F1206" s="241"/>
      <c r="G1206" s="242"/>
      <c r="H1206" s="242"/>
      <c r="I1206" s="242"/>
      <c r="J1206" s="245">
        <v>616.95000000000005</v>
      </c>
      <c r="K1206" s="268">
        <v>1.45475</v>
      </c>
      <c r="L1206" s="245">
        <v>44.88</v>
      </c>
      <c r="M1206" s="246">
        <v>49.45</v>
      </c>
      <c r="N1206" s="247">
        <v>2219.3200000000002</v>
      </c>
      <c r="EZ1206" s="225"/>
      <c r="FA1206" s="226"/>
      <c r="FB1206" s="226"/>
      <c r="FC1206" s="226"/>
      <c r="FD1206" s="226"/>
      <c r="FG1206" s="237" t="s">
        <v>65</v>
      </c>
      <c r="FJ1206" s="226"/>
      <c r="FL1206" s="226"/>
    </row>
    <row r="1207" spans="1:168" s="116" customFormat="1" ht="15" x14ac:dyDescent="0.25">
      <c r="A1207" s="240"/>
      <c r="B1207" s="239" t="s">
        <v>66</v>
      </c>
      <c r="C1207" s="315" t="s">
        <v>67</v>
      </c>
      <c r="D1207" s="315"/>
      <c r="E1207" s="315"/>
      <c r="F1207" s="241"/>
      <c r="G1207" s="242"/>
      <c r="H1207" s="242"/>
      <c r="I1207" s="242"/>
      <c r="J1207" s="245">
        <v>79.150000000000006</v>
      </c>
      <c r="K1207" s="244">
        <v>1.4375</v>
      </c>
      <c r="L1207" s="245">
        <v>5.69</v>
      </c>
      <c r="M1207" s="246">
        <v>14.53</v>
      </c>
      <c r="N1207" s="249">
        <v>82.68</v>
      </c>
      <c r="EZ1207" s="225"/>
      <c r="FA1207" s="226"/>
      <c r="FB1207" s="226"/>
      <c r="FC1207" s="226"/>
      <c r="FD1207" s="226"/>
      <c r="FG1207" s="237" t="s">
        <v>67</v>
      </c>
      <c r="FJ1207" s="226"/>
      <c r="FL1207" s="226"/>
    </row>
    <row r="1208" spans="1:168" s="116" customFormat="1" ht="15" x14ac:dyDescent="0.25">
      <c r="A1208" s="240"/>
      <c r="B1208" s="239" t="s">
        <v>68</v>
      </c>
      <c r="C1208" s="315" t="s">
        <v>69</v>
      </c>
      <c r="D1208" s="315"/>
      <c r="E1208" s="315"/>
      <c r="F1208" s="241"/>
      <c r="G1208" s="242"/>
      <c r="H1208" s="242"/>
      <c r="I1208" s="242"/>
      <c r="J1208" s="245">
        <v>5.0199999999999996</v>
      </c>
      <c r="K1208" s="244">
        <v>1.4375</v>
      </c>
      <c r="L1208" s="245">
        <v>0.36</v>
      </c>
      <c r="M1208" s="246">
        <v>49.45</v>
      </c>
      <c r="N1208" s="249">
        <v>17.8</v>
      </c>
      <c r="EZ1208" s="225"/>
      <c r="FA1208" s="226"/>
      <c r="FB1208" s="226"/>
      <c r="FC1208" s="226"/>
      <c r="FD1208" s="226"/>
      <c r="FG1208" s="237" t="s">
        <v>69</v>
      </c>
      <c r="FJ1208" s="226"/>
      <c r="FL1208" s="226"/>
    </row>
    <row r="1209" spans="1:168" s="116" customFormat="1" ht="15" x14ac:dyDescent="0.25">
      <c r="A1209" s="240"/>
      <c r="B1209" s="239" t="s">
        <v>70</v>
      </c>
      <c r="C1209" s="315" t="s">
        <v>71</v>
      </c>
      <c r="D1209" s="315"/>
      <c r="E1209" s="315"/>
      <c r="F1209" s="241"/>
      <c r="G1209" s="242"/>
      <c r="H1209" s="242"/>
      <c r="I1209" s="242"/>
      <c r="J1209" s="245">
        <v>37.630000000000003</v>
      </c>
      <c r="K1209" s="242"/>
      <c r="L1209" s="245">
        <v>1.88</v>
      </c>
      <c r="M1209" s="246">
        <v>9.1199999999999992</v>
      </c>
      <c r="N1209" s="249">
        <v>17.149999999999999</v>
      </c>
      <c r="EZ1209" s="225"/>
      <c r="FA1209" s="226"/>
      <c r="FB1209" s="226"/>
      <c r="FC1209" s="226"/>
      <c r="FD1209" s="226"/>
      <c r="FG1209" s="237" t="s">
        <v>71</v>
      </c>
      <c r="FJ1209" s="226"/>
      <c r="FL1209" s="226"/>
    </row>
    <row r="1210" spans="1:168" s="116" customFormat="1" ht="15" x14ac:dyDescent="0.25">
      <c r="A1210" s="251"/>
      <c r="B1210" s="239"/>
      <c r="C1210" s="315" t="s">
        <v>72</v>
      </c>
      <c r="D1210" s="315"/>
      <c r="E1210" s="315"/>
      <c r="F1210" s="241" t="s">
        <v>73</v>
      </c>
      <c r="G1210" s="246">
        <v>29.68</v>
      </c>
      <c r="H1210" s="268">
        <v>1.45475</v>
      </c>
      <c r="I1210" s="271">
        <v>2.158849</v>
      </c>
      <c r="J1210" s="253"/>
      <c r="K1210" s="242"/>
      <c r="L1210" s="253"/>
      <c r="M1210" s="242"/>
      <c r="N1210" s="254"/>
      <c r="EZ1210" s="225"/>
      <c r="FA1210" s="226"/>
      <c r="FB1210" s="226"/>
      <c r="FC1210" s="226"/>
      <c r="FD1210" s="226"/>
      <c r="FH1210" s="237" t="s">
        <v>72</v>
      </c>
      <c r="FJ1210" s="226"/>
      <c r="FL1210" s="226"/>
    </row>
    <row r="1211" spans="1:168" s="116" customFormat="1" ht="15" x14ac:dyDescent="0.25">
      <c r="A1211" s="251"/>
      <c r="B1211" s="239"/>
      <c r="C1211" s="315" t="s">
        <v>74</v>
      </c>
      <c r="D1211" s="315"/>
      <c r="E1211" s="315"/>
      <c r="F1211" s="241" t="s">
        <v>73</v>
      </c>
      <c r="G1211" s="269">
        <v>0.4</v>
      </c>
      <c r="H1211" s="244">
        <v>1.4375</v>
      </c>
      <c r="I1211" s="268">
        <v>2.8750000000000001E-2</v>
      </c>
      <c r="J1211" s="253"/>
      <c r="K1211" s="242"/>
      <c r="L1211" s="253"/>
      <c r="M1211" s="242"/>
      <c r="N1211" s="254"/>
      <c r="EZ1211" s="225"/>
      <c r="FA1211" s="226"/>
      <c r="FB1211" s="226"/>
      <c r="FC1211" s="226"/>
      <c r="FD1211" s="226"/>
      <c r="FH1211" s="237" t="s">
        <v>74</v>
      </c>
      <c r="FJ1211" s="226"/>
      <c r="FL1211" s="226"/>
    </row>
    <row r="1212" spans="1:168" s="116" customFormat="1" ht="15" x14ac:dyDescent="0.25">
      <c r="A1212" s="235"/>
      <c r="B1212" s="239"/>
      <c r="C1212" s="318" t="s">
        <v>75</v>
      </c>
      <c r="D1212" s="318"/>
      <c r="E1212" s="318"/>
      <c r="F1212" s="255"/>
      <c r="G1212" s="256"/>
      <c r="H1212" s="256"/>
      <c r="I1212" s="256"/>
      <c r="J1212" s="258">
        <v>733.73</v>
      </c>
      <c r="K1212" s="256"/>
      <c r="L1212" s="258">
        <v>52.45</v>
      </c>
      <c r="M1212" s="256"/>
      <c r="N1212" s="259">
        <v>2319.15</v>
      </c>
      <c r="EZ1212" s="225"/>
      <c r="FA1212" s="226"/>
      <c r="FB1212" s="226"/>
      <c r="FC1212" s="226"/>
      <c r="FD1212" s="226"/>
      <c r="FI1212" s="237" t="s">
        <v>75</v>
      </c>
      <c r="FJ1212" s="226"/>
      <c r="FL1212" s="226"/>
    </row>
    <row r="1213" spans="1:168" s="116" customFormat="1" ht="15" x14ac:dyDescent="0.25">
      <c r="A1213" s="251"/>
      <c r="B1213" s="239"/>
      <c r="C1213" s="315" t="s">
        <v>76</v>
      </c>
      <c r="D1213" s="315"/>
      <c r="E1213" s="315"/>
      <c r="F1213" s="241"/>
      <c r="G1213" s="242"/>
      <c r="H1213" s="242"/>
      <c r="I1213" s="242"/>
      <c r="J1213" s="253"/>
      <c r="K1213" s="242"/>
      <c r="L1213" s="245">
        <v>45.24</v>
      </c>
      <c r="M1213" s="242"/>
      <c r="N1213" s="247">
        <v>2237.12</v>
      </c>
      <c r="EZ1213" s="225"/>
      <c r="FA1213" s="226"/>
      <c r="FB1213" s="226"/>
      <c r="FC1213" s="226"/>
      <c r="FD1213" s="226"/>
      <c r="FH1213" s="237" t="s">
        <v>76</v>
      </c>
      <c r="FJ1213" s="226"/>
      <c r="FL1213" s="226"/>
    </row>
    <row r="1214" spans="1:168" s="116" customFormat="1" ht="23.25" x14ac:dyDescent="0.25">
      <c r="A1214" s="251"/>
      <c r="B1214" s="239" t="s">
        <v>111</v>
      </c>
      <c r="C1214" s="315" t="s">
        <v>112</v>
      </c>
      <c r="D1214" s="315"/>
      <c r="E1214" s="315"/>
      <c r="F1214" s="241" t="s">
        <v>79</v>
      </c>
      <c r="G1214" s="260">
        <v>97</v>
      </c>
      <c r="H1214" s="242"/>
      <c r="I1214" s="260">
        <v>97</v>
      </c>
      <c r="J1214" s="253"/>
      <c r="K1214" s="242"/>
      <c r="L1214" s="245">
        <v>43.88</v>
      </c>
      <c r="M1214" s="242"/>
      <c r="N1214" s="247">
        <v>2170.0100000000002</v>
      </c>
      <c r="EZ1214" s="225"/>
      <c r="FA1214" s="226"/>
      <c r="FB1214" s="226"/>
      <c r="FC1214" s="226"/>
      <c r="FD1214" s="226"/>
      <c r="FH1214" s="237" t="s">
        <v>112</v>
      </c>
      <c r="FJ1214" s="226"/>
      <c r="FL1214" s="226"/>
    </row>
    <row r="1215" spans="1:168" s="116" customFormat="1" ht="23.25" x14ac:dyDescent="0.25">
      <c r="A1215" s="251"/>
      <c r="B1215" s="239" t="s">
        <v>113</v>
      </c>
      <c r="C1215" s="315" t="s">
        <v>114</v>
      </c>
      <c r="D1215" s="315"/>
      <c r="E1215" s="315"/>
      <c r="F1215" s="241" t="s">
        <v>79</v>
      </c>
      <c r="G1215" s="260">
        <v>51</v>
      </c>
      <c r="H1215" s="242"/>
      <c r="I1215" s="260">
        <v>51</v>
      </c>
      <c r="J1215" s="253"/>
      <c r="K1215" s="242"/>
      <c r="L1215" s="245">
        <v>23.07</v>
      </c>
      <c r="M1215" s="242"/>
      <c r="N1215" s="247">
        <v>1140.93</v>
      </c>
      <c r="EZ1215" s="225"/>
      <c r="FA1215" s="226"/>
      <c r="FB1215" s="226"/>
      <c r="FC1215" s="226"/>
      <c r="FD1215" s="226"/>
      <c r="FH1215" s="237" t="s">
        <v>114</v>
      </c>
      <c r="FJ1215" s="226"/>
      <c r="FL1215" s="226"/>
    </row>
    <row r="1216" spans="1:168" s="116" customFormat="1" ht="15" x14ac:dyDescent="0.25">
      <c r="A1216" s="261"/>
      <c r="B1216" s="262"/>
      <c r="C1216" s="316" t="s">
        <v>82</v>
      </c>
      <c r="D1216" s="316"/>
      <c r="E1216" s="316"/>
      <c r="F1216" s="229"/>
      <c r="G1216" s="230"/>
      <c r="H1216" s="230"/>
      <c r="I1216" s="230"/>
      <c r="J1216" s="233"/>
      <c r="K1216" s="230"/>
      <c r="L1216" s="263">
        <v>119.4</v>
      </c>
      <c r="M1216" s="256"/>
      <c r="N1216" s="264">
        <v>5630.09</v>
      </c>
      <c r="EZ1216" s="225"/>
      <c r="FA1216" s="226"/>
      <c r="FB1216" s="226"/>
      <c r="FC1216" s="226"/>
      <c r="FD1216" s="226"/>
      <c r="FJ1216" s="226" t="s">
        <v>82</v>
      </c>
      <c r="FL1216" s="226"/>
    </row>
    <row r="1217" spans="1:168" s="116" customFormat="1" ht="45" x14ac:dyDescent="0.25">
      <c r="A1217" s="227" t="s">
        <v>401</v>
      </c>
      <c r="B1217" s="228" t="s">
        <v>178</v>
      </c>
      <c r="C1217" s="316" t="s">
        <v>179</v>
      </c>
      <c r="D1217" s="316"/>
      <c r="E1217" s="316"/>
      <c r="F1217" s="229" t="s">
        <v>150</v>
      </c>
      <c r="G1217" s="230">
        <v>5.0999999999999996</v>
      </c>
      <c r="H1217" s="231">
        <v>1</v>
      </c>
      <c r="I1217" s="273">
        <v>5.0999999999999996</v>
      </c>
      <c r="J1217" s="263">
        <v>169.63</v>
      </c>
      <c r="K1217" s="265">
        <v>1.04236</v>
      </c>
      <c r="L1217" s="263">
        <v>901.76</v>
      </c>
      <c r="M1217" s="267">
        <v>9.1199999999999992</v>
      </c>
      <c r="N1217" s="264">
        <v>8224.0499999999993</v>
      </c>
      <c r="EZ1217" s="225"/>
      <c r="FA1217" s="226"/>
      <c r="FB1217" s="226" t="s">
        <v>179</v>
      </c>
      <c r="FC1217" s="226" t="s">
        <v>4</v>
      </c>
      <c r="FD1217" s="226" t="s">
        <v>4</v>
      </c>
      <c r="FJ1217" s="226"/>
      <c r="FL1217" s="226"/>
    </row>
    <row r="1218" spans="1:168" s="116" customFormat="1" ht="15" x14ac:dyDescent="0.25">
      <c r="A1218" s="235"/>
      <c r="B1218" s="236"/>
      <c r="C1218" s="315" t="s">
        <v>402</v>
      </c>
      <c r="D1218" s="315"/>
      <c r="E1218" s="315"/>
      <c r="F1218" s="315"/>
      <c r="G1218" s="315"/>
      <c r="H1218" s="315"/>
      <c r="I1218" s="315"/>
      <c r="J1218" s="315"/>
      <c r="K1218" s="315"/>
      <c r="L1218" s="315"/>
      <c r="M1218" s="315"/>
      <c r="N1218" s="317"/>
      <c r="EZ1218" s="225"/>
      <c r="FA1218" s="226"/>
      <c r="FB1218" s="226"/>
      <c r="FC1218" s="226"/>
      <c r="FD1218" s="226"/>
      <c r="FE1218" s="237" t="s">
        <v>402</v>
      </c>
      <c r="FJ1218" s="226"/>
      <c r="FL1218" s="226"/>
    </row>
    <row r="1219" spans="1:168" s="116" customFormat="1" ht="15" x14ac:dyDescent="0.25">
      <c r="A1219" s="235"/>
      <c r="B1219" s="236"/>
      <c r="C1219" s="315" t="s">
        <v>632</v>
      </c>
      <c r="D1219" s="315"/>
      <c r="E1219" s="315"/>
      <c r="F1219" s="315"/>
      <c r="G1219" s="315"/>
      <c r="H1219" s="315"/>
      <c r="I1219" s="315"/>
      <c r="J1219" s="315"/>
      <c r="K1219" s="315"/>
      <c r="L1219" s="315"/>
      <c r="M1219" s="315"/>
      <c r="N1219" s="317"/>
      <c r="EZ1219" s="225"/>
      <c r="FA1219" s="226"/>
      <c r="FB1219" s="226"/>
      <c r="FC1219" s="226"/>
      <c r="FD1219" s="226"/>
      <c r="FJ1219" s="226"/>
      <c r="FK1219" s="237" t="s">
        <v>632</v>
      </c>
      <c r="FL1219" s="226"/>
    </row>
    <row r="1220" spans="1:168" s="116" customFormat="1" ht="15" x14ac:dyDescent="0.25">
      <c r="A1220" s="238"/>
      <c r="B1220" s="239"/>
      <c r="C1220" s="310" t="s">
        <v>87</v>
      </c>
      <c r="D1220" s="310"/>
      <c r="E1220" s="310"/>
      <c r="F1220" s="310"/>
      <c r="G1220" s="310"/>
      <c r="H1220" s="310"/>
      <c r="I1220" s="310"/>
      <c r="J1220" s="310"/>
      <c r="K1220" s="310"/>
      <c r="L1220" s="310"/>
      <c r="M1220" s="310"/>
      <c r="N1220" s="322"/>
      <c r="EZ1220" s="225"/>
      <c r="FA1220" s="226"/>
      <c r="FB1220" s="226"/>
      <c r="FC1220" s="226"/>
      <c r="FD1220" s="226"/>
      <c r="FF1220" s="237" t="s">
        <v>87</v>
      </c>
      <c r="FJ1220" s="226"/>
      <c r="FL1220" s="226"/>
    </row>
    <row r="1221" spans="1:168" s="116" customFormat="1" ht="15" x14ac:dyDescent="0.25">
      <c r="A1221" s="238"/>
      <c r="B1221" s="239"/>
      <c r="C1221" s="310" t="s">
        <v>88</v>
      </c>
      <c r="D1221" s="310"/>
      <c r="E1221" s="310"/>
      <c r="F1221" s="310"/>
      <c r="G1221" s="310"/>
      <c r="H1221" s="310"/>
      <c r="I1221" s="310"/>
      <c r="J1221" s="310"/>
      <c r="K1221" s="310"/>
      <c r="L1221" s="310"/>
      <c r="M1221" s="310"/>
      <c r="N1221" s="322"/>
      <c r="EZ1221" s="225"/>
      <c r="FA1221" s="226"/>
      <c r="FB1221" s="226"/>
      <c r="FC1221" s="226"/>
      <c r="FD1221" s="226"/>
      <c r="FF1221" s="237" t="s">
        <v>88</v>
      </c>
      <c r="FJ1221" s="226"/>
      <c r="FL1221" s="226"/>
    </row>
    <row r="1222" spans="1:168" s="116" customFormat="1" ht="15" x14ac:dyDescent="0.25">
      <c r="A1222" s="261"/>
      <c r="B1222" s="262"/>
      <c r="C1222" s="316" t="s">
        <v>82</v>
      </c>
      <c r="D1222" s="316"/>
      <c r="E1222" s="316"/>
      <c r="F1222" s="229"/>
      <c r="G1222" s="230"/>
      <c r="H1222" s="230"/>
      <c r="I1222" s="230"/>
      <c r="J1222" s="233"/>
      <c r="K1222" s="230"/>
      <c r="L1222" s="263">
        <v>901.76</v>
      </c>
      <c r="M1222" s="256"/>
      <c r="N1222" s="264">
        <v>8224.0499999999993</v>
      </c>
      <c r="EZ1222" s="225"/>
      <c r="FA1222" s="226"/>
      <c r="FB1222" s="226"/>
      <c r="FC1222" s="226"/>
      <c r="FD1222" s="226"/>
      <c r="FJ1222" s="226" t="s">
        <v>82</v>
      </c>
      <c r="FL1222" s="226"/>
    </row>
    <row r="1223" spans="1:168" s="116" customFormat="1" ht="45.75" x14ac:dyDescent="0.25">
      <c r="A1223" s="227" t="s">
        <v>403</v>
      </c>
      <c r="B1223" s="228" t="s">
        <v>174</v>
      </c>
      <c r="C1223" s="316" t="s">
        <v>404</v>
      </c>
      <c r="D1223" s="316"/>
      <c r="E1223" s="316"/>
      <c r="F1223" s="229" t="s">
        <v>109</v>
      </c>
      <c r="G1223" s="230">
        <v>0.1</v>
      </c>
      <c r="H1223" s="231">
        <v>1</v>
      </c>
      <c r="I1223" s="273">
        <v>0.1</v>
      </c>
      <c r="J1223" s="233"/>
      <c r="K1223" s="230"/>
      <c r="L1223" s="233"/>
      <c r="M1223" s="230"/>
      <c r="N1223" s="234"/>
      <c r="EZ1223" s="225"/>
      <c r="FA1223" s="226"/>
      <c r="FB1223" s="226" t="s">
        <v>404</v>
      </c>
      <c r="FC1223" s="226" t="s">
        <v>4</v>
      </c>
      <c r="FD1223" s="226" t="s">
        <v>4</v>
      </c>
      <c r="FJ1223" s="226"/>
      <c r="FL1223" s="226"/>
    </row>
    <row r="1224" spans="1:168" s="116" customFormat="1" ht="15" x14ac:dyDescent="0.25">
      <c r="A1224" s="235"/>
      <c r="B1224" s="236"/>
      <c r="C1224" s="315" t="s">
        <v>405</v>
      </c>
      <c r="D1224" s="315"/>
      <c r="E1224" s="315"/>
      <c r="F1224" s="315"/>
      <c r="G1224" s="315"/>
      <c r="H1224" s="315"/>
      <c r="I1224" s="315"/>
      <c r="J1224" s="315"/>
      <c r="K1224" s="315"/>
      <c r="L1224" s="315"/>
      <c r="M1224" s="315"/>
      <c r="N1224" s="317"/>
      <c r="EZ1224" s="225"/>
      <c r="FA1224" s="226"/>
      <c r="FB1224" s="226"/>
      <c r="FC1224" s="226"/>
      <c r="FD1224" s="226"/>
      <c r="FE1224" s="237" t="s">
        <v>405</v>
      </c>
      <c r="FJ1224" s="226"/>
      <c r="FL1224" s="226"/>
    </row>
    <row r="1225" spans="1:168" s="116" customFormat="1" ht="68.25" x14ac:dyDescent="0.25">
      <c r="A1225" s="238"/>
      <c r="B1225" s="239" t="s">
        <v>61</v>
      </c>
      <c r="C1225" s="310" t="s">
        <v>62</v>
      </c>
      <c r="D1225" s="310"/>
      <c r="E1225" s="310"/>
      <c r="F1225" s="310"/>
      <c r="G1225" s="310"/>
      <c r="H1225" s="310"/>
      <c r="I1225" s="310"/>
      <c r="J1225" s="310"/>
      <c r="K1225" s="310"/>
      <c r="L1225" s="310"/>
      <c r="M1225" s="310"/>
      <c r="N1225" s="322"/>
      <c r="EZ1225" s="225"/>
      <c r="FA1225" s="226"/>
      <c r="FB1225" s="226"/>
      <c r="FC1225" s="226"/>
      <c r="FD1225" s="226"/>
      <c r="FF1225" s="237" t="s">
        <v>62</v>
      </c>
      <c r="FJ1225" s="226"/>
      <c r="FL1225" s="226"/>
    </row>
    <row r="1226" spans="1:168" s="116" customFormat="1" ht="15" x14ac:dyDescent="0.25">
      <c r="A1226" s="238"/>
      <c r="B1226" s="239" t="s">
        <v>199</v>
      </c>
      <c r="C1226" s="310" t="s">
        <v>200</v>
      </c>
      <c r="D1226" s="310"/>
      <c r="E1226" s="310"/>
      <c r="F1226" s="310"/>
      <c r="G1226" s="310"/>
      <c r="H1226" s="310"/>
      <c r="I1226" s="310"/>
      <c r="J1226" s="310"/>
      <c r="K1226" s="310"/>
      <c r="L1226" s="310"/>
      <c r="M1226" s="310"/>
      <c r="N1226" s="322"/>
      <c r="EZ1226" s="225"/>
      <c r="FA1226" s="226"/>
      <c r="FB1226" s="226"/>
      <c r="FC1226" s="226"/>
      <c r="FD1226" s="226"/>
      <c r="FF1226" s="237" t="s">
        <v>200</v>
      </c>
      <c r="FJ1226" s="226"/>
      <c r="FL1226" s="226"/>
    </row>
    <row r="1227" spans="1:168" s="116" customFormat="1" ht="23.25" x14ac:dyDescent="0.25">
      <c r="A1227" s="238"/>
      <c r="B1227" s="239" t="s">
        <v>63</v>
      </c>
      <c r="C1227" s="310" t="s">
        <v>64</v>
      </c>
      <c r="D1227" s="310"/>
      <c r="E1227" s="310"/>
      <c r="F1227" s="310"/>
      <c r="G1227" s="310"/>
      <c r="H1227" s="310"/>
      <c r="I1227" s="310"/>
      <c r="J1227" s="310"/>
      <c r="K1227" s="310"/>
      <c r="L1227" s="310"/>
      <c r="M1227" s="310"/>
      <c r="N1227" s="322"/>
      <c r="EZ1227" s="225"/>
      <c r="FA1227" s="226"/>
      <c r="FB1227" s="226"/>
      <c r="FC1227" s="226"/>
      <c r="FD1227" s="226"/>
      <c r="FF1227" s="237" t="s">
        <v>64</v>
      </c>
      <c r="FJ1227" s="226"/>
      <c r="FL1227" s="226"/>
    </row>
    <row r="1228" spans="1:168" s="116" customFormat="1" ht="15" x14ac:dyDescent="0.25">
      <c r="A1228" s="240"/>
      <c r="B1228" s="239" t="s">
        <v>56</v>
      </c>
      <c r="C1228" s="315" t="s">
        <v>65</v>
      </c>
      <c r="D1228" s="315"/>
      <c r="E1228" s="315"/>
      <c r="F1228" s="241"/>
      <c r="G1228" s="242"/>
      <c r="H1228" s="242"/>
      <c r="I1228" s="242"/>
      <c r="J1228" s="245">
        <v>616.95000000000005</v>
      </c>
      <c r="K1228" s="268">
        <v>1.45475</v>
      </c>
      <c r="L1228" s="245">
        <v>89.75</v>
      </c>
      <c r="M1228" s="246">
        <v>49.45</v>
      </c>
      <c r="N1228" s="247">
        <v>4438.1400000000003</v>
      </c>
      <c r="EZ1228" s="225"/>
      <c r="FA1228" s="226"/>
      <c r="FB1228" s="226"/>
      <c r="FC1228" s="226"/>
      <c r="FD1228" s="226"/>
      <c r="FG1228" s="237" t="s">
        <v>65</v>
      </c>
      <c r="FJ1228" s="226"/>
      <c r="FL1228" s="226"/>
    </row>
    <row r="1229" spans="1:168" s="116" customFormat="1" ht="15" x14ac:dyDescent="0.25">
      <c r="A1229" s="240"/>
      <c r="B1229" s="239" t="s">
        <v>66</v>
      </c>
      <c r="C1229" s="315" t="s">
        <v>67</v>
      </c>
      <c r="D1229" s="315"/>
      <c r="E1229" s="315"/>
      <c r="F1229" s="241"/>
      <c r="G1229" s="242"/>
      <c r="H1229" s="242"/>
      <c r="I1229" s="242"/>
      <c r="J1229" s="245">
        <v>79.150000000000006</v>
      </c>
      <c r="K1229" s="244">
        <v>1.4375</v>
      </c>
      <c r="L1229" s="245">
        <v>11.38</v>
      </c>
      <c r="M1229" s="246">
        <v>14.53</v>
      </c>
      <c r="N1229" s="249">
        <v>165.35</v>
      </c>
      <c r="EZ1229" s="225"/>
      <c r="FA1229" s="226"/>
      <c r="FB1229" s="226"/>
      <c r="FC1229" s="226"/>
      <c r="FD1229" s="226"/>
      <c r="FG1229" s="237" t="s">
        <v>67</v>
      </c>
      <c r="FJ1229" s="226"/>
      <c r="FL1229" s="226"/>
    </row>
    <row r="1230" spans="1:168" s="116" customFormat="1" ht="15" x14ac:dyDescent="0.25">
      <c r="A1230" s="240"/>
      <c r="B1230" s="239" t="s">
        <v>68</v>
      </c>
      <c r="C1230" s="315" t="s">
        <v>69</v>
      </c>
      <c r="D1230" s="315"/>
      <c r="E1230" s="315"/>
      <c r="F1230" s="241"/>
      <c r="G1230" s="242"/>
      <c r="H1230" s="242"/>
      <c r="I1230" s="242"/>
      <c r="J1230" s="245">
        <v>5.0199999999999996</v>
      </c>
      <c r="K1230" s="244">
        <v>1.4375</v>
      </c>
      <c r="L1230" s="245">
        <v>0.72</v>
      </c>
      <c r="M1230" s="246">
        <v>49.45</v>
      </c>
      <c r="N1230" s="249">
        <v>35.6</v>
      </c>
      <c r="EZ1230" s="225"/>
      <c r="FA1230" s="226"/>
      <c r="FB1230" s="226"/>
      <c r="FC1230" s="226"/>
      <c r="FD1230" s="226"/>
      <c r="FG1230" s="237" t="s">
        <v>69</v>
      </c>
      <c r="FJ1230" s="226"/>
      <c r="FL1230" s="226"/>
    </row>
    <row r="1231" spans="1:168" s="116" customFormat="1" ht="15" x14ac:dyDescent="0.25">
      <c r="A1231" s="240"/>
      <c r="B1231" s="239" t="s">
        <v>70</v>
      </c>
      <c r="C1231" s="315" t="s">
        <v>71</v>
      </c>
      <c r="D1231" s="315"/>
      <c r="E1231" s="315"/>
      <c r="F1231" s="241"/>
      <c r="G1231" s="242"/>
      <c r="H1231" s="242"/>
      <c r="I1231" s="242"/>
      <c r="J1231" s="245">
        <v>37.630000000000003</v>
      </c>
      <c r="K1231" s="242"/>
      <c r="L1231" s="245">
        <v>3.76</v>
      </c>
      <c r="M1231" s="246">
        <v>9.1199999999999992</v>
      </c>
      <c r="N1231" s="249">
        <v>34.29</v>
      </c>
      <c r="EZ1231" s="225"/>
      <c r="FA1231" s="226"/>
      <c r="FB1231" s="226"/>
      <c r="FC1231" s="226"/>
      <c r="FD1231" s="226"/>
      <c r="FG1231" s="237" t="s">
        <v>71</v>
      </c>
      <c r="FJ1231" s="226"/>
      <c r="FL1231" s="226"/>
    </row>
    <row r="1232" spans="1:168" s="116" customFormat="1" ht="15" x14ac:dyDescent="0.25">
      <c r="A1232" s="251"/>
      <c r="B1232" s="239"/>
      <c r="C1232" s="315" t="s">
        <v>72</v>
      </c>
      <c r="D1232" s="315"/>
      <c r="E1232" s="315"/>
      <c r="F1232" s="241" t="s">
        <v>73</v>
      </c>
      <c r="G1232" s="246">
        <v>29.68</v>
      </c>
      <c r="H1232" s="268">
        <v>1.45475</v>
      </c>
      <c r="I1232" s="271">
        <v>4.317698</v>
      </c>
      <c r="J1232" s="253"/>
      <c r="K1232" s="242"/>
      <c r="L1232" s="253"/>
      <c r="M1232" s="242"/>
      <c r="N1232" s="254"/>
      <c r="EZ1232" s="225"/>
      <c r="FA1232" s="226"/>
      <c r="FB1232" s="226"/>
      <c r="FC1232" s="226"/>
      <c r="FD1232" s="226"/>
      <c r="FH1232" s="237" t="s">
        <v>72</v>
      </c>
      <c r="FJ1232" s="226"/>
      <c r="FL1232" s="226"/>
    </row>
    <row r="1233" spans="1:168" s="116" customFormat="1" ht="15" x14ac:dyDescent="0.25">
      <c r="A1233" s="251"/>
      <c r="B1233" s="239"/>
      <c r="C1233" s="315" t="s">
        <v>74</v>
      </c>
      <c r="D1233" s="315"/>
      <c r="E1233" s="315"/>
      <c r="F1233" s="241" t="s">
        <v>73</v>
      </c>
      <c r="G1233" s="269">
        <v>0.4</v>
      </c>
      <c r="H1233" s="244">
        <v>1.4375</v>
      </c>
      <c r="I1233" s="244">
        <v>5.7500000000000002E-2</v>
      </c>
      <c r="J1233" s="253"/>
      <c r="K1233" s="242"/>
      <c r="L1233" s="253"/>
      <c r="M1233" s="242"/>
      <c r="N1233" s="254"/>
      <c r="EZ1233" s="225"/>
      <c r="FA1233" s="226"/>
      <c r="FB1233" s="226"/>
      <c r="FC1233" s="226"/>
      <c r="FD1233" s="226"/>
      <c r="FH1233" s="237" t="s">
        <v>74</v>
      </c>
      <c r="FJ1233" s="226"/>
      <c r="FL1233" s="226"/>
    </row>
    <row r="1234" spans="1:168" s="116" customFormat="1" ht="15" x14ac:dyDescent="0.25">
      <c r="A1234" s="235"/>
      <c r="B1234" s="239"/>
      <c r="C1234" s="318" t="s">
        <v>75</v>
      </c>
      <c r="D1234" s="318"/>
      <c r="E1234" s="318"/>
      <c r="F1234" s="255"/>
      <c r="G1234" s="256"/>
      <c r="H1234" s="256"/>
      <c r="I1234" s="256"/>
      <c r="J1234" s="258">
        <v>733.73</v>
      </c>
      <c r="K1234" s="256"/>
      <c r="L1234" s="258">
        <v>104.89</v>
      </c>
      <c r="M1234" s="256"/>
      <c r="N1234" s="259">
        <v>4637.78</v>
      </c>
      <c r="EZ1234" s="225"/>
      <c r="FA1234" s="226"/>
      <c r="FB1234" s="226"/>
      <c r="FC1234" s="226"/>
      <c r="FD1234" s="226"/>
      <c r="FI1234" s="237" t="s">
        <v>75</v>
      </c>
      <c r="FJ1234" s="226"/>
      <c r="FL1234" s="226"/>
    </row>
    <row r="1235" spans="1:168" s="116" customFormat="1" ht="15" x14ac:dyDescent="0.25">
      <c r="A1235" s="251"/>
      <c r="B1235" s="239"/>
      <c r="C1235" s="315" t="s">
        <v>76</v>
      </c>
      <c r="D1235" s="315"/>
      <c r="E1235" s="315"/>
      <c r="F1235" s="241"/>
      <c r="G1235" s="242"/>
      <c r="H1235" s="242"/>
      <c r="I1235" s="242"/>
      <c r="J1235" s="253"/>
      <c r="K1235" s="242"/>
      <c r="L1235" s="245">
        <v>90.47</v>
      </c>
      <c r="M1235" s="242"/>
      <c r="N1235" s="247">
        <v>4473.74</v>
      </c>
      <c r="EZ1235" s="225"/>
      <c r="FA1235" s="226"/>
      <c r="FB1235" s="226"/>
      <c r="FC1235" s="226"/>
      <c r="FD1235" s="226"/>
      <c r="FH1235" s="237" t="s">
        <v>76</v>
      </c>
      <c r="FJ1235" s="226"/>
      <c r="FL1235" s="226"/>
    </row>
    <row r="1236" spans="1:168" s="116" customFormat="1" ht="23.25" x14ac:dyDescent="0.25">
      <c r="A1236" s="251"/>
      <c r="B1236" s="239" t="s">
        <v>111</v>
      </c>
      <c r="C1236" s="315" t="s">
        <v>112</v>
      </c>
      <c r="D1236" s="315"/>
      <c r="E1236" s="315"/>
      <c r="F1236" s="241" t="s">
        <v>79</v>
      </c>
      <c r="G1236" s="260">
        <v>97</v>
      </c>
      <c r="H1236" s="242"/>
      <c r="I1236" s="260">
        <v>97</v>
      </c>
      <c r="J1236" s="253"/>
      <c r="K1236" s="242"/>
      <c r="L1236" s="245">
        <v>87.76</v>
      </c>
      <c r="M1236" s="242"/>
      <c r="N1236" s="247">
        <v>4339.53</v>
      </c>
      <c r="EZ1236" s="225"/>
      <c r="FA1236" s="226"/>
      <c r="FB1236" s="226"/>
      <c r="FC1236" s="226"/>
      <c r="FD1236" s="226"/>
      <c r="FH1236" s="237" t="s">
        <v>112</v>
      </c>
      <c r="FJ1236" s="226"/>
      <c r="FL1236" s="226"/>
    </row>
    <row r="1237" spans="1:168" s="116" customFormat="1" ht="23.25" x14ac:dyDescent="0.25">
      <c r="A1237" s="251"/>
      <c r="B1237" s="239" t="s">
        <v>113</v>
      </c>
      <c r="C1237" s="315" t="s">
        <v>114</v>
      </c>
      <c r="D1237" s="315"/>
      <c r="E1237" s="315"/>
      <c r="F1237" s="241" t="s">
        <v>79</v>
      </c>
      <c r="G1237" s="260">
        <v>51</v>
      </c>
      <c r="H1237" s="242"/>
      <c r="I1237" s="260">
        <v>51</v>
      </c>
      <c r="J1237" s="253"/>
      <c r="K1237" s="242"/>
      <c r="L1237" s="245">
        <v>46.14</v>
      </c>
      <c r="M1237" s="242"/>
      <c r="N1237" s="247">
        <v>2281.61</v>
      </c>
      <c r="EZ1237" s="225"/>
      <c r="FA1237" s="226"/>
      <c r="FB1237" s="226"/>
      <c r="FC1237" s="226"/>
      <c r="FD1237" s="226"/>
      <c r="FH1237" s="237" t="s">
        <v>114</v>
      </c>
      <c r="FJ1237" s="226"/>
      <c r="FL1237" s="226"/>
    </row>
    <row r="1238" spans="1:168" s="116" customFormat="1" ht="15" x14ac:dyDescent="0.25">
      <c r="A1238" s="261"/>
      <c r="B1238" s="262"/>
      <c r="C1238" s="316" t="s">
        <v>82</v>
      </c>
      <c r="D1238" s="316"/>
      <c r="E1238" s="316"/>
      <c r="F1238" s="229"/>
      <c r="G1238" s="230"/>
      <c r="H1238" s="230"/>
      <c r="I1238" s="230"/>
      <c r="J1238" s="233"/>
      <c r="K1238" s="230"/>
      <c r="L1238" s="263">
        <v>238.79</v>
      </c>
      <c r="M1238" s="256"/>
      <c r="N1238" s="264">
        <v>11258.92</v>
      </c>
      <c r="EZ1238" s="225"/>
      <c r="FA1238" s="226"/>
      <c r="FB1238" s="226"/>
      <c r="FC1238" s="226"/>
      <c r="FD1238" s="226"/>
      <c r="FJ1238" s="226" t="s">
        <v>82</v>
      </c>
      <c r="FL1238" s="226"/>
    </row>
    <row r="1239" spans="1:168" s="116" customFormat="1" ht="45" x14ac:dyDescent="0.25">
      <c r="A1239" s="227" t="s">
        <v>406</v>
      </c>
      <c r="B1239" s="228" t="s">
        <v>178</v>
      </c>
      <c r="C1239" s="316" t="s">
        <v>179</v>
      </c>
      <c r="D1239" s="316"/>
      <c r="E1239" s="316"/>
      <c r="F1239" s="229" t="s">
        <v>150</v>
      </c>
      <c r="G1239" s="230">
        <v>10.199999999999999</v>
      </c>
      <c r="H1239" s="231">
        <v>1</v>
      </c>
      <c r="I1239" s="273">
        <v>10.199999999999999</v>
      </c>
      <c r="J1239" s="263">
        <v>169.63</v>
      </c>
      <c r="K1239" s="265">
        <v>1.04236</v>
      </c>
      <c r="L1239" s="266">
        <v>1803.52</v>
      </c>
      <c r="M1239" s="267">
        <v>9.1199999999999992</v>
      </c>
      <c r="N1239" s="264">
        <v>16448.099999999999</v>
      </c>
      <c r="EZ1239" s="225"/>
      <c r="FA1239" s="226"/>
      <c r="FB1239" s="226" t="s">
        <v>179</v>
      </c>
      <c r="FC1239" s="226" t="s">
        <v>4</v>
      </c>
      <c r="FD1239" s="226" t="s">
        <v>4</v>
      </c>
      <c r="FJ1239" s="226"/>
      <c r="FL1239" s="226"/>
    </row>
    <row r="1240" spans="1:168" s="116" customFormat="1" ht="15" x14ac:dyDescent="0.25">
      <c r="A1240" s="235"/>
      <c r="B1240" s="236"/>
      <c r="C1240" s="315" t="s">
        <v>407</v>
      </c>
      <c r="D1240" s="315"/>
      <c r="E1240" s="315"/>
      <c r="F1240" s="315"/>
      <c r="G1240" s="315"/>
      <c r="H1240" s="315"/>
      <c r="I1240" s="315"/>
      <c r="J1240" s="315"/>
      <c r="K1240" s="315"/>
      <c r="L1240" s="315"/>
      <c r="M1240" s="315"/>
      <c r="N1240" s="317"/>
      <c r="EZ1240" s="225"/>
      <c r="FA1240" s="226"/>
      <c r="FB1240" s="226"/>
      <c r="FC1240" s="226"/>
      <c r="FD1240" s="226"/>
      <c r="FE1240" s="237" t="s">
        <v>407</v>
      </c>
      <c r="FJ1240" s="226"/>
      <c r="FL1240" s="226"/>
    </row>
    <row r="1241" spans="1:168" s="116" customFormat="1" ht="15" x14ac:dyDescent="0.25">
      <c r="A1241" s="235"/>
      <c r="B1241" s="236"/>
      <c r="C1241" s="315" t="s">
        <v>632</v>
      </c>
      <c r="D1241" s="315"/>
      <c r="E1241" s="315"/>
      <c r="F1241" s="315"/>
      <c r="G1241" s="315"/>
      <c r="H1241" s="315"/>
      <c r="I1241" s="315"/>
      <c r="J1241" s="315"/>
      <c r="K1241" s="315"/>
      <c r="L1241" s="315"/>
      <c r="M1241" s="315"/>
      <c r="N1241" s="317"/>
      <c r="EZ1241" s="225"/>
      <c r="FA1241" s="226"/>
      <c r="FB1241" s="226"/>
      <c r="FC1241" s="226"/>
      <c r="FD1241" s="226"/>
      <c r="FJ1241" s="226"/>
      <c r="FK1241" s="237" t="s">
        <v>632</v>
      </c>
      <c r="FL1241" s="226"/>
    </row>
    <row r="1242" spans="1:168" s="116" customFormat="1" ht="15" x14ac:dyDescent="0.25">
      <c r="A1242" s="238"/>
      <c r="B1242" s="239"/>
      <c r="C1242" s="310" t="s">
        <v>87</v>
      </c>
      <c r="D1242" s="310"/>
      <c r="E1242" s="310"/>
      <c r="F1242" s="310"/>
      <c r="G1242" s="310"/>
      <c r="H1242" s="310"/>
      <c r="I1242" s="310"/>
      <c r="J1242" s="310"/>
      <c r="K1242" s="310"/>
      <c r="L1242" s="310"/>
      <c r="M1242" s="310"/>
      <c r="N1242" s="322"/>
      <c r="EZ1242" s="225"/>
      <c r="FA1242" s="226"/>
      <c r="FB1242" s="226"/>
      <c r="FC1242" s="226"/>
      <c r="FD1242" s="226"/>
      <c r="FF1242" s="237" t="s">
        <v>87</v>
      </c>
      <c r="FJ1242" s="226"/>
      <c r="FL1242" s="226"/>
    </row>
    <row r="1243" spans="1:168" s="116" customFormat="1" ht="15" x14ac:dyDescent="0.25">
      <c r="A1243" s="238"/>
      <c r="B1243" s="239"/>
      <c r="C1243" s="310" t="s">
        <v>88</v>
      </c>
      <c r="D1243" s="310"/>
      <c r="E1243" s="310"/>
      <c r="F1243" s="310"/>
      <c r="G1243" s="310"/>
      <c r="H1243" s="310"/>
      <c r="I1243" s="310"/>
      <c r="J1243" s="310"/>
      <c r="K1243" s="310"/>
      <c r="L1243" s="310"/>
      <c r="M1243" s="310"/>
      <c r="N1243" s="322"/>
      <c r="EZ1243" s="225"/>
      <c r="FA1243" s="226"/>
      <c r="FB1243" s="226"/>
      <c r="FC1243" s="226"/>
      <c r="FD1243" s="226"/>
      <c r="FF1243" s="237" t="s">
        <v>88</v>
      </c>
      <c r="FJ1243" s="226"/>
      <c r="FL1243" s="226"/>
    </row>
    <row r="1244" spans="1:168" s="116" customFormat="1" ht="15" x14ac:dyDescent="0.25">
      <c r="A1244" s="261"/>
      <c r="B1244" s="262"/>
      <c r="C1244" s="316" t="s">
        <v>82</v>
      </c>
      <c r="D1244" s="316"/>
      <c r="E1244" s="316"/>
      <c r="F1244" s="229"/>
      <c r="G1244" s="230"/>
      <c r="H1244" s="230"/>
      <c r="I1244" s="230"/>
      <c r="J1244" s="233"/>
      <c r="K1244" s="230"/>
      <c r="L1244" s="266">
        <v>1803.52</v>
      </c>
      <c r="M1244" s="256"/>
      <c r="N1244" s="264">
        <v>16448.099999999999</v>
      </c>
      <c r="EZ1244" s="225"/>
      <c r="FA1244" s="226"/>
      <c r="FB1244" s="226"/>
      <c r="FC1244" s="226"/>
      <c r="FD1244" s="226"/>
      <c r="FJ1244" s="226" t="s">
        <v>82</v>
      </c>
      <c r="FL1244" s="226"/>
    </row>
    <row r="1245" spans="1:168" s="116" customFormat="1" ht="34.5" x14ac:dyDescent="0.25">
      <c r="A1245" s="227" t="s">
        <v>408</v>
      </c>
      <c r="B1245" s="228" t="s">
        <v>174</v>
      </c>
      <c r="C1245" s="316" t="s">
        <v>175</v>
      </c>
      <c r="D1245" s="316"/>
      <c r="E1245" s="316"/>
      <c r="F1245" s="229" t="s">
        <v>109</v>
      </c>
      <c r="G1245" s="230">
        <v>0.16</v>
      </c>
      <c r="H1245" s="231">
        <v>1</v>
      </c>
      <c r="I1245" s="267">
        <v>0.16</v>
      </c>
      <c r="J1245" s="233"/>
      <c r="K1245" s="230"/>
      <c r="L1245" s="233"/>
      <c r="M1245" s="230"/>
      <c r="N1245" s="234"/>
      <c r="EZ1245" s="225"/>
      <c r="FA1245" s="226"/>
      <c r="FB1245" s="226" t="s">
        <v>175</v>
      </c>
      <c r="FC1245" s="226" t="s">
        <v>4</v>
      </c>
      <c r="FD1245" s="226" t="s">
        <v>4</v>
      </c>
      <c r="FJ1245" s="226"/>
      <c r="FL1245" s="226"/>
    </row>
    <row r="1246" spans="1:168" s="116" customFormat="1" ht="15" x14ac:dyDescent="0.25">
      <c r="A1246" s="235"/>
      <c r="B1246" s="236"/>
      <c r="C1246" s="315" t="s">
        <v>328</v>
      </c>
      <c r="D1246" s="315"/>
      <c r="E1246" s="315"/>
      <c r="F1246" s="315"/>
      <c r="G1246" s="315"/>
      <c r="H1246" s="315"/>
      <c r="I1246" s="315"/>
      <c r="J1246" s="315"/>
      <c r="K1246" s="315"/>
      <c r="L1246" s="315"/>
      <c r="M1246" s="315"/>
      <c r="N1246" s="317"/>
      <c r="EZ1246" s="225"/>
      <c r="FA1246" s="226"/>
      <c r="FB1246" s="226"/>
      <c r="FC1246" s="226"/>
      <c r="FD1246" s="226"/>
      <c r="FE1246" s="237" t="s">
        <v>328</v>
      </c>
      <c r="FJ1246" s="226"/>
      <c r="FL1246" s="226"/>
    </row>
    <row r="1247" spans="1:168" s="116" customFormat="1" ht="68.25" x14ac:dyDescent="0.25">
      <c r="A1247" s="238"/>
      <c r="B1247" s="239" t="s">
        <v>61</v>
      </c>
      <c r="C1247" s="310" t="s">
        <v>62</v>
      </c>
      <c r="D1247" s="310"/>
      <c r="E1247" s="310"/>
      <c r="F1247" s="310"/>
      <c r="G1247" s="310"/>
      <c r="H1247" s="310"/>
      <c r="I1247" s="310"/>
      <c r="J1247" s="310"/>
      <c r="K1247" s="310"/>
      <c r="L1247" s="310"/>
      <c r="M1247" s="310"/>
      <c r="N1247" s="322"/>
      <c r="EZ1247" s="225"/>
      <c r="FA1247" s="226"/>
      <c r="FB1247" s="226"/>
      <c r="FC1247" s="226"/>
      <c r="FD1247" s="226"/>
      <c r="FF1247" s="237" t="s">
        <v>62</v>
      </c>
      <c r="FJ1247" s="226"/>
      <c r="FL1247" s="226"/>
    </row>
    <row r="1248" spans="1:168" s="116" customFormat="1" ht="23.25" x14ac:dyDescent="0.25">
      <c r="A1248" s="238"/>
      <c r="B1248" s="239" t="s">
        <v>63</v>
      </c>
      <c r="C1248" s="310" t="s">
        <v>64</v>
      </c>
      <c r="D1248" s="310"/>
      <c r="E1248" s="310"/>
      <c r="F1248" s="310"/>
      <c r="G1248" s="310"/>
      <c r="H1248" s="310"/>
      <c r="I1248" s="310"/>
      <c r="J1248" s="310"/>
      <c r="K1248" s="310"/>
      <c r="L1248" s="310"/>
      <c r="M1248" s="310"/>
      <c r="N1248" s="322"/>
      <c r="EZ1248" s="225"/>
      <c r="FA1248" s="226"/>
      <c r="FB1248" s="226"/>
      <c r="FC1248" s="226"/>
      <c r="FD1248" s="226"/>
      <c r="FF1248" s="237" t="s">
        <v>64</v>
      </c>
      <c r="FJ1248" s="226"/>
      <c r="FL1248" s="226"/>
    </row>
    <row r="1249" spans="1:168" s="116" customFormat="1" ht="15" x14ac:dyDescent="0.25">
      <c r="A1249" s="240"/>
      <c r="B1249" s="239" t="s">
        <v>56</v>
      </c>
      <c r="C1249" s="315" t="s">
        <v>65</v>
      </c>
      <c r="D1249" s="315"/>
      <c r="E1249" s="315"/>
      <c r="F1249" s="241"/>
      <c r="G1249" s="242"/>
      <c r="H1249" s="242"/>
      <c r="I1249" s="242"/>
      <c r="J1249" s="245">
        <v>616.95000000000005</v>
      </c>
      <c r="K1249" s="244">
        <v>1.3225</v>
      </c>
      <c r="L1249" s="245">
        <v>130.55000000000001</v>
      </c>
      <c r="M1249" s="246">
        <v>49.45</v>
      </c>
      <c r="N1249" s="247">
        <v>6455.7</v>
      </c>
      <c r="EZ1249" s="225"/>
      <c r="FA1249" s="226"/>
      <c r="FB1249" s="226"/>
      <c r="FC1249" s="226"/>
      <c r="FD1249" s="226"/>
      <c r="FG1249" s="237" t="s">
        <v>65</v>
      </c>
      <c r="FJ1249" s="226"/>
      <c r="FL1249" s="226"/>
    </row>
    <row r="1250" spans="1:168" s="116" customFormat="1" ht="15" x14ac:dyDescent="0.25">
      <c r="A1250" s="240"/>
      <c r="B1250" s="239" t="s">
        <v>66</v>
      </c>
      <c r="C1250" s="315" t="s">
        <v>67</v>
      </c>
      <c r="D1250" s="315"/>
      <c r="E1250" s="315"/>
      <c r="F1250" s="241"/>
      <c r="G1250" s="242"/>
      <c r="H1250" s="242"/>
      <c r="I1250" s="242"/>
      <c r="J1250" s="245">
        <v>79.150000000000006</v>
      </c>
      <c r="K1250" s="244">
        <v>1.4375</v>
      </c>
      <c r="L1250" s="245">
        <v>18.2</v>
      </c>
      <c r="M1250" s="246">
        <v>14.53</v>
      </c>
      <c r="N1250" s="249">
        <v>264.45</v>
      </c>
      <c r="EZ1250" s="225"/>
      <c r="FA1250" s="226"/>
      <c r="FB1250" s="226"/>
      <c r="FC1250" s="226"/>
      <c r="FD1250" s="226"/>
      <c r="FG1250" s="237" t="s">
        <v>67</v>
      </c>
      <c r="FJ1250" s="226"/>
      <c r="FL1250" s="226"/>
    </row>
    <row r="1251" spans="1:168" s="116" customFormat="1" ht="15" x14ac:dyDescent="0.25">
      <c r="A1251" s="240"/>
      <c r="B1251" s="239" t="s">
        <v>68</v>
      </c>
      <c r="C1251" s="315" t="s">
        <v>69</v>
      </c>
      <c r="D1251" s="315"/>
      <c r="E1251" s="315"/>
      <c r="F1251" s="241"/>
      <c r="G1251" s="242"/>
      <c r="H1251" s="242"/>
      <c r="I1251" s="242"/>
      <c r="J1251" s="245">
        <v>5.0199999999999996</v>
      </c>
      <c r="K1251" s="244">
        <v>1.4375</v>
      </c>
      <c r="L1251" s="245">
        <v>1.1499999999999999</v>
      </c>
      <c r="M1251" s="246">
        <v>49.45</v>
      </c>
      <c r="N1251" s="249">
        <v>56.87</v>
      </c>
      <c r="EZ1251" s="225"/>
      <c r="FA1251" s="226"/>
      <c r="FB1251" s="226"/>
      <c r="FC1251" s="226"/>
      <c r="FD1251" s="226"/>
      <c r="FG1251" s="237" t="s">
        <v>69</v>
      </c>
      <c r="FJ1251" s="226"/>
      <c r="FL1251" s="226"/>
    </row>
    <row r="1252" spans="1:168" s="116" customFormat="1" ht="15" x14ac:dyDescent="0.25">
      <c r="A1252" s="240"/>
      <c r="B1252" s="239" t="s">
        <v>70</v>
      </c>
      <c r="C1252" s="315" t="s">
        <v>71</v>
      </c>
      <c r="D1252" s="315"/>
      <c r="E1252" s="315"/>
      <c r="F1252" s="241"/>
      <c r="G1252" s="242"/>
      <c r="H1252" s="242"/>
      <c r="I1252" s="242"/>
      <c r="J1252" s="245">
        <v>37.630000000000003</v>
      </c>
      <c r="K1252" s="242"/>
      <c r="L1252" s="245">
        <v>6.02</v>
      </c>
      <c r="M1252" s="246">
        <v>9.1199999999999992</v>
      </c>
      <c r="N1252" s="249">
        <v>54.9</v>
      </c>
      <c r="EZ1252" s="225"/>
      <c r="FA1252" s="226"/>
      <c r="FB1252" s="226"/>
      <c r="FC1252" s="226"/>
      <c r="FD1252" s="226"/>
      <c r="FG1252" s="237" t="s">
        <v>71</v>
      </c>
      <c r="FJ1252" s="226"/>
      <c r="FL1252" s="226"/>
    </row>
    <row r="1253" spans="1:168" s="116" customFormat="1" ht="15" x14ac:dyDescent="0.25">
      <c r="A1253" s="251"/>
      <c r="B1253" s="239"/>
      <c r="C1253" s="315" t="s">
        <v>72</v>
      </c>
      <c r="D1253" s="315"/>
      <c r="E1253" s="315"/>
      <c r="F1253" s="241" t="s">
        <v>73</v>
      </c>
      <c r="G1253" s="246">
        <v>29.68</v>
      </c>
      <c r="H1253" s="244">
        <v>1.3225</v>
      </c>
      <c r="I1253" s="271">
        <v>6.2802879999999996</v>
      </c>
      <c r="J1253" s="253"/>
      <c r="K1253" s="242"/>
      <c r="L1253" s="253"/>
      <c r="M1253" s="242"/>
      <c r="N1253" s="254"/>
      <c r="EZ1253" s="225"/>
      <c r="FA1253" s="226"/>
      <c r="FB1253" s="226"/>
      <c r="FC1253" s="226"/>
      <c r="FD1253" s="226"/>
      <c r="FH1253" s="237" t="s">
        <v>72</v>
      </c>
      <c r="FJ1253" s="226"/>
      <c r="FL1253" s="226"/>
    </row>
    <row r="1254" spans="1:168" s="116" customFormat="1" ht="15" x14ac:dyDescent="0.25">
      <c r="A1254" s="251"/>
      <c r="B1254" s="239"/>
      <c r="C1254" s="315" t="s">
        <v>74</v>
      </c>
      <c r="D1254" s="315"/>
      <c r="E1254" s="315"/>
      <c r="F1254" s="241" t="s">
        <v>73</v>
      </c>
      <c r="G1254" s="269">
        <v>0.4</v>
      </c>
      <c r="H1254" s="244">
        <v>1.4375</v>
      </c>
      <c r="I1254" s="274">
        <v>9.1999999999999998E-2</v>
      </c>
      <c r="J1254" s="253"/>
      <c r="K1254" s="242"/>
      <c r="L1254" s="253"/>
      <c r="M1254" s="242"/>
      <c r="N1254" s="254"/>
      <c r="EZ1254" s="225"/>
      <c r="FA1254" s="226"/>
      <c r="FB1254" s="226"/>
      <c r="FC1254" s="226"/>
      <c r="FD1254" s="226"/>
      <c r="FH1254" s="237" t="s">
        <v>74</v>
      </c>
      <c r="FJ1254" s="226"/>
      <c r="FL1254" s="226"/>
    </row>
    <row r="1255" spans="1:168" s="116" customFormat="1" ht="15" x14ac:dyDescent="0.25">
      <c r="A1255" s="235"/>
      <c r="B1255" s="239"/>
      <c r="C1255" s="318" t="s">
        <v>75</v>
      </c>
      <c r="D1255" s="318"/>
      <c r="E1255" s="318"/>
      <c r="F1255" s="255"/>
      <c r="G1255" s="256"/>
      <c r="H1255" s="256"/>
      <c r="I1255" s="256"/>
      <c r="J1255" s="258">
        <v>733.73</v>
      </c>
      <c r="K1255" s="256"/>
      <c r="L1255" s="258">
        <v>154.77000000000001</v>
      </c>
      <c r="M1255" s="256"/>
      <c r="N1255" s="259">
        <v>6775.05</v>
      </c>
      <c r="EZ1255" s="225"/>
      <c r="FA1255" s="226"/>
      <c r="FB1255" s="226"/>
      <c r="FC1255" s="226"/>
      <c r="FD1255" s="226"/>
      <c r="FI1255" s="237" t="s">
        <v>75</v>
      </c>
      <c r="FJ1255" s="226"/>
      <c r="FL1255" s="226"/>
    </row>
    <row r="1256" spans="1:168" s="116" customFormat="1" ht="15" x14ac:dyDescent="0.25">
      <c r="A1256" s="251"/>
      <c r="B1256" s="239"/>
      <c r="C1256" s="315" t="s">
        <v>76</v>
      </c>
      <c r="D1256" s="315"/>
      <c r="E1256" s="315"/>
      <c r="F1256" s="241"/>
      <c r="G1256" s="242"/>
      <c r="H1256" s="242"/>
      <c r="I1256" s="242"/>
      <c r="J1256" s="253"/>
      <c r="K1256" s="242"/>
      <c r="L1256" s="245">
        <v>131.69999999999999</v>
      </c>
      <c r="M1256" s="242"/>
      <c r="N1256" s="247">
        <v>6512.57</v>
      </c>
      <c r="EZ1256" s="225"/>
      <c r="FA1256" s="226"/>
      <c r="FB1256" s="226"/>
      <c r="FC1256" s="226"/>
      <c r="FD1256" s="226"/>
      <c r="FH1256" s="237" t="s">
        <v>76</v>
      </c>
      <c r="FJ1256" s="226"/>
      <c r="FL1256" s="226"/>
    </row>
    <row r="1257" spans="1:168" s="116" customFormat="1" ht="23.25" x14ac:dyDescent="0.25">
      <c r="A1257" s="251"/>
      <c r="B1257" s="239" t="s">
        <v>111</v>
      </c>
      <c r="C1257" s="315" t="s">
        <v>112</v>
      </c>
      <c r="D1257" s="315"/>
      <c r="E1257" s="315"/>
      <c r="F1257" s="241" t="s">
        <v>79</v>
      </c>
      <c r="G1257" s="260">
        <v>97</v>
      </c>
      <c r="H1257" s="242"/>
      <c r="I1257" s="260">
        <v>97</v>
      </c>
      <c r="J1257" s="253"/>
      <c r="K1257" s="242"/>
      <c r="L1257" s="245">
        <v>127.75</v>
      </c>
      <c r="M1257" s="242"/>
      <c r="N1257" s="247">
        <v>6317.19</v>
      </c>
      <c r="EZ1257" s="225"/>
      <c r="FA1257" s="226"/>
      <c r="FB1257" s="226"/>
      <c r="FC1257" s="226"/>
      <c r="FD1257" s="226"/>
      <c r="FH1257" s="237" t="s">
        <v>112</v>
      </c>
      <c r="FJ1257" s="226"/>
      <c r="FL1257" s="226"/>
    </row>
    <row r="1258" spans="1:168" s="116" customFormat="1" ht="23.25" x14ac:dyDescent="0.25">
      <c r="A1258" s="251"/>
      <c r="B1258" s="239" t="s">
        <v>113</v>
      </c>
      <c r="C1258" s="315" t="s">
        <v>114</v>
      </c>
      <c r="D1258" s="315"/>
      <c r="E1258" s="315"/>
      <c r="F1258" s="241" t="s">
        <v>79</v>
      </c>
      <c r="G1258" s="260">
        <v>51</v>
      </c>
      <c r="H1258" s="242"/>
      <c r="I1258" s="260">
        <v>51</v>
      </c>
      <c r="J1258" s="253"/>
      <c r="K1258" s="242"/>
      <c r="L1258" s="245">
        <v>67.17</v>
      </c>
      <c r="M1258" s="242"/>
      <c r="N1258" s="247">
        <v>3321.41</v>
      </c>
      <c r="EZ1258" s="225"/>
      <c r="FA1258" s="226"/>
      <c r="FB1258" s="226"/>
      <c r="FC1258" s="226"/>
      <c r="FD1258" s="226"/>
      <c r="FH1258" s="237" t="s">
        <v>114</v>
      </c>
      <c r="FJ1258" s="226"/>
      <c r="FL1258" s="226"/>
    </row>
    <row r="1259" spans="1:168" s="116" customFormat="1" ht="15" x14ac:dyDescent="0.25">
      <c r="A1259" s="261"/>
      <c r="B1259" s="262"/>
      <c r="C1259" s="316" t="s">
        <v>82</v>
      </c>
      <c r="D1259" s="316"/>
      <c r="E1259" s="316"/>
      <c r="F1259" s="229"/>
      <c r="G1259" s="230"/>
      <c r="H1259" s="230"/>
      <c r="I1259" s="230"/>
      <c r="J1259" s="233"/>
      <c r="K1259" s="230"/>
      <c r="L1259" s="263">
        <v>349.69</v>
      </c>
      <c r="M1259" s="256"/>
      <c r="N1259" s="264">
        <v>16413.650000000001</v>
      </c>
      <c r="EZ1259" s="225"/>
      <c r="FA1259" s="226"/>
      <c r="FB1259" s="226"/>
      <c r="FC1259" s="226"/>
      <c r="FD1259" s="226"/>
      <c r="FJ1259" s="226" t="s">
        <v>82</v>
      </c>
      <c r="FL1259" s="226"/>
    </row>
    <row r="1260" spans="1:168" s="116" customFormat="1" ht="45" x14ac:dyDescent="0.25">
      <c r="A1260" s="227" t="s">
        <v>409</v>
      </c>
      <c r="B1260" s="228" t="s">
        <v>178</v>
      </c>
      <c r="C1260" s="316" t="s">
        <v>179</v>
      </c>
      <c r="D1260" s="316"/>
      <c r="E1260" s="316"/>
      <c r="F1260" s="229" t="s">
        <v>150</v>
      </c>
      <c r="G1260" s="230">
        <v>16.32</v>
      </c>
      <c r="H1260" s="231">
        <v>1</v>
      </c>
      <c r="I1260" s="267">
        <v>16.32</v>
      </c>
      <c r="J1260" s="263">
        <v>169.63</v>
      </c>
      <c r="K1260" s="265">
        <v>1.04236</v>
      </c>
      <c r="L1260" s="266">
        <v>2885.63</v>
      </c>
      <c r="M1260" s="267">
        <v>9.1199999999999992</v>
      </c>
      <c r="N1260" s="264">
        <v>26316.95</v>
      </c>
      <c r="EZ1260" s="225"/>
      <c r="FA1260" s="226"/>
      <c r="FB1260" s="226" t="s">
        <v>179</v>
      </c>
      <c r="FC1260" s="226" t="s">
        <v>4</v>
      </c>
      <c r="FD1260" s="226" t="s">
        <v>4</v>
      </c>
      <c r="FJ1260" s="226"/>
      <c r="FL1260" s="226"/>
    </row>
    <row r="1261" spans="1:168" s="116" customFormat="1" ht="15" x14ac:dyDescent="0.25">
      <c r="A1261" s="235"/>
      <c r="B1261" s="236"/>
      <c r="C1261" s="315" t="s">
        <v>410</v>
      </c>
      <c r="D1261" s="315"/>
      <c r="E1261" s="315"/>
      <c r="F1261" s="315"/>
      <c r="G1261" s="315"/>
      <c r="H1261" s="315"/>
      <c r="I1261" s="315"/>
      <c r="J1261" s="315"/>
      <c r="K1261" s="315"/>
      <c r="L1261" s="315"/>
      <c r="M1261" s="315"/>
      <c r="N1261" s="317"/>
      <c r="EZ1261" s="225"/>
      <c r="FA1261" s="226"/>
      <c r="FB1261" s="226"/>
      <c r="FC1261" s="226"/>
      <c r="FD1261" s="226"/>
      <c r="FE1261" s="237" t="s">
        <v>410</v>
      </c>
      <c r="FJ1261" s="226"/>
      <c r="FL1261" s="226"/>
    </row>
    <row r="1262" spans="1:168" s="116" customFormat="1" ht="15" x14ac:dyDescent="0.25">
      <c r="A1262" s="235"/>
      <c r="B1262" s="236"/>
      <c r="C1262" s="315" t="s">
        <v>632</v>
      </c>
      <c r="D1262" s="315"/>
      <c r="E1262" s="315"/>
      <c r="F1262" s="315"/>
      <c r="G1262" s="315"/>
      <c r="H1262" s="315"/>
      <c r="I1262" s="315"/>
      <c r="J1262" s="315"/>
      <c r="K1262" s="315"/>
      <c r="L1262" s="315"/>
      <c r="M1262" s="315"/>
      <c r="N1262" s="317"/>
      <c r="EZ1262" s="225"/>
      <c r="FA1262" s="226"/>
      <c r="FB1262" s="226"/>
      <c r="FC1262" s="226"/>
      <c r="FD1262" s="226"/>
      <c r="FJ1262" s="226"/>
      <c r="FK1262" s="237" t="s">
        <v>632</v>
      </c>
      <c r="FL1262" s="226"/>
    </row>
    <row r="1263" spans="1:168" s="116" customFormat="1" ht="15" x14ac:dyDescent="0.25">
      <c r="A1263" s="238"/>
      <c r="B1263" s="239"/>
      <c r="C1263" s="310" t="s">
        <v>87</v>
      </c>
      <c r="D1263" s="310"/>
      <c r="E1263" s="310"/>
      <c r="F1263" s="310"/>
      <c r="G1263" s="310"/>
      <c r="H1263" s="310"/>
      <c r="I1263" s="310"/>
      <c r="J1263" s="310"/>
      <c r="K1263" s="310"/>
      <c r="L1263" s="310"/>
      <c r="M1263" s="310"/>
      <c r="N1263" s="322"/>
      <c r="EZ1263" s="225"/>
      <c r="FA1263" s="226"/>
      <c r="FB1263" s="226"/>
      <c r="FC1263" s="226"/>
      <c r="FD1263" s="226"/>
      <c r="FF1263" s="237" t="s">
        <v>87</v>
      </c>
      <c r="FJ1263" s="226"/>
      <c r="FL1263" s="226"/>
    </row>
    <row r="1264" spans="1:168" s="116" customFormat="1" ht="15" x14ac:dyDescent="0.25">
      <c r="A1264" s="238"/>
      <c r="B1264" s="239"/>
      <c r="C1264" s="310" t="s">
        <v>88</v>
      </c>
      <c r="D1264" s="310"/>
      <c r="E1264" s="310"/>
      <c r="F1264" s="310"/>
      <c r="G1264" s="310"/>
      <c r="H1264" s="310"/>
      <c r="I1264" s="310"/>
      <c r="J1264" s="310"/>
      <c r="K1264" s="310"/>
      <c r="L1264" s="310"/>
      <c r="M1264" s="310"/>
      <c r="N1264" s="322"/>
      <c r="EZ1264" s="225"/>
      <c r="FA1264" s="226"/>
      <c r="FB1264" s="226"/>
      <c r="FC1264" s="226"/>
      <c r="FD1264" s="226"/>
      <c r="FF1264" s="237" t="s">
        <v>88</v>
      </c>
      <c r="FJ1264" s="226"/>
      <c r="FL1264" s="226"/>
    </row>
    <row r="1265" spans="1:168" s="116" customFormat="1" ht="15" x14ac:dyDescent="0.25">
      <c r="A1265" s="261"/>
      <c r="B1265" s="262"/>
      <c r="C1265" s="316" t="s">
        <v>82</v>
      </c>
      <c r="D1265" s="316"/>
      <c r="E1265" s="316"/>
      <c r="F1265" s="229"/>
      <c r="G1265" s="230"/>
      <c r="H1265" s="230"/>
      <c r="I1265" s="230"/>
      <c r="J1265" s="233"/>
      <c r="K1265" s="230"/>
      <c r="L1265" s="266">
        <v>2885.63</v>
      </c>
      <c r="M1265" s="256"/>
      <c r="N1265" s="264">
        <v>26316.95</v>
      </c>
      <c r="EZ1265" s="225"/>
      <c r="FA1265" s="226"/>
      <c r="FB1265" s="226"/>
      <c r="FC1265" s="226"/>
      <c r="FD1265" s="226"/>
      <c r="FJ1265" s="226" t="s">
        <v>82</v>
      </c>
      <c r="FL1265" s="226"/>
    </row>
    <row r="1266" spans="1:168" s="116" customFormat="1" ht="34.5" x14ac:dyDescent="0.25">
      <c r="A1266" s="227" t="s">
        <v>411</v>
      </c>
      <c r="B1266" s="228" t="s">
        <v>174</v>
      </c>
      <c r="C1266" s="316" t="s">
        <v>175</v>
      </c>
      <c r="D1266" s="316"/>
      <c r="E1266" s="316"/>
      <c r="F1266" s="229" t="s">
        <v>109</v>
      </c>
      <c r="G1266" s="230">
        <v>0.6</v>
      </c>
      <c r="H1266" s="231">
        <v>1</v>
      </c>
      <c r="I1266" s="273">
        <v>0.6</v>
      </c>
      <c r="J1266" s="233"/>
      <c r="K1266" s="230"/>
      <c r="L1266" s="233"/>
      <c r="M1266" s="230"/>
      <c r="N1266" s="234"/>
      <c r="EZ1266" s="225"/>
      <c r="FA1266" s="226"/>
      <c r="FB1266" s="226" t="s">
        <v>175</v>
      </c>
      <c r="FC1266" s="226" t="s">
        <v>4</v>
      </c>
      <c r="FD1266" s="226" t="s">
        <v>4</v>
      </c>
      <c r="FJ1266" s="226"/>
      <c r="FL1266" s="226"/>
    </row>
    <row r="1267" spans="1:168" s="116" customFormat="1" ht="15" x14ac:dyDescent="0.25">
      <c r="A1267" s="235"/>
      <c r="B1267" s="236"/>
      <c r="C1267" s="315" t="s">
        <v>412</v>
      </c>
      <c r="D1267" s="315"/>
      <c r="E1267" s="315"/>
      <c r="F1267" s="315"/>
      <c r="G1267" s="315"/>
      <c r="H1267" s="315"/>
      <c r="I1267" s="315"/>
      <c r="J1267" s="315"/>
      <c r="K1267" s="315"/>
      <c r="L1267" s="315"/>
      <c r="M1267" s="315"/>
      <c r="N1267" s="317"/>
      <c r="EZ1267" s="225"/>
      <c r="FA1267" s="226"/>
      <c r="FB1267" s="226"/>
      <c r="FC1267" s="226"/>
      <c r="FD1267" s="226"/>
      <c r="FE1267" s="237" t="s">
        <v>412</v>
      </c>
      <c r="FJ1267" s="226"/>
      <c r="FL1267" s="226"/>
    </row>
    <row r="1268" spans="1:168" s="116" customFormat="1" ht="68.25" x14ac:dyDescent="0.25">
      <c r="A1268" s="238"/>
      <c r="B1268" s="239" t="s">
        <v>61</v>
      </c>
      <c r="C1268" s="310" t="s">
        <v>62</v>
      </c>
      <c r="D1268" s="310"/>
      <c r="E1268" s="310"/>
      <c r="F1268" s="310"/>
      <c r="G1268" s="310"/>
      <c r="H1268" s="310"/>
      <c r="I1268" s="310"/>
      <c r="J1268" s="310"/>
      <c r="K1268" s="310"/>
      <c r="L1268" s="310"/>
      <c r="M1268" s="310"/>
      <c r="N1268" s="322"/>
      <c r="EZ1268" s="225"/>
      <c r="FA1268" s="226"/>
      <c r="FB1268" s="226"/>
      <c r="FC1268" s="226"/>
      <c r="FD1268" s="226"/>
      <c r="FF1268" s="237" t="s">
        <v>62</v>
      </c>
      <c r="FJ1268" s="226"/>
      <c r="FL1268" s="226"/>
    </row>
    <row r="1269" spans="1:168" s="116" customFormat="1" ht="23.25" x14ac:dyDescent="0.25">
      <c r="A1269" s="238"/>
      <c r="B1269" s="239" t="s">
        <v>63</v>
      </c>
      <c r="C1269" s="310" t="s">
        <v>64</v>
      </c>
      <c r="D1269" s="310"/>
      <c r="E1269" s="310"/>
      <c r="F1269" s="310"/>
      <c r="G1269" s="310"/>
      <c r="H1269" s="310"/>
      <c r="I1269" s="310"/>
      <c r="J1269" s="310"/>
      <c r="K1269" s="310"/>
      <c r="L1269" s="310"/>
      <c r="M1269" s="310"/>
      <c r="N1269" s="322"/>
      <c r="EZ1269" s="225"/>
      <c r="FA1269" s="226"/>
      <c r="FB1269" s="226"/>
      <c r="FC1269" s="226"/>
      <c r="FD1269" s="226"/>
      <c r="FF1269" s="237" t="s">
        <v>64</v>
      </c>
      <c r="FJ1269" s="226"/>
      <c r="FL1269" s="226"/>
    </row>
    <row r="1270" spans="1:168" s="116" customFormat="1" ht="15" x14ac:dyDescent="0.25">
      <c r="A1270" s="240"/>
      <c r="B1270" s="239" t="s">
        <v>56</v>
      </c>
      <c r="C1270" s="315" t="s">
        <v>65</v>
      </c>
      <c r="D1270" s="315"/>
      <c r="E1270" s="315"/>
      <c r="F1270" s="241"/>
      <c r="G1270" s="242"/>
      <c r="H1270" s="242"/>
      <c r="I1270" s="242"/>
      <c r="J1270" s="245">
        <v>616.95000000000005</v>
      </c>
      <c r="K1270" s="244">
        <v>1.3225</v>
      </c>
      <c r="L1270" s="245">
        <v>489.55</v>
      </c>
      <c r="M1270" s="246">
        <v>49.45</v>
      </c>
      <c r="N1270" s="247">
        <v>24208.25</v>
      </c>
      <c r="EZ1270" s="225"/>
      <c r="FA1270" s="226"/>
      <c r="FB1270" s="226"/>
      <c r="FC1270" s="226"/>
      <c r="FD1270" s="226"/>
      <c r="FG1270" s="237" t="s">
        <v>65</v>
      </c>
      <c r="FJ1270" s="226"/>
      <c r="FL1270" s="226"/>
    </row>
    <row r="1271" spans="1:168" s="116" customFormat="1" ht="15" x14ac:dyDescent="0.25">
      <c r="A1271" s="240"/>
      <c r="B1271" s="239" t="s">
        <v>66</v>
      </c>
      <c r="C1271" s="315" t="s">
        <v>67</v>
      </c>
      <c r="D1271" s="315"/>
      <c r="E1271" s="315"/>
      <c r="F1271" s="241"/>
      <c r="G1271" s="242"/>
      <c r="H1271" s="242"/>
      <c r="I1271" s="242"/>
      <c r="J1271" s="245">
        <v>79.150000000000006</v>
      </c>
      <c r="K1271" s="244">
        <v>1.4375</v>
      </c>
      <c r="L1271" s="245">
        <v>68.27</v>
      </c>
      <c r="M1271" s="246">
        <v>14.53</v>
      </c>
      <c r="N1271" s="249">
        <v>991.96</v>
      </c>
      <c r="EZ1271" s="225"/>
      <c r="FA1271" s="226"/>
      <c r="FB1271" s="226"/>
      <c r="FC1271" s="226"/>
      <c r="FD1271" s="226"/>
      <c r="FG1271" s="237" t="s">
        <v>67</v>
      </c>
      <c r="FJ1271" s="226"/>
      <c r="FL1271" s="226"/>
    </row>
    <row r="1272" spans="1:168" s="116" customFormat="1" ht="15" x14ac:dyDescent="0.25">
      <c r="A1272" s="240"/>
      <c r="B1272" s="239" t="s">
        <v>68</v>
      </c>
      <c r="C1272" s="315" t="s">
        <v>69</v>
      </c>
      <c r="D1272" s="315"/>
      <c r="E1272" s="315"/>
      <c r="F1272" s="241"/>
      <c r="G1272" s="242"/>
      <c r="H1272" s="242"/>
      <c r="I1272" s="242"/>
      <c r="J1272" s="245">
        <v>5.0199999999999996</v>
      </c>
      <c r="K1272" s="244">
        <v>1.4375</v>
      </c>
      <c r="L1272" s="245">
        <v>4.33</v>
      </c>
      <c r="M1272" s="246">
        <v>49.45</v>
      </c>
      <c r="N1272" s="249">
        <v>214.12</v>
      </c>
      <c r="EZ1272" s="225"/>
      <c r="FA1272" s="226"/>
      <c r="FB1272" s="226"/>
      <c r="FC1272" s="226"/>
      <c r="FD1272" s="226"/>
      <c r="FG1272" s="237" t="s">
        <v>69</v>
      </c>
      <c r="FJ1272" s="226"/>
      <c r="FL1272" s="226"/>
    </row>
    <row r="1273" spans="1:168" s="116" customFormat="1" ht="15" x14ac:dyDescent="0.25">
      <c r="A1273" s="240"/>
      <c r="B1273" s="239" t="s">
        <v>70</v>
      </c>
      <c r="C1273" s="315" t="s">
        <v>71</v>
      </c>
      <c r="D1273" s="315"/>
      <c r="E1273" s="315"/>
      <c r="F1273" s="241"/>
      <c r="G1273" s="242"/>
      <c r="H1273" s="242"/>
      <c r="I1273" s="242"/>
      <c r="J1273" s="245">
        <v>37.630000000000003</v>
      </c>
      <c r="K1273" s="242"/>
      <c r="L1273" s="245">
        <v>22.58</v>
      </c>
      <c r="M1273" s="246">
        <v>9.1199999999999992</v>
      </c>
      <c r="N1273" s="249">
        <v>205.93</v>
      </c>
      <c r="EZ1273" s="225"/>
      <c r="FA1273" s="226"/>
      <c r="FB1273" s="226"/>
      <c r="FC1273" s="226"/>
      <c r="FD1273" s="226"/>
      <c r="FG1273" s="237" t="s">
        <v>71</v>
      </c>
      <c r="FJ1273" s="226"/>
      <c r="FL1273" s="226"/>
    </row>
    <row r="1274" spans="1:168" s="116" customFormat="1" ht="15" x14ac:dyDescent="0.25">
      <c r="A1274" s="251"/>
      <c r="B1274" s="239"/>
      <c r="C1274" s="315" t="s">
        <v>72</v>
      </c>
      <c r="D1274" s="315"/>
      <c r="E1274" s="315"/>
      <c r="F1274" s="241" t="s">
        <v>73</v>
      </c>
      <c r="G1274" s="246">
        <v>29.68</v>
      </c>
      <c r="H1274" s="244">
        <v>1.3225</v>
      </c>
      <c r="I1274" s="268">
        <v>23.551079999999999</v>
      </c>
      <c r="J1274" s="253"/>
      <c r="K1274" s="242"/>
      <c r="L1274" s="253"/>
      <c r="M1274" s="242"/>
      <c r="N1274" s="254"/>
      <c r="EZ1274" s="225"/>
      <c r="FA1274" s="226"/>
      <c r="FB1274" s="226"/>
      <c r="FC1274" s="226"/>
      <c r="FD1274" s="226"/>
      <c r="FH1274" s="237" t="s">
        <v>72</v>
      </c>
      <c r="FJ1274" s="226"/>
      <c r="FL1274" s="226"/>
    </row>
    <row r="1275" spans="1:168" s="116" customFormat="1" ht="15" x14ac:dyDescent="0.25">
      <c r="A1275" s="251"/>
      <c r="B1275" s="239"/>
      <c r="C1275" s="315" t="s">
        <v>74</v>
      </c>
      <c r="D1275" s="315"/>
      <c r="E1275" s="315"/>
      <c r="F1275" s="241" t="s">
        <v>73</v>
      </c>
      <c r="G1275" s="269">
        <v>0.4</v>
      </c>
      <c r="H1275" s="244">
        <v>1.4375</v>
      </c>
      <c r="I1275" s="274">
        <v>0.34499999999999997</v>
      </c>
      <c r="J1275" s="253"/>
      <c r="K1275" s="242"/>
      <c r="L1275" s="253"/>
      <c r="M1275" s="242"/>
      <c r="N1275" s="254"/>
      <c r="EZ1275" s="225"/>
      <c r="FA1275" s="226"/>
      <c r="FB1275" s="226"/>
      <c r="FC1275" s="226"/>
      <c r="FD1275" s="226"/>
      <c r="FH1275" s="237" t="s">
        <v>74</v>
      </c>
      <c r="FJ1275" s="226"/>
      <c r="FL1275" s="226"/>
    </row>
    <row r="1276" spans="1:168" s="116" customFormat="1" ht="15" x14ac:dyDescent="0.25">
      <c r="A1276" s="235"/>
      <c r="B1276" s="239"/>
      <c r="C1276" s="318" t="s">
        <v>75</v>
      </c>
      <c r="D1276" s="318"/>
      <c r="E1276" s="318"/>
      <c r="F1276" s="255"/>
      <c r="G1276" s="256"/>
      <c r="H1276" s="256"/>
      <c r="I1276" s="256"/>
      <c r="J1276" s="258">
        <v>733.73</v>
      </c>
      <c r="K1276" s="256"/>
      <c r="L1276" s="258">
        <v>580.4</v>
      </c>
      <c r="M1276" s="256"/>
      <c r="N1276" s="259">
        <v>25406.14</v>
      </c>
      <c r="EZ1276" s="225"/>
      <c r="FA1276" s="226"/>
      <c r="FB1276" s="226"/>
      <c r="FC1276" s="226"/>
      <c r="FD1276" s="226"/>
      <c r="FI1276" s="237" t="s">
        <v>75</v>
      </c>
      <c r="FJ1276" s="226"/>
      <c r="FL1276" s="226"/>
    </row>
    <row r="1277" spans="1:168" s="116" customFormat="1" ht="15" x14ac:dyDescent="0.25">
      <c r="A1277" s="251"/>
      <c r="B1277" s="239"/>
      <c r="C1277" s="315" t="s">
        <v>76</v>
      </c>
      <c r="D1277" s="315"/>
      <c r="E1277" s="315"/>
      <c r="F1277" s="241"/>
      <c r="G1277" s="242"/>
      <c r="H1277" s="242"/>
      <c r="I1277" s="242"/>
      <c r="J1277" s="253"/>
      <c r="K1277" s="242"/>
      <c r="L1277" s="245">
        <v>493.88</v>
      </c>
      <c r="M1277" s="242"/>
      <c r="N1277" s="247">
        <v>24422.37</v>
      </c>
      <c r="EZ1277" s="225"/>
      <c r="FA1277" s="226"/>
      <c r="FB1277" s="226"/>
      <c r="FC1277" s="226"/>
      <c r="FD1277" s="226"/>
      <c r="FH1277" s="237" t="s">
        <v>76</v>
      </c>
      <c r="FJ1277" s="226"/>
      <c r="FL1277" s="226"/>
    </row>
    <row r="1278" spans="1:168" s="116" customFormat="1" ht="23.25" x14ac:dyDescent="0.25">
      <c r="A1278" s="251"/>
      <c r="B1278" s="239" t="s">
        <v>111</v>
      </c>
      <c r="C1278" s="315" t="s">
        <v>112</v>
      </c>
      <c r="D1278" s="315"/>
      <c r="E1278" s="315"/>
      <c r="F1278" s="241" t="s">
        <v>79</v>
      </c>
      <c r="G1278" s="260">
        <v>97</v>
      </c>
      <c r="H1278" s="242"/>
      <c r="I1278" s="260">
        <v>97</v>
      </c>
      <c r="J1278" s="253"/>
      <c r="K1278" s="242"/>
      <c r="L1278" s="245">
        <v>479.06</v>
      </c>
      <c r="M1278" s="242"/>
      <c r="N1278" s="247">
        <v>23689.7</v>
      </c>
      <c r="EZ1278" s="225"/>
      <c r="FA1278" s="226"/>
      <c r="FB1278" s="226"/>
      <c r="FC1278" s="226"/>
      <c r="FD1278" s="226"/>
      <c r="FH1278" s="237" t="s">
        <v>112</v>
      </c>
      <c r="FJ1278" s="226"/>
      <c r="FL1278" s="226"/>
    </row>
    <row r="1279" spans="1:168" s="116" customFormat="1" ht="23.25" x14ac:dyDescent="0.25">
      <c r="A1279" s="251"/>
      <c r="B1279" s="239" t="s">
        <v>113</v>
      </c>
      <c r="C1279" s="315" t="s">
        <v>114</v>
      </c>
      <c r="D1279" s="315"/>
      <c r="E1279" s="315"/>
      <c r="F1279" s="241" t="s">
        <v>79</v>
      </c>
      <c r="G1279" s="260">
        <v>51</v>
      </c>
      <c r="H1279" s="242"/>
      <c r="I1279" s="260">
        <v>51</v>
      </c>
      <c r="J1279" s="253"/>
      <c r="K1279" s="242"/>
      <c r="L1279" s="245">
        <v>251.88</v>
      </c>
      <c r="M1279" s="242"/>
      <c r="N1279" s="247">
        <v>12455.41</v>
      </c>
      <c r="EZ1279" s="225"/>
      <c r="FA1279" s="226"/>
      <c r="FB1279" s="226"/>
      <c r="FC1279" s="226"/>
      <c r="FD1279" s="226"/>
      <c r="FH1279" s="237" t="s">
        <v>114</v>
      </c>
      <c r="FJ1279" s="226"/>
      <c r="FL1279" s="226"/>
    </row>
    <row r="1280" spans="1:168" s="116" customFormat="1" ht="15" x14ac:dyDescent="0.25">
      <c r="A1280" s="261"/>
      <c r="B1280" s="262"/>
      <c r="C1280" s="316" t="s">
        <v>82</v>
      </c>
      <c r="D1280" s="316"/>
      <c r="E1280" s="316"/>
      <c r="F1280" s="229"/>
      <c r="G1280" s="230"/>
      <c r="H1280" s="230"/>
      <c r="I1280" s="230"/>
      <c r="J1280" s="233"/>
      <c r="K1280" s="230"/>
      <c r="L1280" s="266">
        <v>1311.34</v>
      </c>
      <c r="M1280" s="256"/>
      <c r="N1280" s="264">
        <v>61551.25</v>
      </c>
      <c r="EZ1280" s="225"/>
      <c r="FA1280" s="226"/>
      <c r="FB1280" s="226"/>
      <c r="FC1280" s="226"/>
      <c r="FD1280" s="226"/>
      <c r="FJ1280" s="226" t="s">
        <v>82</v>
      </c>
      <c r="FL1280" s="226"/>
    </row>
    <row r="1281" spans="1:168" s="116" customFormat="1" ht="45" x14ac:dyDescent="0.25">
      <c r="A1281" s="227" t="s">
        <v>413</v>
      </c>
      <c r="B1281" s="228" t="s">
        <v>178</v>
      </c>
      <c r="C1281" s="316" t="s">
        <v>179</v>
      </c>
      <c r="D1281" s="316"/>
      <c r="E1281" s="316"/>
      <c r="F1281" s="229" t="s">
        <v>150</v>
      </c>
      <c r="G1281" s="230">
        <v>61.2</v>
      </c>
      <c r="H1281" s="231">
        <v>1</v>
      </c>
      <c r="I1281" s="273">
        <v>61.2</v>
      </c>
      <c r="J1281" s="263">
        <v>169.63</v>
      </c>
      <c r="K1281" s="265">
        <v>1.04236</v>
      </c>
      <c r="L1281" s="266">
        <v>10821.11</v>
      </c>
      <c r="M1281" s="267">
        <v>9.1199999999999992</v>
      </c>
      <c r="N1281" s="264">
        <v>98688.52</v>
      </c>
      <c r="EZ1281" s="225"/>
      <c r="FA1281" s="226"/>
      <c r="FB1281" s="226" t="s">
        <v>179</v>
      </c>
      <c r="FC1281" s="226" t="s">
        <v>4</v>
      </c>
      <c r="FD1281" s="226" t="s">
        <v>4</v>
      </c>
      <c r="FJ1281" s="226"/>
      <c r="FL1281" s="226"/>
    </row>
    <row r="1282" spans="1:168" s="116" customFormat="1" ht="15" x14ac:dyDescent="0.25">
      <c r="A1282" s="235"/>
      <c r="B1282" s="236"/>
      <c r="C1282" s="315" t="s">
        <v>414</v>
      </c>
      <c r="D1282" s="315"/>
      <c r="E1282" s="315"/>
      <c r="F1282" s="315"/>
      <c r="G1282" s="315"/>
      <c r="H1282" s="315"/>
      <c r="I1282" s="315"/>
      <c r="J1282" s="315"/>
      <c r="K1282" s="315"/>
      <c r="L1282" s="315"/>
      <c r="M1282" s="315"/>
      <c r="N1282" s="317"/>
      <c r="EZ1282" s="225"/>
      <c r="FA1282" s="226"/>
      <c r="FB1282" s="226"/>
      <c r="FC1282" s="226"/>
      <c r="FD1282" s="226"/>
      <c r="FE1282" s="237" t="s">
        <v>414</v>
      </c>
      <c r="FJ1282" s="226"/>
      <c r="FL1282" s="226"/>
    </row>
    <row r="1283" spans="1:168" s="116" customFormat="1" ht="15" x14ac:dyDescent="0.25">
      <c r="A1283" s="235"/>
      <c r="B1283" s="236"/>
      <c r="C1283" s="315" t="s">
        <v>632</v>
      </c>
      <c r="D1283" s="315"/>
      <c r="E1283" s="315"/>
      <c r="F1283" s="315"/>
      <c r="G1283" s="315"/>
      <c r="H1283" s="315"/>
      <c r="I1283" s="315"/>
      <c r="J1283" s="315"/>
      <c r="K1283" s="315"/>
      <c r="L1283" s="315"/>
      <c r="M1283" s="315"/>
      <c r="N1283" s="317"/>
      <c r="EZ1283" s="225"/>
      <c r="FA1283" s="226"/>
      <c r="FB1283" s="226"/>
      <c r="FC1283" s="226"/>
      <c r="FD1283" s="226"/>
      <c r="FJ1283" s="226"/>
      <c r="FK1283" s="237" t="s">
        <v>632</v>
      </c>
      <c r="FL1283" s="226"/>
    </row>
    <row r="1284" spans="1:168" s="116" customFormat="1" ht="15" x14ac:dyDescent="0.25">
      <c r="A1284" s="238"/>
      <c r="B1284" s="239"/>
      <c r="C1284" s="310" t="s">
        <v>87</v>
      </c>
      <c r="D1284" s="310"/>
      <c r="E1284" s="310"/>
      <c r="F1284" s="310"/>
      <c r="G1284" s="310"/>
      <c r="H1284" s="310"/>
      <c r="I1284" s="310"/>
      <c r="J1284" s="310"/>
      <c r="K1284" s="310"/>
      <c r="L1284" s="310"/>
      <c r="M1284" s="310"/>
      <c r="N1284" s="322"/>
      <c r="EZ1284" s="225"/>
      <c r="FA1284" s="226"/>
      <c r="FB1284" s="226"/>
      <c r="FC1284" s="226"/>
      <c r="FD1284" s="226"/>
      <c r="FF1284" s="237" t="s">
        <v>87</v>
      </c>
      <c r="FJ1284" s="226"/>
      <c r="FL1284" s="226"/>
    </row>
    <row r="1285" spans="1:168" s="116" customFormat="1" ht="15" x14ac:dyDescent="0.25">
      <c r="A1285" s="238"/>
      <c r="B1285" s="239"/>
      <c r="C1285" s="310" t="s">
        <v>88</v>
      </c>
      <c r="D1285" s="310"/>
      <c r="E1285" s="310"/>
      <c r="F1285" s="310"/>
      <c r="G1285" s="310"/>
      <c r="H1285" s="310"/>
      <c r="I1285" s="310"/>
      <c r="J1285" s="310"/>
      <c r="K1285" s="310"/>
      <c r="L1285" s="310"/>
      <c r="M1285" s="310"/>
      <c r="N1285" s="322"/>
      <c r="EZ1285" s="225"/>
      <c r="FA1285" s="226"/>
      <c r="FB1285" s="226"/>
      <c r="FC1285" s="226"/>
      <c r="FD1285" s="226"/>
      <c r="FF1285" s="237" t="s">
        <v>88</v>
      </c>
      <c r="FJ1285" s="226"/>
      <c r="FL1285" s="226"/>
    </row>
    <row r="1286" spans="1:168" s="116" customFormat="1" ht="15" x14ac:dyDescent="0.25">
      <c r="A1286" s="261"/>
      <c r="B1286" s="262"/>
      <c r="C1286" s="316" t="s">
        <v>82</v>
      </c>
      <c r="D1286" s="316"/>
      <c r="E1286" s="316"/>
      <c r="F1286" s="229"/>
      <c r="G1286" s="230"/>
      <c r="H1286" s="230"/>
      <c r="I1286" s="230"/>
      <c r="J1286" s="233"/>
      <c r="K1286" s="230"/>
      <c r="L1286" s="266">
        <v>10821.11</v>
      </c>
      <c r="M1286" s="256"/>
      <c r="N1286" s="264">
        <v>98688.52</v>
      </c>
      <c r="EZ1286" s="225"/>
      <c r="FA1286" s="226"/>
      <c r="FB1286" s="226"/>
      <c r="FC1286" s="226"/>
      <c r="FD1286" s="226"/>
      <c r="FJ1286" s="226" t="s">
        <v>82</v>
      </c>
      <c r="FL1286" s="226"/>
    </row>
    <row r="1287" spans="1:168" s="116" customFormat="1" ht="34.5" x14ac:dyDescent="0.25">
      <c r="A1287" s="227" t="s">
        <v>415</v>
      </c>
      <c r="B1287" s="228" t="s">
        <v>174</v>
      </c>
      <c r="C1287" s="316" t="s">
        <v>175</v>
      </c>
      <c r="D1287" s="316"/>
      <c r="E1287" s="316"/>
      <c r="F1287" s="229" t="s">
        <v>109</v>
      </c>
      <c r="G1287" s="230">
        <v>3.6</v>
      </c>
      <c r="H1287" s="231">
        <v>1</v>
      </c>
      <c r="I1287" s="273">
        <v>3.6</v>
      </c>
      <c r="J1287" s="233"/>
      <c r="K1287" s="230"/>
      <c r="L1287" s="233"/>
      <c r="M1287" s="230"/>
      <c r="N1287" s="234"/>
      <c r="EZ1287" s="225"/>
      <c r="FA1287" s="226"/>
      <c r="FB1287" s="226" t="s">
        <v>175</v>
      </c>
      <c r="FC1287" s="226" t="s">
        <v>4</v>
      </c>
      <c r="FD1287" s="226" t="s">
        <v>4</v>
      </c>
      <c r="FJ1287" s="226"/>
      <c r="FL1287" s="226"/>
    </row>
    <row r="1288" spans="1:168" s="116" customFormat="1" ht="15" x14ac:dyDescent="0.25">
      <c r="A1288" s="235"/>
      <c r="B1288" s="236"/>
      <c r="C1288" s="315" t="s">
        <v>416</v>
      </c>
      <c r="D1288" s="315"/>
      <c r="E1288" s="315"/>
      <c r="F1288" s="315"/>
      <c r="G1288" s="315"/>
      <c r="H1288" s="315"/>
      <c r="I1288" s="315"/>
      <c r="J1288" s="315"/>
      <c r="K1288" s="315"/>
      <c r="L1288" s="315"/>
      <c r="M1288" s="315"/>
      <c r="N1288" s="317"/>
      <c r="EZ1288" s="225"/>
      <c r="FA1288" s="226"/>
      <c r="FB1288" s="226"/>
      <c r="FC1288" s="226"/>
      <c r="FD1288" s="226"/>
      <c r="FE1288" s="237" t="s">
        <v>416</v>
      </c>
      <c r="FJ1288" s="226"/>
      <c r="FL1288" s="226"/>
    </row>
    <row r="1289" spans="1:168" s="116" customFormat="1" ht="68.25" x14ac:dyDescent="0.25">
      <c r="A1289" s="238"/>
      <c r="B1289" s="239" t="s">
        <v>61</v>
      </c>
      <c r="C1289" s="310" t="s">
        <v>62</v>
      </c>
      <c r="D1289" s="310"/>
      <c r="E1289" s="310"/>
      <c r="F1289" s="310"/>
      <c r="G1289" s="310"/>
      <c r="H1289" s="310"/>
      <c r="I1289" s="310"/>
      <c r="J1289" s="310"/>
      <c r="K1289" s="310"/>
      <c r="L1289" s="310"/>
      <c r="M1289" s="310"/>
      <c r="N1289" s="322"/>
      <c r="EZ1289" s="225"/>
      <c r="FA1289" s="226"/>
      <c r="FB1289" s="226"/>
      <c r="FC1289" s="226"/>
      <c r="FD1289" s="226"/>
      <c r="FF1289" s="237" t="s">
        <v>62</v>
      </c>
      <c r="FJ1289" s="226"/>
      <c r="FL1289" s="226"/>
    </row>
    <row r="1290" spans="1:168" s="116" customFormat="1" ht="23.25" x14ac:dyDescent="0.25">
      <c r="A1290" s="238"/>
      <c r="B1290" s="239" t="s">
        <v>63</v>
      </c>
      <c r="C1290" s="310" t="s">
        <v>64</v>
      </c>
      <c r="D1290" s="310"/>
      <c r="E1290" s="310"/>
      <c r="F1290" s="310"/>
      <c r="G1290" s="310"/>
      <c r="H1290" s="310"/>
      <c r="I1290" s="310"/>
      <c r="J1290" s="310"/>
      <c r="K1290" s="310"/>
      <c r="L1290" s="310"/>
      <c r="M1290" s="310"/>
      <c r="N1290" s="322"/>
      <c r="EZ1290" s="225"/>
      <c r="FA1290" s="226"/>
      <c r="FB1290" s="226"/>
      <c r="FC1290" s="226"/>
      <c r="FD1290" s="226"/>
      <c r="FF1290" s="237" t="s">
        <v>64</v>
      </c>
      <c r="FJ1290" s="226"/>
      <c r="FL1290" s="226"/>
    </row>
    <row r="1291" spans="1:168" s="116" customFormat="1" ht="15" x14ac:dyDescent="0.25">
      <c r="A1291" s="240"/>
      <c r="B1291" s="239" t="s">
        <v>56</v>
      </c>
      <c r="C1291" s="315" t="s">
        <v>65</v>
      </c>
      <c r="D1291" s="315"/>
      <c r="E1291" s="315"/>
      <c r="F1291" s="241"/>
      <c r="G1291" s="242"/>
      <c r="H1291" s="242"/>
      <c r="I1291" s="242"/>
      <c r="J1291" s="245">
        <v>616.95000000000005</v>
      </c>
      <c r="K1291" s="244">
        <v>1.3225</v>
      </c>
      <c r="L1291" s="250">
        <v>2937.3</v>
      </c>
      <c r="M1291" s="246">
        <v>49.45</v>
      </c>
      <c r="N1291" s="247">
        <v>145249.49</v>
      </c>
      <c r="EZ1291" s="225"/>
      <c r="FA1291" s="226"/>
      <c r="FB1291" s="226"/>
      <c r="FC1291" s="226"/>
      <c r="FD1291" s="226"/>
      <c r="FG1291" s="237" t="s">
        <v>65</v>
      </c>
      <c r="FJ1291" s="226"/>
      <c r="FL1291" s="226"/>
    </row>
    <row r="1292" spans="1:168" s="116" customFormat="1" ht="15" x14ac:dyDescent="0.25">
      <c r="A1292" s="240"/>
      <c r="B1292" s="239" t="s">
        <v>66</v>
      </c>
      <c r="C1292" s="315" t="s">
        <v>67</v>
      </c>
      <c r="D1292" s="315"/>
      <c r="E1292" s="315"/>
      <c r="F1292" s="241"/>
      <c r="G1292" s="242"/>
      <c r="H1292" s="242"/>
      <c r="I1292" s="242"/>
      <c r="J1292" s="245">
        <v>79.150000000000006</v>
      </c>
      <c r="K1292" s="244">
        <v>1.4375</v>
      </c>
      <c r="L1292" s="245">
        <v>409.6</v>
      </c>
      <c r="M1292" s="246">
        <v>14.53</v>
      </c>
      <c r="N1292" s="247">
        <v>5951.49</v>
      </c>
      <c r="EZ1292" s="225"/>
      <c r="FA1292" s="226"/>
      <c r="FB1292" s="226"/>
      <c r="FC1292" s="226"/>
      <c r="FD1292" s="226"/>
      <c r="FG1292" s="237" t="s">
        <v>67</v>
      </c>
      <c r="FJ1292" s="226"/>
      <c r="FL1292" s="226"/>
    </row>
    <row r="1293" spans="1:168" s="116" customFormat="1" ht="15" x14ac:dyDescent="0.25">
      <c r="A1293" s="240"/>
      <c r="B1293" s="239" t="s">
        <v>68</v>
      </c>
      <c r="C1293" s="315" t="s">
        <v>69</v>
      </c>
      <c r="D1293" s="315"/>
      <c r="E1293" s="315"/>
      <c r="F1293" s="241"/>
      <c r="G1293" s="242"/>
      <c r="H1293" s="242"/>
      <c r="I1293" s="242"/>
      <c r="J1293" s="245">
        <v>5.0199999999999996</v>
      </c>
      <c r="K1293" s="244">
        <v>1.4375</v>
      </c>
      <c r="L1293" s="245">
        <v>25.98</v>
      </c>
      <c r="M1293" s="246">
        <v>49.45</v>
      </c>
      <c r="N1293" s="247">
        <v>1284.71</v>
      </c>
      <c r="EZ1293" s="225"/>
      <c r="FA1293" s="226"/>
      <c r="FB1293" s="226"/>
      <c r="FC1293" s="226"/>
      <c r="FD1293" s="226"/>
      <c r="FG1293" s="237" t="s">
        <v>69</v>
      </c>
      <c r="FJ1293" s="226"/>
      <c r="FL1293" s="226"/>
    </row>
    <row r="1294" spans="1:168" s="116" customFormat="1" ht="15" x14ac:dyDescent="0.25">
      <c r="A1294" s="240"/>
      <c r="B1294" s="239" t="s">
        <v>70</v>
      </c>
      <c r="C1294" s="315" t="s">
        <v>71</v>
      </c>
      <c r="D1294" s="315"/>
      <c r="E1294" s="315"/>
      <c r="F1294" s="241"/>
      <c r="G1294" s="242"/>
      <c r="H1294" s="242"/>
      <c r="I1294" s="242"/>
      <c r="J1294" s="245">
        <v>37.630000000000003</v>
      </c>
      <c r="K1294" s="242"/>
      <c r="L1294" s="245">
        <v>135.47</v>
      </c>
      <c r="M1294" s="246">
        <v>9.1199999999999992</v>
      </c>
      <c r="N1294" s="247">
        <v>1235.49</v>
      </c>
      <c r="EZ1294" s="225"/>
      <c r="FA1294" s="226"/>
      <c r="FB1294" s="226"/>
      <c r="FC1294" s="226"/>
      <c r="FD1294" s="226"/>
      <c r="FG1294" s="237" t="s">
        <v>71</v>
      </c>
      <c r="FJ1294" s="226"/>
      <c r="FL1294" s="226"/>
    </row>
    <row r="1295" spans="1:168" s="116" customFormat="1" ht="15" x14ac:dyDescent="0.25">
      <c r="A1295" s="251"/>
      <c r="B1295" s="239"/>
      <c r="C1295" s="315" t="s">
        <v>72</v>
      </c>
      <c r="D1295" s="315"/>
      <c r="E1295" s="315"/>
      <c r="F1295" s="241" t="s">
        <v>73</v>
      </c>
      <c r="G1295" s="246">
        <v>29.68</v>
      </c>
      <c r="H1295" s="244">
        <v>1.3225</v>
      </c>
      <c r="I1295" s="268">
        <v>141.30647999999999</v>
      </c>
      <c r="J1295" s="253"/>
      <c r="K1295" s="242"/>
      <c r="L1295" s="253"/>
      <c r="M1295" s="242"/>
      <c r="N1295" s="254"/>
      <c r="EZ1295" s="225"/>
      <c r="FA1295" s="226"/>
      <c r="FB1295" s="226"/>
      <c r="FC1295" s="226"/>
      <c r="FD1295" s="226"/>
      <c r="FH1295" s="237" t="s">
        <v>72</v>
      </c>
      <c r="FJ1295" s="226"/>
      <c r="FL1295" s="226"/>
    </row>
    <row r="1296" spans="1:168" s="116" customFormat="1" ht="15" x14ac:dyDescent="0.25">
      <c r="A1296" s="251"/>
      <c r="B1296" s="239"/>
      <c r="C1296" s="315" t="s">
        <v>74</v>
      </c>
      <c r="D1296" s="315"/>
      <c r="E1296" s="315"/>
      <c r="F1296" s="241" t="s">
        <v>73</v>
      </c>
      <c r="G1296" s="269">
        <v>0.4</v>
      </c>
      <c r="H1296" s="244">
        <v>1.4375</v>
      </c>
      <c r="I1296" s="246">
        <v>2.0699999999999998</v>
      </c>
      <c r="J1296" s="253"/>
      <c r="K1296" s="242"/>
      <c r="L1296" s="253"/>
      <c r="M1296" s="242"/>
      <c r="N1296" s="254"/>
      <c r="EZ1296" s="225"/>
      <c r="FA1296" s="226"/>
      <c r="FB1296" s="226"/>
      <c r="FC1296" s="226"/>
      <c r="FD1296" s="226"/>
      <c r="FH1296" s="237" t="s">
        <v>74</v>
      </c>
      <c r="FJ1296" s="226"/>
      <c r="FL1296" s="226"/>
    </row>
    <row r="1297" spans="1:168" s="116" customFormat="1" ht="15" x14ac:dyDescent="0.25">
      <c r="A1297" s="235"/>
      <c r="B1297" s="239"/>
      <c r="C1297" s="318" t="s">
        <v>75</v>
      </c>
      <c r="D1297" s="318"/>
      <c r="E1297" s="318"/>
      <c r="F1297" s="255"/>
      <c r="G1297" s="256"/>
      <c r="H1297" s="256"/>
      <c r="I1297" s="256"/>
      <c r="J1297" s="258">
        <v>733.73</v>
      </c>
      <c r="K1297" s="256"/>
      <c r="L1297" s="257">
        <v>3482.37</v>
      </c>
      <c r="M1297" s="256"/>
      <c r="N1297" s="259">
        <v>152436.47</v>
      </c>
      <c r="EZ1297" s="225"/>
      <c r="FA1297" s="226"/>
      <c r="FB1297" s="226"/>
      <c r="FC1297" s="226"/>
      <c r="FD1297" s="226"/>
      <c r="FI1297" s="237" t="s">
        <v>75</v>
      </c>
      <c r="FJ1297" s="226"/>
      <c r="FL1297" s="226"/>
    </row>
    <row r="1298" spans="1:168" s="116" customFormat="1" ht="15" x14ac:dyDescent="0.25">
      <c r="A1298" s="251"/>
      <c r="B1298" s="239"/>
      <c r="C1298" s="315" t="s">
        <v>76</v>
      </c>
      <c r="D1298" s="315"/>
      <c r="E1298" s="315"/>
      <c r="F1298" s="241"/>
      <c r="G1298" s="242"/>
      <c r="H1298" s="242"/>
      <c r="I1298" s="242"/>
      <c r="J1298" s="253"/>
      <c r="K1298" s="242"/>
      <c r="L1298" s="250">
        <v>2963.28</v>
      </c>
      <c r="M1298" s="242"/>
      <c r="N1298" s="247">
        <v>146534.20000000001</v>
      </c>
      <c r="EZ1298" s="225"/>
      <c r="FA1298" s="226"/>
      <c r="FB1298" s="226"/>
      <c r="FC1298" s="226"/>
      <c r="FD1298" s="226"/>
      <c r="FH1298" s="237" t="s">
        <v>76</v>
      </c>
      <c r="FJ1298" s="226"/>
      <c r="FL1298" s="226"/>
    </row>
    <row r="1299" spans="1:168" s="116" customFormat="1" ht="23.25" x14ac:dyDescent="0.25">
      <c r="A1299" s="251"/>
      <c r="B1299" s="239" t="s">
        <v>111</v>
      </c>
      <c r="C1299" s="315" t="s">
        <v>112</v>
      </c>
      <c r="D1299" s="315"/>
      <c r="E1299" s="315"/>
      <c r="F1299" s="241" t="s">
        <v>79</v>
      </c>
      <c r="G1299" s="260">
        <v>97</v>
      </c>
      <c r="H1299" s="242"/>
      <c r="I1299" s="260">
        <v>97</v>
      </c>
      <c r="J1299" s="253"/>
      <c r="K1299" s="242"/>
      <c r="L1299" s="250">
        <v>2874.38</v>
      </c>
      <c r="M1299" s="242"/>
      <c r="N1299" s="247">
        <v>142138.17000000001</v>
      </c>
      <c r="EZ1299" s="225"/>
      <c r="FA1299" s="226"/>
      <c r="FB1299" s="226"/>
      <c r="FC1299" s="226"/>
      <c r="FD1299" s="226"/>
      <c r="FH1299" s="237" t="s">
        <v>112</v>
      </c>
      <c r="FJ1299" s="226"/>
      <c r="FL1299" s="226"/>
    </row>
    <row r="1300" spans="1:168" s="116" customFormat="1" ht="23.25" x14ac:dyDescent="0.25">
      <c r="A1300" s="251"/>
      <c r="B1300" s="239" t="s">
        <v>113</v>
      </c>
      <c r="C1300" s="315" t="s">
        <v>114</v>
      </c>
      <c r="D1300" s="315"/>
      <c r="E1300" s="315"/>
      <c r="F1300" s="241" t="s">
        <v>79</v>
      </c>
      <c r="G1300" s="260">
        <v>51</v>
      </c>
      <c r="H1300" s="242"/>
      <c r="I1300" s="260">
        <v>51</v>
      </c>
      <c r="J1300" s="253"/>
      <c r="K1300" s="242"/>
      <c r="L1300" s="250">
        <v>1511.27</v>
      </c>
      <c r="M1300" s="242"/>
      <c r="N1300" s="247">
        <v>74732.44</v>
      </c>
      <c r="EZ1300" s="225"/>
      <c r="FA1300" s="226"/>
      <c r="FB1300" s="226"/>
      <c r="FC1300" s="226"/>
      <c r="FD1300" s="226"/>
      <c r="FH1300" s="237" t="s">
        <v>114</v>
      </c>
      <c r="FJ1300" s="226"/>
      <c r="FL1300" s="226"/>
    </row>
    <row r="1301" spans="1:168" s="116" customFormat="1" ht="15" x14ac:dyDescent="0.25">
      <c r="A1301" s="261"/>
      <c r="B1301" s="262"/>
      <c r="C1301" s="316" t="s">
        <v>82</v>
      </c>
      <c r="D1301" s="316"/>
      <c r="E1301" s="316"/>
      <c r="F1301" s="229"/>
      <c r="G1301" s="230"/>
      <c r="H1301" s="230"/>
      <c r="I1301" s="230"/>
      <c r="J1301" s="233"/>
      <c r="K1301" s="230"/>
      <c r="L1301" s="266">
        <v>7868.02</v>
      </c>
      <c r="M1301" s="256"/>
      <c r="N1301" s="264">
        <v>369307.08</v>
      </c>
      <c r="EZ1301" s="225"/>
      <c r="FA1301" s="226"/>
      <c r="FB1301" s="226"/>
      <c r="FC1301" s="226"/>
      <c r="FD1301" s="226"/>
      <c r="FJ1301" s="226" t="s">
        <v>82</v>
      </c>
      <c r="FL1301" s="226"/>
    </row>
    <row r="1302" spans="1:168" s="116" customFormat="1" ht="45" x14ac:dyDescent="0.25">
      <c r="A1302" s="227" t="s">
        <v>417</v>
      </c>
      <c r="B1302" s="228" t="s">
        <v>178</v>
      </c>
      <c r="C1302" s="316" t="s">
        <v>179</v>
      </c>
      <c r="D1302" s="316"/>
      <c r="E1302" s="316"/>
      <c r="F1302" s="229" t="s">
        <v>150</v>
      </c>
      <c r="G1302" s="230">
        <v>367.2</v>
      </c>
      <c r="H1302" s="231">
        <v>1</v>
      </c>
      <c r="I1302" s="273">
        <v>367.2</v>
      </c>
      <c r="J1302" s="263">
        <v>169.63</v>
      </c>
      <c r="K1302" s="265">
        <v>1.04236</v>
      </c>
      <c r="L1302" s="266">
        <v>64926.66</v>
      </c>
      <c r="M1302" s="267">
        <v>9.1199999999999992</v>
      </c>
      <c r="N1302" s="264">
        <v>592131.14</v>
      </c>
      <c r="EZ1302" s="225"/>
      <c r="FA1302" s="226"/>
      <c r="FB1302" s="226" t="s">
        <v>179</v>
      </c>
      <c r="FC1302" s="226" t="s">
        <v>4</v>
      </c>
      <c r="FD1302" s="226" t="s">
        <v>4</v>
      </c>
      <c r="FJ1302" s="226"/>
      <c r="FL1302" s="226"/>
    </row>
    <row r="1303" spans="1:168" s="116" customFormat="1" ht="15" x14ac:dyDescent="0.25">
      <c r="A1303" s="235"/>
      <c r="B1303" s="236"/>
      <c r="C1303" s="315" t="s">
        <v>418</v>
      </c>
      <c r="D1303" s="315"/>
      <c r="E1303" s="315"/>
      <c r="F1303" s="315"/>
      <c r="G1303" s="315"/>
      <c r="H1303" s="315"/>
      <c r="I1303" s="315"/>
      <c r="J1303" s="315"/>
      <c r="K1303" s="315"/>
      <c r="L1303" s="315"/>
      <c r="M1303" s="315"/>
      <c r="N1303" s="317"/>
      <c r="EZ1303" s="225"/>
      <c r="FA1303" s="226"/>
      <c r="FB1303" s="226"/>
      <c r="FC1303" s="226"/>
      <c r="FD1303" s="226"/>
      <c r="FE1303" s="237" t="s">
        <v>418</v>
      </c>
      <c r="FJ1303" s="226"/>
      <c r="FL1303" s="226"/>
    </row>
    <row r="1304" spans="1:168" s="116" customFormat="1" ht="15" x14ac:dyDescent="0.25">
      <c r="A1304" s="235"/>
      <c r="B1304" s="236"/>
      <c r="C1304" s="315" t="s">
        <v>632</v>
      </c>
      <c r="D1304" s="315"/>
      <c r="E1304" s="315"/>
      <c r="F1304" s="315"/>
      <c r="G1304" s="315"/>
      <c r="H1304" s="315"/>
      <c r="I1304" s="315"/>
      <c r="J1304" s="315"/>
      <c r="K1304" s="315"/>
      <c r="L1304" s="315"/>
      <c r="M1304" s="315"/>
      <c r="N1304" s="317"/>
      <c r="EZ1304" s="225"/>
      <c r="FA1304" s="226"/>
      <c r="FB1304" s="226"/>
      <c r="FC1304" s="226"/>
      <c r="FD1304" s="226"/>
      <c r="FJ1304" s="226"/>
      <c r="FK1304" s="237" t="s">
        <v>632</v>
      </c>
      <c r="FL1304" s="226"/>
    </row>
    <row r="1305" spans="1:168" s="116" customFormat="1" ht="15" x14ac:dyDescent="0.25">
      <c r="A1305" s="238"/>
      <c r="B1305" s="239"/>
      <c r="C1305" s="310" t="s">
        <v>87</v>
      </c>
      <c r="D1305" s="310"/>
      <c r="E1305" s="310"/>
      <c r="F1305" s="310"/>
      <c r="G1305" s="310"/>
      <c r="H1305" s="310"/>
      <c r="I1305" s="310"/>
      <c r="J1305" s="310"/>
      <c r="K1305" s="310"/>
      <c r="L1305" s="310"/>
      <c r="M1305" s="310"/>
      <c r="N1305" s="322"/>
      <c r="EZ1305" s="225"/>
      <c r="FA1305" s="226"/>
      <c r="FB1305" s="226"/>
      <c r="FC1305" s="226"/>
      <c r="FD1305" s="226"/>
      <c r="FF1305" s="237" t="s">
        <v>87</v>
      </c>
      <c r="FJ1305" s="226"/>
      <c r="FL1305" s="226"/>
    </row>
    <row r="1306" spans="1:168" s="116" customFormat="1" ht="15" x14ac:dyDescent="0.25">
      <c r="A1306" s="238"/>
      <c r="B1306" s="239"/>
      <c r="C1306" s="310" t="s">
        <v>88</v>
      </c>
      <c r="D1306" s="310"/>
      <c r="E1306" s="310"/>
      <c r="F1306" s="310"/>
      <c r="G1306" s="310"/>
      <c r="H1306" s="310"/>
      <c r="I1306" s="310"/>
      <c r="J1306" s="310"/>
      <c r="K1306" s="310"/>
      <c r="L1306" s="310"/>
      <c r="M1306" s="310"/>
      <c r="N1306" s="322"/>
      <c r="EZ1306" s="225"/>
      <c r="FA1306" s="226"/>
      <c r="FB1306" s="226"/>
      <c r="FC1306" s="226"/>
      <c r="FD1306" s="226"/>
      <c r="FF1306" s="237" t="s">
        <v>88</v>
      </c>
      <c r="FJ1306" s="226"/>
      <c r="FL1306" s="226"/>
    </row>
    <row r="1307" spans="1:168" s="116" customFormat="1" ht="15" x14ac:dyDescent="0.25">
      <c r="A1307" s="261"/>
      <c r="B1307" s="262"/>
      <c r="C1307" s="316" t="s">
        <v>82</v>
      </c>
      <c r="D1307" s="316"/>
      <c r="E1307" s="316"/>
      <c r="F1307" s="229"/>
      <c r="G1307" s="230"/>
      <c r="H1307" s="230"/>
      <c r="I1307" s="230"/>
      <c r="J1307" s="233"/>
      <c r="K1307" s="230"/>
      <c r="L1307" s="266">
        <v>64926.66</v>
      </c>
      <c r="M1307" s="256"/>
      <c r="N1307" s="264">
        <v>592131.14</v>
      </c>
      <c r="EZ1307" s="225"/>
      <c r="FA1307" s="226"/>
      <c r="FB1307" s="226"/>
      <c r="FC1307" s="226"/>
      <c r="FD1307" s="226"/>
      <c r="FJ1307" s="226" t="s">
        <v>82</v>
      </c>
      <c r="FL1307" s="226"/>
    </row>
    <row r="1308" spans="1:168" s="116" customFormat="1" ht="34.5" x14ac:dyDescent="0.25">
      <c r="A1308" s="227" t="s">
        <v>419</v>
      </c>
      <c r="B1308" s="228" t="s">
        <v>174</v>
      </c>
      <c r="C1308" s="316" t="s">
        <v>175</v>
      </c>
      <c r="D1308" s="316"/>
      <c r="E1308" s="316"/>
      <c r="F1308" s="229" t="s">
        <v>109</v>
      </c>
      <c r="G1308" s="230">
        <v>0.24</v>
      </c>
      <c r="H1308" s="231">
        <v>1</v>
      </c>
      <c r="I1308" s="267">
        <v>0.24</v>
      </c>
      <c r="J1308" s="233"/>
      <c r="K1308" s="230"/>
      <c r="L1308" s="233"/>
      <c r="M1308" s="230"/>
      <c r="N1308" s="234"/>
      <c r="EZ1308" s="225"/>
      <c r="FA1308" s="226"/>
      <c r="FB1308" s="226" t="s">
        <v>175</v>
      </c>
      <c r="FC1308" s="226" t="s">
        <v>4</v>
      </c>
      <c r="FD1308" s="226" t="s">
        <v>4</v>
      </c>
      <c r="FJ1308" s="226"/>
      <c r="FL1308" s="226"/>
    </row>
    <row r="1309" spans="1:168" s="116" customFormat="1" ht="15" x14ac:dyDescent="0.25">
      <c r="A1309" s="235"/>
      <c r="B1309" s="236"/>
      <c r="C1309" s="315" t="s">
        <v>420</v>
      </c>
      <c r="D1309" s="315"/>
      <c r="E1309" s="315"/>
      <c r="F1309" s="315"/>
      <c r="G1309" s="315"/>
      <c r="H1309" s="315"/>
      <c r="I1309" s="315"/>
      <c r="J1309" s="315"/>
      <c r="K1309" s="315"/>
      <c r="L1309" s="315"/>
      <c r="M1309" s="315"/>
      <c r="N1309" s="317"/>
      <c r="EZ1309" s="225"/>
      <c r="FA1309" s="226"/>
      <c r="FB1309" s="226"/>
      <c r="FC1309" s="226"/>
      <c r="FD1309" s="226"/>
      <c r="FE1309" s="237" t="s">
        <v>420</v>
      </c>
      <c r="FJ1309" s="226"/>
      <c r="FL1309" s="226"/>
    </row>
    <row r="1310" spans="1:168" s="116" customFormat="1" ht="68.25" x14ac:dyDescent="0.25">
      <c r="A1310" s="238"/>
      <c r="B1310" s="239" t="s">
        <v>61</v>
      </c>
      <c r="C1310" s="310" t="s">
        <v>62</v>
      </c>
      <c r="D1310" s="310"/>
      <c r="E1310" s="310"/>
      <c r="F1310" s="310"/>
      <c r="G1310" s="310"/>
      <c r="H1310" s="310"/>
      <c r="I1310" s="310"/>
      <c r="J1310" s="310"/>
      <c r="K1310" s="310"/>
      <c r="L1310" s="310"/>
      <c r="M1310" s="310"/>
      <c r="N1310" s="322"/>
      <c r="EZ1310" s="225"/>
      <c r="FA1310" s="226"/>
      <c r="FB1310" s="226"/>
      <c r="FC1310" s="226"/>
      <c r="FD1310" s="226"/>
      <c r="FF1310" s="237" t="s">
        <v>62</v>
      </c>
      <c r="FJ1310" s="226"/>
      <c r="FL1310" s="226"/>
    </row>
    <row r="1311" spans="1:168" s="116" customFormat="1" ht="23.25" x14ac:dyDescent="0.25">
      <c r="A1311" s="238"/>
      <c r="B1311" s="239" t="s">
        <v>63</v>
      </c>
      <c r="C1311" s="310" t="s">
        <v>64</v>
      </c>
      <c r="D1311" s="310"/>
      <c r="E1311" s="310"/>
      <c r="F1311" s="310"/>
      <c r="G1311" s="310"/>
      <c r="H1311" s="310"/>
      <c r="I1311" s="310"/>
      <c r="J1311" s="310"/>
      <c r="K1311" s="310"/>
      <c r="L1311" s="310"/>
      <c r="M1311" s="310"/>
      <c r="N1311" s="322"/>
      <c r="EZ1311" s="225"/>
      <c r="FA1311" s="226"/>
      <c r="FB1311" s="226"/>
      <c r="FC1311" s="226"/>
      <c r="FD1311" s="226"/>
      <c r="FF1311" s="237" t="s">
        <v>64</v>
      </c>
      <c r="FJ1311" s="226"/>
      <c r="FL1311" s="226"/>
    </row>
    <row r="1312" spans="1:168" s="116" customFormat="1" ht="15" x14ac:dyDescent="0.25">
      <c r="A1312" s="240"/>
      <c r="B1312" s="239" t="s">
        <v>56</v>
      </c>
      <c r="C1312" s="315" t="s">
        <v>65</v>
      </c>
      <c r="D1312" s="315"/>
      <c r="E1312" s="315"/>
      <c r="F1312" s="241"/>
      <c r="G1312" s="242"/>
      <c r="H1312" s="242"/>
      <c r="I1312" s="242"/>
      <c r="J1312" s="245">
        <v>616.95000000000005</v>
      </c>
      <c r="K1312" s="244">
        <v>1.3225</v>
      </c>
      <c r="L1312" s="245">
        <v>195.82</v>
      </c>
      <c r="M1312" s="246">
        <v>49.45</v>
      </c>
      <c r="N1312" s="247">
        <v>9683.2999999999993</v>
      </c>
      <c r="EZ1312" s="225"/>
      <c r="FA1312" s="226"/>
      <c r="FB1312" s="226"/>
      <c r="FC1312" s="226"/>
      <c r="FD1312" s="226"/>
      <c r="FG1312" s="237" t="s">
        <v>65</v>
      </c>
      <c r="FJ1312" s="226"/>
      <c r="FL1312" s="226"/>
    </row>
    <row r="1313" spans="1:168" s="116" customFormat="1" ht="15" x14ac:dyDescent="0.25">
      <c r="A1313" s="240"/>
      <c r="B1313" s="239" t="s">
        <v>66</v>
      </c>
      <c r="C1313" s="315" t="s">
        <v>67</v>
      </c>
      <c r="D1313" s="315"/>
      <c r="E1313" s="315"/>
      <c r="F1313" s="241"/>
      <c r="G1313" s="242"/>
      <c r="H1313" s="242"/>
      <c r="I1313" s="242"/>
      <c r="J1313" s="245">
        <v>79.150000000000006</v>
      </c>
      <c r="K1313" s="244">
        <v>1.4375</v>
      </c>
      <c r="L1313" s="245">
        <v>27.31</v>
      </c>
      <c r="M1313" s="246">
        <v>14.53</v>
      </c>
      <c r="N1313" s="249">
        <v>396.81</v>
      </c>
      <c r="EZ1313" s="225"/>
      <c r="FA1313" s="226"/>
      <c r="FB1313" s="226"/>
      <c r="FC1313" s="226"/>
      <c r="FD1313" s="226"/>
      <c r="FG1313" s="237" t="s">
        <v>67</v>
      </c>
      <c r="FJ1313" s="226"/>
      <c r="FL1313" s="226"/>
    </row>
    <row r="1314" spans="1:168" s="116" customFormat="1" ht="15" x14ac:dyDescent="0.25">
      <c r="A1314" s="240"/>
      <c r="B1314" s="239" t="s">
        <v>68</v>
      </c>
      <c r="C1314" s="315" t="s">
        <v>69</v>
      </c>
      <c r="D1314" s="315"/>
      <c r="E1314" s="315"/>
      <c r="F1314" s="241"/>
      <c r="G1314" s="242"/>
      <c r="H1314" s="242"/>
      <c r="I1314" s="242"/>
      <c r="J1314" s="245">
        <v>5.0199999999999996</v>
      </c>
      <c r="K1314" s="244">
        <v>1.4375</v>
      </c>
      <c r="L1314" s="245">
        <v>1.73</v>
      </c>
      <c r="M1314" s="246">
        <v>49.45</v>
      </c>
      <c r="N1314" s="249">
        <v>85.55</v>
      </c>
      <c r="EZ1314" s="225"/>
      <c r="FA1314" s="226"/>
      <c r="FB1314" s="226"/>
      <c r="FC1314" s="226"/>
      <c r="FD1314" s="226"/>
      <c r="FG1314" s="237" t="s">
        <v>69</v>
      </c>
      <c r="FJ1314" s="226"/>
      <c r="FL1314" s="226"/>
    </row>
    <row r="1315" spans="1:168" s="116" customFormat="1" ht="15" x14ac:dyDescent="0.25">
      <c r="A1315" s="240"/>
      <c r="B1315" s="239" t="s">
        <v>70</v>
      </c>
      <c r="C1315" s="315" t="s">
        <v>71</v>
      </c>
      <c r="D1315" s="315"/>
      <c r="E1315" s="315"/>
      <c r="F1315" s="241"/>
      <c r="G1315" s="242"/>
      <c r="H1315" s="242"/>
      <c r="I1315" s="242"/>
      <c r="J1315" s="245">
        <v>37.630000000000003</v>
      </c>
      <c r="K1315" s="242"/>
      <c r="L1315" s="245">
        <v>9.0299999999999994</v>
      </c>
      <c r="M1315" s="246">
        <v>9.1199999999999992</v>
      </c>
      <c r="N1315" s="249">
        <v>82.35</v>
      </c>
      <c r="EZ1315" s="225"/>
      <c r="FA1315" s="226"/>
      <c r="FB1315" s="226"/>
      <c r="FC1315" s="226"/>
      <c r="FD1315" s="226"/>
      <c r="FG1315" s="237" t="s">
        <v>71</v>
      </c>
      <c r="FJ1315" s="226"/>
      <c r="FL1315" s="226"/>
    </row>
    <row r="1316" spans="1:168" s="116" customFormat="1" ht="15" x14ac:dyDescent="0.25">
      <c r="A1316" s="251"/>
      <c r="B1316" s="239"/>
      <c r="C1316" s="315" t="s">
        <v>72</v>
      </c>
      <c r="D1316" s="315"/>
      <c r="E1316" s="315"/>
      <c r="F1316" s="241" t="s">
        <v>73</v>
      </c>
      <c r="G1316" s="246">
        <v>29.68</v>
      </c>
      <c r="H1316" s="244">
        <v>1.3225</v>
      </c>
      <c r="I1316" s="271">
        <v>9.4204319999999999</v>
      </c>
      <c r="J1316" s="253"/>
      <c r="K1316" s="242"/>
      <c r="L1316" s="253"/>
      <c r="M1316" s="242"/>
      <c r="N1316" s="254"/>
      <c r="EZ1316" s="225"/>
      <c r="FA1316" s="226"/>
      <c r="FB1316" s="226"/>
      <c r="FC1316" s="226"/>
      <c r="FD1316" s="226"/>
      <c r="FH1316" s="237" t="s">
        <v>72</v>
      </c>
      <c r="FJ1316" s="226"/>
      <c r="FL1316" s="226"/>
    </row>
    <row r="1317" spans="1:168" s="116" customFormat="1" ht="15" x14ac:dyDescent="0.25">
      <c r="A1317" s="251"/>
      <c r="B1317" s="239"/>
      <c r="C1317" s="315" t="s">
        <v>74</v>
      </c>
      <c r="D1317" s="315"/>
      <c r="E1317" s="315"/>
      <c r="F1317" s="241" t="s">
        <v>73</v>
      </c>
      <c r="G1317" s="269">
        <v>0.4</v>
      </c>
      <c r="H1317" s="244">
        <v>1.4375</v>
      </c>
      <c r="I1317" s="274">
        <v>0.13800000000000001</v>
      </c>
      <c r="J1317" s="253"/>
      <c r="K1317" s="242"/>
      <c r="L1317" s="253"/>
      <c r="M1317" s="242"/>
      <c r="N1317" s="254"/>
      <c r="EZ1317" s="225"/>
      <c r="FA1317" s="226"/>
      <c r="FB1317" s="226"/>
      <c r="FC1317" s="226"/>
      <c r="FD1317" s="226"/>
      <c r="FH1317" s="237" t="s">
        <v>74</v>
      </c>
      <c r="FJ1317" s="226"/>
      <c r="FL1317" s="226"/>
    </row>
    <row r="1318" spans="1:168" s="116" customFormat="1" ht="15" x14ac:dyDescent="0.25">
      <c r="A1318" s="235"/>
      <c r="B1318" s="239"/>
      <c r="C1318" s="318" t="s">
        <v>75</v>
      </c>
      <c r="D1318" s="318"/>
      <c r="E1318" s="318"/>
      <c r="F1318" s="255"/>
      <c r="G1318" s="256"/>
      <c r="H1318" s="256"/>
      <c r="I1318" s="256"/>
      <c r="J1318" s="258">
        <v>733.73</v>
      </c>
      <c r="K1318" s="256"/>
      <c r="L1318" s="258">
        <v>232.16</v>
      </c>
      <c r="M1318" s="256"/>
      <c r="N1318" s="259">
        <v>10162.459999999999</v>
      </c>
      <c r="EZ1318" s="225"/>
      <c r="FA1318" s="226"/>
      <c r="FB1318" s="226"/>
      <c r="FC1318" s="226"/>
      <c r="FD1318" s="226"/>
      <c r="FI1318" s="237" t="s">
        <v>75</v>
      </c>
      <c r="FJ1318" s="226"/>
      <c r="FL1318" s="226"/>
    </row>
    <row r="1319" spans="1:168" s="116" customFormat="1" ht="15" x14ac:dyDescent="0.25">
      <c r="A1319" s="251"/>
      <c r="B1319" s="239"/>
      <c r="C1319" s="315" t="s">
        <v>76</v>
      </c>
      <c r="D1319" s="315"/>
      <c r="E1319" s="315"/>
      <c r="F1319" s="241"/>
      <c r="G1319" s="242"/>
      <c r="H1319" s="242"/>
      <c r="I1319" s="242"/>
      <c r="J1319" s="253"/>
      <c r="K1319" s="242"/>
      <c r="L1319" s="245">
        <v>197.55</v>
      </c>
      <c r="M1319" s="242"/>
      <c r="N1319" s="247">
        <v>9768.85</v>
      </c>
      <c r="EZ1319" s="225"/>
      <c r="FA1319" s="226"/>
      <c r="FB1319" s="226"/>
      <c r="FC1319" s="226"/>
      <c r="FD1319" s="226"/>
      <c r="FH1319" s="237" t="s">
        <v>76</v>
      </c>
      <c r="FJ1319" s="226"/>
      <c r="FL1319" s="226"/>
    </row>
    <row r="1320" spans="1:168" s="116" customFormat="1" ht="23.25" x14ac:dyDescent="0.25">
      <c r="A1320" s="251"/>
      <c r="B1320" s="239" t="s">
        <v>111</v>
      </c>
      <c r="C1320" s="315" t="s">
        <v>112</v>
      </c>
      <c r="D1320" s="315"/>
      <c r="E1320" s="315"/>
      <c r="F1320" s="241" t="s">
        <v>79</v>
      </c>
      <c r="G1320" s="260">
        <v>97</v>
      </c>
      <c r="H1320" s="242"/>
      <c r="I1320" s="260">
        <v>97</v>
      </c>
      <c r="J1320" s="253"/>
      <c r="K1320" s="242"/>
      <c r="L1320" s="245">
        <v>191.62</v>
      </c>
      <c r="M1320" s="242"/>
      <c r="N1320" s="247">
        <v>9475.7800000000007</v>
      </c>
      <c r="EZ1320" s="225"/>
      <c r="FA1320" s="226"/>
      <c r="FB1320" s="226"/>
      <c r="FC1320" s="226"/>
      <c r="FD1320" s="226"/>
      <c r="FH1320" s="237" t="s">
        <v>112</v>
      </c>
      <c r="FJ1320" s="226"/>
      <c r="FL1320" s="226"/>
    </row>
    <row r="1321" spans="1:168" s="116" customFormat="1" ht="23.25" x14ac:dyDescent="0.25">
      <c r="A1321" s="251"/>
      <c r="B1321" s="239" t="s">
        <v>113</v>
      </c>
      <c r="C1321" s="315" t="s">
        <v>114</v>
      </c>
      <c r="D1321" s="315"/>
      <c r="E1321" s="315"/>
      <c r="F1321" s="241" t="s">
        <v>79</v>
      </c>
      <c r="G1321" s="260">
        <v>51</v>
      </c>
      <c r="H1321" s="242"/>
      <c r="I1321" s="260">
        <v>51</v>
      </c>
      <c r="J1321" s="253"/>
      <c r="K1321" s="242"/>
      <c r="L1321" s="245">
        <v>100.75</v>
      </c>
      <c r="M1321" s="242"/>
      <c r="N1321" s="247">
        <v>4982.1099999999997</v>
      </c>
      <c r="EZ1321" s="225"/>
      <c r="FA1321" s="226"/>
      <c r="FB1321" s="226"/>
      <c r="FC1321" s="226"/>
      <c r="FD1321" s="226"/>
      <c r="FH1321" s="237" t="s">
        <v>114</v>
      </c>
      <c r="FJ1321" s="226"/>
      <c r="FL1321" s="226"/>
    </row>
    <row r="1322" spans="1:168" s="116" customFormat="1" ht="15" x14ac:dyDescent="0.25">
      <c r="A1322" s="261"/>
      <c r="B1322" s="262"/>
      <c r="C1322" s="316" t="s">
        <v>82</v>
      </c>
      <c r="D1322" s="316"/>
      <c r="E1322" s="316"/>
      <c r="F1322" s="229"/>
      <c r="G1322" s="230"/>
      <c r="H1322" s="230"/>
      <c r="I1322" s="230"/>
      <c r="J1322" s="233"/>
      <c r="K1322" s="230"/>
      <c r="L1322" s="263">
        <v>524.53</v>
      </c>
      <c r="M1322" s="256"/>
      <c r="N1322" s="264">
        <v>24620.35</v>
      </c>
      <c r="EZ1322" s="225"/>
      <c r="FA1322" s="226"/>
      <c r="FB1322" s="226"/>
      <c r="FC1322" s="226"/>
      <c r="FD1322" s="226"/>
      <c r="FJ1322" s="226" t="s">
        <v>82</v>
      </c>
      <c r="FL1322" s="226"/>
    </row>
    <row r="1323" spans="1:168" s="116" customFormat="1" ht="45" x14ac:dyDescent="0.25">
      <c r="A1323" s="227" t="s">
        <v>421</v>
      </c>
      <c r="B1323" s="228" t="s">
        <v>178</v>
      </c>
      <c r="C1323" s="316" t="s">
        <v>179</v>
      </c>
      <c r="D1323" s="316"/>
      <c r="E1323" s="316"/>
      <c r="F1323" s="229" t="s">
        <v>150</v>
      </c>
      <c r="G1323" s="230">
        <v>24.48</v>
      </c>
      <c r="H1323" s="231">
        <v>1</v>
      </c>
      <c r="I1323" s="267">
        <v>24.48</v>
      </c>
      <c r="J1323" s="263">
        <v>169.63</v>
      </c>
      <c r="K1323" s="265">
        <v>1.04236</v>
      </c>
      <c r="L1323" s="266">
        <v>4328.4399999999996</v>
      </c>
      <c r="M1323" s="267">
        <v>9.1199999999999992</v>
      </c>
      <c r="N1323" s="264">
        <v>39475.370000000003</v>
      </c>
      <c r="EZ1323" s="225"/>
      <c r="FA1323" s="226"/>
      <c r="FB1323" s="226" t="s">
        <v>179</v>
      </c>
      <c r="FC1323" s="226" t="s">
        <v>4</v>
      </c>
      <c r="FD1323" s="226" t="s">
        <v>4</v>
      </c>
      <c r="FJ1323" s="226"/>
      <c r="FL1323" s="226"/>
    </row>
    <row r="1324" spans="1:168" s="116" customFormat="1" ht="15" x14ac:dyDescent="0.25">
      <c r="A1324" s="235"/>
      <c r="B1324" s="236"/>
      <c r="C1324" s="315" t="s">
        <v>422</v>
      </c>
      <c r="D1324" s="315"/>
      <c r="E1324" s="315"/>
      <c r="F1324" s="315"/>
      <c r="G1324" s="315"/>
      <c r="H1324" s="315"/>
      <c r="I1324" s="315"/>
      <c r="J1324" s="315"/>
      <c r="K1324" s="315"/>
      <c r="L1324" s="315"/>
      <c r="M1324" s="315"/>
      <c r="N1324" s="317"/>
      <c r="EZ1324" s="225"/>
      <c r="FA1324" s="226"/>
      <c r="FB1324" s="226"/>
      <c r="FC1324" s="226"/>
      <c r="FD1324" s="226"/>
      <c r="FE1324" s="237" t="s">
        <v>422</v>
      </c>
      <c r="FJ1324" s="226"/>
      <c r="FL1324" s="226"/>
    </row>
    <row r="1325" spans="1:168" s="116" customFormat="1" ht="15" x14ac:dyDescent="0.25">
      <c r="A1325" s="235"/>
      <c r="B1325" s="236"/>
      <c r="C1325" s="315" t="s">
        <v>632</v>
      </c>
      <c r="D1325" s="315"/>
      <c r="E1325" s="315"/>
      <c r="F1325" s="315"/>
      <c r="G1325" s="315"/>
      <c r="H1325" s="315"/>
      <c r="I1325" s="315"/>
      <c r="J1325" s="315"/>
      <c r="K1325" s="315"/>
      <c r="L1325" s="315"/>
      <c r="M1325" s="315"/>
      <c r="N1325" s="317"/>
      <c r="EZ1325" s="225"/>
      <c r="FA1325" s="226"/>
      <c r="FB1325" s="226"/>
      <c r="FC1325" s="226"/>
      <c r="FD1325" s="226"/>
      <c r="FJ1325" s="226"/>
      <c r="FK1325" s="237" t="s">
        <v>632</v>
      </c>
      <c r="FL1325" s="226"/>
    </row>
    <row r="1326" spans="1:168" s="116" customFormat="1" ht="15" x14ac:dyDescent="0.25">
      <c r="A1326" s="238"/>
      <c r="B1326" s="239"/>
      <c r="C1326" s="310" t="s">
        <v>87</v>
      </c>
      <c r="D1326" s="310"/>
      <c r="E1326" s="310"/>
      <c r="F1326" s="310"/>
      <c r="G1326" s="310"/>
      <c r="H1326" s="310"/>
      <c r="I1326" s="310"/>
      <c r="J1326" s="310"/>
      <c r="K1326" s="310"/>
      <c r="L1326" s="310"/>
      <c r="M1326" s="310"/>
      <c r="N1326" s="322"/>
      <c r="EZ1326" s="225"/>
      <c r="FA1326" s="226"/>
      <c r="FB1326" s="226"/>
      <c r="FC1326" s="226"/>
      <c r="FD1326" s="226"/>
      <c r="FF1326" s="237" t="s">
        <v>87</v>
      </c>
      <c r="FJ1326" s="226"/>
      <c r="FL1326" s="226"/>
    </row>
    <row r="1327" spans="1:168" s="116" customFormat="1" ht="15" x14ac:dyDescent="0.25">
      <c r="A1327" s="238"/>
      <c r="B1327" s="239"/>
      <c r="C1327" s="310" t="s">
        <v>88</v>
      </c>
      <c r="D1327" s="310"/>
      <c r="E1327" s="310"/>
      <c r="F1327" s="310"/>
      <c r="G1327" s="310"/>
      <c r="H1327" s="310"/>
      <c r="I1327" s="310"/>
      <c r="J1327" s="310"/>
      <c r="K1327" s="310"/>
      <c r="L1327" s="310"/>
      <c r="M1327" s="310"/>
      <c r="N1327" s="322"/>
      <c r="EZ1327" s="225"/>
      <c r="FA1327" s="226"/>
      <c r="FB1327" s="226"/>
      <c r="FC1327" s="226"/>
      <c r="FD1327" s="226"/>
      <c r="FF1327" s="237" t="s">
        <v>88</v>
      </c>
      <c r="FJ1327" s="226"/>
      <c r="FL1327" s="226"/>
    </row>
    <row r="1328" spans="1:168" s="116" customFormat="1" ht="15" x14ac:dyDescent="0.25">
      <c r="A1328" s="261"/>
      <c r="B1328" s="262"/>
      <c r="C1328" s="316" t="s">
        <v>82</v>
      </c>
      <c r="D1328" s="316"/>
      <c r="E1328" s="316"/>
      <c r="F1328" s="229"/>
      <c r="G1328" s="230"/>
      <c r="H1328" s="230"/>
      <c r="I1328" s="230"/>
      <c r="J1328" s="233"/>
      <c r="K1328" s="230"/>
      <c r="L1328" s="266">
        <v>4328.4399999999996</v>
      </c>
      <c r="M1328" s="256"/>
      <c r="N1328" s="264">
        <v>39475.370000000003</v>
      </c>
      <c r="EZ1328" s="225"/>
      <c r="FA1328" s="226"/>
      <c r="FB1328" s="226"/>
      <c r="FC1328" s="226"/>
      <c r="FD1328" s="226"/>
      <c r="FJ1328" s="226" t="s">
        <v>82</v>
      </c>
      <c r="FL1328" s="226"/>
    </row>
    <row r="1329" spans="1:168" s="116" customFormat="1" ht="45.75" x14ac:dyDescent="0.25">
      <c r="A1329" s="227" t="s">
        <v>423</v>
      </c>
      <c r="B1329" s="228" t="s">
        <v>174</v>
      </c>
      <c r="C1329" s="316" t="s">
        <v>404</v>
      </c>
      <c r="D1329" s="316"/>
      <c r="E1329" s="316"/>
      <c r="F1329" s="229" t="s">
        <v>109</v>
      </c>
      <c r="G1329" s="230">
        <v>0.16</v>
      </c>
      <c r="H1329" s="231">
        <v>1</v>
      </c>
      <c r="I1329" s="267">
        <v>0.16</v>
      </c>
      <c r="J1329" s="233"/>
      <c r="K1329" s="230"/>
      <c r="L1329" s="233"/>
      <c r="M1329" s="230"/>
      <c r="N1329" s="234"/>
      <c r="EZ1329" s="225"/>
      <c r="FA1329" s="226"/>
      <c r="FB1329" s="226" t="s">
        <v>404</v>
      </c>
      <c r="FC1329" s="226" t="s">
        <v>4</v>
      </c>
      <c r="FD1329" s="226" t="s">
        <v>4</v>
      </c>
      <c r="FJ1329" s="226"/>
      <c r="FL1329" s="226"/>
    </row>
    <row r="1330" spans="1:168" s="116" customFormat="1" ht="15" x14ac:dyDescent="0.25">
      <c r="A1330" s="235"/>
      <c r="B1330" s="236"/>
      <c r="C1330" s="315" t="s">
        <v>328</v>
      </c>
      <c r="D1330" s="315"/>
      <c r="E1330" s="315"/>
      <c r="F1330" s="315"/>
      <c r="G1330" s="315"/>
      <c r="H1330" s="315"/>
      <c r="I1330" s="315"/>
      <c r="J1330" s="315"/>
      <c r="K1330" s="315"/>
      <c r="L1330" s="315"/>
      <c r="M1330" s="315"/>
      <c r="N1330" s="317"/>
      <c r="EZ1330" s="225"/>
      <c r="FA1330" s="226"/>
      <c r="FB1330" s="226"/>
      <c r="FC1330" s="226"/>
      <c r="FD1330" s="226"/>
      <c r="FE1330" s="237" t="s">
        <v>328</v>
      </c>
      <c r="FJ1330" s="226"/>
      <c r="FL1330" s="226"/>
    </row>
    <row r="1331" spans="1:168" s="116" customFormat="1" ht="68.25" x14ac:dyDescent="0.25">
      <c r="A1331" s="238"/>
      <c r="B1331" s="239" t="s">
        <v>61</v>
      </c>
      <c r="C1331" s="310" t="s">
        <v>62</v>
      </c>
      <c r="D1331" s="310"/>
      <c r="E1331" s="310"/>
      <c r="F1331" s="310"/>
      <c r="G1331" s="310"/>
      <c r="H1331" s="310"/>
      <c r="I1331" s="310"/>
      <c r="J1331" s="310"/>
      <c r="K1331" s="310"/>
      <c r="L1331" s="310"/>
      <c r="M1331" s="310"/>
      <c r="N1331" s="322"/>
      <c r="EZ1331" s="225"/>
      <c r="FA1331" s="226"/>
      <c r="FB1331" s="226"/>
      <c r="FC1331" s="226"/>
      <c r="FD1331" s="226"/>
      <c r="FF1331" s="237" t="s">
        <v>62</v>
      </c>
      <c r="FJ1331" s="226"/>
      <c r="FL1331" s="226"/>
    </row>
    <row r="1332" spans="1:168" s="116" customFormat="1" ht="15" x14ac:dyDescent="0.25">
      <c r="A1332" s="238"/>
      <c r="B1332" s="239" t="s">
        <v>199</v>
      </c>
      <c r="C1332" s="310" t="s">
        <v>200</v>
      </c>
      <c r="D1332" s="310"/>
      <c r="E1332" s="310"/>
      <c r="F1332" s="310"/>
      <c r="G1332" s="310"/>
      <c r="H1332" s="310"/>
      <c r="I1332" s="310"/>
      <c r="J1332" s="310"/>
      <c r="K1332" s="310"/>
      <c r="L1332" s="310"/>
      <c r="M1332" s="310"/>
      <c r="N1332" s="322"/>
      <c r="EZ1332" s="225"/>
      <c r="FA1332" s="226"/>
      <c r="FB1332" s="226"/>
      <c r="FC1332" s="226"/>
      <c r="FD1332" s="226"/>
      <c r="FF1332" s="237" t="s">
        <v>200</v>
      </c>
      <c r="FJ1332" s="226"/>
      <c r="FL1332" s="226"/>
    </row>
    <row r="1333" spans="1:168" s="116" customFormat="1" ht="23.25" x14ac:dyDescent="0.25">
      <c r="A1333" s="238"/>
      <c r="B1333" s="239" t="s">
        <v>63</v>
      </c>
      <c r="C1333" s="310" t="s">
        <v>64</v>
      </c>
      <c r="D1333" s="310"/>
      <c r="E1333" s="310"/>
      <c r="F1333" s="310"/>
      <c r="G1333" s="310"/>
      <c r="H1333" s="310"/>
      <c r="I1333" s="310"/>
      <c r="J1333" s="310"/>
      <c r="K1333" s="310"/>
      <c r="L1333" s="310"/>
      <c r="M1333" s="310"/>
      <c r="N1333" s="322"/>
      <c r="EZ1333" s="225"/>
      <c r="FA1333" s="226"/>
      <c r="FB1333" s="226"/>
      <c r="FC1333" s="226"/>
      <c r="FD1333" s="226"/>
      <c r="FF1333" s="237" t="s">
        <v>64</v>
      </c>
      <c r="FJ1333" s="226"/>
      <c r="FL1333" s="226"/>
    </row>
    <row r="1334" spans="1:168" s="116" customFormat="1" ht="15" x14ac:dyDescent="0.25">
      <c r="A1334" s="240"/>
      <c r="B1334" s="239" t="s">
        <v>56</v>
      </c>
      <c r="C1334" s="315" t="s">
        <v>65</v>
      </c>
      <c r="D1334" s="315"/>
      <c r="E1334" s="315"/>
      <c r="F1334" s="241"/>
      <c r="G1334" s="242"/>
      <c r="H1334" s="242"/>
      <c r="I1334" s="242"/>
      <c r="J1334" s="245">
        <v>616.95000000000005</v>
      </c>
      <c r="K1334" s="268">
        <v>1.45475</v>
      </c>
      <c r="L1334" s="245">
        <v>143.6</v>
      </c>
      <c r="M1334" s="246">
        <v>49.45</v>
      </c>
      <c r="N1334" s="247">
        <v>7101.02</v>
      </c>
      <c r="EZ1334" s="225"/>
      <c r="FA1334" s="226"/>
      <c r="FB1334" s="226"/>
      <c r="FC1334" s="226"/>
      <c r="FD1334" s="226"/>
      <c r="FG1334" s="237" t="s">
        <v>65</v>
      </c>
      <c r="FJ1334" s="226"/>
      <c r="FL1334" s="226"/>
    </row>
    <row r="1335" spans="1:168" s="116" customFormat="1" ht="15" x14ac:dyDescent="0.25">
      <c r="A1335" s="240"/>
      <c r="B1335" s="239" t="s">
        <v>66</v>
      </c>
      <c r="C1335" s="315" t="s">
        <v>67</v>
      </c>
      <c r="D1335" s="315"/>
      <c r="E1335" s="315"/>
      <c r="F1335" s="241"/>
      <c r="G1335" s="242"/>
      <c r="H1335" s="242"/>
      <c r="I1335" s="242"/>
      <c r="J1335" s="245">
        <v>79.150000000000006</v>
      </c>
      <c r="K1335" s="244">
        <v>1.4375</v>
      </c>
      <c r="L1335" s="245">
        <v>18.2</v>
      </c>
      <c r="M1335" s="246">
        <v>14.53</v>
      </c>
      <c r="N1335" s="249">
        <v>264.45</v>
      </c>
      <c r="EZ1335" s="225"/>
      <c r="FA1335" s="226"/>
      <c r="FB1335" s="226"/>
      <c r="FC1335" s="226"/>
      <c r="FD1335" s="226"/>
      <c r="FG1335" s="237" t="s">
        <v>67</v>
      </c>
      <c r="FJ1335" s="226"/>
      <c r="FL1335" s="226"/>
    </row>
    <row r="1336" spans="1:168" s="116" customFormat="1" ht="15" x14ac:dyDescent="0.25">
      <c r="A1336" s="240"/>
      <c r="B1336" s="239" t="s">
        <v>68</v>
      </c>
      <c r="C1336" s="315" t="s">
        <v>69</v>
      </c>
      <c r="D1336" s="315"/>
      <c r="E1336" s="315"/>
      <c r="F1336" s="241"/>
      <c r="G1336" s="242"/>
      <c r="H1336" s="242"/>
      <c r="I1336" s="242"/>
      <c r="J1336" s="245">
        <v>5.0199999999999996</v>
      </c>
      <c r="K1336" s="244">
        <v>1.4375</v>
      </c>
      <c r="L1336" s="245">
        <v>1.1499999999999999</v>
      </c>
      <c r="M1336" s="246">
        <v>49.45</v>
      </c>
      <c r="N1336" s="249">
        <v>56.87</v>
      </c>
      <c r="EZ1336" s="225"/>
      <c r="FA1336" s="226"/>
      <c r="FB1336" s="226"/>
      <c r="FC1336" s="226"/>
      <c r="FD1336" s="226"/>
      <c r="FG1336" s="237" t="s">
        <v>69</v>
      </c>
      <c r="FJ1336" s="226"/>
      <c r="FL1336" s="226"/>
    </row>
    <row r="1337" spans="1:168" s="116" customFormat="1" ht="15" x14ac:dyDescent="0.25">
      <c r="A1337" s="240"/>
      <c r="B1337" s="239" t="s">
        <v>70</v>
      </c>
      <c r="C1337" s="315" t="s">
        <v>71</v>
      </c>
      <c r="D1337" s="315"/>
      <c r="E1337" s="315"/>
      <c r="F1337" s="241"/>
      <c r="G1337" s="242"/>
      <c r="H1337" s="242"/>
      <c r="I1337" s="242"/>
      <c r="J1337" s="245">
        <v>37.630000000000003</v>
      </c>
      <c r="K1337" s="242"/>
      <c r="L1337" s="245">
        <v>6.02</v>
      </c>
      <c r="M1337" s="246">
        <v>9.1199999999999992</v>
      </c>
      <c r="N1337" s="249">
        <v>54.9</v>
      </c>
      <c r="EZ1337" s="225"/>
      <c r="FA1337" s="226"/>
      <c r="FB1337" s="226"/>
      <c r="FC1337" s="226"/>
      <c r="FD1337" s="226"/>
      <c r="FG1337" s="237" t="s">
        <v>71</v>
      </c>
      <c r="FJ1337" s="226"/>
      <c r="FL1337" s="226"/>
    </row>
    <row r="1338" spans="1:168" s="116" customFormat="1" ht="15" x14ac:dyDescent="0.25">
      <c r="A1338" s="251"/>
      <c r="B1338" s="239"/>
      <c r="C1338" s="315" t="s">
        <v>72</v>
      </c>
      <c r="D1338" s="315"/>
      <c r="E1338" s="315"/>
      <c r="F1338" s="241" t="s">
        <v>73</v>
      </c>
      <c r="G1338" s="246">
        <v>29.68</v>
      </c>
      <c r="H1338" s="268">
        <v>1.45475</v>
      </c>
      <c r="I1338" s="252">
        <v>6.9083167999999997</v>
      </c>
      <c r="J1338" s="253"/>
      <c r="K1338" s="242"/>
      <c r="L1338" s="253"/>
      <c r="M1338" s="242"/>
      <c r="N1338" s="254"/>
      <c r="EZ1338" s="225"/>
      <c r="FA1338" s="226"/>
      <c r="FB1338" s="226"/>
      <c r="FC1338" s="226"/>
      <c r="FD1338" s="226"/>
      <c r="FH1338" s="237" t="s">
        <v>72</v>
      </c>
      <c r="FJ1338" s="226"/>
      <c r="FL1338" s="226"/>
    </row>
    <row r="1339" spans="1:168" s="116" customFormat="1" ht="15" x14ac:dyDescent="0.25">
      <c r="A1339" s="251"/>
      <c r="B1339" s="239"/>
      <c r="C1339" s="315" t="s">
        <v>74</v>
      </c>
      <c r="D1339" s="315"/>
      <c r="E1339" s="315"/>
      <c r="F1339" s="241" t="s">
        <v>73</v>
      </c>
      <c r="G1339" s="269">
        <v>0.4</v>
      </c>
      <c r="H1339" s="244">
        <v>1.4375</v>
      </c>
      <c r="I1339" s="274">
        <v>9.1999999999999998E-2</v>
      </c>
      <c r="J1339" s="253"/>
      <c r="K1339" s="242"/>
      <c r="L1339" s="253"/>
      <c r="M1339" s="242"/>
      <c r="N1339" s="254"/>
      <c r="EZ1339" s="225"/>
      <c r="FA1339" s="226"/>
      <c r="FB1339" s="226"/>
      <c r="FC1339" s="226"/>
      <c r="FD1339" s="226"/>
      <c r="FH1339" s="237" t="s">
        <v>74</v>
      </c>
      <c r="FJ1339" s="226"/>
      <c r="FL1339" s="226"/>
    </row>
    <row r="1340" spans="1:168" s="116" customFormat="1" ht="15" x14ac:dyDescent="0.25">
      <c r="A1340" s="235"/>
      <c r="B1340" s="239"/>
      <c r="C1340" s="318" t="s">
        <v>75</v>
      </c>
      <c r="D1340" s="318"/>
      <c r="E1340" s="318"/>
      <c r="F1340" s="255"/>
      <c r="G1340" s="256"/>
      <c r="H1340" s="256"/>
      <c r="I1340" s="256"/>
      <c r="J1340" s="258">
        <v>733.73</v>
      </c>
      <c r="K1340" s="256"/>
      <c r="L1340" s="258">
        <v>167.82</v>
      </c>
      <c r="M1340" s="256"/>
      <c r="N1340" s="259">
        <v>7420.37</v>
      </c>
      <c r="EZ1340" s="225"/>
      <c r="FA1340" s="226"/>
      <c r="FB1340" s="226"/>
      <c r="FC1340" s="226"/>
      <c r="FD1340" s="226"/>
      <c r="FI1340" s="237" t="s">
        <v>75</v>
      </c>
      <c r="FJ1340" s="226"/>
      <c r="FL1340" s="226"/>
    </row>
    <row r="1341" spans="1:168" s="116" customFormat="1" ht="15" x14ac:dyDescent="0.25">
      <c r="A1341" s="251"/>
      <c r="B1341" s="239"/>
      <c r="C1341" s="315" t="s">
        <v>76</v>
      </c>
      <c r="D1341" s="315"/>
      <c r="E1341" s="315"/>
      <c r="F1341" s="241"/>
      <c r="G1341" s="242"/>
      <c r="H1341" s="242"/>
      <c r="I1341" s="242"/>
      <c r="J1341" s="253"/>
      <c r="K1341" s="242"/>
      <c r="L1341" s="245">
        <v>144.75</v>
      </c>
      <c r="M1341" s="242"/>
      <c r="N1341" s="247">
        <v>7157.89</v>
      </c>
      <c r="EZ1341" s="225"/>
      <c r="FA1341" s="226"/>
      <c r="FB1341" s="226"/>
      <c r="FC1341" s="226"/>
      <c r="FD1341" s="226"/>
      <c r="FH1341" s="237" t="s">
        <v>76</v>
      </c>
      <c r="FJ1341" s="226"/>
      <c r="FL1341" s="226"/>
    </row>
    <row r="1342" spans="1:168" s="116" customFormat="1" ht="23.25" x14ac:dyDescent="0.25">
      <c r="A1342" s="251"/>
      <c r="B1342" s="239" t="s">
        <v>111</v>
      </c>
      <c r="C1342" s="315" t="s">
        <v>112</v>
      </c>
      <c r="D1342" s="315"/>
      <c r="E1342" s="315"/>
      <c r="F1342" s="241" t="s">
        <v>79</v>
      </c>
      <c r="G1342" s="260">
        <v>97</v>
      </c>
      <c r="H1342" s="242"/>
      <c r="I1342" s="260">
        <v>97</v>
      </c>
      <c r="J1342" s="253"/>
      <c r="K1342" s="242"/>
      <c r="L1342" s="245">
        <v>140.41</v>
      </c>
      <c r="M1342" s="242"/>
      <c r="N1342" s="247">
        <v>6943.15</v>
      </c>
      <c r="EZ1342" s="225"/>
      <c r="FA1342" s="226"/>
      <c r="FB1342" s="226"/>
      <c r="FC1342" s="226"/>
      <c r="FD1342" s="226"/>
      <c r="FH1342" s="237" t="s">
        <v>112</v>
      </c>
      <c r="FJ1342" s="226"/>
      <c r="FL1342" s="226"/>
    </row>
    <row r="1343" spans="1:168" s="116" customFormat="1" ht="23.25" x14ac:dyDescent="0.25">
      <c r="A1343" s="251"/>
      <c r="B1343" s="239" t="s">
        <v>113</v>
      </c>
      <c r="C1343" s="315" t="s">
        <v>114</v>
      </c>
      <c r="D1343" s="315"/>
      <c r="E1343" s="315"/>
      <c r="F1343" s="241" t="s">
        <v>79</v>
      </c>
      <c r="G1343" s="260">
        <v>51</v>
      </c>
      <c r="H1343" s="242"/>
      <c r="I1343" s="260">
        <v>51</v>
      </c>
      <c r="J1343" s="253"/>
      <c r="K1343" s="242"/>
      <c r="L1343" s="245">
        <v>73.819999999999993</v>
      </c>
      <c r="M1343" s="242"/>
      <c r="N1343" s="247">
        <v>3650.52</v>
      </c>
      <c r="EZ1343" s="225"/>
      <c r="FA1343" s="226"/>
      <c r="FB1343" s="226"/>
      <c r="FC1343" s="226"/>
      <c r="FD1343" s="226"/>
      <c r="FH1343" s="237" t="s">
        <v>114</v>
      </c>
      <c r="FJ1343" s="226"/>
      <c r="FL1343" s="226"/>
    </row>
    <row r="1344" spans="1:168" s="116" customFormat="1" ht="15" x14ac:dyDescent="0.25">
      <c r="A1344" s="261"/>
      <c r="B1344" s="262"/>
      <c r="C1344" s="316" t="s">
        <v>82</v>
      </c>
      <c r="D1344" s="316"/>
      <c r="E1344" s="316"/>
      <c r="F1344" s="229"/>
      <c r="G1344" s="230"/>
      <c r="H1344" s="230"/>
      <c r="I1344" s="230"/>
      <c r="J1344" s="233"/>
      <c r="K1344" s="230"/>
      <c r="L1344" s="263">
        <v>382.05</v>
      </c>
      <c r="M1344" s="256"/>
      <c r="N1344" s="264">
        <v>18014.04</v>
      </c>
      <c r="EZ1344" s="225"/>
      <c r="FA1344" s="226"/>
      <c r="FB1344" s="226"/>
      <c r="FC1344" s="226"/>
      <c r="FD1344" s="226"/>
      <c r="FJ1344" s="226" t="s">
        <v>82</v>
      </c>
      <c r="FL1344" s="226"/>
    </row>
    <row r="1345" spans="1:168" s="116" customFormat="1" ht="45" x14ac:dyDescent="0.25">
      <c r="A1345" s="227" t="s">
        <v>424</v>
      </c>
      <c r="B1345" s="228" t="s">
        <v>178</v>
      </c>
      <c r="C1345" s="316" t="s">
        <v>179</v>
      </c>
      <c r="D1345" s="316"/>
      <c r="E1345" s="316"/>
      <c r="F1345" s="229" t="s">
        <v>150</v>
      </c>
      <c r="G1345" s="230">
        <v>16.32</v>
      </c>
      <c r="H1345" s="231">
        <v>1</v>
      </c>
      <c r="I1345" s="267">
        <v>16.32</v>
      </c>
      <c r="J1345" s="263">
        <v>169.63</v>
      </c>
      <c r="K1345" s="265">
        <v>1.04236</v>
      </c>
      <c r="L1345" s="266">
        <v>2885.63</v>
      </c>
      <c r="M1345" s="267">
        <v>9.1199999999999992</v>
      </c>
      <c r="N1345" s="264">
        <v>26316.95</v>
      </c>
      <c r="EZ1345" s="225"/>
      <c r="FA1345" s="226"/>
      <c r="FB1345" s="226" t="s">
        <v>179</v>
      </c>
      <c r="FC1345" s="226" t="s">
        <v>4</v>
      </c>
      <c r="FD1345" s="226" t="s">
        <v>4</v>
      </c>
      <c r="FJ1345" s="226"/>
      <c r="FL1345" s="226"/>
    </row>
    <row r="1346" spans="1:168" s="116" customFormat="1" ht="15" x14ac:dyDescent="0.25">
      <c r="A1346" s="235"/>
      <c r="B1346" s="236"/>
      <c r="C1346" s="315" t="s">
        <v>410</v>
      </c>
      <c r="D1346" s="315"/>
      <c r="E1346" s="315"/>
      <c r="F1346" s="315"/>
      <c r="G1346" s="315"/>
      <c r="H1346" s="315"/>
      <c r="I1346" s="315"/>
      <c r="J1346" s="315"/>
      <c r="K1346" s="315"/>
      <c r="L1346" s="315"/>
      <c r="M1346" s="315"/>
      <c r="N1346" s="317"/>
      <c r="EZ1346" s="225"/>
      <c r="FA1346" s="226"/>
      <c r="FB1346" s="226"/>
      <c r="FC1346" s="226"/>
      <c r="FD1346" s="226"/>
      <c r="FE1346" s="237" t="s">
        <v>410</v>
      </c>
      <c r="FJ1346" s="226"/>
      <c r="FL1346" s="226"/>
    </row>
    <row r="1347" spans="1:168" s="116" customFormat="1" ht="15" x14ac:dyDescent="0.25">
      <c r="A1347" s="235"/>
      <c r="B1347" s="236"/>
      <c r="C1347" s="315" t="s">
        <v>632</v>
      </c>
      <c r="D1347" s="315"/>
      <c r="E1347" s="315"/>
      <c r="F1347" s="315"/>
      <c r="G1347" s="315"/>
      <c r="H1347" s="315"/>
      <c r="I1347" s="315"/>
      <c r="J1347" s="315"/>
      <c r="K1347" s="315"/>
      <c r="L1347" s="315"/>
      <c r="M1347" s="315"/>
      <c r="N1347" s="317"/>
      <c r="EZ1347" s="225"/>
      <c r="FA1347" s="226"/>
      <c r="FB1347" s="226"/>
      <c r="FC1347" s="226"/>
      <c r="FD1347" s="226"/>
      <c r="FJ1347" s="226"/>
      <c r="FK1347" s="237" t="s">
        <v>632</v>
      </c>
      <c r="FL1347" s="226"/>
    </row>
    <row r="1348" spans="1:168" s="116" customFormat="1" ht="15" x14ac:dyDescent="0.25">
      <c r="A1348" s="238"/>
      <c r="B1348" s="239"/>
      <c r="C1348" s="310" t="s">
        <v>87</v>
      </c>
      <c r="D1348" s="310"/>
      <c r="E1348" s="310"/>
      <c r="F1348" s="310"/>
      <c r="G1348" s="310"/>
      <c r="H1348" s="310"/>
      <c r="I1348" s="310"/>
      <c r="J1348" s="310"/>
      <c r="K1348" s="310"/>
      <c r="L1348" s="310"/>
      <c r="M1348" s="310"/>
      <c r="N1348" s="322"/>
      <c r="EZ1348" s="225"/>
      <c r="FA1348" s="226"/>
      <c r="FB1348" s="226"/>
      <c r="FC1348" s="226"/>
      <c r="FD1348" s="226"/>
      <c r="FF1348" s="237" t="s">
        <v>87</v>
      </c>
      <c r="FJ1348" s="226"/>
      <c r="FL1348" s="226"/>
    </row>
    <row r="1349" spans="1:168" s="116" customFormat="1" ht="15" x14ac:dyDescent="0.25">
      <c r="A1349" s="238"/>
      <c r="B1349" s="239"/>
      <c r="C1349" s="310" t="s">
        <v>88</v>
      </c>
      <c r="D1349" s="310"/>
      <c r="E1349" s="310"/>
      <c r="F1349" s="310"/>
      <c r="G1349" s="310"/>
      <c r="H1349" s="310"/>
      <c r="I1349" s="310"/>
      <c r="J1349" s="310"/>
      <c r="K1349" s="310"/>
      <c r="L1349" s="310"/>
      <c r="M1349" s="310"/>
      <c r="N1349" s="322"/>
      <c r="EZ1349" s="225"/>
      <c r="FA1349" s="226"/>
      <c r="FB1349" s="226"/>
      <c r="FC1349" s="226"/>
      <c r="FD1349" s="226"/>
      <c r="FF1349" s="237" t="s">
        <v>88</v>
      </c>
      <c r="FJ1349" s="226"/>
      <c r="FL1349" s="226"/>
    </row>
    <row r="1350" spans="1:168" s="116" customFormat="1" ht="15" x14ac:dyDescent="0.25">
      <c r="A1350" s="261"/>
      <c r="B1350" s="262"/>
      <c r="C1350" s="316" t="s">
        <v>82</v>
      </c>
      <c r="D1350" s="316"/>
      <c r="E1350" s="316"/>
      <c r="F1350" s="229"/>
      <c r="G1350" s="230"/>
      <c r="H1350" s="230"/>
      <c r="I1350" s="230"/>
      <c r="J1350" s="233"/>
      <c r="K1350" s="230"/>
      <c r="L1350" s="266">
        <v>2885.63</v>
      </c>
      <c r="M1350" s="256"/>
      <c r="N1350" s="264">
        <v>26316.95</v>
      </c>
      <c r="EZ1350" s="225"/>
      <c r="FA1350" s="226"/>
      <c r="FB1350" s="226"/>
      <c r="FC1350" s="226"/>
      <c r="FD1350" s="226"/>
      <c r="FJ1350" s="226" t="s">
        <v>82</v>
      </c>
      <c r="FL1350" s="226"/>
    </row>
    <row r="1351" spans="1:168" s="116" customFormat="1" ht="15" x14ac:dyDescent="0.25">
      <c r="A1351" s="276"/>
      <c r="B1351" s="277"/>
      <c r="C1351" s="277"/>
      <c r="D1351" s="277"/>
      <c r="E1351" s="277"/>
      <c r="F1351" s="278"/>
      <c r="G1351" s="278"/>
      <c r="H1351" s="278"/>
      <c r="I1351" s="278"/>
      <c r="J1351" s="279"/>
      <c r="K1351" s="278"/>
      <c r="L1351" s="279"/>
      <c r="M1351" s="242"/>
      <c r="N1351" s="279"/>
      <c r="EZ1351" s="225"/>
      <c r="FA1351" s="226"/>
      <c r="FB1351" s="226"/>
      <c r="FC1351" s="226"/>
      <c r="FD1351" s="226"/>
      <c r="FJ1351" s="226"/>
      <c r="FL1351" s="226"/>
    </row>
    <row r="1352" spans="1:168" s="116" customFormat="1" ht="15" x14ac:dyDescent="0.25">
      <c r="A1352" s="280"/>
      <c r="B1352" s="281"/>
      <c r="C1352" s="316" t="s">
        <v>425</v>
      </c>
      <c r="D1352" s="316"/>
      <c r="E1352" s="316"/>
      <c r="F1352" s="316"/>
      <c r="G1352" s="316"/>
      <c r="H1352" s="316"/>
      <c r="I1352" s="316"/>
      <c r="J1352" s="316"/>
      <c r="K1352" s="316"/>
      <c r="L1352" s="282">
        <v>410197.86</v>
      </c>
      <c r="M1352" s="283"/>
      <c r="N1352" s="284">
        <v>5105954.3</v>
      </c>
      <c r="EZ1352" s="225"/>
      <c r="FA1352" s="226"/>
      <c r="FB1352" s="226"/>
      <c r="FC1352" s="226"/>
      <c r="FD1352" s="226"/>
      <c r="FJ1352" s="226"/>
      <c r="FL1352" s="226" t="s">
        <v>425</v>
      </c>
    </row>
    <row r="1353" spans="1:168" s="116" customFormat="1" ht="15" x14ac:dyDescent="0.25">
      <c r="A1353" s="319" t="s">
        <v>426</v>
      </c>
      <c r="B1353" s="320"/>
      <c r="C1353" s="320"/>
      <c r="D1353" s="320"/>
      <c r="E1353" s="320"/>
      <c r="F1353" s="320"/>
      <c r="G1353" s="320"/>
      <c r="H1353" s="320"/>
      <c r="I1353" s="320"/>
      <c r="J1353" s="320"/>
      <c r="K1353" s="320"/>
      <c r="L1353" s="320"/>
      <c r="M1353" s="320"/>
      <c r="N1353" s="321"/>
      <c r="EZ1353" s="225" t="s">
        <v>426</v>
      </c>
      <c r="FA1353" s="226"/>
      <c r="FB1353" s="226"/>
      <c r="FC1353" s="226"/>
      <c r="FD1353" s="226"/>
      <c r="FJ1353" s="226"/>
      <c r="FL1353" s="226"/>
    </row>
    <row r="1354" spans="1:168" s="116" customFormat="1" ht="15" x14ac:dyDescent="0.25">
      <c r="A1354" s="323" t="s">
        <v>54</v>
      </c>
      <c r="B1354" s="324"/>
      <c r="C1354" s="324"/>
      <c r="D1354" s="324"/>
      <c r="E1354" s="324"/>
      <c r="F1354" s="324"/>
      <c r="G1354" s="324"/>
      <c r="H1354" s="324"/>
      <c r="I1354" s="324"/>
      <c r="J1354" s="324"/>
      <c r="K1354" s="324"/>
      <c r="L1354" s="324"/>
      <c r="M1354" s="324"/>
      <c r="N1354" s="325"/>
      <c r="EZ1354" s="225"/>
      <c r="FA1354" s="226" t="s">
        <v>54</v>
      </c>
      <c r="FB1354" s="226"/>
      <c r="FC1354" s="226"/>
      <c r="FD1354" s="226"/>
      <c r="FJ1354" s="226"/>
      <c r="FL1354" s="226"/>
    </row>
    <row r="1355" spans="1:168" s="116" customFormat="1" ht="34.5" x14ac:dyDescent="0.25">
      <c r="A1355" s="227" t="s">
        <v>427</v>
      </c>
      <c r="B1355" s="228" t="s">
        <v>57</v>
      </c>
      <c r="C1355" s="316" t="s">
        <v>58</v>
      </c>
      <c r="D1355" s="316"/>
      <c r="E1355" s="316"/>
      <c r="F1355" s="229" t="s">
        <v>59</v>
      </c>
      <c r="G1355" s="230">
        <v>1.78E-2</v>
      </c>
      <c r="H1355" s="231">
        <v>1</v>
      </c>
      <c r="I1355" s="232">
        <v>1.78E-2</v>
      </c>
      <c r="J1355" s="233"/>
      <c r="K1355" s="230"/>
      <c r="L1355" s="233"/>
      <c r="M1355" s="230"/>
      <c r="N1355" s="234"/>
      <c r="EZ1355" s="225"/>
      <c r="FA1355" s="226"/>
      <c r="FB1355" s="226" t="s">
        <v>58</v>
      </c>
      <c r="FC1355" s="226" t="s">
        <v>4</v>
      </c>
      <c r="FD1355" s="226" t="s">
        <v>4</v>
      </c>
      <c r="FJ1355" s="226"/>
      <c r="FL1355" s="226"/>
    </row>
    <row r="1356" spans="1:168" s="116" customFormat="1" ht="15" x14ac:dyDescent="0.25">
      <c r="A1356" s="235"/>
      <c r="B1356" s="236"/>
      <c r="C1356" s="315" t="s">
        <v>428</v>
      </c>
      <c r="D1356" s="315"/>
      <c r="E1356" s="315"/>
      <c r="F1356" s="315"/>
      <c r="G1356" s="315"/>
      <c r="H1356" s="315"/>
      <c r="I1356" s="315"/>
      <c r="J1356" s="315"/>
      <c r="K1356" s="315"/>
      <c r="L1356" s="315"/>
      <c r="M1356" s="315"/>
      <c r="N1356" s="317"/>
      <c r="EZ1356" s="225"/>
      <c r="FA1356" s="226"/>
      <c r="FB1356" s="226"/>
      <c r="FC1356" s="226"/>
      <c r="FD1356" s="226"/>
      <c r="FE1356" s="237" t="s">
        <v>428</v>
      </c>
      <c r="FJ1356" s="226"/>
      <c r="FL1356" s="226"/>
    </row>
    <row r="1357" spans="1:168" s="116" customFormat="1" ht="68.25" x14ac:dyDescent="0.25">
      <c r="A1357" s="238"/>
      <c r="B1357" s="239" t="s">
        <v>61</v>
      </c>
      <c r="C1357" s="310" t="s">
        <v>62</v>
      </c>
      <c r="D1357" s="310"/>
      <c r="E1357" s="310"/>
      <c r="F1357" s="310"/>
      <c r="G1357" s="310"/>
      <c r="H1357" s="310"/>
      <c r="I1357" s="310"/>
      <c r="J1357" s="310"/>
      <c r="K1357" s="310"/>
      <c r="L1357" s="310"/>
      <c r="M1357" s="310"/>
      <c r="N1357" s="322"/>
      <c r="EZ1357" s="225"/>
      <c r="FA1357" s="226"/>
      <c r="FB1357" s="226"/>
      <c r="FC1357" s="226"/>
      <c r="FD1357" s="226"/>
      <c r="FF1357" s="237" t="s">
        <v>62</v>
      </c>
      <c r="FJ1357" s="226"/>
      <c r="FL1357" s="226"/>
    </row>
    <row r="1358" spans="1:168" s="116" customFormat="1" ht="23.25" x14ac:dyDescent="0.25">
      <c r="A1358" s="238"/>
      <c r="B1358" s="239" t="s">
        <v>63</v>
      </c>
      <c r="C1358" s="310" t="s">
        <v>64</v>
      </c>
      <c r="D1358" s="310"/>
      <c r="E1358" s="310"/>
      <c r="F1358" s="310"/>
      <c r="G1358" s="310"/>
      <c r="H1358" s="310"/>
      <c r="I1358" s="310"/>
      <c r="J1358" s="310"/>
      <c r="K1358" s="310"/>
      <c r="L1358" s="310"/>
      <c r="M1358" s="310"/>
      <c r="N1358" s="322"/>
      <c r="EZ1358" s="225"/>
      <c r="FA1358" s="226"/>
      <c r="FB1358" s="226"/>
      <c r="FC1358" s="226"/>
      <c r="FD1358" s="226"/>
      <c r="FF1358" s="237" t="s">
        <v>64</v>
      </c>
      <c r="FJ1358" s="226"/>
      <c r="FL1358" s="226"/>
    </row>
    <row r="1359" spans="1:168" s="116" customFormat="1" ht="15" x14ac:dyDescent="0.25">
      <c r="A1359" s="240"/>
      <c r="B1359" s="239" t="s">
        <v>56</v>
      </c>
      <c r="C1359" s="315" t="s">
        <v>65</v>
      </c>
      <c r="D1359" s="315"/>
      <c r="E1359" s="315"/>
      <c r="F1359" s="241"/>
      <c r="G1359" s="242"/>
      <c r="H1359" s="242"/>
      <c r="I1359" s="242"/>
      <c r="J1359" s="250">
        <v>4261.97</v>
      </c>
      <c r="K1359" s="244">
        <v>1.3225</v>
      </c>
      <c r="L1359" s="245">
        <v>100.33</v>
      </c>
      <c r="M1359" s="246">
        <v>49.45</v>
      </c>
      <c r="N1359" s="247">
        <v>4961.32</v>
      </c>
      <c r="EZ1359" s="225"/>
      <c r="FA1359" s="226"/>
      <c r="FB1359" s="226"/>
      <c r="FC1359" s="226"/>
      <c r="FD1359" s="226"/>
      <c r="FG1359" s="237" t="s">
        <v>65</v>
      </c>
      <c r="FJ1359" s="226"/>
      <c r="FL1359" s="226"/>
    </row>
    <row r="1360" spans="1:168" s="116" customFormat="1" ht="15" x14ac:dyDescent="0.25">
      <c r="A1360" s="240"/>
      <c r="B1360" s="239" t="s">
        <v>66</v>
      </c>
      <c r="C1360" s="315" t="s">
        <v>67</v>
      </c>
      <c r="D1360" s="315"/>
      <c r="E1360" s="315"/>
      <c r="F1360" s="241"/>
      <c r="G1360" s="242"/>
      <c r="H1360" s="242"/>
      <c r="I1360" s="242"/>
      <c r="J1360" s="245">
        <v>140.49</v>
      </c>
      <c r="K1360" s="244">
        <v>1.4375</v>
      </c>
      <c r="L1360" s="245">
        <v>3.59</v>
      </c>
      <c r="M1360" s="246">
        <v>14.53</v>
      </c>
      <c r="N1360" s="249">
        <v>52.16</v>
      </c>
      <c r="EZ1360" s="225"/>
      <c r="FA1360" s="226"/>
      <c r="FB1360" s="226"/>
      <c r="FC1360" s="226"/>
      <c r="FD1360" s="226"/>
      <c r="FG1360" s="237" t="s">
        <v>67</v>
      </c>
      <c r="FJ1360" s="226"/>
      <c r="FL1360" s="226"/>
    </row>
    <row r="1361" spans="1:168" s="116" customFormat="1" ht="15" x14ac:dyDescent="0.25">
      <c r="A1361" s="240"/>
      <c r="B1361" s="239" t="s">
        <v>68</v>
      </c>
      <c r="C1361" s="315" t="s">
        <v>69</v>
      </c>
      <c r="D1361" s="315"/>
      <c r="E1361" s="315"/>
      <c r="F1361" s="241"/>
      <c r="G1361" s="242"/>
      <c r="H1361" s="242"/>
      <c r="I1361" s="242"/>
      <c r="J1361" s="245">
        <v>9</v>
      </c>
      <c r="K1361" s="244">
        <v>1.4375</v>
      </c>
      <c r="L1361" s="245">
        <v>0.23</v>
      </c>
      <c r="M1361" s="246">
        <v>49.45</v>
      </c>
      <c r="N1361" s="249">
        <v>11.37</v>
      </c>
      <c r="EZ1361" s="225"/>
      <c r="FA1361" s="226"/>
      <c r="FB1361" s="226"/>
      <c r="FC1361" s="226"/>
      <c r="FD1361" s="226"/>
      <c r="FG1361" s="237" t="s">
        <v>69</v>
      </c>
      <c r="FJ1361" s="226"/>
      <c r="FL1361" s="226"/>
    </row>
    <row r="1362" spans="1:168" s="116" customFormat="1" ht="15" x14ac:dyDescent="0.25">
      <c r="A1362" s="240"/>
      <c r="B1362" s="239" t="s">
        <v>70</v>
      </c>
      <c r="C1362" s="315" t="s">
        <v>71</v>
      </c>
      <c r="D1362" s="315"/>
      <c r="E1362" s="315"/>
      <c r="F1362" s="241"/>
      <c r="G1362" s="242"/>
      <c r="H1362" s="242"/>
      <c r="I1362" s="242"/>
      <c r="J1362" s="250">
        <v>2732.35</v>
      </c>
      <c r="K1362" s="242"/>
      <c r="L1362" s="245">
        <v>48.64</v>
      </c>
      <c r="M1362" s="246">
        <v>9.1199999999999992</v>
      </c>
      <c r="N1362" s="249">
        <v>443.6</v>
      </c>
      <c r="EZ1362" s="225"/>
      <c r="FA1362" s="226"/>
      <c r="FB1362" s="226"/>
      <c r="FC1362" s="226"/>
      <c r="FD1362" s="226"/>
      <c r="FG1362" s="237" t="s">
        <v>71</v>
      </c>
      <c r="FJ1362" s="226"/>
      <c r="FL1362" s="226"/>
    </row>
    <row r="1363" spans="1:168" s="116" customFormat="1" ht="15" x14ac:dyDescent="0.25">
      <c r="A1363" s="251"/>
      <c r="B1363" s="239"/>
      <c r="C1363" s="315" t="s">
        <v>72</v>
      </c>
      <c r="D1363" s="315"/>
      <c r="E1363" s="315"/>
      <c r="F1363" s="241" t="s">
        <v>73</v>
      </c>
      <c r="G1363" s="246">
        <v>219.68</v>
      </c>
      <c r="H1363" s="244">
        <v>1.3225</v>
      </c>
      <c r="I1363" s="271">
        <v>5.1713769999999997</v>
      </c>
      <c r="J1363" s="253"/>
      <c r="K1363" s="242"/>
      <c r="L1363" s="253"/>
      <c r="M1363" s="242"/>
      <c r="N1363" s="254"/>
      <c r="EZ1363" s="225"/>
      <c r="FA1363" s="226"/>
      <c r="FB1363" s="226"/>
      <c r="FC1363" s="226"/>
      <c r="FD1363" s="226"/>
      <c r="FH1363" s="237" t="s">
        <v>72</v>
      </c>
      <c r="FJ1363" s="226"/>
      <c r="FL1363" s="226"/>
    </row>
    <row r="1364" spans="1:168" s="116" customFormat="1" ht="15" x14ac:dyDescent="0.25">
      <c r="A1364" s="251"/>
      <c r="B1364" s="239"/>
      <c r="C1364" s="315" t="s">
        <v>74</v>
      </c>
      <c r="D1364" s="315"/>
      <c r="E1364" s="315"/>
      <c r="F1364" s="241" t="s">
        <v>73</v>
      </c>
      <c r="G1364" s="246">
        <v>0.71</v>
      </c>
      <c r="H1364" s="244">
        <v>1.4375</v>
      </c>
      <c r="I1364" s="252">
        <v>1.8167099999999999E-2</v>
      </c>
      <c r="J1364" s="253"/>
      <c r="K1364" s="242"/>
      <c r="L1364" s="253"/>
      <c r="M1364" s="242"/>
      <c r="N1364" s="254"/>
      <c r="EZ1364" s="225"/>
      <c r="FA1364" s="226"/>
      <c r="FB1364" s="226"/>
      <c r="FC1364" s="226"/>
      <c r="FD1364" s="226"/>
      <c r="FH1364" s="237" t="s">
        <v>74</v>
      </c>
      <c r="FJ1364" s="226"/>
      <c r="FL1364" s="226"/>
    </row>
    <row r="1365" spans="1:168" s="116" customFormat="1" ht="15" x14ac:dyDescent="0.25">
      <c r="A1365" s="235"/>
      <c r="B1365" s="239"/>
      <c r="C1365" s="318" t="s">
        <v>75</v>
      </c>
      <c r="D1365" s="318"/>
      <c r="E1365" s="318"/>
      <c r="F1365" s="255"/>
      <c r="G1365" s="256"/>
      <c r="H1365" s="256"/>
      <c r="I1365" s="256"/>
      <c r="J1365" s="257">
        <v>7134.81</v>
      </c>
      <c r="K1365" s="256"/>
      <c r="L1365" s="258">
        <v>152.56</v>
      </c>
      <c r="M1365" s="256"/>
      <c r="N1365" s="259">
        <v>5457.08</v>
      </c>
      <c r="EZ1365" s="225"/>
      <c r="FA1365" s="226"/>
      <c r="FB1365" s="226"/>
      <c r="FC1365" s="226"/>
      <c r="FD1365" s="226"/>
      <c r="FI1365" s="237" t="s">
        <v>75</v>
      </c>
      <c r="FJ1365" s="226"/>
      <c r="FL1365" s="226"/>
    </row>
    <row r="1366" spans="1:168" s="116" customFormat="1" ht="15" x14ac:dyDescent="0.25">
      <c r="A1366" s="251"/>
      <c r="B1366" s="239"/>
      <c r="C1366" s="315" t="s">
        <v>76</v>
      </c>
      <c r="D1366" s="315"/>
      <c r="E1366" s="315"/>
      <c r="F1366" s="241"/>
      <c r="G1366" s="242"/>
      <c r="H1366" s="242"/>
      <c r="I1366" s="242"/>
      <c r="J1366" s="253"/>
      <c r="K1366" s="242"/>
      <c r="L1366" s="245">
        <v>100.56</v>
      </c>
      <c r="M1366" s="242"/>
      <c r="N1366" s="247">
        <v>4972.6899999999996</v>
      </c>
      <c r="EZ1366" s="225"/>
      <c r="FA1366" s="226"/>
      <c r="FB1366" s="226"/>
      <c r="FC1366" s="226"/>
      <c r="FD1366" s="226"/>
      <c r="FH1366" s="237" t="s">
        <v>76</v>
      </c>
      <c r="FJ1366" s="226"/>
      <c r="FL1366" s="226"/>
    </row>
    <row r="1367" spans="1:168" s="116" customFormat="1" ht="23.25" x14ac:dyDescent="0.25">
      <c r="A1367" s="251"/>
      <c r="B1367" s="239" t="s">
        <v>77</v>
      </c>
      <c r="C1367" s="315" t="s">
        <v>78</v>
      </c>
      <c r="D1367" s="315"/>
      <c r="E1367" s="315"/>
      <c r="F1367" s="241" t="s">
        <v>79</v>
      </c>
      <c r="G1367" s="260">
        <v>126</v>
      </c>
      <c r="H1367" s="242"/>
      <c r="I1367" s="260">
        <v>126</v>
      </c>
      <c r="J1367" s="253"/>
      <c r="K1367" s="242"/>
      <c r="L1367" s="245">
        <v>126.71</v>
      </c>
      <c r="M1367" s="242"/>
      <c r="N1367" s="247">
        <v>6265.59</v>
      </c>
      <c r="EZ1367" s="225"/>
      <c r="FA1367" s="226"/>
      <c r="FB1367" s="226"/>
      <c r="FC1367" s="226"/>
      <c r="FD1367" s="226"/>
      <c r="FH1367" s="237" t="s">
        <v>78</v>
      </c>
      <c r="FJ1367" s="226"/>
      <c r="FL1367" s="226"/>
    </row>
    <row r="1368" spans="1:168" s="116" customFormat="1" ht="23.25" x14ac:dyDescent="0.25">
      <c r="A1368" s="251"/>
      <c r="B1368" s="239" t="s">
        <v>80</v>
      </c>
      <c r="C1368" s="315" t="s">
        <v>81</v>
      </c>
      <c r="D1368" s="315"/>
      <c r="E1368" s="315"/>
      <c r="F1368" s="241" t="s">
        <v>79</v>
      </c>
      <c r="G1368" s="260">
        <v>68</v>
      </c>
      <c r="H1368" s="242"/>
      <c r="I1368" s="260">
        <v>68</v>
      </c>
      <c r="J1368" s="253"/>
      <c r="K1368" s="242"/>
      <c r="L1368" s="245">
        <v>68.38</v>
      </c>
      <c r="M1368" s="242"/>
      <c r="N1368" s="247">
        <v>3381.43</v>
      </c>
      <c r="EZ1368" s="225"/>
      <c r="FA1368" s="226"/>
      <c r="FB1368" s="226"/>
      <c r="FC1368" s="226"/>
      <c r="FD1368" s="226"/>
      <c r="FH1368" s="237" t="s">
        <v>81</v>
      </c>
      <c r="FJ1368" s="226"/>
      <c r="FL1368" s="226"/>
    </row>
    <row r="1369" spans="1:168" s="116" customFormat="1" ht="15" x14ac:dyDescent="0.25">
      <c r="A1369" s="261"/>
      <c r="B1369" s="262"/>
      <c r="C1369" s="316" t="s">
        <v>82</v>
      </c>
      <c r="D1369" s="316"/>
      <c r="E1369" s="316"/>
      <c r="F1369" s="229"/>
      <c r="G1369" s="230"/>
      <c r="H1369" s="230"/>
      <c r="I1369" s="230"/>
      <c r="J1369" s="233"/>
      <c r="K1369" s="230"/>
      <c r="L1369" s="263">
        <v>347.65</v>
      </c>
      <c r="M1369" s="256"/>
      <c r="N1369" s="264">
        <v>15104.1</v>
      </c>
      <c r="EZ1369" s="225"/>
      <c r="FA1369" s="226"/>
      <c r="FB1369" s="226"/>
      <c r="FC1369" s="226"/>
      <c r="FD1369" s="226"/>
      <c r="FJ1369" s="226" t="s">
        <v>82</v>
      </c>
      <c r="FL1369" s="226"/>
    </row>
    <row r="1370" spans="1:168" s="116" customFormat="1" ht="33.75" x14ac:dyDescent="0.25">
      <c r="A1370" s="227" t="s">
        <v>429</v>
      </c>
      <c r="B1370" s="228" t="s">
        <v>162</v>
      </c>
      <c r="C1370" s="316" t="s">
        <v>163</v>
      </c>
      <c r="D1370" s="316"/>
      <c r="E1370" s="316"/>
      <c r="F1370" s="229" t="s">
        <v>85</v>
      </c>
      <c r="G1370" s="230">
        <v>33</v>
      </c>
      <c r="H1370" s="231">
        <v>1</v>
      </c>
      <c r="I1370" s="231">
        <v>33</v>
      </c>
      <c r="J1370" s="263">
        <v>87.35</v>
      </c>
      <c r="K1370" s="265">
        <v>1.04236</v>
      </c>
      <c r="L1370" s="266">
        <v>3004.65</v>
      </c>
      <c r="M1370" s="267">
        <v>9.1199999999999992</v>
      </c>
      <c r="N1370" s="264">
        <v>27402.41</v>
      </c>
      <c r="EZ1370" s="225"/>
      <c r="FA1370" s="226"/>
      <c r="FB1370" s="226" t="s">
        <v>163</v>
      </c>
      <c r="FC1370" s="226" t="s">
        <v>4</v>
      </c>
      <c r="FD1370" s="226" t="s">
        <v>4</v>
      </c>
      <c r="FJ1370" s="226"/>
      <c r="FL1370" s="226"/>
    </row>
    <row r="1371" spans="1:168" s="116" customFormat="1" ht="15" x14ac:dyDescent="0.25">
      <c r="A1371" s="235"/>
      <c r="B1371" s="236"/>
      <c r="C1371" s="315" t="s">
        <v>630</v>
      </c>
      <c r="D1371" s="315"/>
      <c r="E1371" s="315"/>
      <c r="F1371" s="315"/>
      <c r="G1371" s="315"/>
      <c r="H1371" s="315"/>
      <c r="I1371" s="315"/>
      <c r="J1371" s="315"/>
      <c r="K1371" s="315"/>
      <c r="L1371" s="315"/>
      <c r="M1371" s="315"/>
      <c r="N1371" s="317"/>
      <c r="EZ1371" s="225"/>
      <c r="FA1371" s="226"/>
      <c r="FB1371" s="226"/>
      <c r="FC1371" s="226"/>
      <c r="FD1371" s="226"/>
      <c r="FJ1371" s="226"/>
      <c r="FK1371" s="237" t="s">
        <v>630</v>
      </c>
      <c r="FL1371" s="226"/>
    </row>
    <row r="1372" spans="1:168" s="116" customFormat="1" ht="15" x14ac:dyDescent="0.25">
      <c r="A1372" s="238"/>
      <c r="B1372" s="239"/>
      <c r="C1372" s="310" t="s">
        <v>87</v>
      </c>
      <c r="D1372" s="310"/>
      <c r="E1372" s="310"/>
      <c r="F1372" s="310"/>
      <c r="G1372" s="310"/>
      <c r="H1372" s="310"/>
      <c r="I1372" s="310"/>
      <c r="J1372" s="310"/>
      <c r="K1372" s="310"/>
      <c r="L1372" s="310"/>
      <c r="M1372" s="310"/>
      <c r="N1372" s="322"/>
      <c r="EZ1372" s="225"/>
      <c r="FA1372" s="226"/>
      <c r="FB1372" s="226"/>
      <c r="FC1372" s="226"/>
      <c r="FD1372" s="226"/>
      <c r="FF1372" s="237" t="s">
        <v>87</v>
      </c>
      <c r="FJ1372" s="226"/>
      <c r="FL1372" s="226"/>
    </row>
    <row r="1373" spans="1:168" s="116" customFormat="1" ht="15" x14ac:dyDescent="0.25">
      <c r="A1373" s="238"/>
      <c r="B1373" s="239"/>
      <c r="C1373" s="310" t="s">
        <v>88</v>
      </c>
      <c r="D1373" s="310"/>
      <c r="E1373" s="310"/>
      <c r="F1373" s="310"/>
      <c r="G1373" s="310"/>
      <c r="H1373" s="310"/>
      <c r="I1373" s="310"/>
      <c r="J1373" s="310"/>
      <c r="K1373" s="310"/>
      <c r="L1373" s="310"/>
      <c r="M1373" s="310"/>
      <c r="N1373" s="322"/>
      <c r="EZ1373" s="225"/>
      <c r="FA1373" s="226"/>
      <c r="FB1373" s="226"/>
      <c r="FC1373" s="226"/>
      <c r="FD1373" s="226"/>
      <c r="FF1373" s="237" t="s">
        <v>88</v>
      </c>
      <c r="FJ1373" s="226"/>
      <c r="FL1373" s="226"/>
    </row>
    <row r="1374" spans="1:168" s="116" customFormat="1" ht="15" x14ac:dyDescent="0.25">
      <c r="A1374" s="261"/>
      <c r="B1374" s="262"/>
      <c r="C1374" s="316" t="s">
        <v>82</v>
      </c>
      <c r="D1374" s="316"/>
      <c r="E1374" s="316"/>
      <c r="F1374" s="229"/>
      <c r="G1374" s="230"/>
      <c r="H1374" s="230"/>
      <c r="I1374" s="230"/>
      <c r="J1374" s="233"/>
      <c r="K1374" s="230"/>
      <c r="L1374" s="266">
        <v>3004.65</v>
      </c>
      <c r="M1374" s="256"/>
      <c r="N1374" s="264">
        <v>27402.41</v>
      </c>
      <c r="EZ1374" s="225"/>
      <c r="FA1374" s="226"/>
      <c r="FB1374" s="226"/>
      <c r="FC1374" s="226"/>
      <c r="FD1374" s="226"/>
      <c r="FJ1374" s="226" t="s">
        <v>82</v>
      </c>
      <c r="FL1374" s="226"/>
    </row>
    <row r="1375" spans="1:168" s="116" customFormat="1" ht="34.5" x14ac:dyDescent="0.25">
      <c r="A1375" s="227" t="s">
        <v>430</v>
      </c>
      <c r="B1375" s="228" t="s">
        <v>152</v>
      </c>
      <c r="C1375" s="316" t="s">
        <v>153</v>
      </c>
      <c r="D1375" s="316"/>
      <c r="E1375" s="316"/>
      <c r="F1375" s="229" t="s">
        <v>59</v>
      </c>
      <c r="G1375" s="230">
        <v>0.13800000000000001</v>
      </c>
      <c r="H1375" s="231">
        <v>1</v>
      </c>
      <c r="I1375" s="270">
        <v>0.13800000000000001</v>
      </c>
      <c r="J1375" s="233"/>
      <c r="K1375" s="230"/>
      <c r="L1375" s="233"/>
      <c r="M1375" s="230"/>
      <c r="N1375" s="234"/>
      <c r="EZ1375" s="225"/>
      <c r="FA1375" s="226"/>
      <c r="FB1375" s="226" t="s">
        <v>153</v>
      </c>
      <c r="FC1375" s="226" t="s">
        <v>4</v>
      </c>
      <c r="FD1375" s="226" t="s">
        <v>4</v>
      </c>
      <c r="FJ1375" s="226"/>
      <c r="FL1375" s="226"/>
    </row>
    <row r="1376" spans="1:168" s="116" customFormat="1" ht="15" x14ac:dyDescent="0.25">
      <c r="A1376" s="235"/>
      <c r="B1376" s="236"/>
      <c r="C1376" s="315" t="s">
        <v>431</v>
      </c>
      <c r="D1376" s="315"/>
      <c r="E1376" s="315"/>
      <c r="F1376" s="315"/>
      <c r="G1376" s="315"/>
      <c r="H1376" s="315"/>
      <c r="I1376" s="315"/>
      <c r="J1376" s="315"/>
      <c r="K1376" s="315"/>
      <c r="L1376" s="315"/>
      <c r="M1376" s="315"/>
      <c r="N1376" s="317"/>
      <c r="EZ1376" s="225"/>
      <c r="FA1376" s="226"/>
      <c r="FB1376" s="226"/>
      <c r="FC1376" s="226"/>
      <c r="FD1376" s="226"/>
      <c r="FE1376" s="237" t="s">
        <v>431</v>
      </c>
      <c r="FJ1376" s="226"/>
      <c r="FL1376" s="226"/>
    </row>
    <row r="1377" spans="1:168" s="116" customFormat="1" ht="68.25" x14ac:dyDescent="0.25">
      <c r="A1377" s="238"/>
      <c r="B1377" s="239" t="s">
        <v>61</v>
      </c>
      <c r="C1377" s="310" t="s">
        <v>62</v>
      </c>
      <c r="D1377" s="310"/>
      <c r="E1377" s="310"/>
      <c r="F1377" s="310"/>
      <c r="G1377" s="310"/>
      <c r="H1377" s="310"/>
      <c r="I1377" s="310"/>
      <c r="J1377" s="310"/>
      <c r="K1377" s="310"/>
      <c r="L1377" s="310"/>
      <c r="M1377" s="310"/>
      <c r="N1377" s="322"/>
      <c r="EZ1377" s="225"/>
      <c r="FA1377" s="226"/>
      <c r="FB1377" s="226"/>
      <c r="FC1377" s="226"/>
      <c r="FD1377" s="226"/>
      <c r="FF1377" s="237" t="s">
        <v>62</v>
      </c>
      <c r="FJ1377" s="226"/>
      <c r="FL1377" s="226"/>
    </row>
    <row r="1378" spans="1:168" s="116" customFormat="1" ht="23.25" x14ac:dyDescent="0.25">
      <c r="A1378" s="238"/>
      <c r="B1378" s="239" t="s">
        <v>63</v>
      </c>
      <c r="C1378" s="310" t="s">
        <v>64</v>
      </c>
      <c r="D1378" s="310"/>
      <c r="E1378" s="310"/>
      <c r="F1378" s="310"/>
      <c r="G1378" s="310"/>
      <c r="H1378" s="310"/>
      <c r="I1378" s="310"/>
      <c r="J1378" s="310"/>
      <c r="K1378" s="310"/>
      <c r="L1378" s="310"/>
      <c r="M1378" s="310"/>
      <c r="N1378" s="322"/>
      <c r="EZ1378" s="225"/>
      <c r="FA1378" s="226"/>
      <c r="FB1378" s="226"/>
      <c r="FC1378" s="226"/>
      <c r="FD1378" s="226"/>
      <c r="FF1378" s="237" t="s">
        <v>64</v>
      </c>
      <c r="FJ1378" s="226"/>
      <c r="FL1378" s="226"/>
    </row>
    <row r="1379" spans="1:168" s="116" customFormat="1" ht="15" x14ac:dyDescent="0.25">
      <c r="A1379" s="240"/>
      <c r="B1379" s="239" t="s">
        <v>56</v>
      </c>
      <c r="C1379" s="315" t="s">
        <v>65</v>
      </c>
      <c r="D1379" s="315"/>
      <c r="E1379" s="315"/>
      <c r="F1379" s="241"/>
      <c r="G1379" s="242"/>
      <c r="H1379" s="242"/>
      <c r="I1379" s="242"/>
      <c r="J1379" s="250">
        <v>1047.6400000000001</v>
      </c>
      <c r="K1379" s="244">
        <v>1.3225</v>
      </c>
      <c r="L1379" s="245">
        <v>191.2</v>
      </c>
      <c r="M1379" s="246">
        <v>49.45</v>
      </c>
      <c r="N1379" s="247">
        <v>9454.84</v>
      </c>
      <c r="EZ1379" s="225"/>
      <c r="FA1379" s="226"/>
      <c r="FB1379" s="226"/>
      <c r="FC1379" s="226"/>
      <c r="FD1379" s="226"/>
      <c r="FG1379" s="237" t="s">
        <v>65</v>
      </c>
      <c r="FJ1379" s="226"/>
      <c r="FL1379" s="226"/>
    </row>
    <row r="1380" spans="1:168" s="116" customFormat="1" ht="15" x14ac:dyDescent="0.25">
      <c r="A1380" s="240"/>
      <c r="B1380" s="239" t="s">
        <v>66</v>
      </c>
      <c r="C1380" s="315" t="s">
        <v>67</v>
      </c>
      <c r="D1380" s="315"/>
      <c r="E1380" s="315"/>
      <c r="F1380" s="241"/>
      <c r="G1380" s="242"/>
      <c r="H1380" s="242"/>
      <c r="I1380" s="242"/>
      <c r="J1380" s="245">
        <v>494.67</v>
      </c>
      <c r="K1380" s="244">
        <v>1.4375</v>
      </c>
      <c r="L1380" s="245">
        <v>98.13</v>
      </c>
      <c r="M1380" s="246">
        <v>14.53</v>
      </c>
      <c r="N1380" s="247">
        <v>1425.83</v>
      </c>
      <c r="EZ1380" s="225"/>
      <c r="FA1380" s="226"/>
      <c r="FB1380" s="226"/>
      <c r="FC1380" s="226"/>
      <c r="FD1380" s="226"/>
      <c r="FG1380" s="237" t="s">
        <v>67</v>
      </c>
      <c r="FJ1380" s="226"/>
      <c r="FL1380" s="226"/>
    </row>
    <row r="1381" spans="1:168" s="116" customFormat="1" ht="15" x14ac:dyDescent="0.25">
      <c r="A1381" s="240"/>
      <c r="B1381" s="239" t="s">
        <v>68</v>
      </c>
      <c r="C1381" s="315" t="s">
        <v>69</v>
      </c>
      <c r="D1381" s="315"/>
      <c r="E1381" s="315"/>
      <c r="F1381" s="241"/>
      <c r="G1381" s="242"/>
      <c r="H1381" s="242"/>
      <c r="I1381" s="242"/>
      <c r="J1381" s="245">
        <v>31.38</v>
      </c>
      <c r="K1381" s="244">
        <v>1.4375</v>
      </c>
      <c r="L1381" s="245">
        <v>6.23</v>
      </c>
      <c r="M1381" s="246">
        <v>49.45</v>
      </c>
      <c r="N1381" s="249">
        <v>308.07</v>
      </c>
      <c r="EZ1381" s="225"/>
      <c r="FA1381" s="226"/>
      <c r="FB1381" s="226"/>
      <c r="FC1381" s="226"/>
      <c r="FD1381" s="226"/>
      <c r="FG1381" s="237" t="s">
        <v>69</v>
      </c>
      <c r="FJ1381" s="226"/>
      <c r="FL1381" s="226"/>
    </row>
    <row r="1382" spans="1:168" s="116" customFormat="1" ht="15" x14ac:dyDescent="0.25">
      <c r="A1382" s="240"/>
      <c r="B1382" s="239" t="s">
        <v>70</v>
      </c>
      <c r="C1382" s="315" t="s">
        <v>71</v>
      </c>
      <c r="D1382" s="315"/>
      <c r="E1382" s="315"/>
      <c r="F1382" s="241"/>
      <c r="G1382" s="242"/>
      <c r="H1382" s="242"/>
      <c r="I1382" s="242"/>
      <c r="J1382" s="245">
        <v>68.63</v>
      </c>
      <c r="K1382" s="242"/>
      <c r="L1382" s="245">
        <v>9.4700000000000006</v>
      </c>
      <c r="M1382" s="246">
        <v>9.1199999999999992</v>
      </c>
      <c r="N1382" s="249">
        <v>86.37</v>
      </c>
      <c r="EZ1382" s="225"/>
      <c r="FA1382" s="226"/>
      <c r="FB1382" s="226"/>
      <c r="FC1382" s="226"/>
      <c r="FD1382" s="226"/>
      <c r="FG1382" s="237" t="s">
        <v>71</v>
      </c>
      <c r="FJ1382" s="226"/>
      <c r="FL1382" s="226"/>
    </row>
    <row r="1383" spans="1:168" s="116" customFormat="1" ht="15" x14ac:dyDescent="0.25">
      <c r="A1383" s="251"/>
      <c r="B1383" s="239"/>
      <c r="C1383" s="315" t="s">
        <v>72</v>
      </c>
      <c r="D1383" s="315"/>
      <c r="E1383" s="315"/>
      <c r="F1383" s="241" t="s">
        <v>73</v>
      </c>
      <c r="G1383" s="260">
        <v>54</v>
      </c>
      <c r="H1383" s="244">
        <v>1.3225</v>
      </c>
      <c r="I1383" s="268">
        <v>9.8552700000000009</v>
      </c>
      <c r="J1383" s="253"/>
      <c r="K1383" s="242"/>
      <c r="L1383" s="253"/>
      <c r="M1383" s="242"/>
      <c r="N1383" s="254"/>
      <c r="EZ1383" s="225"/>
      <c r="FA1383" s="226"/>
      <c r="FB1383" s="226"/>
      <c r="FC1383" s="226"/>
      <c r="FD1383" s="226"/>
      <c r="FH1383" s="237" t="s">
        <v>72</v>
      </c>
      <c r="FJ1383" s="226"/>
      <c r="FL1383" s="226"/>
    </row>
    <row r="1384" spans="1:168" s="116" customFormat="1" ht="15" x14ac:dyDescent="0.25">
      <c r="A1384" s="251"/>
      <c r="B1384" s="239"/>
      <c r="C1384" s="315" t="s">
        <v>74</v>
      </c>
      <c r="D1384" s="315"/>
      <c r="E1384" s="315"/>
      <c r="F1384" s="241" t="s">
        <v>73</v>
      </c>
      <c r="G1384" s="269">
        <v>2.5</v>
      </c>
      <c r="H1384" s="244">
        <v>1.4375</v>
      </c>
      <c r="I1384" s="252">
        <v>0.49593749999999998</v>
      </c>
      <c r="J1384" s="253"/>
      <c r="K1384" s="242"/>
      <c r="L1384" s="253"/>
      <c r="M1384" s="242"/>
      <c r="N1384" s="254"/>
      <c r="EZ1384" s="225"/>
      <c r="FA1384" s="226"/>
      <c r="FB1384" s="226"/>
      <c r="FC1384" s="226"/>
      <c r="FD1384" s="226"/>
      <c r="FH1384" s="237" t="s">
        <v>74</v>
      </c>
      <c r="FJ1384" s="226"/>
      <c r="FL1384" s="226"/>
    </row>
    <row r="1385" spans="1:168" s="116" customFormat="1" ht="15" x14ac:dyDescent="0.25">
      <c r="A1385" s="235"/>
      <c r="B1385" s="239"/>
      <c r="C1385" s="318" t="s">
        <v>75</v>
      </c>
      <c r="D1385" s="318"/>
      <c r="E1385" s="318"/>
      <c r="F1385" s="255"/>
      <c r="G1385" s="256"/>
      <c r="H1385" s="256"/>
      <c r="I1385" s="256"/>
      <c r="J1385" s="257">
        <v>1610.94</v>
      </c>
      <c r="K1385" s="256"/>
      <c r="L1385" s="258">
        <v>298.8</v>
      </c>
      <c r="M1385" s="256"/>
      <c r="N1385" s="259">
        <v>10967.04</v>
      </c>
      <c r="EZ1385" s="225"/>
      <c r="FA1385" s="226"/>
      <c r="FB1385" s="226"/>
      <c r="FC1385" s="226"/>
      <c r="FD1385" s="226"/>
      <c r="FI1385" s="237" t="s">
        <v>75</v>
      </c>
      <c r="FJ1385" s="226"/>
      <c r="FL1385" s="226"/>
    </row>
    <row r="1386" spans="1:168" s="116" customFormat="1" ht="15" x14ac:dyDescent="0.25">
      <c r="A1386" s="251"/>
      <c r="B1386" s="239"/>
      <c r="C1386" s="315" t="s">
        <v>76</v>
      </c>
      <c r="D1386" s="315"/>
      <c r="E1386" s="315"/>
      <c r="F1386" s="241"/>
      <c r="G1386" s="242"/>
      <c r="H1386" s="242"/>
      <c r="I1386" s="242"/>
      <c r="J1386" s="253"/>
      <c r="K1386" s="242"/>
      <c r="L1386" s="245">
        <v>197.43</v>
      </c>
      <c r="M1386" s="242"/>
      <c r="N1386" s="247">
        <v>9762.91</v>
      </c>
      <c r="EZ1386" s="225"/>
      <c r="FA1386" s="226"/>
      <c r="FB1386" s="226"/>
      <c r="FC1386" s="226"/>
      <c r="FD1386" s="226"/>
      <c r="FH1386" s="237" t="s">
        <v>76</v>
      </c>
      <c r="FJ1386" s="226"/>
      <c r="FL1386" s="226"/>
    </row>
    <row r="1387" spans="1:168" s="116" customFormat="1" ht="23.25" x14ac:dyDescent="0.25">
      <c r="A1387" s="251"/>
      <c r="B1387" s="239" t="s">
        <v>111</v>
      </c>
      <c r="C1387" s="315" t="s">
        <v>112</v>
      </c>
      <c r="D1387" s="315"/>
      <c r="E1387" s="315"/>
      <c r="F1387" s="241" t="s">
        <v>79</v>
      </c>
      <c r="G1387" s="260">
        <v>97</v>
      </c>
      <c r="H1387" s="242"/>
      <c r="I1387" s="260">
        <v>97</v>
      </c>
      <c r="J1387" s="253"/>
      <c r="K1387" s="242"/>
      <c r="L1387" s="245">
        <v>191.51</v>
      </c>
      <c r="M1387" s="242"/>
      <c r="N1387" s="247">
        <v>9470.02</v>
      </c>
      <c r="EZ1387" s="225"/>
      <c r="FA1387" s="226"/>
      <c r="FB1387" s="226"/>
      <c r="FC1387" s="226"/>
      <c r="FD1387" s="226"/>
      <c r="FH1387" s="237" t="s">
        <v>112</v>
      </c>
      <c r="FJ1387" s="226"/>
      <c r="FL1387" s="226"/>
    </row>
    <row r="1388" spans="1:168" s="116" customFormat="1" ht="23.25" x14ac:dyDescent="0.25">
      <c r="A1388" s="251"/>
      <c r="B1388" s="239" t="s">
        <v>113</v>
      </c>
      <c r="C1388" s="315" t="s">
        <v>114</v>
      </c>
      <c r="D1388" s="315"/>
      <c r="E1388" s="315"/>
      <c r="F1388" s="241" t="s">
        <v>79</v>
      </c>
      <c r="G1388" s="260">
        <v>51</v>
      </c>
      <c r="H1388" s="242"/>
      <c r="I1388" s="260">
        <v>51</v>
      </c>
      <c r="J1388" s="253"/>
      <c r="K1388" s="242"/>
      <c r="L1388" s="245">
        <v>100.69</v>
      </c>
      <c r="M1388" s="242"/>
      <c r="N1388" s="247">
        <v>4979.08</v>
      </c>
      <c r="EZ1388" s="225"/>
      <c r="FA1388" s="226"/>
      <c r="FB1388" s="226"/>
      <c r="FC1388" s="226"/>
      <c r="FD1388" s="226"/>
      <c r="FH1388" s="237" t="s">
        <v>114</v>
      </c>
      <c r="FJ1388" s="226"/>
      <c r="FL1388" s="226"/>
    </row>
    <row r="1389" spans="1:168" s="116" customFormat="1" ht="15" x14ac:dyDescent="0.25">
      <c r="A1389" s="261"/>
      <c r="B1389" s="262"/>
      <c r="C1389" s="316" t="s">
        <v>82</v>
      </c>
      <c r="D1389" s="316"/>
      <c r="E1389" s="316"/>
      <c r="F1389" s="229"/>
      <c r="G1389" s="230"/>
      <c r="H1389" s="230"/>
      <c r="I1389" s="230"/>
      <c r="J1389" s="233"/>
      <c r="K1389" s="230"/>
      <c r="L1389" s="263">
        <v>591</v>
      </c>
      <c r="M1389" s="256"/>
      <c r="N1389" s="264">
        <v>25416.14</v>
      </c>
      <c r="EZ1389" s="225"/>
      <c r="FA1389" s="226"/>
      <c r="FB1389" s="226"/>
      <c r="FC1389" s="226"/>
      <c r="FD1389" s="226"/>
      <c r="FJ1389" s="226" t="s">
        <v>82</v>
      </c>
      <c r="FL1389" s="226"/>
    </row>
    <row r="1390" spans="1:168" s="116" customFormat="1" ht="45" x14ac:dyDescent="0.25">
      <c r="A1390" s="227" t="s">
        <v>432</v>
      </c>
      <c r="B1390" s="228" t="s">
        <v>383</v>
      </c>
      <c r="C1390" s="316" t="s">
        <v>157</v>
      </c>
      <c r="D1390" s="316"/>
      <c r="E1390" s="316"/>
      <c r="F1390" s="229" t="s">
        <v>85</v>
      </c>
      <c r="G1390" s="230">
        <v>16.7</v>
      </c>
      <c r="H1390" s="231">
        <v>1</v>
      </c>
      <c r="I1390" s="273">
        <v>16.7</v>
      </c>
      <c r="J1390" s="263">
        <v>463.27</v>
      </c>
      <c r="K1390" s="265">
        <v>1.04236</v>
      </c>
      <c r="L1390" s="266">
        <v>8064.33</v>
      </c>
      <c r="M1390" s="267">
        <v>9.1199999999999992</v>
      </c>
      <c r="N1390" s="264">
        <v>73546.69</v>
      </c>
      <c r="EZ1390" s="225"/>
      <c r="FA1390" s="226"/>
      <c r="FB1390" s="226" t="s">
        <v>157</v>
      </c>
      <c r="FC1390" s="226" t="s">
        <v>4</v>
      </c>
      <c r="FD1390" s="226" t="s">
        <v>4</v>
      </c>
      <c r="FJ1390" s="226"/>
      <c r="FL1390" s="226"/>
    </row>
    <row r="1391" spans="1:168" s="116" customFormat="1" ht="15" x14ac:dyDescent="0.25">
      <c r="A1391" s="235"/>
      <c r="B1391" s="236"/>
      <c r="C1391" s="315" t="s">
        <v>629</v>
      </c>
      <c r="D1391" s="315"/>
      <c r="E1391" s="315"/>
      <c r="F1391" s="315"/>
      <c r="G1391" s="315"/>
      <c r="H1391" s="315"/>
      <c r="I1391" s="315"/>
      <c r="J1391" s="315"/>
      <c r="K1391" s="315"/>
      <c r="L1391" s="315"/>
      <c r="M1391" s="315"/>
      <c r="N1391" s="317"/>
      <c r="EZ1391" s="225"/>
      <c r="FA1391" s="226"/>
      <c r="FB1391" s="226"/>
      <c r="FC1391" s="226"/>
      <c r="FD1391" s="226"/>
      <c r="FJ1391" s="226"/>
      <c r="FK1391" s="237" t="s">
        <v>629</v>
      </c>
      <c r="FL1391" s="226"/>
    </row>
    <row r="1392" spans="1:168" s="116" customFormat="1" ht="15" x14ac:dyDescent="0.25">
      <c r="A1392" s="238"/>
      <c r="B1392" s="239"/>
      <c r="C1392" s="310" t="s">
        <v>87</v>
      </c>
      <c r="D1392" s="310"/>
      <c r="E1392" s="310"/>
      <c r="F1392" s="310"/>
      <c r="G1392" s="310"/>
      <c r="H1392" s="310"/>
      <c r="I1392" s="310"/>
      <c r="J1392" s="310"/>
      <c r="K1392" s="310"/>
      <c r="L1392" s="310"/>
      <c r="M1392" s="310"/>
      <c r="N1392" s="322"/>
      <c r="EZ1392" s="225"/>
      <c r="FA1392" s="226"/>
      <c r="FB1392" s="226"/>
      <c r="FC1392" s="226"/>
      <c r="FD1392" s="226"/>
      <c r="FF1392" s="237" t="s">
        <v>87</v>
      </c>
      <c r="FJ1392" s="226"/>
      <c r="FL1392" s="226"/>
    </row>
    <row r="1393" spans="1:168" s="116" customFormat="1" ht="15" x14ac:dyDescent="0.25">
      <c r="A1393" s="238"/>
      <c r="B1393" s="239"/>
      <c r="C1393" s="310" t="s">
        <v>88</v>
      </c>
      <c r="D1393" s="310"/>
      <c r="E1393" s="310"/>
      <c r="F1393" s="310"/>
      <c r="G1393" s="310"/>
      <c r="H1393" s="310"/>
      <c r="I1393" s="310"/>
      <c r="J1393" s="310"/>
      <c r="K1393" s="310"/>
      <c r="L1393" s="310"/>
      <c r="M1393" s="310"/>
      <c r="N1393" s="322"/>
      <c r="EZ1393" s="225"/>
      <c r="FA1393" s="226"/>
      <c r="FB1393" s="226"/>
      <c r="FC1393" s="226"/>
      <c r="FD1393" s="226"/>
      <c r="FF1393" s="237" t="s">
        <v>88</v>
      </c>
      <c r="FJ1393" s="226"/>
      <c r="FL1393" s="226"/>
    </row>
    <row r="1394" spans="1:168" s="116" customFormat="1" ht="15" x14ac:dyDescent="0.25">
      <c r="A1394" s="261"/>
      <c r="B1394" s="262"/>
      <c r="C1394" s="316" t="s">
        <v>82</v>
      </c>
      <c r="D1394" s="316"/>
      <c r="E1394" s="316"/>
      <c r="F1394" s="229"/>
      <c r="G1394" s="230"/>
      <c r="H1394" s="230"/>
      <c r="I1394" s="230"/>
      <c r="J1394" s="233"/>
      <c r="K1394" s="230"/>
      <c r="L1394" s="266">
        <v>8064.33</v>
      </c>
      <c r="M1394" s="256"/>
      <c r="N1394" s="264">
        <v>73546.69</v>
      </c>
      <c r="EZ1394" s="225"/>
      <c r="FA1394" s="226"/>
      <c r="FB1394" s="226"/>
      <c r="FC1394" s="226"/>
      <c r="FD1394" s="226"/>
      <c r="FJ1394" s="226" t="s">
        <v>82</v>
      </c>
      <c r="FL1394" s="226"/>
    </row>
    <row r="1395" spans="1:168" s="116" customFormat="1" ht="34.5" x14ac:dyDescent="0.25">
      <c r="A1395" s="227" t="s">
        <v>433</v>
      </c>
      <c r="B1395" s="228" t="s">
        <v>57</v>
      </c>
      <c r="C1395" s="316" t="s">
        <v>58</v>
      </c>
      <c r="D1395" s="316"/>
      <c r="E1395" s="316"/>
      <c r="F1395" s="229" t="s">
        <v>59</v>
      </c>
      <c r="G1395" s="230">
        <v>6.4999999999999997E-3</v>
      </c>
      <c r="H1395" s="231">
        <v>1</v>
      </c>
      <c r="I1395" s="232">
        <v>6.4999999999999997E-3</v>
      </c>
      <c r="J1395" s="233"/>
      <c r="K1395" s="230"/>
      <c r="L1395" s="233"/>
      <c r="M1395" s="230"/>
      <c r="N1395" s="234"/>
      <c r="EZ1395" s="225"/>
      <c r="FA1395" s="226"/>
      <c r="FB1395" s="226" t="s">
        <v>58</v>
      </c>
      <c r="FC1395" s="226" t="s">
        <v>4</v>
      </c>
      <c r="FD1395" s="226" t="s">
        <v>4</v>
      </c>
      <c r="FJ1395" s="226"/>
      <c r="FL1395" s="226"/>
    </row>
    <row r="1396" spans="1:168" s="116" customFormat="1" ht="15" x14ac:dyDescent="0.25">
      <c r="A1396" s="235"/>
      <c r="B1396" s="236"/>
      <c r="C1396" s="315" t="s">
        <v>434</v>
      </c>
      <c r="D1396" s="315"/>
      <c r="E1396" s="315"/>
      <c r="F1396" s="315"/>
      <c r="G1396" s="315"/>
      <c r="H1396" s="315"/>
      <c r="I1396" s="315"/>
      <c r="J1396" s="315"/>
      <c r="K1396" s="315"/>
      <c r="L1396" s="315"/>
      <c r="M1396" s="315"/>
      <c r="N1396" s="317"/>
      <c r="EZ1396" s="225"/>
      <c r="FA1396" s="226"/>
      <c r="FB1396" s="226"/>
      <c r="FC1396" s="226"/>
      <c r="FD1396" s="226"/>
      <c r="FE1396" s="237" t="s">
        <v>434</v>
      </c>
      <c r="FJ1396" s="226"/>
      <c r="FL1396" s="226"/>
    </row>
    <row r="1397" spans="1:168" s="116" customFormat="1" ht="68.25" x14ac:dyDescent="0.25">
      <c r="A1397" s="238"/>
      <c r="B1397" s="239" t="s">
        <v>61</v>
      </c>
      <c r="C1397" s="310" t="s">
        <v>62</v>
      </c>
      <c r="D1397" s="310"/>
      <c r="E1397" s="310"/>
      <c r="F1397" s="310"/>
      <c r="G1397" s="310"/>
      <c r="H1397" s="310"/>
      <c r="I1397" s="310"/>
      <c r="J1397" s="310"/>
      <c r="K1397" s="310"/>
      <c r="L1397" s="310"/>
      <c r="M1397" s="310"/>
      <c r="N1397" s="322"/>
      <c r="EZ1397" s="225"/>
      <c r="FA1397" s="226"/>
      <c r="FB1397" s="226"/>
      <c r="FC1397" s="226"/>
      <c r="FD1397" s="226"/>
      <c r="FF1397" s="237" t="s">
        <v>62</v>
      </c>
      <c r="FJ1397" s="226"/>
      <c r="FL1397" s="226"/>
    </row>
    <row r="1398" spans="1:168" s="116" customFormat="1" ht="23.25" x14ac:dyDescent="0.25">
      <c r="A1398" s="238"/>
      <c r="B1398" s="239" t="s">
        <v>63</v>
      </c>
      <c r="C1398" s="310" t="s">
        <v>64</v>
      </c>
      <c r="D1398" s="310"/>
      <c r="E1398" s="310"/>
      <c r="F1398" s="310"/>
      <c r="G1398" s="310"/>
      <c r="H1398" s="310"/>
      <c r="I1398" s="310"/>
      <c r="J1398" s="310"/>
      <c r="K1398" s="310"/>
      <c r="L1398" s="310"/>
      <c r="M1398" s="310"/>
      <c r="N1398" s="322"/>
      <c r="EZ1398" s="225"/>
      <c r="FA1398" s="226"/>
      <c r="FB1398" s="226"/>
      <c r="FC1398" s="226"/>
      <c r="FD1398" s="226"/>
      <c r="FF1398" s="237" t="s">
        <v>64</v>
      </c>
      <c r="FJ1398" s="226"/>
      <c r="FL1398" s="226"/>
    </row>
    <row r="1399" spans="1:168" s="116" customFormat="1" ht="15" x14ac:dyDescent="0.25">
      <c r="A1399" s="240"/>
      <c r="B1399" s="239" t="s">
        <v>56</v>
      </c>
      <c r="C1399" s="315" t="s">
        <v>65</v>
      </c>
      <c r="D1399" s="315"/>
      <c r="E1399" s="315"/>
      <c r="F1399" s="241"/>
      <c r="G1399" s="242"/>
      <c r="H1399" s="242"/>
      <c r="I1399" s="242"/>
      <c r="J1399" s="250">
        <v>4261.97</v>
      </c>
      <c r="K1399" s="244">
        <v>1.3225</v>
      </c>
      <c r="L1399" s="245">
        <v>36.64</v>
      </c>
      <c r="M1399" s="246">
        <v>49.45</v>
      </c>
      <c r="N1399" s="247">
        <v>1811.85</v>
      </c>
      <c r="EZ1399" s="225"/>
      <c r="FA1399" s="226"/>
      <c r="FB1399" s="226"/>
      <c r="FC1399" s="226"/>
      <c r="FD1399" s="226"/>
      <c r="FG1399" s="237" t="s">
        <v>65</v>
      </c>
      <c r="FJ1399" s="226"/>
      <c r="FL1399" s="226"/>
    </row>
    <row r="1400" spans="1:168" s="116" customFormat="1" ht="15" x14ac:dyDescent="0.25">
      <c r="A1400" s="240"/>
      <c r="B1400" s="239" t="s">
        <v>66</v>
      </c>
      <c r="C1400" s="315" t="s">
        <v>67</v>
      </c>
      <c r="D1400" s="315"/>
      <c r="E1400" s="315"/>
      <c r="F1400" s="241"/>
      <c r="G1400" s="242"/>
      <c r="H1400" s="242"/>
      <c r="I1400" s="242"/>
      <c r="J1400" s="245">
        <v>140.49</v>
      </c>
      <c r="K1400" s="244">
        <v>1.4375</v>
      </c>
      <c r="L1400" s="245">
        <v>1.31</v>
      </c>
      <c r="M1400" s="246">
        <v>14.53</v>
      </c>
      <c r="N1400" s="249">
        <v>19.03</v>
      </c>
      <c r="EZ1400" s="225"/>
      <c r="FA1400" s="226"/>
      <c r="FB1400" s="226"/>
      <c r="FC1400" s="226"/>
      <c r="FD1400" s="226"/>
      <c r="FG1400" s="237" t="s">
        <v>67</v>
      </c>
      <c r="FJ1400" s="226"/>
      <c r="FL1400" s="226"/>
    </row>
    <row r="1401" spans="1:168" s="116" customFormat="1" ht="15" x14ac:dyDescent="0.25">
      <c r="A1401" s="240"/>
      <c r="B1401" s="239" t="s">
        <v>68</v>
      </c>
      <c r="C1401" s="315" t="s">
        <v>69</v>
      </c>
      <c r="D1401" s="315"/>
      <c r="E1401" s="315"/>
      <c r="F1401" s="241"/>
      <c r="G1401" s="242"/>
      <c r="H1401" s="242"/>
      <c r="I1401" s="242"/>
      <c r="J1401" s="245">
        <v>9</v>
      </c>
      <c r="K1401" s="244">
        <v>1.4375</v>
      </c>
      <c r="L1401" s="245">
        <v>0.08</v>
      </c>
      <c r="M1401" s="246">
        <v>49.45</v>
      </c>
      <c r="N1401" s="249">
        <v>3.96</v>
      </c>
      <c r="EZ1401" s="225"/>
      <c r="FA1401" s="226"/>
      <c r="FB1401" s="226"/>
      <c r="FC1401" s="226"/>
      <c r="FD1401" s="226"/>
      <c r="FG1401" s="237" t="s">
        <v>69</v>
      </c>
      <c r="FJ1401" s="226"/>
      <c r="FL1401" s="226"/>
    </row>
    <row r="1402" spans="1:168" s="116" customFormat="1" ht="15" x14ac:dyDescent="0.25">
      <c r="A1402" s="240"/>
      <c r="B1402" s="239" t="s">
        <v>70</v>
      </c>
      <c r="C1402" s="315" t="s">
        <v>71</v>
      </c>
      <c r="D1402" s="315"/>
      <c r="E1402" s="315"/>
      <c r="F1402" s="241"/>
      <c r="G1402" s="242"/>
      <c r="H1402" s="242"/>
      <c r="I1402" s="242"/>
      <c r="J1402" s="250">
        <v>2732.35</v>
      </c>
      <c r="K1402" s="242"/>
      <c r="L1402" s="245">
        <v>17.760000000000002</v>
      </c>
      <c r="M1402" s="246">
        <v>9.1199999999999992</v>
      </c>
      <c r="N1402" s="249">
        <v>161.97</v>
      </c>
      <c r="EZ1402" s="225"/>
      <c r="FA1402" s="226"/>
      <c r="FB1402" s="226"/>
      <c r="FC1402" s="226"/>
      <c r="FD1402" s="226"/>
      <c r="FG1402" s="237" t="s">
        <v>71</v>
      </c>
      <c r="FJ1402" s="226"/>
      <c r="FL1402" s="226"/>
    </row>
    <row r="1403" spans="1:168" s="116" customFormat="1" ht="15" x14ac:dyDescent="0.25">
      <c r="A1403" s="251"/>
      <c r="B1403" s="239"/>
      <c r="C1403" s="315" t="s">
        <v>72</v>
      </c>
      <c r="D1403" s="315"/>
      <c r="E1403" s="315"/>
      <c r="F1403" s="241" t="s">
        <v>73</v>
      </c>
      <c r="G1403" s="246">
        <v>219.68</v>
      </c>
      <c r="H1403" s="244">
        <v>1.3225</v>
      </c>
      <c r="I1403" s="252">
        <v>1.8884242</v>
      </c>
      <c r="J1403" s="253"/>
      <c r="K1403" s="242"/>
      <c r="L1403" s="253"/>
      <c r="M1403" s="242"/>
      <c r="N1403" s="254"/>
      <c r="EZ1403" s="225"/>
      <c r="FA1403" s="226"/>
      <c r="FB1403" s="226"/>
      <c r="FC1403" s="226"/>
      <c r="FD1403" s="226"/>
      <c r="FH1403" s="237" t="s">
        <v>72</v>
      </c>
      <c r="FJ1403" s="226"/>
      <c r="FL1403" s="226"/>
    </row>
    <row r="1404" spans="1:168" s="116" customFormat="1" ht="15" x14ac:dyDescent="0.25">
      <c r="A1404" s="251"/>
      <c r="B1404" s="239"/>
      <c r="C1404" s="315" t="s">
        <v>74</v>
      </c>
      <c r="D1404" s="315"/>
      <c r="E1404" s="315"/>
      <c r="F1404" s="241" t="s">
        <v>73</v>
      </c>
      <c r="G1404" s="246">
        <v>0.71</v>
      </c>
      <c r="H1404" s="244">
        <v>1.4375</v>
      </c>
      <c r="I1404" s="252">
        <v>6.6341000000000004E-3</v>
      </c>
      <c r="J1404" s="253"/>
      <c r="K1404" s="242"/>
      <c r="L1404" s="253"/>
      <c r="M1404" s="242"/>
      <c r="N1404" s="254"/>
      <c r="EZ1404" s="225"/>
      <c r="FA1404" s="226"/>
      <c r="FB1404" s="226"/>
      <c r="FC1404" s="226"/>
      <c r="FD1404" s="226"/>
      <c r="FH1404" s="237" t="s">
        <v>74</v>
      </c>
      <c r="FJ1404" s="226"/>
      <c r="FL1404" s="226"/>
    </row>
    <row r="1405" spans="1:168" s="116" customFormat="1" ht="15" x14ac:dyDescent="0.25">
      <c r="A1405" s="235"/>
      <c r="B1405" s="239"/>
      <c r="C1405" s="318" t="s">
        <v>75</v>
      </c>
      <c r="D1405" s="318"/>
      <c r="E1405" s="318"/>
      <c r="F1405" s="255"/>
      <c r="G1405" s="256"/>
      <c r="H1405" s="256"/>
      <c r="I1405" s="256"/>
      <c r="J1405" s="257">
        <v>7134.81</v>
      </c>
      <c r="K1405" s="256"/>
      <c r="L1405" s="258">
        <v>55.71</v>
      </c>
      <c r="M1405" s="256"/>
      <c r="N1405" s="259">
        <v>1992.85</v>
      </c>
      <c r="EZ1405" s="225"/>
      <c r="FA1405" s="226"/>
      <c r="FB1405" s="226"/>
      <c r="FC1405" s="226"/>
      <c r="FD1405" s="226"/>
      <c r="FI1405" s="237" t="s">
        <v>75</v>
      </c>
      <c r="FJ1405" s="226"/>
      <c r="FL1405" s="226"/>
    </row>
    <row r="1406" spans="1:168" s="116" customFormat="1" ht="15" x14ac:dyDescent="0.25">
      <c r="A1406" s="251"/>
      <c r="B1406" s="239"/>
      <c r="C1406" s="315" t="s">
        <v>76</v>
      </c>
      <c r="D1406" s="315"/>
      <c r="E1406" s="315"/>
      <c r="F1406" s="241"/>
      <c r="G1406" s="242"/>
      <c r="H1406" s="242"/>
      <c r="I1406" s="242"/>
      <c r="J1406" s="253"/>
      <c r="K1406" s="242"/>
      <c r="L1406" s="245">
        <v>36.72</v>
      </c>
      <c r="M1406" s="242"/>
      <c r="N1406" s="247">
        <v>1815.81</v>
      </c>
      <c r="EZ1406" s="225"/>
      <c r="FA1406" s="226"/>
      <c r="FB1406" s="226"/>
      <c r="FC1406" s="226"/>
      <c r="FD1406" s="226"/>
      <c r="FH1406" s="237" t="s">
        <v>76</v>
      </c>
      <c r="FJ1406" s="226"/>
      <c r="FL1406" s="226"/>
    </row>
    <row r="1407" spans="1:168" s="116" customFormat="1" ht="23.25" x14ac:dyDescent="0.25">
      <c r="A1407" s="251"/>
      <c r="B1407" s="239" t="s">
        <v>77</v>
      </c>
      <c r="C1407" s="315" t="s">
        <v>78</v>
      </c>
      <c r="D1407" s="315"/>
      <c r="E1407" s="315"/>
      <c r="F1407" s="241" t="s">
        <v>79</v>
      </c>
      <c r="G1407" s="260">
        <v>126</v>
      </c>
      <c r="H1407" s="242"/>
      <c r="I1407" s="260">
        <v>126</v>
      </c>
      <c r="J1407" s="253"/>
      <c r="K1407" s="242"/>
      <c r="L1407" s="245">
        <v>46.27</v>
      </c>
      <c r="M1407" s="242"/>
      <c r="N1407" s="247">
        <v>2287.92</v>
      </c>
      <c r="EZ1407" s="225"/>
      <c r="FA1407" s="226"/>
      <c r="FB1407" s="226"/>
      <c r="FC1407" s="226"/>
      <c r="FD1407" s="226"/>
      <c r="FH1407" s="237" t="s">
        <v>78</v>
      </c>
      <c r="FJ1407" s="226"/>
      <c r="FL1407" s="226"/>
    </row>
    <row r="1408" spans="1:168" s="116" customFormat="1" ht="23.25" x14ac:dyDescent="0.25">
      <c r="A1408" s="251"/>
      <c r="B1408" s="239" t="s">
        <v>80</v>
      </c>
      <c r="C1408" s="315" t="s">
        <v>81</v>
      </c>
      <c r="D1408" s="315"/>
      <c r="E1408" s="315"/>
      <c r="F1408" s="241" t="s">
        <v>79</v>
      </c>
      <c r="G1408" s="260">
        <v>68</v>
      </c>
      <c r="H1408" s="242"/>
      <c r="I1408" s="260">
        <v>68</v>
      </c>
      <c r="J1408" s="253"/>
      <c r="K1408" s="242"/>
      <c r="L1408" s="245">
        <v>24.97</v>
      </c>
      <c r="M1408" s="242"/>
      <c r="N1408" s="247">
        <v>1234.75</v>
      </c>
      <c r="EZ1408" s="225"/>
      <c r="FA1408" s="226"/>
      <c r="FB1408" s="226"/>
      <c r="FC1408" s="226"/>
      <c r="FD1408" s="226"/>
      <c r="FH1408" s="237" t="s">
        <v>81</v>
      </c>
      <c r="FJ1408" s="226"/>
      <c r="FL1408" s="226"/>
    </row>
    <row r="1409" spans="1:168" s="116" customFormat="1" ht="15" x14ac:dyDescent="0.25">
      <c r="A1409" s="261"/>
      <c r="B1409" s="262"/>
      <c r="C1409" s="316" t="s">
        <v>82</v>
      </c>
      <c r="D1409" s="316"/>
      <c r="E1409" s="316"/>
      <c r="F1409" s="229"/>
      <c r="G1409" s="230"/>
      <c r="H1409" s="230"/>
      <c r="I1409" s="230"/>
      <c r="J1409" s="233"/>
      <c r="K1409" s="230"/>
      <c r="L1409" s="263">
        <v>126.95</v>
      </c>
      <c r="M1409" s="256"/>
      <c r="N1409" s="264">
        <v>5515.52</v>
      </c>
      <c r="EZ1409" s="225"/>
      <c r="FA1409" s="226"/>
      <c r="FB1409" s="226"/>
      <c r="FC1409" s="226"/>
      <c r="FD1409" s="226"/>
      <c r="FJ1409" s="226" t="s">
        <v>82</v>
      </c>
      <c r="FL1409" s="226"/>
    </row>
    <row r="1410" spans="1:168" s="116" customFormat="1" ht="33.75" x14ac:dyDescent="0.25">
      <c r="A1410" s="227" t="s">
        <v>435</v>
      </c>
      <c r="B1410" s="228" t="s">
        <v>162</v>
      </c>
      <c r="C1410" s="316" t="s">
        <v>163</v>
      </c>
      <c r="D1410" s="316"/>
      <c r="E1410" s="316"/>
      <c r="F1410" s="229" t="s">
        <v>85</v>
      </c>
      <c r="G1410" s="230">
        <v>12</v>
      </c>
      <c r="H1410" s="231">
        <v>1</v>
      </c>
      <c r="I1410" s="231">
        <v>12</v>
      </c>
      <c r="J1410" s="263">
        <v>87.35</v>
      </c>
      <c r="K1410" s="265">
        <v>1.04236</v>
      </c>
      <c r="L1410" s="266">
        <v>1092.5999999999999</v>
      </c>
      <c r="M1410" s="267">
        <v>9.1199999999999992</v>
      </c>
      <c r="N1410" s="264">
        <v>9964.51</v>
      </c>
      <c r="EZ1410" s="225"/>
      <c r="FA1410" s="226"/>
      <c r="FB1410" s="226" t="s">
        <v>163</v>
      </c>
      <c r="FC1410" s="226" t="s">
        <v>4</v>
      </c>
      <c r="FD1410" s="226" t="s">
        <v>4</v>
      </c>
      <c r="FJ1410" s="226"/>
      <c r="FL1410" s="226"/>
    </row>
    <row r="1411" spans="1:168" s="116" customFormat="1" ht="15" x14ac:dyDescent="0.25">
      <c r="A1411" s="235"/>
      <c r="B1411" s="236"/>
      <c r="C1411" s="315" t="s">
        <v>630</v>
      </c>
      <c r="D1411" s="315"/>
      <c r="E1411" s="315"/>
      <c r="F1411" s="315"/>
      <c r="G1411" s="315"/>
      <c r="H1411" s="315"/>
      <c r="I1411" s="315"/>
      <c r="J1411" s="315"/>
      <c r="K1411" s="315"/>
      <c r="L1411" s="315"/>
      <c r="M1411" s="315"/>
      <c r="N1411" s="317"/>
      <c r="EZ1411" s="225"/>
      <c r="FA1411" s="226"/>
      <c r="FB1411" s="226"/>
      <c r="FC1411" s="226"/>
      <c r="FD1411" s="226"/>
      <c r="FJ1411" s="226"/>
      <c r="FK1411" s="237" t="s">
        <v>630</v>
      </c>
      <c r="FL1411" s="226"/>
    </row>
    <row r="1412" spans="1:168" s="116" customFormat="1" ht="15" x14ac:dyDescent="0.25">
      <c r="A1412" s="238"/>
      <c r="B1412" s="239"/>
      <c r="C1412" s="310" t="s">
        <v>87</v>
      </c>
      <c r="D1412" s="310"/>
      <c r="E1412" s="310"/>
      <c r="F1412" s="310"/>
      <c r="G1412" s="310"/>
      <c r="H1412" s="310"/>
      <c r="I1412" s="310"/>
      <c r="J1412" s="310"/>
      <c r="K1412" s="310"/>
      <c r="L1412" s="310"/>
      <c r="M1412" s="310"/>
      <c r="N1412" s="322"/>
      <c r="EZ1412" s="225"/>
      <c r="FA1412" s="226"/>
      <c r="FB1412" s="226"/>
      <c r="FC1412" s="226"/>
      <c r="FD1412" s="226"/>
      <c r="FF1412" s="237" t="s">
        <v>87</v>
      </c>
      <c r="FJ1412" s="226"/>
      <c r="FL1412" s="226"/>
    </row>
    <row r="1413" spans="1:168" s="116" customFormat="1" ht="15" x14ac:dyDescent="0.25">
      <c r="A1413" s="238"/>
      <c r="B1413" s="239"/>
      <c r="C1413" s="310" t="s">
        <v>88</v>
      </c>
      <c r="D1413" s="310"/>
      <c r="E1413" s="310"/>
      <c r="F1413" s="310"/>
      <c r="G1413" s="310"/>
      <c r="H1413" s="310"/>
      <c r="I1413" s="310"/>
      <c r="J1413" s="310"/>
      <c r="K1413" s="310"/>
      <c r="L1413" s="310"/>
      <c r="M1413" s="310"/>
      <c r="N1413" s="322"/>
      <c r="EZ1413" s="225"/>
      <c r="FA1413" s="226"/>
      <c r="FB1413" s="226"/>
      <c r="FC1413" s="226"/>
      <c r="FD1413" s="226"/>
      <c r="FF1413" s="237" t="s">
        <v>88</v>
      </c>
      <c r="FJ1413" s="226"/>
      <c r="FL1413" s="226"/>
    </row>
    <row r="1414" spans="1:168" s="116" customFormat="1" ht="15" x14ac:dyDescent="0.25">
      <c r="A1414" s="261"/>
      <c r="B1414" s="262"/>
      <c r="C1414" s="316" t="s">
        <v>82</v>
      </c>
      <c r="D1414" s="316"/>
      <c r="E1414" s="316"/>
      <c r="F1414" s="229"/>
      <c r="G1414" s="230"/>
      <c r="H1414" s="230"/>
      <c r="I1414" s="230"/>
      <c r="J1414" s="233"/>
      <c r="K1414" s="230"/>
      <c r="L1414" s="266">
        <v>1092.5999999999999</v>
      </c>
      <c r="M1414" s="256"/>
      <c r="N1414" s="264">
        <v>9964.51</v>
      </c>
      <c r="EZ1414" s="225"/>
      <c r="FA1414" s="226"/>
      <c r="FB1414" s="226"/>
      <c r="FC1414" s="226"/>
      <c r="FD1414" s="226"/>
      <c r="FJ1414" s="226" t="s">
        <v>82</v>
      </c>
      <c r="FL1414" s="226"/>
    </row>
    <row r="1415" spans="1:168" s="116" customFormat="1" ht="15" x14ac:dyDescent="0.25">
      <c r="A1415" s="323" t="s">
        <v>165</v>
      </c>
      <c r="B1415" s="324"/>
      <c r="C1415" s="324"/>
      <c r="D1415" s="324"/>
      <c r="E1415" s="324"/>
      <c r="F1415" s="324"/>
      <c r="G1415" s="324"/>
      <c r="H1415" s="324"/>
      <c r="I1415" s="324"/>
      <c r="J1415" s="324"/>
      <c r="K1415" s="324"/>
      <c r="L1415" s="324"/>
      <c r="M1415" s="324"/>
      <c r="N1415" s="325"/>
      <c r="EZ1415" s="225"/>
      <c r="FA1415" s="226" t="s">
        <v>165</v>
      </c>
      <c r="FB1415" s="226"/>
      <c r="FC1415" s="226"/>
      <c r="FD1415" s="226"/>
      <c r="FJ1415" s="226"/>
      <c r="FL1415" s="226"/>
    </row>
    <row r="1416" spans="1:168" s="116" customFormat="1" ht="68.25" x14ac:dyDescent="0.25">
      <c r="A1416" s="227" t="s">
        <v>436</v>
      </c>
      <c r="B1416" s="228" t="s">
        <v>167</v>
      </c>
      <c r="C1416" s="316" t="s">
        <v>168</v>
      </c>
      <c r="D1416" s="316"/>
      <c r="E1416" s="316"/>
      <c r="F1416" s="229" t="s">
        <v>85</v>
      </c>
      <c r="G1416" s="230">
        <v>4</v>
      </c>
      <c r="H1416" s="231">
        <v>1</v>
      </c>
      <c r="I1416" s="231">
        <v>4</v>
      </c>
      <c r="J1416" s="233"/>
      <c r="K1416" s="230"/>
      <c r="L1416" s="233"/>
      <c r="M1416" s="230"/>
      <c r="N1416" s="234"/>
      <c r="EZ1416" s="225"/>
      <c r="FA1416" s="226"/>
      <c r="FB1416" s="226" t="s">
        <v>168</v>
      </c>
      <c r="FC1416" s="226" t="s">
        <v>4</v>
      </c>
      <c r="FD1416" s="226" t="s">
        <v>4</v>
      </c>
      <c r="FJ1416" s="226"/>
      <c r="FL1416" s="226"/>
    </row>
    <row r="1417" spans="1:168" s="116" customFormat="1" ht="68.25" x14ac:dyDescent="0.25">
      <c r="A1417" s="238"/>
      <c r="B1417" s="239" t="s">
        <v>61</v>
      </c>
      <c r="C1417" s="310" t="s">
        <v>62</v>
      </c>
      <c r="D1417" s="310"/>
      <c r="E1417" s="310"/>
      <c r="F1417" s="310"/>
      <c r="G1417" s="310"/>
      <c r="H1417" s="310"/>
      <c r="I1417" s="310"/>
      <c r="J1417" s="310"/>
      <c r="K1417" s="310"/>
      <c r="L1417" s="310"/>
      <c r="M1417" s="310"/>
      <c r="N1417" s="322"/>
      <c r="EZ1417" s="225"/>
      <c r="FA1417" s="226"/>
      <c r="FB1417" s="226"/>
      <c r="FC1417" s="226"/>
      <c r="FD1417" s="226"/>
      <c r="FF1417" s="237" t="s">
        <v>62</v>
      </c>
      <c r="FJ1417" s="226"/>
      <c r="FL1417" s="226"/>
    </row>
    <row r="1418" spans="1:168" s="116" customFormat="1" ht="23.25" x14ac:dyDescent="0.25">
      <c r="A1418" s="238"/>
      <c r="B1418" s="239" t="s">
        <v>63</v>
      </c>
      <c r="C1418" s="310" t="s">
        <v>64</v>
      </c>
      <c r="D1418" s="310"/>
      <c r="E1418" s="310"/>
      <c r="F1418" s="310"/>
      <c r="G1418" s="310"/>
      <c r="H1418" s="310"/>
      <c r="I1418" s="310"/>
      <c r="J1418" s="310"/>
      <c r="K1418" s="310"/>
      <c r="L1418" s="310"/>
      <c r="M1418" s="310"/>
      <c r="N1418" s="322"/>
      <c r="EZ1418" s="225"/>
      <c r="FA1418" s="226"/>
      <c r="FB1418" s="226"/>
      <c r="FC1418" s="226"/>
      <c r="FD1418" s="226"/>
      <c r="FF1418" s="237" t="s">
        <v>64</v>
      </c>
      <c r="FJ1418" s="226"/>
      <c r="FL1418" s="226"/>
    </row>
    <row r="1419" spans="1:168" s="116" customFormat="1" ht="15" x14ac:dyDescent="0.25">
      <c r="A1419" s="240"/>
      <c r="B1419" s="239" t="s">
        <v>56</v>
      </c>
      <c r="C1419" s="315" t="s">
        <v>65</v>
      </c>
      <c r="D1419" s="315"/>
      <c r="E1419" s="315"/>
      <c r="F1419" s="241"/>
      <c r="G1419" s="242"/>
      <c r="H1419" s="242"/>
      <c r="I1419" s="242"/>
      <c r="J1419" s="245">
        <v>28.69</v>
      </c>
      <c r="K1419" s="244">
        <v>1.3225</v>
      </c>
      <c r="L1419" s="245">
        <v>151.77000000000001</v>
      </c>
      <c r="M1419" s="246">
        <v>49.45</v>
      </c>
      <c r="N1419" s="247">
        <v>7505.03</v>
      </c>
      <c r="EZ1419" s="225"/>
      <c r="FA1419" s="226"/>
      <c r="FB1419" s="226"/>
      <c r="FC1419" s="226"/>
      <c r="FD1419" s="226"/>
      <c r="FG1419" s="237" t="s">
        <v>65</v>
      </c>
      <c r="FJ1419" s="226"/>
      <c r="FL1419" s="226"/>
    </row>
    <row r="1420" spans="1:168" s="116" customFormat="1" ht="15" x14ac:dyDescent="0.25">
      <c r="A1420" s="240"/>
      <c r="B1420" s="239" t="s">
        <v>70</v>
      </c>
      <c r="C1420" s="315" t="s">
        <v>71</v>
      </c>
      <c r="D1420" s="315"/>
      <c r="E1420" s="315"/>
      <c r="F1420" s="241"/>
      <c r="G1420" s="242"/>
      <c r="H1420" s="242"/>
      <c r="I1420" s="242"/>
      <c r="J1420" s="245">
        <v>4.0999999999999996</v>
      </c>
      <c r="K1420" s="242"/>
      <c r="L1420" s="245">
        <v>16.399999999999999</v>
      </c>
      <c r="M1420" s="246">
        <v>9.1199999999999992</v>
      </c>
      <c r="N1420" s="249">
        <v>149.57</v>
      </c>
      <c r="EZ1420" s="225"/>
      <c r="FA1420" s="226"/>
      <c r="FB1420" s="226"/>
      <c r="FC1420" s="226"/>
      <c r="FD1420" s="226"/>
      <c r="FG1420" s="237" t="s">
        <v>71</v>
      </c>
      <c r="FJ1420" s="226"/>
      <c r="FL1420" s="226"/>
    </row>
    <row r="1421" spans="1:168" s="116" customFormat="1" ht="15" x14ac:dyDescent="0.25">
      <c r="A1421" s="251"/>
      <c r="B1421" s="239"/>
      <c r="C1421" s="315" t="s">
        <v>72</v>
      </c>
      <c r="D1421" s="315"/>
      <c r="E1421" s="315"/>
      <c r="F1421" s="241" t="s">
        <v>73</v>
      </c>
      <c r="G1421" s="246">
        <v>1.38</v>
      </c>
      <c r="H1421" s="244">
        <v>1.3225</v>
      </c>
      <c r="I1421" s="244">
        <v>7.3002000000000002</v>
      </c>
      <c r="J1421" s="253"/>
      <c r="K1421" s="242"/>
      <c r="L1421" s="253"/>
      <c r="M1421" s="242"/>
      <c r="N1421" s="254"/>
      <c r="EZ1421" s="225"/>
      <c r="FA1421" s="226"/>
      <c r="FB1421" s="226"/>
      <c r="FC1421" s="226"/>
      <c r="FD1421" s="226"/>
      <c r="FH1421" s="237" t="s">
        <v>72</v>
      </c>
      <c r="FJ1421" s="226"/>
      <c r="FL1421" s="226"/>
    </row>
    <row r="1422" spans="1:168" s="116" customFormat="1" ht="15" x14ac:dyDescent="0.25">
      <c r="A1422" s="235"/>
      <c r="B1422" s="239"/>
      <c r="C1422" s="318" t="s">
        <v>75</v>
      </c>
      <c r="D1422" s="318"/>
      <c r="E1422" s="318"/>
      <c r="F1422" s="255"/>
      <c r="G1422" s="256"/>
      <c r="H1422" s="256"/>
      <c r="I1422" s="256"/>
      <c r="J1422" s="258">
        <v>32.79</v>
      </c>
      <c r="K1422" s="256"/>
      <c r="L1422" s="258">
        <v>168.17</v>
      </c>
      <c r="M1422" s="256"/>
      <c r="N1422" s="259">
        <v>7654.6</v>
      </c>
      <c r="EZ1422" s="225"/>
      <c r="FA1422" s="226"/>
      <c r="FB1422" s="226"/>
      <c r="FC1422" s="226"/>
      <c r="FD1422" s="226"/>
      <c r="FI1422" s="237" t="s">
        <v>75</v>
      </c>
      <c r="FJ1422" s="226"/>
      <c r="FL1422" s="226"/>
    </row>
    <row r="1423" spans="1:168" s="116" customFormat="1" ht="15" x14ac:dyDescent="0.25">
      <c r="A1423" s="251"/>
      <c r="B1423" s="239"/>
      <c r="C1423" s="315" t="s">
        <v>76</v>
      </c>
      <c r="D1423" s="315"/>
      <c r="E1423" s="315"/>
      <c r="F1423" s="241"/>
      <c r="G1423" s="242"/>
      <c r="H1423" s="242"/>
      <c r="I1423" s="242"/>
      <c r="J1423" s="253"/>
      <c r="K1423" s="242"/>
      <c r="L1423" s="245">
        <v>151.77000000000001</v>
      </c>
      <c r="M1423" s="242"/>
      <c r="N1423" s="247">
        <v>7505.03</v>
      </c>
      <c r="EZ1423" s="225"/>
      <c r="FA1423" s="226"/>
      <c r="FB1423" s="226"/>
      <c r="FC1423" s="226"/>
      <c r="FD1423" s="226"/>
      <c r="FH1423" s="237" t="s">
        <v>76</v>
      </c>
      <c r="FJ1423" s="226"/>
      <c r="FL1423" s="226"/>
    </row>
    <row r="1424" spans="1:168" s="116" customFormat="1" ht="23.25" x14ac:dyDescent="0.25">
      <c r="A1424" s="251"/>
      <c r="B1424" s="239" t="s">
        <v>111</v>
      </c>
      <c r="C1424" s="315" t="s">
        <v>112</v>
      </c>
      <c r="D1424" s="315"/>
      <c r="E1424" s="315"/>
      <c r="F1424" s="241" t="s">
        <v>79</v>
      </c>
      <c r="G1424" s="260">
        <v>97</v>
      </c>
      <c r="H1424" s="242"/>
      <c r="I1424" s="260">
        <v>97</v>
      </c>
      <c r="J1424" s="253"/>
      <c r="K1424" s="242"/>
      <c r="L1424" s="245">
        <v>147.22</v>
      </c>
      <c r="M1424" s="242"/>
      <c r="N1424" s="247">
        <v>7279.88</v>
      </c>
      <c r="EZ1424" s="225"/>
      <c r="FA1424" s="226"/>
      <c r="FB1424" s="226"/>
      <c r="FC1424" s="226"/>
      <c r="FD1424" s="226"/>
      <c r="FH1424" s="237" t="s">
        <v>112</v>
      </c>
      <c r="FJ1424" s="226"/>
      <c r="FL1424" s="226"/>
    </row>
    <row r="1425" spans="1:168" s="116" customFormat="1" ht="23.25" x14ac:dyDescent="0.25">
      <c r="A1425" s="251"/>
      <c r="B1425" s="239" t="s">
        <v>113</v>
      </c>
      <c r="C1425" s="315" t="s">
        <v>114</v>
      </c>
      <c r="D1425" s="315"/>
      <c r="E1425" s="315"/>
      <c r="F1425" s="241" t="s">
        <v>79</v>
      </c>
      <c r="G1425" s="260">
        <v>51</v>
      </c>
      <c r="H1425" s="242"/>
      <c r="I1425" s="260">
        <v>51</v>
      </c>
      <c r="J1425" s="253"/>
      <c r="K1425" s="242"/>
      <c r="L1425" s="245">
        <v>77.400000000000006</v>
      </c>
      <c r="M1425" s="242"/>
      <c r="N1425" s="247">
        <v>3827.57</v>
      </c>
      <c r="EZ1425" s="225"/>
      <c r="FA1425" s="226"/>
      <c r="FB1425" s="226"/>
      <c r="FC1425" s="226"/>
      <c r="FD1425" s="226"/>
      <c r="FH1425" s="237" t="s">
        <v>114</v>
      </c>
      <c r="FJ1425" s="226"/>
      <c r="FL1425" s="226"/>
    </row>
    <row r="1426" spans="1:168" s="116" customFormat="1" ht="15" x14ac:dyDescent="0.25">
      <c r="A1426" s="261"/>
      <c r="B1426" s="262"/>
      <c r="C1426" s="316" t="s">
        <v>82</v>
      </c>
      <c r="D1426" s="316"/>
      <c r="E1426" s="316"/>
      <c r="F1426" s="229"/>
      <c r="G1426" s="230"/>
      <c r="H1426" s="230"/>
      <c r="I1426" s="230"/>
      <c r="J1426" s="233"/>
      <c r="K1426" s="230"/>
      <c r="L1426" s="263">
        <v>392.79</v>
      </c>
      <c r="M1426" s="256"/>
      <c r="N1426" s="264">
        <v>18762.05</v>
      </c>
      <c r="EZ1426" s="225"/>
      <c r="FA1426" s="226"/>
      <c r="FB1426" s="226"/>
      <c r="FC1426" s="226"/>
      <c r="FD1426" s="226"/>
      <c r="FJ1426" s="226" t="s">
        <v>82</v>
      </c>
      <c r="FL1426" s="226"/>
    </row>
    <row r="1427" spans="1:168" s="116" customFormat="1" ht="33.75" x14ac:dyDescent="0.25">
      <c r="A1427" s="227" t="s">
        <v>437</v>
      </c>
      <c r="B1427" s="228" t="s">
        <v>170</v>
      </c>
      <c r="C1427" s="316" t="s">
        <v>171</v>
      </c>
      <c r="D1427" s="316"/>
      <c r="E1427" s="316"/>
      <c r="F1427" s="229" t="s">
        <v>85</v>
      </c>
      <c r="G1427" s="230">
        <v>4</v>
      </c>
      <c r="H1427" s="231">
        <v>1</v>
      </c>
      <c r="I1427" s="231">
        <v>4</v>
      </c>
      <c r="J1427" s="263">
        <v>450.93</v>
      </c>
      <c r="K1427" s="265">
        <v>1.04236</v>
      </c>
      <c r="L1427" s="266">
        <v>1880.13</v>
      </c>
      <c r="M1427" s="267">
        <v>9.1199999999999992</v>
      </c>
      <c r="N1427" s="264">
        <v>17146.79</v>
      </c>
      <c r="EZ1427" s="225"/>
      <c r="FA1427" s="226"/>
      <c r="FB1427" s="226" t="s">
        <v>171</v>
      </c>
      <c r="FC1427" s="226" t="s">
        <v>4</v>
      </c>
      <c r="FD1427" s="226" t="s">
        <v>4</v>
      </c>
      <c r="FJ1427" s="226"/>
      <c r="FL1427" s="226"/>
    </row>
    <row r="1428" spans="1:168" s="116" customFormat="1" ht="15" x14ac:dyDescent="0.25">
      <c r="A1428" s="235"/>
      <c r="B1428" s="236"/>
      <c r="C1428" s="315" t="s">
        <v>631</v>
      </c>
      <c r="D1428" s="315"/>
      <c r="E1428" s="315"/>
      <c r="F1428" s="315"/>
      <c r="G1428" s="315"/>
      <c r="H1428" s="315"/>
      <c r="I1428" s="315"/>
      <c r="J1428" s="315"/>
      <c r="K1428" s="315"/>
      <c r="L1428" s="315"/>
      <c r="M1428" s="315"/>
      <c r="N1428" s="317"/>
      <c r="EZ1428" s="225"/>
      <c r="FA1428" s="226"/>
      <c r="FB1428" s="226"/>
      <c r="FC1428" s="226"/>
      <c r="FD1428" s="226"/>
      <c r="FJ1428" s="226"/>
      <c r="FK1428" s="237" t="s">
        <v>631</v>
      </c>
      <c r="FL1428" s="226"/>
    </row>
    <row r="1429" spans="1:168" s="116" customFormat="1" ht="15" x14ac:dyDescent="0.25">
      <c r="A1429" s="238"/>
      <c r="B1429" s="239"/>
      <c r="C1429" s="310" t="s">
        <v>87</v>
      </c>
      <c r="D1429" s="310"/>
      <c r="E1429" s="310"/>
      <c r="F1429" s="310"/>
      <c r="G1429" s="310"/>
      <c r="H1429" s="310"/>
      <c r="I1429" s="310"/>
      <c r="J1429" s="310"/>
      <c r="K1429" s="310"/>
      <c r="L1429" s="310"/>
      <c r="M1429" s="310"/>
      <c r="N1429" s="322"/>
      <c r="EZ1429" s="225"/>
      <c r="FA1429" s="226"/>
      <c r="FB1429" s="226"/>
      <c r="FC1429" s="226"/>
      <c r="FD1429" s="226"/>
      <c r="FF1429" s="237" t="s">
        <v>87</v>
      </c>
      <c r="FJ1429" s="226"/>
      <c r="FL1429" s="226"/>
    </row>
    <row r="1430" spans="1:168" s="116" customFormat="1" ht="15" x14ac:dyDescent="0.25">
      <c r="A1430" s="238"/>
      <c r="B1430" s="239"/>
      <c r="C1430" s="310" t="s">
        <v>88</v>
      </c>
      <c r="D1430" s="310"/>
      <c r="E1430" s="310"/>
      <c r="F1430" s="310"/>
      <c r="G1430" s="310"/>
      <c r="H1430" s="310"/>
      <c r="I1430" s="310"/>
      <c r="J1430" s="310"/>
      <c r="K1430" s="310"/>
      <c r="L1430" s="310"/>
      <c r="M1430" s="310"/>
      <c r="N1430" s="322"/>
      <c r="EZ1430" s="225"/>
      <c r="FA1430" s="226"/>
      <c r="FB1430" s="226"/>
      <c r="FC1430" s="226"/>
      <c r="FD1430" s="226"/>
      <c r="FF1430" s="237" t="s">
        <v>88</v>
      </c>
      <c r="FJ1430" s="226"/>
      <c r="FL1430" s="226"/>
    </row>
    <row r="1431" spans="1:168" s="116" customFormat="1" ht="15" x14ac:dyDescent="0.25">
      <c r="A1431" s="261"/>
      <c r="B1431" s="262"/>
      <c r="C1431" s="316" t="s">
        <v>82</v>
      </c>
      <c r="D1431" s="316"/>
      <c r="E1431" s="316"/>
      <c r="F1431" s="229"/>
      <c r="G1431" s="230"/>
      <c r="H1431" s="230"/>
      <c r="I1431" s="230"/>
      <c r="J1431" s="233"/>
      <c r="K1431" s="230"/>
      <c r="L1431" s="266">
        <v>1880.13</v>
      </c>
      <c r="M1431" s="256"/>
      <c r="N1431" s="264">
        <v>17146.79</v>
      </c>
      <c r="EZ1431" s="225"/>
      <c r="FA1431" s="226"/>
      <c r="FB1431" s="226"/>
      <c r="FC1431" s="226"/>
      <c r="FD1431" s="226"/>
      <c r="FJ1431" s="226" t="s">
        <v>82</v>
      </c>
      <c r="FL1431" s="226"/>
    </row>
    <row r="1432" spans="1:168" s="116" customFormat="1" ht="34.5" x14ac:dyDescent="0.25">
      <c r="A1432" s="227" t="s">
        <v>438</v>
      </c>
      <c r="B1432" s="228" t="s">
        <v>439</v>
      </c>
      <c r="C1432" s="316" t="s">
        <v>440</v>
      </c>
      <c r="D1432" s="316"/>
      <c r="E1432" s="316"/>
      <c r="F1432" s="229" t="s">
        <v>85</v>
      </c>
      <c r="G1432" s="230">
        <v>2</v>
      </c>
      <c r="H1432" s="231">
        <v>1</v>
      </c>
      <c r="I1432" s="231">
        <v>2</v>
      </c>
      <c r="J1432" s="233"/>
      <c r="K1432" s="230"/>
      <c r="L1432" s="233"/>
      <c r="M1432" s="230"/>
      <c r="N1432" s="234"/>
      <c r="EZ1432" s="225"/>
      <c r="FA1432" s="226"/>
      <c r="FB1432" s="226" t="s">
        <v>440</v>
      </c>
      <c r="FC1432" s="226" t="s">
        <v>4</v>
      </c>
      <c r="FD1432" s="226" t="s">
        <v>4</v>
      </c>
      <c r="FJ1432" s="226"/>
      <c r="FL1432" s="226"/>
    </row>
    <row r="1433" spans="1:168" s="116" customFormat="1" ht="68.25" x14ac:dyDescent="0.25">
      <c r="A1433" s="238"/>
      <c r="B1433" s="239" t="s">
        <v>61</v>
      </c>
      <c r="C1433" s="310" t="s">
        <v>62</v>
      </c>
      <c r="D1433" s="310"/>
      <c r="E1433" s="310"/>
      <c r="F1433" s="310"/>
      <c r="G1433" s="310"/>
      <c r="H1433" s="310"/>
      <c r="I1433" s="310"/>
      <c r="J1433" s="310"/>
      <c r="K1433" s="310"/>
      <c r="L1433" s="310"/>
      <c r="M1433" s="310"/>
      <c r="N1433" s="322"/>
      <c r="EZ1433" s="225"/>
      <c r="FA1433" s="226"/>
      <c r="FB1433" s="226"/>
      <c r="FC1433" s="226"/>
      <c r="FD1433" s="226"/>
      <c r="FF1433" s="237" t="s">
        <v>62</v>
      </c>
      <c r="FJ1433" s="226"/>
      <c r="FL1433" s="226"/>
    </row>
    <row r="1434" spans="1:168" s="116" customFormat="1" ht="23.25" x14ac:dyDescent="0.25">
      <c r="A1434" s="238"/>
      <c r="B1434" s="239" t="s">
        <v>63</v>
      </c>
      <c r="C1434" s="310" t="s">
        <v>64</v>
      </c>
      <c r="D1434" s="310"/>
      <c r="E1434" s="310"/>
      <c r="F1434" s="310"/>
      <c r="G1434" s="310"/>
      <c r="H1434" s="310"/>
      <c r="I1434" s="310"/>
      <c r="J1434" s="310"/>
      <c r="K1434" s="310"/>
      <c r="L1434" s="310"/>
      <c r="M1434" s="310"/>
      <c r="N1434" s="322"/>
      <c r="EZ1434" s="225"/>
      <c r="FA1434" s="226"/>
      <c r="FB1434" s="226"/>
      <c r="FC1434" s="226"/>
      <c r="FD1434" s="226"/>
      <c r="FF1434" s="237" t="s">
        <v>64</v>
      </c>
      <c r="FJ1434" s="226"/>
      <c r="FL1434" s="226"/>
    </row>
    <row r="1435" spans="1:168" s="116" customFormat="1" ht="15" x14ac:dyDescent="0.25">
      <c r="A1435" s="240"/>
      <c r="B1435" s="239" t="s">
        <v>56</v>
      </c>
      <c r="C1435" s="315" t="s">
        <v>65</v>
      </c>
      <c r="D1435" s="315"/>
      <c r="E1435" s="315"/>
      <c r="F1435" s="241"/>
      <c r="G1435" s="242"/>
      <c r="H1435" s="242"/>
      <c r="I1435" s="242"/>
      <c r="J1435" s="245">
        <v>155.07</v>
      </c>
      <c r="K1435" s="244">
        <v>1.3225</v>
      </c>
      <c r="L1435" s="245">
        <v>410.16</v>
      </c>
      <c r="M1435" s="246">
        <v>49.45</v>
      </c>
      <c r="N1435" s="247">
        <v>20282.41</v>
      </c>
      <c r="EZ1435" s="225"/>
      <c r="FA1435" s="226"/>
      <c r="FB1435" s="226"/>
      <c r="FC1435" s="226"/>
      <c r="FD1435" s="226"/>
      <c r="FG1435" s="237" t="s">
        <v>65</v>
      </c>
      <c r="FJ1435" s="226"/>
      <c r="FL1435" s="226"/>
    </row>
    <row r="1436" spans="1:168" s="116" customFormat="1" ht="15" x14ac:dyDescent="0.25">
      <c r="A1436" s="240"/>
      <c r="B1436" s="239" t="s">
        <v>66</v>
      </c>
      <c r="C1436" s="315" t="s">
        <v>67</v>
      </c>
      <c r="D1436" s="315"/>
      <c r="E1436" s="315"/>
      <c r="F1436" s="241"/>
      <c r="G1436" s="242"/>
      <c r="H1436" s="242"/>
      <c r="I1436" s="242"/>
      <c r="J1436" s="245">
        <v>3.96</v>
      </c>
      <c r="K1436" s="244">
        <v>1.4375</v>
      </c>
      <c r="L1436" s="245">
        <v>11.39</v>
      </c>
      <c r="M1436" s="246">
        <v>14.53</v>
      </c>
      <c r="N1436" s="249">
        <v>165.5</v>
      </c>
      <c r="EZ1436" s="225"/>
      <c r="FA1436" s="226"/>
      <c r="FB1436" s="226"/>
      <c r="FC1436" s="226"/>
      <c r="FD1436" s="226"/>
      <c r="FG1436" s="237" t="s">
        <v>67</v>
      </c>
      <c r="FJ1436" s="226"/>
      <c r="FL1436" s="226"/>
    </row>
    <row r="1437" spans="1:168" s="116" customFormat="1" ht="15" x14ac:dyDescent="0.25">
      <c r="A1437" s="240"/>
      <c r="B1437" s="239" t="s">
        <v>68</v>
      </c>
      <c r="C1437" s="315" t="s">
        <v>69</v>
      </c>
      <c r="D1437" s="315"/>
      <c r="E1437" s="315"/>
      <c r="F1437" s="241"/>
      <c r="G1437" s="242"/>
      <c r="H1437" s="242"/>
      <c r="I1437" s="242"/>
      <c r="J1437" s="245">
        <v>0.26</v>
      </c>
      <c r="K1437" s="244">
        <v>1.4375</v>
      </c>
      <c r="L1437" s="245">
        <v>0.75</v>
      </c>
      <c r="M1437" s="246">
        <v>49.45</v>
      </c>
      <c r="N1437" s="249">
        <v>37.090000000000003</v>
      </c>
      <c r="EZ1437" s="225"/>
      <c r="FA1437" s="226"/>
      <c r="FB1437" s="226"/>
      <c r="FC1437" s="226"/>
      <c r="FD1437" s="226"/>
      <c r="FG1437" s="237" t="s">
        <v>69</v>
      </c>
      <c r="FJ1437" s="226"/>
      <c r="FL1437" s="226"/>
    </row>
    <row r="1438" spans="1:168" s="116" customFormat="1" ht="15" x14ac:dyDescent="0.25">
      <c r="A1438" s="240"/>
      <c r="B1438" s="239" t="s">
        <v>70</v>
      </c>
      <c r="C1438" s="315" t="s">
        <v>71</v>
      </c>
      <c r="D1438" s="315"/>
      <c r="E1438" s="315"/>
      <c r="F1438" s="241"/>
      <c r="G1438" s="242"/>
      <c r="H1438" s="242"/>
      <c r="I1438" s="242"/>
      <c r="J1438" s="245">
        <v>46.64</v>
      </c>
      <c r="K1438" s="242"/>
      <c r="L1438" s="245">
        <v>93.28</v>
      </c>
      <c r="M1438" s="246">
        <v>9.1199999999999992</v>
      </c>
      <c r="N1438" s="249">
        <v>850.71</v>
      </c>
      <c r="EZ1438" s="225"/>
      <c r="FA1438" s="226"/>
      <c r="FB1438" s="226"/>
      <c r="FC1438" s="226"/>
      <c r="FD1438" s="226"/>
      <c r="FG1438" s="237" t="s">
        <v>71</v>
      </c>
      <c r="FJ1438" s="226"/>
      <c r="FL1438" s="226"/>
    </row>
    <row r="1439" spans="1:168" s="116" customFormat="1" ht="15" x14ac:dyDescent="0.25">
      <c r="A1439" s="251"/>
      <c r="B1439" s="239"/>
      <c r="C1439" s="315" t="s">
        <v>72</v>
      </c>
      <c r="D1439" s="315"/>
      <c r="E1439" s="315"/>
      <c r="F1439" s="241" t="s">
        <v>73</v>
      </c>
      <c r="G1439" s="246">
        <v>7.46</v>
      </c>
      <c r="H1439" s="244">
        <v>1.3225</v>
      </c>
      <c r="I1439" s="244">
        <v>19.7317</v>
      </c>
      <c r="J1439" s="253"/>
      <c r="K1439" s="242"/>
      <c r="L1439" s="253"/>
      <c r="M1439" s="242"/>
      <c r="N1439" s="254"/>
      <c r="EZ1439" s="225"/>
      <c r="FA1439" s="226"/>
      <c r="FB1439" s="226"/>
      <c r="FC1439" s="226"/>
      <c r="FD1439" s="226"/>
      <c r="FH1439" s="237" t="s">
        <v>72</v>
      </c>
      <c r="FJ1439" s="226"/>
      <c r="FL1439" s="226"/>
    </row>
    <row r="1440" spans="1:168" s="116" customFormat="1" ht="15" x14ac:dyDescent="0.25">
      <c r="A1440" s="251"/>
      <c r="B1440" s="239"/>
      <c r="C1440" s="315" t="s">
        <v>74</v>
      </c>
      <c r="D1440" s="315"/>
      <c r="E1440" s="315"/>
      <c r="F1440" s="241" t="s">
        <v>73</v>
      </c>
      <c r="G1440" s="246">
        <v>0.02</v>
      </c>
      <c r="H1440" s="244">
        <v>1.4375</v>
      </c>
      <c r="I1440" s="244">
        <v>5.7500000000000002E-2</v>
      </c>
      <c r="J1440" s="253"/>
      <c r="K1440" s="242"/>
      <c r="L1440" s="253"/>
      <c r="M1440" s="242"/>
      <c r="N1440" s="254"/>
      <c r="EZ1440" s="225"/>
      <c r="FA1440" s="226"/>
      <c r="FB1440" s="226"/>
      <c r="FC1440" s="226"/>
      <c r="FD1440" s="226"/>
      <c r="FH1440" s="237" t="s">
        <v>74</v>
      </c>
      <c r="FJ1440" s="226"/>
      <c r="FL1440" s="226"/>
    </row>
    <row r="1441" spans="1:168" s="116" customFormat="1" ht="15" x14ac:dyDescent="0.25">
      <c r="A1441" s="235"/>
      <c r="B1441" s="239"/>
      <c r="C1441" s="318" t="s">
        <v>75</v>
      </c>
      <c r="D1441" s="318"/>
      <c r="E1441" s="318"/>
      <c r="F1441" s="255"/>
      <c r="G1441" s="256"/>
      <c r="H1441" s="256"/>
      <c r="I1441" s="256"/>
      <c r="J1441" s="258">
        <v>205.67</v>
      </c>
      <c r="K1441" s="256"/>
      <c r="L1441" s="258">
        <v>514.83000000000004</v>
      </c>
      <c r="M1441" s="256"/>
      <c r="N1441" s="259">
        <v>21298.62</v>
      </c>
      <c r="EZ1441" s="225"/>
      <c r="FA1441" s="226"/>
      <c r="FB1441" s="226"/>
      <c r="FC1441" s="226"/>
      <c r="FD1441" s="226"/>
      <c r="FI1441" s="237" t="s">
        <v>75</v>
      </c>
      <c r="FJ1441" s="226"/>
      <c r="FL1441" s="226"/>
    </row>
    <row r="1442" spans="1:168" s="116" customFormat="1" ht="15" x14ac:dyDescent="0.25">
      <c r="A1442" s="251"/>
      <c r="B1442" s="239"/>
      <c r="C1442" s="315" t="s">
        <v>76</v>
      </c>
      <c r="D1442" s="315"/>
      <c r="E1442" s="315"/>
      <c r="F1442" s="241"/>
      <c r="G1442" s="242"/>
      <c r="H1442" s="242"/>
      <c r="I1442" s="242"/>
      <c r="J1442" s="253"/>
      <c r="K1442" s="242"/>
      <c r="L1442" s="245">
        <v>410.91</v>
      </c>
      <c r="M1442" s="242"/>
      <c r="N1442" s="247">
        <v>20319.5</v>
      </c>
      <c r="EZ1442" s="225"/>
      <c r="FA1442" s="226"/>
      <c r="FB1442" s="226"/>
      <c r="FC1442" s="226"/>
      <c r="FD1442" s="226"/>
      <c r="FH1442" s="237" t="s">
        <v>76</v>
      </c>
      <c r="FJ1442" s="226"/>
      <c r="FL1442" s="226"/>
    </row>
    <row r="1443" spans="1:168" s="116" customFormat="1" ht="23.25" x14ac:dyDescent="0.25">
      <c r="A1443" s="251"/>
      <c r="B1443" s="239" t="s">
        <v>111</v>
      </c>
      <c r="C1443" s="315" t="s">
        <v>112</v>
      </c>
      <c r="D1443" s="315"/>
      <c r="E1443" s="315"/>
      <c r="F1443" s="241" t="s">
        <v>79</v>
      </c>
      <c r="G1443" s="260">
        <v>97</v>
      </c>
      <c r="H1443" s="242"/>
      <c r="I1443" s="260">
        <v>97</v>
      </c>
      <c r="J1443" s="253"/>
      <c r="K1443" s="242"/>
      <c r="L1443" s="245">
        <v>398.58</v>
      </c>
      <c r="M1443" s="242"/>
      <c r="N1443" s="247">
        <v>19709.919999999998</v>
      </c>
      <c r="EZ1443" s="225"/>
      <c r="FA1443" s="226"/>
      <c r="FB1443" s="226"/>
      <c r="FC1443" s="226"/>
      <c r="FD1443" s="226"/>
      <c r="FH1443" s="237" t="s">
        <v>112</v>
      </c>
      <c r="FJ1443" s="226"/>
      <c r="FL1443" s="226"/>
    </row>
    <row r="1444" spans="1:168" s="116" customFormat="1" ht="23.25" x14ac:dyDescent="0.25">
      <c r="A1444" s="251"/>
      <c r="B1444" s="239" t="s">
        <v>113</v>
      </c>
      <c r="C1444" s="315" t="s">
        <v>114</v>
      </c>
      <c r="D1444" s="315"/>
      <c r="E1444" s="315"/>
      <c r="F1444" s="241" t="s">
        <v>79</v>
      </c>
      <c r="G1444" s="260">
        <v>51</v>
      </c>
      <c r="H1444" s="242"/>
      <c r="I1444" s="260">
        <v>51</v>
      </c>
      <c r="J1444" s="253"/>
      <c r="K1444" s="242"/>
      <c r="L1444" s="245">
        <v>209.56</v>
      </c>
      <c r="M1444" s="242"/>
      <c r="N1444" s="247">
        <v>10362.950000000001</v>
      </c>
      <c r="EZ1444" s="225"/>
      <c r="FA1444" s="226"/>
      <c r="FB1444" s="226"/>
      <c r="FC1444" s="226"/>
      <c r="FD1444" s="226"/>
      <c r="FH1444" s="237" t="s">
        <v>114</v>
      </c>
      <c r="FJ1444" s="226"/>
      <c r="FL1444" s="226"/>
    </row>
    <row r="1445" spans="1:168" s="116" customFormat="1" ht="15" x14ac:dyDescent="0.25">
      <c r="A1445" s="261"/>
      <c r="B1445" s="262"/>
      <c r="C1445" s="316" t="s">
        <v>82</v>
      </c>
      <c r="D1445" s="316"/>
      <c r="E1445" s="316"/>
      <c r="F1445" s="229"/>
      <c r="G1445" s="230"/>
      <c r="H1445" s="230"/>
      <c r="I1445" s="230"/>
      <c r="J1445" s="233"/>
      <c r="K1445" s="230"/>
      <c r="L1445" s="266">
        <v>1122.97</v>
      </c>
      <c r="M1445" s="256"/>
      <c r="N1445" s="264">
        <v>51371.49</v>
      </c>
      <c r="EZ1445" s="225"/>
      <c r="FA1445" s="226"/>
      <c r="FB1445" s="226"/>
      <c r="FC1445" s="226"/>
      <c r="FD1445" s="226"/>
      <c r="FJ1445" s="226" t="s">
        <v>82</v>
      </c>
      <c r="FL1445" s="226"/>
    </row>
    <row r="1446" spans="1:168" s="116" customFormat="1" ht="34.5" x14ac:dyDescent="0.25">
      <c r="A1446" s="227" t="s">
        <v>441</v>
      </c>
      <c r="B1446" s="228" t="s">
        <v>442</v>
      </c>
      <c r="C1446" s="316" t="s">
        <v>443</v>
      </c>
      <c r="D1446" s="316"/>
      <c r="E1446" s="316"/>
      <c r="F1446" s="229" t="s">
        <v>85</v>
      </c>
      <c r="G1446" s="230">
        <v>2</v>
      </c>
      <c r="H1446" s="231">
        <v>1</v>
      </c>
      <c r="I1446" s="231">
        <v>2</v>
      </c>
      <c r="J1446" s="263">
        <v>888.93</v>
      </c>
      <c r="K1446" s="265">
        <v>1.04236</v>
      </c>
      <c r="L1446" s="266">
        <v>1853.17</v>
      </c>
      <c r="M1446" s="267">
        <v>9.1199999999999992</v>
      </c>
      <c r="N1446" s="264">
        <v>16900.91</v>
      </c>
      <c r="EZ1446" s="225"/>
      <c r="FA1446" s="226"/>
      <c r="FB1446" s="226" t="s">
        <v>443</v>
      </c>
      <c r="FC1446" s="226" t="s">
        <v>4</v>
      </c>
      <c r="FD1446" s="226" t="s">
        <v>4</v>
      </c>
      <c r="FJ1446" s="226"/>
      <c r="FL1446" s="226"/>
    </row>
    <row r="1447" spans="1:168" s="116" customFormat="1" ht="15" x14ac:dyDescent="0.25">
      <c r="A1447" s="235"/>
      <c r="B1447" s="236"/>
      <c r="C1447" s="315" t="s">
        <v>644</v>
      </c>
      <c r="D1447" s="315"/>
      <c r="E1447" s="315"/>
      <c r="F1447" s="315"/>
      <c r="G1447" s="315"/>
      <c r="H1447" s="315"/>
      <c r="I1447" s="315"/>
      <c r="J1447" s="315"/>
      <c r="K1447" s="315"/>
      <c r="L1447" s="315"/>
      <c r="M1447" s="315"/>
      <c r="N1447" s="317"/>
      <c r="EZ1447" s="225"/>
      <c r="FA1447" s="226"/>
      <c r="FB1447" s="226"/>
      <c r="FC1447" s="226"/>
      <c r="FD1447" s="226"/>
      <c r="FJ1447" s="226"/>
      <c r="FK1447" s="237" t="s">
        <v>644</v>
      </c>
      <c r="FL1447" s="226"/>
    </row>
    <row r="1448" spans="1:168" s="116" customFormat="1" ht="15" x14ac:dyDescent="0.25">
      <c r="A1448" s="238"/>
      <c r="B1448" s="239"/>
      <c r="C1448" s="310" t="s">
        <v>87</v>
      </c>
      <c r="D1448" s="310"/>
      <c r="E1448" s="310"/>
      <c r="F1448" s="310"/>
      <c r="G1448" s="310"/>
      <c r="H1448" s="310"/>
      <c r="I1448" s="310"/>
      <c r="J1448" s="310"/>
      <c r="K1448" s="310"/>
      <c r="L1448" s="310"/>
      <c r="M1448" s="310"/>
      <c r="N1448" s="322"/>
      <c r="EZ1448" s="225"/>
      <c r="FA1448" s="226"/>
      <c r="FB1448" s="226"/>
      <c r="FC1448" s="226"/>
      <c r="FD1448" s="226"/>
      <c r="FF1448" s="237" t="s">
        <v>87</v>
      </c>
      <c r="FJ1448" s="226"/>
      <c r="FL1448" s="226"/>
    </row>
    <row r="1449" spans="1:168" s="116" customFormat="1" ht="15" x14ac:dyDescent="0.25">
      <c r="A1449" s="238"/>
      <c r="B1449" s="239"/>
      <c r="C1449" s="310" t="s">
        <v>88</v>
      </c>
      <c r="D1449" s="310"/>
      <c r="E1449" s="310"/>
      <c r="F1449" s="310"/>
      <c r="G1449" s="310"/>
      <c r="H1449" s="310"/>
      <c r="I1449" s="310"/>
      <c r="J1449" s="310"/>
      <c r="K1449" s="310"/>
      <c r="L1449" s="310"/>
      <c r="M1449" s="310"/>
      <c r="N1449" s="322"/>
      <c r="EZ1449" s="225"/>
      <c r="FA1449" s="226"/>
      <c r="FB1449" s="226"/>
      <c r="FC1449" s="226"/>
      <c r="FD1449" s="226"/>
      <c r="FF1449" s="237" t="s">
        <v>88</v>
      </c>
      <c r="FJ1449" s="226"/>
      <c r="FL1449" s="226"/>
    </row>
    <row r="1450" spans="1:168" s="116" customFormat="1" ht="15" x14ac:dyDescent="0.25">
      <c r="A1450" s="261"/>
      <c r="B1450" s="262"/>
      <c r="C1450" s="316" t="s">
        <v>82</v>
      </c>
      <c r="D1450" s="316"/>
      <c r="E1450" s="316"/>
      <c r="F1450" s="229"/>
      <c r="G1450" s="230"/>
      <c r="H1450" s="230"/>
      <c r="I1450" s="230"/>
      <c r="J1450" s="233"/>
      <c r="K1450" s="230"/>
      <c r="L1450" s="266">
        <v>1853.17</v>
      </c>
      <c r="M1450" s="256"/>
      <c r="N1450" s="264">
        <v>16900.91</v>
      </c>
      <c r="EZ1450" s="225"/>
      <c r="FA1450" s="226"/>
      <c r="FB1450" s="226"/>
      <c r="FC1450" s="226"/>
      <c r="FD1450" s="226"/>
      <c r="FJ1450" s="226" t="s">
        <v>82</v>
      </c>
      <c r="FL1450" s="226"/>
    </row>
    <row r="1451" spans="1:168" s="116" customFormat="1" ht="34.5" x14ac:dyDescent="0.25">
      <c r="A1451" s="227" t="s">
        <v>445</v>
      </c>
      <c r="B1451" s="228" t="s">
        <v>174</v>
      </c>
      <c r="C1451" s="316" t="s">
        <v>175</v>
      </c>
      <c r="D1451" s="316"/>
      <c r="E1451" s="316"/>
      <c r="F1451" s="229" t="s">
        <v>109</v>
      </c>
      <c r="G1451" s="230">
        <v>0.3</v>
      </c>
      <c r="H1451" s="231">
        <v>1</v>
      </c>
      <c r="I1451" s="273">
        <v>0.3</v>
      </c>
      <c r="J1451" s="233"/>
      <c r="K1451" s="230"/>
      <c r="L1451" s="233"/>
      <c r="M1451" s="230"/>
      <c r="N1451" s="234"/>
      <c r="EZ1451" s="225"/>
      <c r="FA1451" s="226"/>
      <c r="FB1451" s="226" t="s">
        <v>175</v>
      </c>
      <c r="FC1451" s="226" t="s">
        <v>4</v>
      </c>
      <c r="FD1451" s="226" t="s">
        <v>4</v>
      </c>
      <c r="FJ1451" s="226"/>
      <c r="FL1451" s="226"/>
    </row>
    <row r="1452" spans="1:168" s="116" customFormat="1" ht="15" x14ac:dyDescent="0.25">
      <c r="A1452" s="235"/>
      <c r="B1452" s="236"/>
      <c r="C1452" s="315" t="s">
        <v>176</v>
      </c>
      <c r="D1452" s="315"/>
      <c r="E1452" s="315"/>
      <c r="F1452" s="315"/>
      <c r="G1452" s="315"/>
      <c r="H1452" s="315"/>
      <c r="I1452" s="315"/>
      <c r="J1452" s="315"/>
      <c r="K1452" s="315"/>
      <c r="L1452" s="315"/>
      <c r="M1452" s="315"/>
      <c r="N1452" s="317"/>
      <c r="EZ1452" s="225"/>
      <c r="FA1452" s="226"/>
      <c r="FB1452" s="226"/>
      <c r="FC1452" s="226"/>
      <c r="FD1452" s="226"/>
      <c r="FE1452" s="237" t="s">
        <v>176</v>
      </c>
      <c r="FJ1452" s="226"/>
      <c r="FL1452" s="226"/>
    </row>
    <row r="1453" spans="1:168" s="116" customFormat="1" ht="68.25" x14ac:dyDescent="0.25">
      <c r="A1453" s="238"/>
      <c r="B1453" s="239" t="s">
        <v>61</v>
      </c>
      <c r="C1453" s="310" t="s">
        <v>62</v>
      </c>
      <c r="D1453" s="310"/>
      <c r="E1453" s="310"/>
      <c r="F1453" s="310"/>
      <c r="G1453" s="310"/>
      <c r="H1453" s="310"/>
      <c r="I1453" s="310"/>
      <c r="J1453" s="310"/>
      <c r="K1453" s="310"/>
      <c r="L1453" s="310"/>
      <c r="M1453" s="310"/>
      <c r="N1453" s="322"/>
      <c r="EZ1453" s="225"/>
      <c r="FA1453" s="226"/>
      <c r="FB1453" s="226"/>
      <c r="FC1453" s="226"/>
      <c r="FD1453" s="226"/>
      <c r="FF1453" s="237" t="s">
        <v>62</v>
      </c>
      <c r="FJ1453" s="226"/>
      <c r="FL1453" s="226"/>
    </row>
    <row r="1454" spans="1:168" s="116" customFormat="1" ht="23.25" x14ac:dyDescent="0.25">
      <c r="A1454" s="238"/>
      <c r="B1454" s="239" t="s">
        <v>63</v>
      </c>
      <c r="C1454" s="310" t="s">
        <v>64</v>
      </c>
      <c r="D1454" s="310"/>
      <c r="E1454" s="310"/>
      <c r="F1454" s="310"/>
      <c r="G1454" s="310"/>
      <c r="H1454" s="310"/>
      <c r="I1454" s="310"/>
      <c r="J1454" s="310"/>
      <c r="K1454" s="310"/>
      <c r="L1454" s="310"/>
      <c r="M1454" s="310"/>
      <c r="N1454" s="322"/>
      <c r="EZ1454" s="225"/>
      <c r="FA1454" s="226"/>
      <c r="FB1454" s="226"/>
      <c r="FC1454" s="226"/>
      <c r="FD1454" s="226"/>
      <c r="FF1454" s="237" t="s">
        <v>64</v>
      </c>
      <c r="FJ1454" s="226"/>
      <c r="FL1454" s="226"/>
    </row>
    <row r="1455" spans="1:168" s="116" customFormat="1" ht="15" x14ac:dyDescent="0.25">
      <c r="A1455" s="240"/>
      <c r="B1455" s="239" t="s">
        <v>56</v>
      </c>
      <c r="C1455" s="315" t="s">
        <v>65</v>
      </c>
      <c r="D1455" s="315"/>
      <c r="E1455" s="315"/>
      <c r="F1455" s="241"/>
      <c r="G1455" s="242"/>
      <c r="H1455" s="242"/>
      <c r="I1455" s="242"/>
      <c r="J1455" s="245">
        <v>616.95000000000005</v>
      </c>
      <c r="K1455" s="244">
        <v>1.3225</v>
      </c>
      <c r="L1455" s="245">
        <v>244.77</v>
      </c>
      <c r="M1455" s="246">
        <v>49.45</v>
      </c>
      <c r="N1455" s="247">
        <v>12103.88</v>
      </c>
      <c r="EZ1455" s="225"/>
      <c r="FA1455" s="226"/>
      <c r="FB1455" s="226"/>
      <c r="FC1455" s="226"/>
      <c r="FD1455" s="226"/>
      <c r="FG1455" s="237" t="s">
        <v>65</v>
      </c>
      <c r="FJ1455" s="226"/>
      <c r="FL1455" s="226"/>
    </row>
    <row r="1456" spans="1:168" s="116" customFormat="1" ht="15" x14ac:dyDescent="0.25">
      <c r="A1456" s="240"/>
      <c r="B1456" s="239" t="s">
        <v>66</v>
      </c>
      <c r="C1456" s="315" t="s">
        <v>67</v>
      </c>
      <c r="D1456" s="315"/>
      <c r="E1456" s="315"/>
      <c r="F1456" s="241"/>
      <c r="G1456" s="242"/>
      <c r="H1456" s="242"/>
      <c r="I1456" s="242"/>
      <c r="J1456" s="245">
        <v>79.150000000000006</v>
      </c>
      <c r="K1456" s="244">
        <v>1.4375</v>
      </c>
      <c r="L1456" s="245">
        <v>34.130000000000003</v>
      </c>
      <c r="M1456" s="246">
        <v>14.53</v>
      </c>
      <c r="N1456" s="249">
        <v>495.91</v>
      </c>
      <c r="EZ1456" s="225"/>
      <c r="FA1456" s="226"/>
      <c r="FB1456" s="226"/>
      <c r="FC1456" s="226"/>
      <c r="FD1456" s="226"/>
      <c r="FG1456" s="237" t="s">
        <v>67</v>
      </c>
      <c r="FJ1456" s="226"/>
      <c r="FL1456" s="226"/>
    </row>
    <row r="1457" spans="1:168" s="116" customFormat="1" ht="15" x14ac:dyDescent="0.25">
      <c r="A1457" s="240"/>
      <c r="B1457" s="239" t="s">
        <v>68</v>
      </c>
      <c r="C1457" s="315" t="s">
        <v>69</v>
      </c>
      <c r="D1457" s="315"/>
      <c r="E1457" s="315"/>
      <c r="F1457" s="241"/>
      <c r="G1457" s="242"/>
      <c r="H1457" s="242"/>
      <c r="I1457" s="242"/>
      <c r="J1457" s="245">
        <v>5.0199999999999996</v>
      </c>
      <c r="K1457" s="244">
        <v>1.4375</v>
      </c>
      <c r="L1457" s="245">
        <v>2.16</v>
      </c>
      <c r="M1457" s="246">
        <v>49.45</v>
      </c>
      <c r="N1457" s="249">
        <v>106.81</v>
      </c>
      <c r="EZ1457" s="225"/>
      <c r="FA1457" s="226"/>
      <c r="FB1457" s="226"/>
      <c r="FC1457" s="226"/>
      <c r="FD1457" s="226"/>
      <c r="FG1457" s="237" t="s">
        <v>69</v>
      </c>
      <c r="FJ1457" s="226"/>
      <c r="FL1457" s="226"/>
    </row>
    <row r="1458" spans="1:168" s="116" customFormat="1" ht="15" x14ac:dyDescent="0.25">
      <c r="A1458" s="240"/>
      <c r="B1458" s="239" t="s">
        <v>70</v>
      </c>
      <c r="C1458" s="315" t="s">
        <v>71</v>
      </c>
      <c r="D1458" s="315"/>
      <c r="E1458" s="315"/>
      <c r="F1458" s="241"/>
      <c r="G1458" s="242"/>
      <c r="H1458" s="242"/>
      <c r="I1458" s="242"/>
      <c r="J1458" s="245">
        <v>37.630000000000003</v>
      </c>
      <c r="K1458" s="242"/>
      <c r="L1458" s="245">
        <v>11.29</v>
      </c>
      <c r="M1458" s="246">
        <v>9.1199999999999992</v>
      </c>
      <c r="N1458" s="249">
        <v>102.96</v>
      </c>
      <c r="EZ1458" s="225"/>
      <c r="FA1458" s="226"/>
      <c r="FB1458" s="226"/>
      <c r="FC1458" s="226"/>
      <c r="FD1458" s="226"/>
      <c r="FG1458" s="237" t="s">
        <v>71</v>
      </c>
      <c r="FJ1458" s="226"/>
      <c r="FL1458" s="226"/>
    </row>
    <row r="1459" spans="1:168" s="116" customFormat="1" ht="15" x14ac:dyDescent="0.25">
      <c r="A1459" s="251"/>
      <c r="B1459" s="239"/>
      <c r="C1459" s="315" t="s">
        <v>72</v>
      </c>
      <c r="D1459" s="315"/>
      <c r="E1459" s="315"/>
      <c r="F1459" s="241" t="s">
        <v>73</v>
      </c>
      <c r="G1459" s="246">
        <v>29.68</v>
      </c>
      <c r="H1459" s="244">
        <v>1.3225</v>
      </c>
      <c r="I1459" s="268">
        <v>11.775539999999999</v>
      </c>
      <c r="J1459" s="253"/>
      <c r="K1459" s="242"/>
      <c r="L1459" s="253"/>
      <c r="M1459" s="242"/>
      <c r="N1459" s="254"/>
      <c r="EZ1459" s="225"/>
      <c r="FA1459" s="226"/>
      <c r="FB1459" s="226"/>
      <c r="FC1459" s="226"/>
      <c r="FD1459" s="226"/>
      <c r="FH1459" s="237" t="s">
        <v>72</v>
      </c>
      <c r="FJ1459" s="226"/>
      <c r="FL1459" s="226"/>
    </row>
    <row r="1460" spans="1:168" s="116" customFormat="1" ht="15" x14ac:dyDescent="0.25">
      <c r="A1460" s="251"/>
      <c r="B1460" s="239"/>
      <c r="C1460" s="315" t="s">
        <v>74</v>
      </c>
      <c r="D1460" s="315"/>
      <c r="E1460" s="315"/>
      <c r="F1460" s="241" t="s">
        <v>73</v>
      </c>
      <c r="G1460" s="269">
        <v>0.4</v>
      </c>
      <c r="H1460" s="244">
        <v>1.4375</v>
      </c>
      <c r="I1460" s="244">
        <v>0.17249999999999999</v>
      </c>
      <c r="J1460" s="253"/>
      <c r="K1460" s="242"/>
      <c r="L1460" s="253"/>
      <c r="M1460" s="242"/>
      <c r="N1460" s="254"/>
      <c r="EZ1460" s="225"/>
      <c r="FA1460" s="226"/>
      <c r="FB1460" s="226"/>
      <c r="FC1460" s="226"/>
      <c r="FD1460" s="226"/>
      <c r="FH1460" s="237" t="s">
        <v>74</v>
      </c>
      <c r="FJ1460" s="226"/>
      <c r="FL1460" s="226"/>
    </row>
    <row r="1461" spans="1:168" s="116" customFormat="1" ht="15" x14ac:dyDescent="0.25">
      <c r="A1461" s="235"/>
      <c r="B1461" s="239"/>
      <c r="C1461" s="318" t="s">
        <v>75</v>
      </c>
      <c r="D1461" s="318"/>
      <c r="E1461" s="318"/>
      <c r="F1461" s="255"/>
      <c r="G1461" s="256"/>
      <c r="H1461" s="256"/>
      <c r="I1461" s="256"/>
      <c r="J1461" s="258">
        <v>733.73</v>
      </c>
      <c r="K1461" s="256"/>
      <c r="L1461" s="258">
        <v>290.19</v>
      </c>
      <c r="M1461" s="256"/>
      <c r="N1461" s="259">
        <v>12702.75</v>
      </c>
      <c r="EZ1461" s="225"/>
      <c r="FA1461" s="226"/>
      <c r="FB1461" s="226"/>
      <c r="FC1461" s="226"/>
      <c r="FD1461" s="226"/>
      <c r="FI1461" s="237" t="s">
        <v>75</v>
      </c>
      <c r="FJ1461" s="226"/>
      <c r="FL1461" s="226"/>
    </row>
    <row r="1462" spans="1:168" s="116" customFormat="1" ht="15" x14ac:dyDescent="0.25">
      <c r="A1462" s="251"/>
      <c r="B1462" s="239"/>
      <c r="C1462" s="315" t="s">
        <v>76</v>
      </c>
      <c r="D1462" s="315"/>
      <c r="E1462" s="315"/>
      <c r="F1462" s="241"/>
      <c r="G1462" s="242"/>
      <c r="H1462" s="242"/>
      <c r="I1462" s="242"/>
      <c r="J1462" s="253"/>
      <c r="K1462" s="242"/>
      <c r="L1462" s="245">
        <v>246.93</v>
      </c>
      <c r="M1462" s="242"/>
      <c r="N1462" s="247">
        <v>12210.69</v>
      </c>
      <c r="EZ1462" s="225"/>
      <c r="FA1462" s="226"/>
      <c r="FB1462" s="226"/>
      <c r="FC1462" s="226"/>
      <c r="FD1462" s="226"/>
      <c r="FH1462" s="237" t="s">
        <v>76</v>
      </c>
      <c r="FJ1462" s="226"/>
      <c r="FL1462" s="226"/>
    </row>
    <row r="1463" spans="1:168" s="116" customFormat="1" ht="23.25" x14ac:dyDescent="0.25">
      <c r="A1463" s="251"/>
      <c r="B1463" s="239" t="s">
        <v>111</v>
      </c>
      <c r="C1463" s="315" t="s">
        <v>112</v>
      </c>
      <c r="D1463" s="315"/>
      <c r="E1463" s="315"/>
      <c r="F1463" s="241" t="s">
        <v>79</v>
      </c>
      <c r="G1463" s="260">
        <v>97</v>
      </c>
      <c r="H1463" s="242"/>
      <c r="I1463" s="260">
        <v>97</v>
      </c>
      <c r="J1463" s="253"/>
      <c r="K1463" s="242"/>
      <c r="L1463" s="245">
        <v>239.52</v>
      </c>
      <c r="M1463" s="242"/>
      <c r="N1463" s="247">
        <v>11844.37</v>
      </c>
      <c r="EZ1463" s="225"/>
      <c r="FA1463" s="226"/>
      <c r="FB1463" s="226"/>
      <c r="FC1463" s="226"/>
      <c r="FD1463" s="226"/>
      <c r="FH1463" s="237" t="s">
        <v>112</v>
      </c>
      <c r="FJ1463" s="226"/>
      <c r="FL1463" s="226"/>
    </row>
    <row r="1464" spans="1:168" s="116" customFormat="1" ht="23.25" x14ac:dyDescent="0.25">
      <c r="A1464" s="251"/>
      <c r="B1464" s="239" t="s">
        <v>113</v>
      </c>
      <c r="C1464" s="315" t="s">
        <v>114</v>
      </c>
      <c r="D1464" s="315"/>
      <c r="E1464" s="315"/>
      <c r="F1464" s="241" t="s">
        <v>79</v>
      </c>
      <c r="G1464" s="260">
        <v>51</v>
      </c>
      <c r="H1464" s="242"/>
      <c r="I1464" s="260">
        <v>51</v>
      </c>
      <c r="J1464" s="253"/>
      <c r="K1464" s="242"/>
      <c r="L1464" s="245">
        <v>125.93</v>
      </c>
      <c r="M1464" s="242"/>
      <c r="N1464" s="247">
        <v>6227.45</v>
      </c>
      <c r="EZ1464" s="225"/>
      <c r="FA1464" s="226"/>
      <c r="FB1464" s="226"/>
      <c r="FC1464" s="226"/>
      <c r="FD1464" s="226"/>
      <c r="FH1464" s="237" t="s">
        <v>114</v>
      </c>
      <c r="FJ1464" s="226"/>
      <c r="FL1464" s="226"/>
    </row>
    <row r="1465" spans="1:168" s="116" customFormat="1" ht="15" x14ac:dyDescent="0.25">
      <c r="A1465" s="261"/>
      <c r="B1465" s="262"/>
      <c r="C1465" s="316" t="s">
        <v>82</v>
      </c>
      <c r="D1465" s="316"/>
      <c r="E1465" s="316"/>
      <c r="F1465" s="229"/>
      <c r="G1465" s="230"/>
      <c r="H1465" s="230"/>
      <c r="I1465" s="230"/>
      <c r="J1465" s="233"/>
      <c r="K1465" s="230"/>
      <c r="L1465" s="263">
        <v>655.64</v>
      </c>
      <c r="M1465" s="256"/>
      <c r="N1465" s="264">
        <v>30774.57</v>
      </c>
      <c r="EZ1465" s="225"/>
      <c r="FA1465" s="226"/>
      <c r="FB1465" s="226"/>
      <c r="FC1465" s="226"/>
      <c r="FD1465" s="226"/>
      <c r="FJ1465" s="226" t="s">
        <v>82</v>
      </c>
      <c r="FL1465" s="226"/>
    </row>
    <row r="1466" spans="1:168" s="116" customFormat="1" ht="45" x14ac:dyDescent="0.25">
      <c r="A1466" s="227" t="s">
        <v>446</v>
      </c>
      <c r="B1466" s="228" t="s">
        <v>178</v>
      </c>
      <c r="C1466" s="316" t="s">
        <v>179</v>
      </c>
      <c r="D1466" s="316"/>
      <c r="E1466" s="316"/>
      <c r="F1466" s="229" t="s">
        <v>150</v>
      </c>
      <c r="G1466" s="230">
        <v>30.6</v>
      </c>
      <c r="H1466" s="231">
        <v>1</v>
      </c>
      <c r="I1466" s="273">
        <v>30.6</v>
      </c>
      <c r="J1466" s="263">
        <v>169.63</v>
      </c>
      <c r="K1466" s="265">
        <v>1.04236</v>
      </c>
      <c r="L1466" s="266">
        <v>5410.56</v>
      </c>
      <c r="M1466" s="267">
        <v>9.1199999999999992</v>
      </c>
      <c r="N1466" s="264">
        <v>49344.31</v>
      </c>
      <c r="EZ1466" s="225"/>
      <c r="FA1466" s="226"/>
      <c r="FB1466" s="226" t="s">
        <v>179</v>
      </c>
      <c r="FC1466" s="226" t="s">
        <v>4</v>
      </c>
      <c r="FD1466" s="226" t="s">
        <v>4</v>
      </c>
      <c r="FJ1466" s="226"/>
      <c r="FL1466" s="226"/>
    </row>
    <row r="1467" spans="1:168" s="116" customFormat="1" ht="15" x14ac:dyDescent="0.25">
      <c r="A1467" s="235"/>
      <c r="B1467" s="236"/>
      <c r="C1467" s="315" t="s">
        <v>180</v>
      </c>
      <c r="D1467" s="315"/>
      <c r="E1467" s="315"/>
      <c r="F1467" s="315"/>
      <c r="G1467" s="315"/>
      <c r="H1467" s="315"/>
      <c r="I1467" s="315"/>
      <c r="J1467" s="315"/>
      <c r="K1467" s="315"/>
      <c r="L1467" s="315"/>
      <c r="M1467" s="315"/>
      <c r="N1467" s="317"/>
      <c r="EZ1467" s="225"/>
      <c r="FA1467" s="226"/>
      <c r="FB1467" s="226"/>
      <c r="FC1467" s="226"/>
      <c r="FD1467" s="226"/>
      <c r="FE1467" s="237" t="s">
        <v>180</v>
      </c>
      <c r="FJ1467" s="226"/>
      <c r="FL1467" s="226"/>
    </row>
    <row r="1468" spans="1:168" s="116" customFormat="1" ht="15" x14ac:dyDescent="0.25">
      <c r="A1468" s="235"/>
      <c r="B1468" s="236"/>
      <c r="C1468" s="315" t="s">
        <v>632</v>
      </c>
      <c r="D1468" s="315"/>
      <c r="E1468" s="315"/>
      <c r="F1468" s="315"/>
      <c r="G1468" s="315"/>
      <c r="H1468" s="315"/>
      <c r="I1468" s="315"/>
      <c r="J1468" s="315"/>
      <c r="K1468" s="315"/>
      <c r="L1468" s="315"/>
      <c r="M1468" s="315"/>
      <c r="N1468" s="317"/>
      <c r="EZ1468" s="225"/>
      <c r="FA1468" s="226"/>
      <c r="FB1468" s="226"/>
      <c r="FC1468" s="226"/>
      <c r="FD1468" s="226"/>
      <c r="FJ1468" s="226"/>
      <c r="FK1468" s="237" t="s">
        <v>632</v>
      </c>
      <c r="FL1468" s="226"/>
    </row>
    <row r="1469" spans="1:168" s="116" customFormat="1" ht="15" x14ac:dyDescent="0.25">
      <c r="A1469" s="238"/>
      <c r="B1469" s="239"/>
      <c r="C1469" s="310" t="s">
        <v>87</v>
      </c>
      <c r="D1469" s="310"/>
      <c r="E1469" s="310"/>
      <c r="F1469" s="310"/>
      <c r="G1469" s="310"/>
      <c r="H1469" s="310"/>
      <c r="I1469" s="310"/>
      <c r="J1469" s="310"/>
      <c r="K1469" s="310"/>
      <c r="L1469" s="310"/>
      <c r="M1469" s="310"/>
      <c r="N1469" s="322"/>
      <c r="EZ1469" s="225"/>
      <c r="FA1469" s="226"/>
      <c r="FB1469" s="226"/>
      <c r="FC1469" s="226"/>
      <c r="FD1469" s="226"/>
      <c r="FF1469" s="237" t="s">
        <v>87</v>
      </c>
      <c r="FJ1469" s="226"/>
      <c r="FL1469" s="226"/>
    </row>
    <row r="1470" spans="1:168" s="116" customFormat="1" ht="15" x14ac:dyDescent="0.25">
      <c r="A1470" s="238"/>
      <c r="B1470" s="239"/>
      <c r="C1470" s="310" t="s">
        <v>88</v>
      </c>
      <c r="D1470" s="310"/>
      <c r="E1470" s="310"/>
      <c r="F1470" s="310"/>
      <c r="G1470" s="310"/>
      <c r="H1470" s="310"/>
      <c r="I1470" s="310"/>
      <c r="J1470" s="310"/>
      <c r="K1470" s="310"/>
      <c r="L1470" s="310"/>
      <c r="M1470" s="310"/>
      <c r="N1470" s="322"/>
      <c r="EZ1470" s="225"/>
      <c r="FA1470" s="226"/>
      <c r="FB1470" s="226"/>
      <c r="FC1470" s="226"/>
      <c r="FD1470" s="226"/>
      <c r="FF1470" s="237" t="s">
        <v>88</v>
      </c>
      <c r="FJ1470" s="226"/>
      <c r="FL1470" s="226"/>
    </row>
    <row r="1471" spans="1:168" s="116" customFormat="1" ht="15" x14ac:dyDescent="0.25">
      <c r="A1471" s="261"/>
      <c r="B1471" s="262"/>
      <c r="C1471" s="316" t="s">
        <v>82</v>
      </c>
      <c r="D1471" s="316"/>
      <c r="E1471" s="316"/>
      <c r="F1471" s="229"/>
      <c r="G1471" s="230"/>
      <c r="H1471" s="230"/>
      <c r="I1471" s="230"/>
      <c r="J1471" s="233"/>
      <c r="K1471" s="230"/>
      <c r="L1471" s="266">
        <v>5410.56</v>
      </c>
      <c r="M1471" s="256"/>
      <c r="N1471" s="264">
        <v>49344.31</v>
      </c>
      <c r="EZ1471" s="225"/>
      <c r="FA1471" s="226"/>
      <c r="FB1471" s="226"/>
      <c r="FC1471" s="226"/>
      <c r="FD1471" s="226"/>
      <c r="FJ1471" s="226" t="s">
        <v>82</v>
      </c>
      <c r="FL1471" s="226"/>
    </row>
    <row r="1472" spans="1:168" s="116" customFormat="1" ht="23.25" x14ac:dyDescent="0.25">
      <c r="A1472" s="227" t="s">
        <v>447</v>
      </c>
      <c r="B1472" s="228" t="s">
        <v>183</v>
      </c>
      <c r="C1472" s="316" t="s">
        <v>184</v>
      </c>
      <c r="D1472" s="316"/>
      <c r="E1472" s="316"/>
      <c r="F1472" s="229" t="s">
        <v>91</v>
      </c>
      <c r="G1472" s="230">
        <v>4.2000000000000003E-2</v>
      </c>
      <c r="H1472" s="231">
        <v>1</v>
      </c>
      <c r="I1472" s="270">
        <v>4.2000000000000003E-2</v>
      </c>
      <c r="J1472" s="233"/>
      <c r="K1472" s="230"/>
      <c r="L1472" s="233"/>
      <c r="M1472" s="230"/>
      <c r="N1472" s="234"/>
      <c r="EZ1472" s="225"/>
      <c r="FA1472" s="226"/>
      <c r="FB1472" s="226" t="s">
        <v>184</v>
      </c>
      <c r="FC1472" s="226" t="s">
        <v>4</v>
      </c>
      <c r="FD1472" s="226" t="s">
        <v>4</v>
      </c>
      <c r="FJ1472" s="226"/>
      <c r="FL1472" s="226"/>
    </row>
    <row r="1473" spans="1:168" s="116" customFormat="1" ht="15" x14ac:dyDescent="0.25">
      <c r="A1473" s="235"/>
      <c r="B1473" s="236"/>
      <c r="C1473" s="315" t="s">
        <v>185</v>
      </c>
      <c r="D1473" s="315"/>
      <c r="E1473" s="315"/>
      <c r="F1473" s="315"/>
      <c r="G1473" s="315"/>
      <c r="H1473" s="315"/>
      <c r="I1473" s="315"/>
      <c r="J1473" s="315"/>
      <c r="K1473" s="315"/>
      <c r="L1473" s="315"/>
      <c r="M1473" s="315"/>
      <c r="N1473" s="317"/>
      <c r="EZ1473" s="225"/>
      <c r="FA1473" s="226"/>
      <c r="FB1473" s="226"/>
      <c r="FC1473" s="226"/>
      <c r="FD1473" s="226"/>
      <c r="FE1473" s="237" t="s">
        <v>185</v>
      </c>
      <c r="FJ1473" s="226"/>
      <c r="FL1473" s="226"/>
    </row>
    <row r="1474" spans="1:168" s="116" customFormat="1" ht="68.25" x14ac:dyDescent="0.25">
      <c r="A1474" s="238"/>
      <c r="B1474" s="239" t="s">
        <v>61</v>
      </c>
      <c r="C1474" s="310" t="s">
        <v>62</v>
      </c>
      <c r="D1474" s="310"/>
      <c r="E1474" s="310"/>
      <c r="F1474" s="310"/>
      <c r="G1474" s="310"/>
      <c r="H1474" s="310"/>
      <c r="I1474" s="310"/>
      <c r="J1474" s="310"/>
      <c r="K1474" s="310"/>
      <c r="L1474" s="310"/>
      <c r="M1474" s="310"/>
      <c r="N1474" s="322"/>
      <c r="EZ1474" s="225"/>
      <c r="FA1474" s="226"/>
      <c r="FB1474" s="226"/>
      <c r="FC1474" s="226"/>
      <c r="FD1474" s="226"/>
      <c r="FF1474" s="237" t="s">
        <v>62</v>
      </c>
      <c r="FJ1474" s="226"/>
      <c r="FL1474" s="226"/>
    </row>
    <row r="1475" spans="1:168" s="116" customFormat="1" ht="23.25" x14ac:dyDescent="0.25">
      <c r="A1475" s="238"/>
      <c r="B1475" s="239" t="s">
        <v>63</v>
      </c>
      <c r="C1475" s="310" t="s">
        <v>64</v>
      </c>
      <c r="D1475" s="310"/>
      <c r="E1475" s="310"/>
      <c r="F1475" s="310"/>
      <c r="G1475" s="310"/>
      <c r="H1475" s="310"/>
      <c r="I1475" s="310"/>
      <c r="J1475" s="310"/>
      <c r="K1475" s="310"/>
      <c r="L1475" s="310"/>
      <c r="M1475" s="310"/>
      <c r="N1475" s="322"/>
      <c r="EZ1475" s="225"/>
      <c r="FA1475" s="226"/>
      <c r="FB1475" s="226"/>
      <c r="FC1475" s="226"/>
      <c r="FD1475" s="226"/>
      <c r="FF1475" s="237" t="s">
        <v>64</v>
      </c>
      <c r="FJ1475" s="226"/>
      <c r="FL1475" s="226"/>
    </row>
    <row r="1476" spans="1:168" s="116" customFormat="1" ht="15" x14ac:dyDescent="0.25">
      <c r="A1476" s="240"/>
      <c r="B1476" s="239" t="s">
        <v>56</v>
      </c>
      <c r="C1476" s="315" t="s">
        <v>65</v>
      </c>
      <c r="D1476" s="315"/>
      <c r="E1476" s="315"/>
      <c r="F1476" s="241"/>
      <c r="G1476" s="242"/>
      <c r="H1476" s="242"/>
      <c r="I1476" s="242"/>
      <c r="J1476" s="250">
        <v>1297.29</v>
      </c>
      <c r="K1476" s="244">
        <v>1.3225</v>
      </c>
      <c r="L1476" s="245">
        <v>72.06</v>
      </c>
      <c r="M1476" s="246">
        <v>49.45</v>
      </c>
      <c r="N1476" s="247">
        <v>3563.37</v>
      </c>
      <c r="EZ1476" s="225"/>
      <c r="FA1476" s="226"/>
      <c r="FB1476" s="226"/>
      <c r="FC1476" s="226"/>
      <c r="FD1476" s="226"/>
      <c r="FG1476" s="237" t="s">
        <v>65</v>
      </c>
      <c r="FJ1476" s="226"/>
      <c r="FL1476" s="226"/>
    </row>
    <row r="1477" spans="1:168" s="116" customFormat="1" ht="15" x14ac:dyDescent="0.25">
      <c r="A1477" s="240"/>
      <c r="B1477" s="239" t="s">
        <v>66</v>
      </c>
      <c r="C1477" s="315" t="s">
        <v>67</v>
      </c>
      <c r="D1477" s="315"/>
      <c r="E1477" s="315"/>
      <c r="F1477" s="241"/>
      <c r="G1477" s="242"/>
      <c r="H1477" s="242"/>
      <c r="I1477" s="242"/>
      <c r="J1477" s="245">
        <v>51.45</v>
      </c>
      <c r="K1477" s="244">
        <v>1.4375</v>
      </c>
      <c r="L1477" s="245">
        <v>3.11</v>
      </c>
      <c r="M1477" s="246">
        <v>14.53</v>
      </c>
      <c r="N1477" s="249">
        <v>45.19</v>
      </c>
      <c r="EZ1477" s="225"/>
      <c r="FA1477" s="226"/>
      <c r="FB1477" s="226"/>
      <c r="FC1477" s="226"/>
      <c r="FD1477" s="226"/>
      <c r="FG1477" s="237" t="s">
        <v>67</v>
      </c>
      <c r="FJ1477" s="226"/>
      <c r="FL1477" s="226"/>
    </row>
    <row r="1478" spans="1:168" s="116" customFormat="1" ht="15" x14ac:dyDescent="0.25">
      <c r="A1478" s="240"/>
      <c r="B1478" s="239" t="s">
        <v>68</v>
      </c>
      <c r="C1478" s="315" t="s">
        <v>69</v>
      </c>
      <c r="D1478" s="315"/>
      <c r="E1478" s="315"/>
      <c r="F1478" s="241"/>
      <c r="G1478" s="242"/>
      <c r="H1478" s="242"/>
      <c r="I1478" s="242"/>
      <c r="J1478" s="245">
        <v>3.02</v>
      </c>
      <c r="K1478" s="244">
        <v>1.4375</v>
      </c>
      <c r="L1478" s="245">
        <v>0.18</v>
      </c>
      <c r="M1478" s="246">
        <v>49.45</v>
      </c>
      <c r="N1478" s="249">
        <v>8.9</v>
      </c>
      <c r="EZ1478" s="225"/>
      <c r="FA1478" s="226"/>
      <c r="FB1478" s="226"/>
      <c r="FC1478" s="226"/>
      <c r="FD1478" s="226"/>
      <c r="FG1478" s="237" t="s">
        <v>69</v>
      </c>
      <c r="FJ1478" s="226"/>
      <c r="FL1478" s="226"/>
    </row>
    <row r="1479" spans="1:168" s="116" customFormat="1" ht="15" x14ac:dyDescent="0.25">
      <c r="A1479" s="240"/>
      <c r="B1479" s="239" t="s">
        <v>70</v>
      </c>
      <c r="C1479" s="315" t="s">
        <v>71</v>
      </c>
      <c r="D1479" s="315"/>
      <c r="E1479" s="315"/>
      <c r="F1479" s="241"/>
      <c r="G1479" s="242"/>
      <c r="H1479" s="242"/>
      <c r="I1479" s="242"/>
      <c r="J1479" s="245">
        <v>63.71</v>
      </c>
      <c r="K1479" s="242"/>
      <c r="L1479" s="245">
        <v>2.68</v>
      </c>
      <c r="M1479" s="246">
        <v>9.1199999999999992</v>
      </c>
      <c r="N1479" s="249">
        <v>24.44</v>
      </c>
      <c r="EZ1479" s="225"/>
      <c r="FA1479" s="226"/>
      <c r="FB1479" s="226"/>
      <c r="FC1479" s="226"/>
      <c r="FD1479" s="226"/>
      <c r="FG1479" s="237" t="s">
        <v>71</v>
      </c>
      <c r="FJ1479" s="226"/>
      <c r="FL1479" s="226"/>
    </row>
    <row r="1480" spans="1:168" s="116" customFormat="1" ht="15" x14ac:dyDescent="0.25">
      <c r="A1480" s="251"/>
      <c r="B1480" s="239"/>
      <c r="C1480" s="315" t="s">
        <v>72</v>
      </c>
      <c r="D1480" s="315"/>
      <c r="E1480" s="315"/>
      <c r="F1480" s="241" t="s">
        <v>73</v>
      </c>
      <c r="G1480" s="246">
        <v>62.41</v>
      </c>
      <c r="H1480" s="244">
        <v>1.3225</v>
      </c>
      <c r="I1480" s="252">
        <v>3.4665634999999999</v>
      </c>
      <c r="J1480" s="253"/>
      <c r="K1480" s="242"/>
      <c r="L1480" s="253"/>
      <c r="M1480" s="242"/>
      <c r="N1480" s="254"/>
      <c r="EZ1480" s="225"/>
      <c r="FA1480" s="226"/>
      <c r="FB1480" s="226"/>
      <c r="FC1480" s="226"/>
      <c r="FD1480" s="226"/>
      <c r="FH1480" s="237" t="s">
        <v>72</v>
      </c>
      <c r="FJ1480" s="226"/>
      <c r="FL1480" s="226"/>
    </row>
    <row r="1481" spans="1:168" s="116" customFormat="1" ht="15" x14ac:dyDescent="0.25">
      <c r="A1481" s="251"/>
      <c r="B1481" s="239"/>
      <c r="C1481" s="315" t="s">
        <v>74</v>
      </c>
      <c r="D1481" s="315"/>
      <c r="E1481" s="315"/>
      <c r="F1481" s="241" t="s">
        <v>73</v>
      </c>
      <c r="G1481" s="246">
        <v>0.26</v>
      </c>
      <c r="H1481" s="244">
        <v>1.4375</v>
      </c>
      <c r="I1481" s="252">
        <v>1.56975E-2</v>
      </c>
      <c r="J1481" s="253"/>
      <c r="K1481" s="242"/>
      <c r="L1481" s="253"/>
      <c r="M1481" s="242"/>
      <c r="N1481" s="254"/>
      <c r="EZ1481" s="225"/>
      <c r="FA1481" s="226"/>
      <c r="FB1481" s="226"/>
      <c r="FC1481" s="226"/>
      <c r="FD1481" s="226"/>
      <c r="FH1481" s="237" t="s">
        <v>74</v>
      </c>
      <c r="FJ1481" s="226"/>
      <c r="FL1481" s="226"/>
    </row>
    <row r="1482" spans="1:168" s="116" customFormat="1" ht="15" x14ac:dyDescent="0.25">
      <c r="A1482" s="235"/>
      <c r="B1482" s="239"/>
      <c r="C1482" s="318" t="s">
        <v>75</v>
      </c>
      <c r="D1482" s="318"/>
      <c r="E1482" s="318"/>
      <c r="F1482" s="255"/>
      <c r="G1482" s="256"/>
      <c r="H1482" s="256"/>
      <c r="I1482" s="256"/>
      <c r="J1482" s="257">
        <v>1412.45</v>
      </c>
      <c r="K1482" s="256"/>
      <c r="L1482" s="258">
        <v>77.849999999999994</v>
      </c>
      <c r="M1482" s="256"/>
      <c r="N1482" s="259">
        <v>3633</v>
      </c>
      <c r="EZ1482" s="225"/>
      <c r="FA1482" s="226"/>
      <c r="FB1482" s="226"/>
      <c r="FC1482" s="226"/>
      <c r="FD1482" s="226"/>
      <c r="FI1482" s="237" t="s">
        <v>75</v>
      </c>
      <c r="FJ1482" s="226"/>
      <c r="FL1482" s="226"/>
    </row>
    <row r="1483" spans="1:168" s="116" customFormat="1" ht="15" x14ac:dyDescent="0.25">
      <c r="A1483" s="251"/>
      <c r="B1483" s="239"/>
      <c r="C1483" s="315" t="s">
        <v>76</v>
      </c>
      <c r="D1483" s="315"/>
      <c r="E1483" s="315"/>
      <c r="F1483" s="241"/>
      <c r="G1483" s="242"/>
      <c r="H1483" s="242"/>
      <c r="I1483" s="242"/>
      <c r="J1483" s="253"/>
      <c r="K1483" s="242"/>
      <c r="L1483" s="245">
        <v>72.239999999999995</v>
      </c>
      <c r="M1483" s="242"/>
      <c r="N1483" s="247">
        <v>3572.27</v>
      </c>
      <c r="EZ1483" s="225"/>
      <c r="FA1483" s="226"/>
      <c r="FB1483" s="226"/>
      <c r="FC1483" s="226"/>
      <c r="FD1483" s="226"/>
      <c r="FH1483" s="237" t="s">
        <v>76</v>
      </c>
      <c r="FJ1483" s="226"/>
      <c r="FL1483" s="226"/>
    </row>
    <row r="1484" spans="1:168" s="116" customFormat="1" ht="15" x14ac:dyDescent="0.25">
      <c r="A1484" s="251"/>
      <c r="B1484" s="239" t="s">
        <v>186</v>
      </c>
      <c r="C1484" s="315" t="s">
        <v>187</v>
      </c>
      <c r="D1484" s="315"/>
      <c r="E1484" s="315"/>
      <c r="F1484" s="241" t="s">
        <v>79</v>
      </c>
      <c r="G1484" s="260">
        <v>97</v>
      </c>
      <c r="H1484" s="242"/>
      <c r="I1484" s="260">
        <v>97</v>
      </c>
      <c r="J1484" s="253"/>
      <c r="K1484" s="242"/>
      <c r="L1484" s="245">
        <v>70.069999999999993</v>
      </c>
      <c r="M1484" s="242"/>
      <c r="N1484" s="247">
        <v>3465.1</v>
      </c>
      <c r="EZ1484" s="225"/>
      <c r="FA1484" s="226"/>
      <c r="FB1484" s="226"/>
      <c r="FC1484" s="226"/>
      <c r="FD1484" s="226"/>
      <c r="FH1484" s="237" t="s">
        <v>187</v>
      </c>
      <c r="FJ1484" s="226"/>
      <c r="FL1484" s="226"/>
    </row>
    <row r="1485" spans="1:168" s="116" customFormat="1" ht="22.5" x14ac:dyDescent="0.25">
      <c r="A1485" s="251"/>
      <c r="B1485" s="239" t="s">
        <v>188</v>
      </c>
      <c r="C1485" s="315" t="s">
        <v>189</v>
      </c>
      <c r="D1485" s="315"/>
      <c r="E1485" s="315"/>
      <c r="F1485" s="241" t="s">
        <v>79</v>
      </c>
      <c r="G1485" s="260">
        <v>55</v>
      </c>
      <c r="H1485" s="246">
        <v>0.85</v>
      </c>
      <c r="I1485" s="246">
        <v>46.75</v>
      </c>
      <c r="J1485" s="253"/>
      <c r="K1485" s="242"/>
      <c r="L1485" s="245">
        <v>33.770000000000003</v>
      </c>
      <c r="M1485" s="242"/>
      <c r="N1485" s="247">
        <v>1670.04</v>
      </c>
      <c r="EZ1485" s="225"/>
      <c r="FA1485" s="226"/>
      <c r="FB1485" s="226"/>
      <c r="FC1485" s="226"/>
      <c r="FD1485" s="226"/>
      <c r="FH1485" s="237" t="s">
        <v>189</v>
      </c>
      <c r="FJ1485" s="226"/>
      <c r="FL1485" s="226"/>
    </row>
    <row r="1486" spans="1:168" s="116" customFormat="1" ht="15" x14ac:dyDescent="0.25">
      <c r="A1486" s="261"/>
      <c r="B1486" s="262"/>
      <c r="C1486" s="316" t="s">
        <v>82</v>
      </c>
      <c r="D1486" s="316"/>
      <c r="E1486" s="316"/>
      <c r="F1486" s="229"/>
      <c r="G1486" s="230"/>
      <c r="H1486" s="230"/>
      <c r="I1486" s="230"/>
      <c r="J1486" s="233"/>
      <c r="K1486" s="230"/>
      <c r="L1486" s="263">
        <v>181.69</v>
      </c>
      <c r="M1486" s="256"/>
      <c r="N1486" s="264">
        <v>8768.14</v>
      </c>
      <c r="EZ1486" s="225"/>
      <c r="FA1486" s="226"/>
      <c r="FB1486" s="226"/>
      <c r="FC1486" s="226"/>
      <c r="FD1486" s="226"/>
      <c r="FJ1486" s="226" t="s">
        <v>82</v>
      </c>
      <c r="FL1486" s="226"/>
    </row>
    <row r="1487" spans="1:168" s="116" customFormat="1" ht="33.75" x14ac:dyDescent="0.25">
      <c r="A1487" s="227" t="s">
        <v>448</v>
      </c>
      <c r="B1487" s="228" t="s">
        <v>191</v>
      </c>
      <c r="C1487" s="316" t="s">
        <v>192</v>
      </c>
      <c r="D1487" s="316"/>
      <c r="E1487" s="316"/>
      <c r="F1487" s="229" t="s">
        <v>193</v>
      </c>
      <c r="G1487" s="230">
        <v>6.3</v>
      </c>
      <c r="H1487" s="231">
        <v>1</v>
      </c>
      <c r="I1487" s="273">
        <v>6.3</v>
      </c>
      <c r="J1487" s="263">
        <v>174.98</v>
      </c>
      <c r="K1487" s="265">
        <v>1.04236</v>
      </c>
      <c r="L1487" s="266">
        <v>1149.07</v>
      </c>
      <c r="M1487" s="267">
        <v>9.1199999999999992</v>
      </c>
      <c r="N1487" s="264">
        <v>10479.52</v>
      </c>
      <c r="EZ1487" s="225"/>
      <c r="FA1487" s="226"/>
      <c r="FB1487" s="226" t="s">
        <v>192</v>
      </c>
      <c r="FC1487" s="226" t="s">
        <v>4</v>
      </c>
      <c r="FD1487" s="226" t="s">
        <v>4</v>
      </c>
      <c r="FJ1487" s="226"/>
      <c r="FL1487" s="226"/>
    </row>
    <row r="1488" spans="1:168" s="116" customFormat="1" ht="15" x14ac:dyDescent="0.25">
      <c r="A1488" s="235"/>
      <c r="B1488" s="236"/>
      <c r="C1488" s="315" t="s">
        <v>633</v>
      </c>
      <c r="D1488" s="315"/>
      <c r="E1488" s="315"/>
      <c r="F1488" s="315"/>
      <c r="G1488" s="315"/>
      <c r="H1488" s="315"/>
      <c r="I1488" s="315"/>
      <c r="J1488" s="315"/>
      <c r="K1488" s="315"/>
      <c r="L1488" s="315"/>
      <c r="M1488" s="315"/>
      <c r="N1488" s="317"/>
      <c r="EZ1488" s="225"/>
      <c r="FA1488" s="226"/>
      <c r="FB1488" s="226"/>
      <c r="FC1488" s="226"/>
      <c r="FD1488" s="226"/>
      <c r="FJ1488" s="226"/>
      <c r="FK1488" s="237" t="s">
        <v>633</v>
      </c>
      <c r="FL1488" s="226"/>
    </row>
    <row r="1489" spans="1:168" s="116" customFormat="1" ht="15" x14ac:dyDescent="0.25">
      <c r="A1489" s="238"/>
      <c r="B1489" s="239"/>
      <c r="C1489" s="310" t="s">
        <v>87</v>
      </c>
      <c r="D1489" s="310"/>
      <c r="E1489" s="310"/>
      <c r="F1489" s="310"/>
      <c r="G1489" s="310"/>
      <c r="H1489" s="310"/>
      <c r="I1489" s="310"/>
      <c r="J1489" s="310"/>
      <c r="K1489" s="310"/>
      <c r="L1489" s="310"/>
      <c r="M1489" s="310"/>
      <c r="N1489" s="322"/>
      <c r="EZ1489" s="225"/>
      <c r="FA1489" s="226"/>
      <c r="FB1489" s="226"/>
      <c r="FC1489" s="226"/>
      <c r="FD1489" s="226"/>
      <c r="FF1489" s="237" t="s">
        <v>87</v>
      </c>
      <c r="FJ1489" s="226"/>
      <c r="FL1489" s="226"/>
    </row>
    <row r="1490" spans="1:168" s="116" customFormat="1" ht="15" x14ac:dyDescent="0.25">
      <c r="A1490" s="238"/>
      <c r="B1490" s="239"/>
      <c r="C1490" s="310" t="s">
        <v>88</v>
      </c>
      <c r="D1490" s="310"/>
      <c r="E1490" s="310"/>
      <c r="F1490" s="310"/>
      <c r="G1490" s="310"/>
      <c r="H1490" s="310"/>
      <c r="I1490" s="310"/>
      <c r="J1490" s="310"/>
      <c r="K1490" s="310"/>
      <c r="L1490" s="310"/>
      <c r="M1490" s="310"/>
      <c r="N1490" s="322"/>
      <c r="EZ1490" s="225"/>
      <c r="FA1490" s="226"/>
      <c r="FB1490" s="226"/>
      <c r="FC1490" s="226"/>
      <c r="FD1490" s="226"/>
      <c r="FF1490" s="237" t="s">
        <v>88</v>
      </c>
      <c r="FJ1490" s="226"/>
      <c r="FL1490" s="226"/>
    </row>
    <row r="1491" spans="1:168" s="116" customFormat="1" ht="15" x14ac:dyDescent="0.25">
      <c r="A1491" s="261"/>
      <c r="B1491" s="262"/>
      <c r="C1491" s="316" t="s">
        <v>82</v>
      </c>
      <c r="D1491" s="316"/>
      <c r="E1491" s="316"/>
      <c r="F1491" s="229"/>
      <c r="G1491" s="230"/>
      <c r="H1491" s="230"/>
      <c r="I1491" s="230"/>
      <c r="J1491" s="233"/>
      <c r="K1491" s="230"/>
      <c r="L1491" s="266">
        <v>1149.07</v>
      </c>
      <c r="M1491" s="256"/>
      <c r="N1491" s="264">
        <v>10479.52</v>
      </c>
      <c r="EZ1491" s="225"/>
      <c r="FA1491" s="226"/>
      <c r="FB1491" s="226"/>
      <c r="FC1491" s="226"/>
      <c r="FD1491" s="226"/>
      <c r="FJ1491" s="226" t="s">
        <v>82</v>
      </c>
      <c r="FL1491" s="226"/>
    </row>
    <row r="1492" spans="1:168" s="116" customFormat="1" ht="45.75" x14ac:dyDescent="0.25">
      <c r="A1492" s="227" t="s">
        <v>449</v>
      </c>
      <c r="B1492" s="228" t="s">
        <v>174</v>
      </c>
      <c r="C1492" s="316" t="s">
        <v>399</v>
      </c>
      <c r="D1492" s="316"/>
      <c r="E1492" s="316"/>
      <c r="F1492" s="229" t="s">
        <v>109</v>
      </c>
      <c r="G1492" s="230">
        <v>2.16</v>
      </c>
      <c r="H1492" s="231">
        <v>1</v>
      </c>
      <c r="I1492" s="267">
        <v>2.16</v>
      </c>
      <c r="J1492" s="233"/>
      <c r="K1492" s="230"/>
      <c r="L1492" s="233"/>
      <c r="M1492" s="230"/>
      <c r="N1492" s="234"/>
      <c r="EZ1492" s="225"/>
      <c r="FA1492" s="226"/>
      <c r="FB1492" s="226" t="s">
        <v>399</v>
      </c>
      <c r="FC1492" s="226" t="s">
        <v>4</v>
      </c>
      <c r="FD1492" s="226" t="s">
        <v>4</v>
      </c>
      <c r="FJ1492" s="226"/>
      <c r="FL1492" s="226"/>
    </row>
    <row r="1493" spans="1:168" s="116" customFormat="1" ht="15" x14ac:dyDescent="0.25">
      <c r="A1493" s="235"/>
      <c r="B1493" s="236"/>
      <c r="C1493" s="315" t="s">
        <v>395</v>
      </c>
      <c r="D1493" s="315"/>
      <c r="E1493" s="315"/>
      <c r="F1493" s="315"/>
      <c r="G1493" s="315"/>
      <c r="H1493" s="315"/>
      <c r="I1493" s="315"/>
      <c r="J1493" s="315"/>
      <c r="K1493" s="315"/>
      <c r="L1493" s="315"/>
      <c r="M1493" s="315"/>
      <c r="N1493" s="317"/>
      <c r="EZ1493" s="225"/>
      <c r="FA1493" s="226"/>
      <c r="FB1493" s="226"/>
      <c r="FC1493" s="226"/>
      <c r="FD1493" s="226"/>
      <c r="FE1493" s="237" t="s">
        <v>395</v>
      </c>
      <c r="FJ1493" s="226"/>
      <c r="FL1493" s="226"/>
    </row>
    <row r="1494" spans="1:168" s="116" customFormat="1" ht="68.25" x14ac:dyDescent="0.25">
      <c r="A1494" s="238"/>
      <c r="B1494" s="239" t="s">
        <v>61</v>
      </c>
      <c r="C1494" s="310" t="s">
        <v>62</v>
      </c>
      <c r="D1494" s="310"/>
      <c r="E1494" s="310"/>
      <c r="F1494" s="310"/>
      <c r="G1494" s="310"/>
      <c r="H1494" s="310"/>
      <c r="I1494" s="310"/>
      <c r="J1494" s="310"/>
      <c r="K1494" s="310"/>
      <c r="L1494" s="310"/>
      <c r="M1494" s="310"/>
      <c r="N1494" s="322"/>
      <c r="EZ1494" s="225"/>
      <c r="FA1494" s="226"/>
      <c r="FB1494" s="226"/>
      <c r="FC1494" s="226"/>
      <c r="FD1494" s="226"/>
      <c r="FF1494" s="237" t="s">
        <v>62</v>
      </c>
      <c r="FJ1494" s="226"/>
      <c r="FL1494" s="226"/>
    </row>
    <row r="1495" spans="1:168" s="116" customFormat="1" ht="15" x14ac:dyDescent="0.25">
      <c r="A1495" s="238"/>
      <c r="B1495" s="239" t="s">
        <v>199</v>
      </c>
      <c r="C1495" s="310" t="s">
        <v>200</v>
      </c>
      <c r="D1495" s="310"/>
      <c r="E1495" s="310"/>
      <c r="F1495" s="310"/>
      <c r="G1495" s="310"/>
      <c r="H1495" s="310"/>
      <c r="I1495" s="310"/>
      <c r="J1495" s="310"/>
      <c r="K1495" s="310"/>
      <c r="L1495" s="310"/>
      <c r="M1495" s="310"/>
      <c r="N1495" s="322"/>
      <c r="EZ1495" s="225"/>
      <c r="FA1495" s="226"/>
      <c r="FB1495" s="226"/>
      <c r="FC1495" s="226"/>
      <c r="FD1495" s="226"/>
      <c r="FF1495" s="237" t="s">
        <v>200</v>
      </c>
      <c r="FJ1495" s="226"/>
      <c r="FL1495" s="226"/>
    </row>
    <row r="1496" spans="1:168" s="116" customFormat="1" ht="23.25" x14ac:dyDescent="0.25">
      <c r="A1496" s="238"/>
      <c r="B1496" s="239" t="s">
        <v>63</v>
      </c>
      <c r="C1496" s="310" t="s">
        <v>64</v>
      </c>
      <c r="D1496" s="310"/>
      <c r="E1496" s="310"/>
      <c r="F1496" s="310"/>
      <c r="G1496" s="310"/>
      <c r="H1496" s="310"/>
      <c r="I1496" s="310"/>
      <c r="J1496" s="310"/>
      <c r="K1496" s="310"/>
      <c r="L1496" s="310"/>
      <c r="M1496" s="310"/>
      <c r="N1496" s="322"/>
      <c r="EZ1496" s="225"/>
      <c r="FA1496" s="226"/>
      <c r="FB1496" s="226"/>
      <c r="FC1496" s="226"/>
      <c r="FD1496" s="226"/>
      <c r="FF1496" s="237" t="s">
        <v>64</v>
      </c>
      <c r="FJ1496" s="226"/>
      <c r="FL1496" s="226"/>
    </row>
    <row r="1497" spans="1:168" s="116" customFormat="1" ht="15" x14ac:dyDescent="0.25">
      <c r="A1497" s="240"/>
      <c r="B1497" s="239" t="s">
        <v>56</v>
      </c>
      <c r="C1497" s="315" t="s">
        <v>65</v>
      </c>
      <c r="D1497" s="315"/>
      <c r="E1497" s="315"/>
      <c r="F1497" s="241"/>
      <c r="G1497" s="242"/>
      <c r="H1497" s="242"/>
      <c r="I1497" s="242"/>
      <c r="J1497" s="245">
        <v>616.95000000000005</v>
      </c>
      <c r="K1497" s="268">
        <v>1.45475</v>
      </c>
      <c r="L1497" s="250">
        <v>1938.62</v>
      </c>
      <c r="M1497" s="246">
        <v>49.45</v>
      </c>
      <c r="N1497" s="247">
        <v>95864.76</v>
      </c>
      <c r="EZ1497" s="225"/>
      <c r="FA1497" s="226"/>
      <c r="FB1497" s="226"/>
      <c r="FC1497" s="226"/>
      <c r="FD1497" s="226"/>
      <c r="FG1497" s="237" t="s">
        <v>65</v>
      </c>
      <c r="FJ1497" s="226"/>
      <c r="FL1497" s="226"/>
    </row>
    <row r="1498" spans="1:168" s="116" customFormat="1" ht="15" x14ac:dyDescent="0.25">
      <c r="A1498" s="240"/>
      <c r="B1498" s="239" t="s">
        <v>66</v>
      </c>
      <c r="C1498" s="315" t="s">
        <v>67</v>
      </c>
      <c r="D1498" s="315"/>
      <c r="E1498" s="315"/>
      <c r="F1498" s="241"/>
      <c r="G1498" s="242"/>
      <c r="H1498" s="242"/>
      <c r="I1498" s="242"/>
      <c r="J1498" s="245">
        <v>79.150000000000006</v>
      </c>
      <c r="K1498" s="244">
        <v>1.4375</v>
      </c>
      <c r="L1498" s="245">
        <v>245.76</v>
      </c>
      <c r="M1498" s="246">
        <v>14.53</v>
      </c>
      <c r="N1498" s="247">
        <v>3570.89</v>
      </c>
      <c r="EZ1498" s="225"/>
      <c r="FA1498" s="226"/>
      <c r="FB1498" s="226"/>
      <c r="FC1498" s="226"/>
      <c r="FD1498" s="226"/>
      <c r="FG1498" s="237" t="s">
        <v>67</v>
      </c>
      <c r="FJ1498" s="226"/>
      <c r="FL1498" s="226"/>
    </row>
    <row r="1499" spans="1:168" s="116" customFormat="1" ht="15" x14ac:dyDescent="0.25">
      <c r="A1499" s="240"/>
      <c r="B1499" s="239" t="s">
        <v>68</v>
      </c>
      <c r="C1499" s="315" t="s">
        <v>69</v>
      </c>
      <c r="D1499" s="315"/>
      <c r="E1499" s="315"/>
      <c r="F1499" s="241"/>
      <c r="G1499" s="242"/>
      <c r="H1499" s="242"/>
      <c r="I1499" s="242"/>
      <c r="J1499" s="245">
        <v>5.0199999999999996</v>
      </c>
      <c r="K1499" s="244">
        <v>1.4375</v>
      </c>
      <c r="L1499" s="245">
        <v>15.59</v>
      </c>
      <c r="M1499" s="246">
        <v>49.45</v>
      </c>
      <c r="N1499" s="249">
        <v>770.93</v>
      </c>
      <c r="EZ1499" s="225"/>
      <c r="FA1499" s="226"/>
      <c r="FB1499" s="226"/>
      <c r="FC1499" s="226"/>
      <c r="FD1499" s="226"/>
      <c r="FG1499" s="237" t="s">
        <v>69</v>
      </c>
      <c r="FJ1499" s="226"/>
      <c r="FL1499" s="226"/>
    </row>
    <row r="1500" spans="1:168" s="116" customFormat="1" ht="15" x14ac:dyDescent="0.25">
      <c r="A1500" s="240"/>
      <c r="B1500" s="239" t="s">
        <v>70</v>
      </c>
      <c r="C1500" s="315" t="s">
        <v>71</v>
      </c>
      <c r="D1500" s="315"/>
      <c r="E1500" s="315"/>
      <c r="F1500" s="241"/>
      <c r="G1500" s="242"/>
      <c r="H1500" s="242"/>
      <c r="I1500" s="242"/>
      <c r="J1500" s="245">
        <v>37.630000000000003</v>
      </c>
      <c r="K1500" s="242"/>
      <c r="L1500" s="245">
        <v>81.28</v>
      </c>
      <c r="M1500" s="246">
        <v>9.1199999999999992</v>
      </c>
      <c r="N1500" s="249">
        <v>741.27</v>
      </c>
      <c r="EZ1500" s="225"/>
      <c r="FA1500" s="226"/>
      <c r="FB1500" s="226"/>
      <c r="FC1500" s="226"/>
      <c r="FD1500" s="226"/>
      <c r="FG1500" s="237" t="s">
        <v>71</v>
      </c>
      <c r="FJ1500" s="226"/>
      <c r="FL1500" s="226"/>
    </row>
    <row r="1501" spans="1:168" s="116" customFormat="1" ht="15" x14ac:dyDescent="0.25">
      <c r="A1501" s="251"/>
      <c r="B1501" s="239"/>
      <c r="C1501" s="315" t="s">
        <v>72</v>
      </c>
      <c r="D1501" s="315"/>
      <c r="E1501" s="315"/>
      <c r="F1501" s="241" t="s">
        <v>73</v>
      </c>
      <c r="G1501" s="246">
        <v>29.68</v>
      </c>
      <c r="H1501" s="268">
        <v>1.45475</v>
      </c>
      <c r="I1501" s="252">
        <v>93.262276799999995</v>
      </c>
      <c r="J1501" s="253"/>
      <c r="K1501" s="242"/>
      <c r="L1501" s="253"/>
      <c r="M1501" s="242"/>
      <c r="N1501" s="254"/>
      <c r="EZ1501" s="225"/>
      <c r="FA1501" s="226"/>
      <c r="FB1501" s="226"/>
      <c r="FC1501" s="226"/>
      <c r="FD1501" s="226"/>
      <c r="FH1501" s="237" t="s">
        <v>72</v>
      </c>
      <c r="FJ1501" s="226"/>
      <c r="FL1501" s="226"/>
    </row>
    <row r="1502" spans="1:168" s="116" customFormat="1" ht="15" x14ac:dyDescent="0.25">
      <c r="A1502" s="251"/>
      <c r="B1502" s="239"/>
      <c r="C1502" s="315" t="s">
        <v>74</v>
      </c>
      <c r="D1502" s="315"/>
      <c r="E1502" s="315"/>
      <c r="F1502" s="241" t="s">
        <v>73</v>
      </c>
      <c r="G1502" s="269">
        <v>0.4</v>
      </c>
      <c r="H1502" s="244">
        <v>1.4375</v>
      </c>
      <c r="I1502" s="274">
        <v>1.242</v>
      </c>
      <c r="J1502" s="253"/>
      <c r="K1502" s="242"/>
      <c r="L1502" s="253"/>
      <c r="M1502" s="242"/>
      <c r="N1502" s="254"/>
      <c r="EZ1502" s="225"/>
      <c r="FA1502" s="226"/>
      <c r="FB1502" s="226"/>
      <c r="FC1502" s="226"/>
      <c r="FD1502" s="226"/>
      <c r="FH1502" s="237" t="s">
        <v>74</v>
      </c>
      <c r="FJ1502" s="226"/>
      <c r="FL1502" s="226"/>
    </row>
    <row r="1503" spans="1:168" s="116" customFormat="1" ht="15" x14ac:dyDescent="0.25">
      <c r="A1503" s="235"/>
      <c r="B1503" s="239"/>
      <c r="C1503" s="318" t="s">
        <v>75</v>
      </c>
      <c r="D1503" s="318"/>
      <c r="E1503" s="318"/>
      <c r="F1503" s="255"/>
      <c r="G1503" s="256"/>
      <c r="H1503" s="256"/>
      <c r="I1503" s="256"/>
      <c r="J1503" s="258">
        <v>733.73</v>
      </c>
      <c r="K1503" s="256"/>
      <c r="L1503" s="257">
        <v>2265.66</v>
      </c>
      <c r="M1503" s="256"/>
      <c r="N1503" s="259">
        <v>100176.92</v>
      </c>
      <c r="EZ1503" s="225"/>
      <c r="FA1503" s="226"/>
      <c r="FB1503" s="226"/>
      <c r="FC1503" s="226"/>
      <c r="FD1503" s="226"/>
      <c r="FI1503" s="237" t="s">
        <v>75</v>
      </c>
      <c r="FJ1503" s="226"/>
      <c r="FL1503" s="226"/>
    </row>
    <row r="1504" spans="1:168" s="116" customFormat="1" ht="15" x14ac:dyDescent="0.25">
      <c r="A1504" s="251"/>
      <c r="B1504" s="239"/>
      <c r="C1504" s="315" t="s">
        <v>76</v>
      </c>
      <c r="D1504" s="315"/>
      <c r="E1504" s="315"/>
      <c r="F1504" s="241"/>
      <c r="G1504" s="242"/>
      <c r="H1504" s="242"/>
      <c r="I1504" s="242"/>
      <c r="J1504" s="253"/>
      <c r="K1504" s="242"/>
      <c r="L1504" s="250">
        <v>1954.21</v>
      </c>
      <c r="M1504" s="242"/>
      <c r="N1504" s="247">
        <v>96635.69</v>
      </c>
      <c r="EZ1504" s="225"/>
      <c r="FA1504" s="226"/>
      <c r="FB1504" s="226"/>
      <c r="FC1504" s="226"/>
      <c r="FD1504" s="226"/>
      <c r="FH1504" s="237" t="s">
        <v>76</v>
      </c>
      <c r="FJ1504" s="226"/>
      <c r="FL1504" s="226"/>
    </row>
    <row r="1505" spans="1:168" s="116" customFormat="1" ht="23.25" x14ac:dyDescent="0.25">
      <c r="A1505" s="251"/>
      <c r="B1505" s="239" t="s">
        <v>111</v>
      </c>
      <c r="C1505" s="315" t="s">
        <v>112</v>
      </c>
      <c r="D1505" s="315"/>
      <c r="E1505" s="315"/>
      <c r="F1505" s="241" t="s">
        <v>79</v>
      </c>
      <c r="G1505" s="260">
        <v>97</v>
      </c>
      <c r="H1505" s="242"/>
      <c r="I1505" s="260">
        <v>97</v>
      </c>
      <c r="J1505" s="253"/>
      <c r="K1505" s="242"/>
      <c r="L1505" s="250">
        <v>1895.58</v>
      </c>
      <c r="M1505" s="242"/>
      <c r="N1505" s="247">
        <v>93736.62</v>
      </c>
      <c r="EZ1505" s="225"/>
      <c r="FA1505" s="226"/>
      <c r="FB1505" s="226"/>
      <c r="FC1505" s="226"/>
      <c r="FD1505" s="226"/>
      <c r="FH1505" s="237" t="s">
        <v>112</v>
      </c>
      <c r="FJ1505" s="226"/>
      <c r="FL1505" s="226"/>
    </row>
    <row r="1506" spans="1:168" s="116" customFormat="1" ht="23.25" x14ac:dyDescent="0.25">
      <c r="A1506" s="251"/>
      <c r="B1506" s="239" t="s">
        <v>113</v>
      </c>
      <c r="C1506" s="315" t="s">
        <v>114</v>
      </c>
      <c r="D1506" s="315"/>
      <c r="E1506" s="315"/>
      <c r="F1506" s="241" t="s">
        <v>79</v>
      </c>
      <c r="G1506" s="260">
        <v>51</v>
      </c>
      <c r="H1506" s="242"/>
      <c r="I1506" s="260">
        <v>51</v>
      </c>
      <c r="J1506" s="253"/>
      <c r="K1506" s="242"/>
      <c r="L1506" s="245">
        <v>996.65</v>
      </c>
      <c r="M1506" s="242"/>
      <c r="N1506" s="247">
        <v>49284.2</v>
      </c>
      <c r="EZ1506" s="225"/>
      <c r="FA1506" s="226"/>
      <c r="FB1506" s="226"/>
      <c r="FC1506" s="226"/>
      <c r="FD1506" s="226"/>
      <c r="FH1506" s="237" t="s">
        <v>114</v>
      </c>
      <c r="FJ1506" s="226"/>
      <c r="FL1506" s="226"/>
    </row>
    <row r="1507" spans="1:168" s="116" customFormat="1" ht="15" x14ac:dyDescent="0.25">
      <c r="A1507" s="261"/>
      <c r="B1507" s="262"/>
      <c r="C1507" s="316" t="s">
        <v>82</v>
      </c>
      <c r="D1507" s="316"/>
      <c r="E1507" s="316"/>
      <c r="F1507" s="229"/>
      <c r="G1507" s="230"/>
      <c r="H1507" s="230"/>
      <c r="I1507" s="230"/>
      <c r="J1507" s="233"/>
      <c r="K1507" s="230"/>
      <c r="L1507" s="266">
        <v>5157.8900000000003</v>
      </c>
      <c r="M1507" s="256"/>
      <c r="N1507" s="264">
        <v>243197.74</v>
      </c>
      <c r="EZ1507" s="225"/>
      <c r="FA1507" s="226"/>
      <c r="FB1507" s="226"/>
      <c r="FC1507" s="226"/>
      <c r="FD1507" s="226"/>
      <c r="FJ1507" s="226" t="s">
        <v>82</v>
      </c>
      <c r="FL1507" s="226"/>
    </row>
    <row r="1508" spans="1:168" s="116" customFormat="1" ht="45" x14ac:dyDescent="0.25">
      <c r="A1508" s="227" t="s">
        <v>450</v>
      </c>
      <c r="B1508" s="228" t="s">
        <v>178</v>
      </c>
      <c r="C1508" s="316" t="s">
        <v>179</v>
      </c>
      <c r="D1508" s="316"/>
      <c r="E1508" s="316"/>
      <c r="F1508" s="229" t="s">
        <v>150</v>
      </c>
      <c r="G1508" s="230">
        <v>220.32</v>
      </c>
      <c r="H1508" s="231">
        <v>1</v>
      </c>
      <c r="I1508" s="267">
        <v>220.32</v>
      </c>
      <c r="J1508" s="263">
        <v>169.63</v>
      </c>
      <c r="K1508" s="265">
        <v>1.04236</v>
      </c>
      <c r="L1508" s="266">
        <v>38956</v>
      </c>
      <c r="M1508" s="267">
        <v>9.1199999999999992</v>
      </c>
      <c r="N1508" s="264">
        <v>355278.72</v>
      </c>
      <c r="EZ1508" s="225"/>
      <c r="FA1508" s="226"/>
      <c r="FB1508" s="226" t="s">
        <v>179</v>
      </c>
      <c r="FC1508" s="226" t="s">
        <v>4</v>
      </c>
      <c r="FD1508" s="226" t="s">
        <v>4</v>
      </c>
      <c r="FJ1508" s="226"/>
      <c r="FL1508" s="226"/>
    </row>
    <row r="1509" spans="1:168" s="116" customFormat="1" ht="15" x14ac:dyDescent="0.25">
      <c r="A1509" s="235"/>
      <c r="B1509" s="236"/>
      <c r="C1509" s="315" t="s">
        <v>397</v>
      </c>
      <c r="D1509" s="315"/>
      <c r="E1509" s="315"/>
      <c r="F1509" s="315"/>
      <c r="G1509" s="315"/>
      <c r="H1509" s="315"/>
      <c r="I1509" s="315"/>
      <c r="J1509" s="315"/>
      <c r="K1509" s="315"/>
      <c r="L1509" s="315"/>
      <c r="M1509" s="315"/>
      <c r="N1509" s="317"/>
      <c r="EZ1509" s="225"/>
      <c r="FA1509" s="226"/>
      <c r="FB1509" s="226"/>
      <c r="FC1509" s="226"/>
      <c r="FD1509" s="226"/>
      <c r="FE1509" s="237" t="s">
        <v>397</v>
      </c>
      <c r="FJ1509" s="226"/>
      <c r="FL1509" s="226"/>
    </row>
    <row r="1510" spans="1:168" s="116" customFormat="1" ht="15" x14ac:dyDescent="0.25">
      <c r="A1510" s="235"/>
      <c r="B1510" s="236"/>
      <c r="C1510" s="315" t="s">
        <v>632</v>
      </c>
      <c r="D1510" s="315"/>
      <c r="E1510" s="315"/>
      <c r="F1510" s="315"/>
      <c r="G1510" s="315"/>
      <c r="H1510" s="315"/>
      <c r="I1510" s="315"/>
      <c r="J1510" s="315"/>
      <c r="K1510" s="315"/>
      <c r="L1510" s="315"/>
      <c r="M1510" s="315"/>
      <c r="N1510" s="317"/>
      <c r="EZ1510" s="225"/>
      <c r="FA1510" s="226"/>
      <c r="FB1510" s="226"/>
      <c r="FC1510" s="226"/>
      <c r="FD1510" s="226"/>
      <c r="FJ1510" s="226"/>
      <c r="FK1510" s="237" t="s">
        <v>632</v>
      </c>
      <c r="FL1510" s="226"/>
    </row>
    <row r="1511" spans="1:168" s="116" customFormat="1" ht="15" x14ac:dyDescent="0.25">
      <c r="A1511" s="238"/>
      <c r="B1511" s="239"/>
      <c r="C1511" s="310" t="s">
        <v>87</v>
      </c>
      <c r="D1511" s="310"/>
      <c r="E1511" s="310"/>
      <c r="F1511" s="310"/>
      <c r="G1511" s="310"/>
      <c r="H1511" s="310"/>
      <c r="I1511" s="310"/>
      <c r="J1511" s="310"/>
      <c r="K1511" s="310"/>
      <c r="L1511" s="310"/>
      <c r="M1511" s="310"/>
      <c r="N1511" s="322"/>
      <c r="EZ1511" s="225"/>
      <c r="FA1511" s="226"/>
      <c r="FB1511" s="226"/>
      <c r="FC1511" s="226"/>
      <c r="FD1511" s="226"/>
      <c r="FF1511" s="237" t="s">
        <v>87</v>
      </c>
      <c r="FJ1511" s="226"/>
      <c r="FL1511" s="226"/>
    </row>
    <row r="1512" spans="1:168" s="116" customFormat="1" ht="15" x14ac:dyDescent="0.25">
      <c r="A1512" s="238"/>
      <c r="B1512" s="239"/>
      <c r="C1512" s="310" t="s">
        <v>88</v>
      </c>
      <c r="D1512" s="310"/>
      <c r="E1512" s="310"/>
      <c r="F1512" s="310"/>
      <c r="G1512" s="310"/>
      <c r="H1512" s="310"/>
      <c r="I1512" s="310"/>
      <c r="J1512" s="310"/>
      <c r="K1512" s="310"/>
      <c r="L1512" s="310"/>
      <c r="M1512" s="310"/>
      <c r="N1512" s="322"/>
      <c r="EZ1512" s="225"/>
      <c r="FA1512" s="226"/>
      <c r="FB1512" s="226"/>
      <c r="FC1512" s="226"/>
      <c r="FD1512" s="226"/>
      <c r="FF1512" s="237" t="s">
        <v>88</v>
      </c>
      <c r="FJ1512" s="226"/>
      <c r="FL1512" s="226"/>
    </row>
    <row r="1513" spans="1:168" s="116" customFormat="1" ht="15" x14ac:dyDescent="0.25">
      <c r="A1513" s="261"/>
      <c r="B1513" s="262"/>
      <c r="C1513" s="316" t="s">
        <v>82</v>
      </c>
      <c r="D1513" s="316"/>
      <c r="E1513" s="316"/>
      <c r="F1513" s="229"/>
      <c r="G1513" s="230"/>
      <c r="H1513" s="230"/>
      <c r="I1513" s="230"/>
      <c r="J1513" s="233"/>
      <c r="K1513" s="230"/>
      <c r="L1513" s="266">
        <v>38956</v>
      </c>
      <c r="M1513" s="256"/>
      <c r="N1513" s="264">
        <v>355278.72</v>
      </c>
      <c r="EZ1513" s="225"/>
      <c r="FA1513" s="226"/>
      <c r="FB1513" s="226"/>
      <c r="FC1513" s="226"/>
      <c r="FD1513" s="226"/>
      <c r="FJ1513" s="226" t="s">
        <v>82</v>
      </c>
      <c r="FL1513" s="226"/>
    </row>
    <row r="1514" spans="1:168" s="116" customFormat="1" ht="45.75" x14ac:dyDescent="0.25">
      <c r="A1514" s="227" t="s">
        <v>451</v>
      </c>
      <c r="B1514" s="228" t="s">
        <v>174</v>
      </c>
      <c r="C1514" s="316" t="s">
        <v>399</v>
      </c>
      <c r="D1514" s="316"/>
      <c r="E1514" s="316"/>
      <c r="F1514" s="229" t="s">
        <v>109</v>
      </c>
      <c r="G1514" s="230">
        <v>0.05</v>
      </c>
      <c r="H1514" s="231">
        <v>1</v>
      </c>
      <c r="I1514" s="267">
        <v>0.05</v>
      </c>
      <c r="J1514" s="233"/>
      <c r="K1514" s="230"/>
      <c r="L1514" s="233"/>
      <c r="M1514" s="230"/>
      <c r="N1514" s="234"/>
      <c r="EZ1514" s="225"/>
      <c r="FA1514" s="226"/>
      <c r="FB1514" s="226" t="s">
        <v>399</v>
      </c>
      <c r="FC1514" s="226" t="s">
        <v>4</v>
      </c>
      <c r="FD1514" s="226" t="s">
        <v>4</v>
      </c>
      <c r="FJ1514" s="226"/>
      <c r="FL1514" s="226"/>
    </row>
    <row r="1515" spans="1:168" s="116" customFormat="1" ht="15" x14ac:dyDescent="0.25">
      <c r="A1515" s="235"/>
      <c r="B1515" s="236"/>
      <c r="C1515" s="315" t="s">
        <v>400</v>
      </c>
      <c r="D1515" s="315"/>
      <c r="E1515" s="315"/>
      <c r="F1515" s="315"/>
      <c r="G1515" s="315"/>
      <c r="H1515" s="315"/>
      <c r="I1515" s="315"/>
      <c r="J1515" s="315"/>
      <c r="K1515" s="315"/>
      <c r="L1515" s="315"/>
      <c r="M1515" s="315"/>
      <c r="N1515" s="317"/>
      <c r="EZ1515" s="225"/>
      <c r="FA1515" s="226"/>
      <c r="FB1515" s="226"/>
      <c r="FC1515" s="226"/>
      <c r="FD1515" s="226"/>
      <c r="FE1515" s="237" t="s">
        <v>400</v>
      </c>
      <c r="FJ1515" s="226"/>
      <c r="FL1515" s="226"/>
    </row>
    <row r="1516" spans="1:168" s="116" customFormat="1" ht="68.25" x14ac:dyDescent="0.25">
      <c r="A1516" s="238"/>
      <c r="B1516" s="239" t="s">
        <v>61</v>
      </c>
      <c r="C1516" s="310" t="s">
        <v>62</v>
      </c>
      <c r="D1516" s="310"/>
      <c r="E1516" s="310"/>
      <c r="F1516" s="310"/>
      <c r="G1516" s="310"/>
      <c r="H1516" s="310"/>
      <c r="I1516" s="310"/>
      <c r="J1516" s="310"/>
      <c r="K1516" s="310"/>
      <c r="L1516" s="310"/>
      <c r="M1516" s="310"/>
      <c r="N1516" s="322"/>
      <c r="EZ1516" s="225"/>
      <c r="FA1516" s="226"/>
      <c r="FB1516" s="226"/>
      <c r="FC1516" s="226"/>
      <c r="FD1516" s="226"/>
      <c r="FF1516" s="237" t="s">
        <v>62</v>
      </c>
      <c r="FJ1516" s="226"/>
      <c r="FL1516" s="226"/>
    </row>
    <row r="1517" spans="1:168" s="116" customFormat="1" ht="15" x14ac:dyDescent="0.25">
      <c r="A1517" s="238"/>
      <c r="B1517" s="239" t="s">
        <v>199</v>
      </c>
      <c r="C1517" s="310" t="s">
        <v>200</v>
      </c>
      <c r="D1517" s="310"/>
      <c r="E1517" s="310"/>
      <c r="F1517" s="310"/>
      <c r="G1517" s="310"/>
      <c r="H1517" s="310"/>
      <c r="I1517" s="310"/>
      <c r="J1517" s="310"/>
      <c r="K1517" s="310"/>
      <c r="L1517" s="310"/>
      <c r="M1517" s="310"/>
      <c r="N1517" s="322"/>
      <c r="EZ1517" s="225"/>
      <c r="FA1517" s="226"/>
      <c r="FB1517" s="226"/>
      <c r="FC1517" s="226"/>
      <c r="FD1517" s="226"/>
      <c r="FF1517" s="237" t="s">
        <v>200</v>
      </c>
      <c r="FJ1517" s="226"/>
      <c r="FL1517" s="226"/>
    </row>
    <row r="1518" spans="1:168" s="116" customFormat="1" ht="23.25" x14ac:dyDescent="0.25">
      <c r="A1518" s="238"/>
      <c r="B1518" s="239" t="s">
        <v>63</v>
      </c>
      <c r="C1518" s="310" t="s">
        <v>64</v>
      </c>
      <c r="D1518" s="310"/>
      <c r="E1518" s="310"/>
      <c r="F1518" s="310"/>
      <c r="G1518" s="310"/>
      <c r="H1518" s="310"/>
      <c r="I1518" s="310"/>
      <c r="J1518" s="310"/>
      <c r="K1518" s="310"/>
      <c r="L1518" s="310"/>
      <c r="M1518" s="310"/>
      <c r="N1518" s="322"/>
      <c r="EZ1518" s="225"/>
      <c r="FA1518" s="226"/>
      <c r="FB1518" s="226"/>
      <c r="FC1518" s="226"/>
      <c r="FD1518" s="226"/>
      <c r="FF1518" s="237" t="s">
        <v>64</v>
      </c>
      <c r="FJ1518" s="226"/>
      <c r="FL1518" s="226"/>
    </row>
    <row r="1519" spans="1:168" s="116" customFormat="1" ht="15" x14ac:dyDescent="0.25">
      <c r="A1519" s="240"/>
      <c r="B1519" s="239" t="s">
        <v>56</v>
      </c>
      <c r="C1519" s="315" t="s">
        <v>65</v>
      </c>
      <c r="D1519" s="315"/>
      <c r="E1519" s="315"/>
      <c r="F1519" s="241"/>
      <c r="G1519" s="242"/>
      <c r="H1519" s="242"/>
      <c r="I1519" s="242"/>
      <c r="J1519" s="245">
        <v>616.95000000000005</v>
      </c>
      <c r="K1519" s="268">
        <v>1.45475</v>
      </c>
      <c r="L1519" s="245">
        <v>44.88</v>
      </c>
      <c r="M1519" s="246">
        <v>49.45</v>
      </c>
      <c r="N1519" s="247">
        <v>2219.3200000000002</v>
      </c>
      <c r="EZ1519" s="225"/>
      <c r="FA1519" s="226"/>
      <c r="FB1519" s="226"/>
      <c r="FC1519" s="226"/>
      <c r="FD1519" s="226"/>
      <c r="FG1519" s="237" t="s">
        <v>65</v>
      </c>
      <c r="FJ1519" s="226"/>
      <c r="FL1519" s="226"/>
    </row>
    <row r="1520" spans="1:168" s="116" customFormat="1" ht="15" x14ac:dyDescent="0.25">
      <c r="A1520" s="240"/>
      <c r="B1520" s="239" t="s">
        <v>66</v>
      </c>
      <c r="C1520" s="315" t="s">
        <v>67</v>
      </c>
      <c r="D1520" s="315"/>
      <c r="E1520" s="315"/>
      <c r="F1520" s="241"/>
      <c r="G1520" s="242"/>
      <c r="H1520" s="242"/>
      <c r="I1520" s="242"/>
      <c r="J1520" s="245">
        <v>79.150000000000006</v>
      </c>
      <c r="K1520" s="244">
        <v>1.4375</v>
      </c>
      <c r="L1520" s="245">
        <v>5.69</v>
      </c>
      <c r="M1520" s="246">
        <v>14.53</v>
      </c>
      <c r="N1520" s="249">
        <v>82.68</v>
      </c>
      <c r="EZ1520" s="225"/>
      <c r="FA1520" s="226"/>
      <c r="FB1520" s="226"/>
      <c r="FC1520" s="226"/>
      <c r="FD1520" s="226"/>
      <c r="FG1520" s="237" t="s">
        <v>67</v>
      </c>
      <c r="FJ1520" s="226"/>
      <c r="FL1520" s="226"/>
    </row>
    <row r="1521" spans="1:168" s="116" customFormat="1" ht="15" x14ac:dyDescent="0.25">
      <c r="A1521" s="240"/>
      <c r="B1521" s="239" t="s">
        <v>68</v>
      </c>
      <c r="C1521" s="315" t="s">
        <v>69</v>
      </c>
      <c r="D1521" s="315"/>
      <c r="E1521" s="315"/>
      <c r="F1521" s="241"/>
      <c r="G1521" s="242"/>
      <c r="H1521" s="242"/>
      <c r="I1521" s="242"/>
      <c r="J1521" s="245">
        <v>5.0199999999999996</v>
      </c>
      <c r="K1521" s="244">
        <v>1.4375</v>
      </c>
      <c r="L1521" s="245">
        <v>0.36</v>
      </c>
      <c r="M1521" s="246">
        <v>49.45</v>
      </c>
      <c r="N1521" s="249">
        <v>17.8</v>
      </c>
      <c r="EZ1521" s="225"/>
      <c r="FA1521" s="226"/>
      <c r="FB1521" s="226"/>
      <c r="FC1521" s="226"/>
      <c r="FD1521" s="226"/>
      <c r="FG1521" s="237" t="s">
        <v>69</v>
      </c>
      <c r="FJ1521" s="226"/>
      <c r="FL1521" s="226"/>
    </row>
    <row r="1522" spans="1:168" s="116" customFormat="1" ht="15" x14ac:dyDescent="0.25">
      <c r="A1522" s="240"/>
      <c r="B1522" s="239" t="s">
        <v>70</v>
      </c>
      <c r="C1522" s="315" t="s">
        <v>71</v>
      </c>
      <c r="D1522" s="315"/>
      <c r="E1522" s="315"/>
      <c r="F1522" s="241"/>
      <c r="G1522" s="242"/>
      <c r="H1522" s="242"/>
      <c r="I1522" s="242"/>
      <c r="J1522" s="245">
        <v>37.630000000000003</v>
      </c>
      <c r="K1522" s="242"/>
      <c r="L1522" s="245">
        <v>1.88</v>
      </c>
      <c r="M1522" s="246">
        <v>9.1199999999999992</v>
      </c>
      <c r="N1522" s="249">
        <v>17.149999999999999</v>
      </c>
      <c r="EZ1522" s="225"/>
      <c r="FA1522" s="226"/>
      <c r="FB1522" s="226"/>
      <c r="FC1522" s="226"/>
      <c r="FD1522" s="226"/>
      <c r="FG1522" s="237" t="s">
        <v>71</v>
      </c>
      <c r="FJ1522" s="226"/>
      <c r="FL1522" s="226"/>
    </row>
    <row r="1523" spans="1:168" s="116" customFormat="1" ht="15" x14ac:dyDescent="0.25">
      <c r="A1523" s="251"/>
      <c r="B1523" s="239"/>
      <c r="C1523" s="315" t="s">
        <v>72</v>
      </c>
      <c r="D1523" s="315"/>
      <c r="E1523" s="315"/>
      <c r="F1523" s="241" t="s">
        <v>73</v>
      </c>
      <c r="G1523" s="246">
        <v>29.68</v>
      </c>
      <c r="H1523" s="268">
        <v>1.45475</v>
      </c>
      <c r="I1523" s="271">
        <v>2.158849</v>
      </c>
      <c r="J1523" s="253"/>
      <c r="K1523" s="242"/>
      <c r="L1523" s="253"/>
      <c r="M1523" s="242"/>
      <c r="N1523" s="254"/>
      <c r="EZ1523" s="225"/>
      <c r="FA1523" s="226"/>
      <c r="FB1523" s="226"/>
      <c r="FC1523" s="226"/>
      <c r="FD1523" s="226"/>
      <c r="FH1523" s="237" t="s">
        <v>72</v>
      </c>
      <c r="FJ1523" s="226"/>
      <c r="FL1523" s="226"/>
    </row>
    <row r="1524" spans="1:168" s="116" customFormat="1" ht="15" x14ac:dyDescent="0.25">
      <c r="A1524" s="251"/>
      <c r="B1524" s="239"/>
      <c r="C1524" s="315" t="s">
        <v>74</v>
      </c>
      <c r="D1524" s="315"/>
      <c r="E1524" s="315"/>
      <c r="F1524" s="241" t="s">
        <v>73</v>
      </c>
      <c r="G1524" s="269">
        <v>0.4</v>
      </c>
      <c r="H1524" s="244">
        <v>1.4375</v>
      </c>
      <c r="I1524" s="268">
        <v>2.8750000000000001E-2</v>
      </c>
      <c r="J1524" s="253"/>
      <c r="K1524" s="242"/>
      <c r="L1524" s="253"/>
      <c r="M1524" s="242"/>
      <c r="N1524" s="254"/>
      <c r="EZ1524" s="225"/>
      <c r="FA1524" s="226"/>
      <c r="FB1524" s="226"/>
      <c r="FC1524" s="226"/>
      <c r="FD1524" s="226"/>
      <c r="FH1524" s="237" t="s">
        <v>74</v>
      </c>
      <c r="FJ1524" s="226"/>
      <c r="FL1524" s="226"/>
    </row>
    <row r="1525" spans="1:168" s="116" customFormat="1" ht="15" x14ac:dyDescent="0.25">
      <c r="A1525" s="235"/>
      <c r="B1525" s="239"/>
      <c r="C1525" s="318" t="s">
        <v>75</v>
      </c>
      <c r="D1525" s="318"/>
      <c r="E1525" s="318"/>
      <c r="F1525" s="255"/>
      <c r="G1525" s="256"/>
      <c r="H1525" s="256"/>
      <c r="I1525" s="256"/>
      <c r="J1525" s="258">
        <v>733.73</v>
      </c>
      <c r="K1525" s="256"/>
      <c r="L1525" s="258">
        <v>52.45</v>
      </c>
      <c r="M1525" s="256"/>
      <c r="N1525" s="259">
        <v>2319.15</v>
      </c>
      <c r="EZ1525" s="225"/>
      <c r="FA1525" s="226"/>
      <c r="FB1525" s="226"/>
      <c r="FC1525" s="226"/>
      <c r="FD1525" s="226"/>
      <c r="FI1525" s="237" t="s">
        <v>75</v>
      </c>
      <c r="FJ1525" s="226"/>
      <c r="FL1525" s="226"/>
    </row>
    <row r="1526" spans="1:168" s="116" customFormat="1" ht="15" x14ac:dyDescent="0.25">
      <c r="A1526" s="251"/>
      <c r="B1526" s="239"/>
      <c r="C1526" s="315" t="s">
        <v>76</v>
      </c>
      <c r="D1526" s="315"/>
      <c r="E1526" s="315"/>
      <c r="F1526" s="241"/>
      <c r="G1526" s="242"/>
      <c r="H1526" s="242"/>
      <c r="I1526" s="242"/>
      <c r="J1526" s="253"/>
      <c r="K1526" s="242"/>
      <c r="L1526" s="245">
        <v>45.24</v>
      </c>
      <c r="M1526" s="242"/>
      <c r="N1526" s="247">
        <v>2237.12</v>
      </c>
      <c r="EZ1526" s="225"/>
      <c r="FA1526" s="226"/>
      <c r="FB1526" s="226"/>
      <c r="FC1526" s="226"/>
      <c r="FD1526" s="226"/>
      <c r="FH1526" s="237" t="s">
        <v>76</v>
      </c>
      <c r="FJ1526" s="226"/>
      <c r="FL1526" s="226"/>
    </row>
    <row r="1527" spans="1:168" s="116" customFormat="1" ht="23.25" x14ac:dyDescent="0.25">
      <c r="A1527" s="251"/>
      <c r="B1527" s="239" t="s">
        <v>111</v>
      </c>
      <c r="C1527" s="315" t="s">
        <v>112</v>
      </c>
      <c r="D1527" s="315"/>
      <c r="E1527" s="315"/>
      <c r="F1527" s="241" t="s">
        <v>79</v>
      </c>
      <c r="G1527" s="260">
        <v>97</v>
      </c>
      <c r="H1527" s="242"/>
      <c r="I1527" s="260">
        <v>97</v>
      </c>
      <c r="J1527" s="253"/>
      <c r="K1527" s="242"/>
      <c r="L1527" s="245">
        <v>43.88</v>
      </c>
      <c r="M1527" s="242"/>
      <c r="N1527" s="247">
        <v>2170.0100000000002</v>
      </c>
      <c r="EZ1527" s="225"/>
      <c r="FA1527" s="226"/>
      <c r="FB1527" s="226"/>
      <c r="FC1527" s="226"/>
      <c r="FD1527" s="226"/>
      <c r="FH1527" s="237" t="s">
        <v>112</v>
      </c>
      <c r="FJ1527" s="226"/>
      <c r="FL1527" s="226"/>
    </row>
    <row r="1528" spans="1:168" s="116" customFormat="1" ht="23.25" x14ac:dyDescent="0.25">
      <c r="A1528" s="251"/>
      <c r="B1528" s="239" t="s">
        <v>113</v>
      </c>
      <c r="C1528" s="315" t="s">
        <v>114</v>
      </c>
      <c r="D1528" s="315"/>
      <c r="E1528" s="315"/>
      <c r="F1528" s="241" t="s">
        <v>79</v>
      </c>
      <c r="G1528" s="260">
        <v>51</v>
      </c>
      <c r="H1528" s="242"/>
      <c r="I1528" s="260">
        <v>51</v>
      </c>
      <c r="J1528" s="253"/>
      <c r="K1528" s="242"/>
      <c r="L1528" s="245">
        <v>23.07</v>
      </c>
      <c r="M1528" s="242"/>
      <c r="N1528" s="247">
        <v>1140.93</v>
      </c>
      <c r="EZ1528" s="225"/>
      <c r="FA1528" s="226"/>
      <c r="FB1528" s="226"/>
      <c r="FC1528" s="226"/>
      <c r="FD1528" s="226"/>
      <c r="FH1528" s="237" t="s">
        <v>114</v>
      </c>
      <c r="FJ1528" s="226"/>
      <c r="FL1528" s="226"/>
    </row>
    <row r="1529" spans="1:168" s="116" customFormat="1" ht="15" x14ac:dyDescent="0.25">
      <c r="A1529" s="261"/>
      <c r="B1529" s="262"/>
      <c r="C1529" s="316" t="s">
        <v>82</v>
      </c>
      <c r="D1529" s="316"/>
      <c r="E1529" s="316"/>
      <c r="F1529" s="229"/>
      <c r="G1529" s="230"/>
      <c r="H1529" s="230"/>
      <c r="I1529" s="230"/>
      <c r="J1529" s="233"/>
      <c r="K1529" s="230"/>
      <c r="L1529" s="263">
        <v>119.4</v>
      </c>
      <c r="M1529" s="256"/>
      <c r="N1529" s="264">
        <v>5630.09</v>
      </c>
      <c r="EZ1529" s="225"/>
      <c r="FA1529" s="226"/>
      <c r="FB1529" s="226"/>
      <c r="FC1529" s="226"/>
      <c r="FD1529" s="226"/>
      <c r="FJ1529" s="226" t="s">
        <v>82</v>
      </c>
      <c r="FL1529" s="226"/>
    </row>
    <row r="1530" spans="1:168" s="116" customFormat="1" ht="45" x14ac:dyDescent="0.25">
      <c r="A1530" s="227" t="s">
        <v>452</v>
      </c>
      <c r="B1530" s="228" t="s">
        <v>178</v>
      </c>
      <c r="C1530" s="316" t="s">
        <v>179</v>
      </c>
      <c r="D1530" s="316"/>
      <c r="E1530" s="316"/>
      <c r="F1530" s="229" t="s">
        <v>150</v>
      </c>
      <c r="G1530" s="230">
        <v>5.0999999999999996</v>
      </c>
      <c r="H1530" s="231">
        <v>1</v>
      </c>
      <c r="I1530" s="273">
        <v>5.0999999999999996</v>
      </c>
      <c r="J1530" s="263">
        <v>169.63</v>
      </c>
      <c r="K1530" s="265">
        <v>1.04236</v>
      </c>
      <c r="L1530" s="263">
        <v>901.76</v>
      </c>
      <c r="M1530" s="267">
        <v>9.1199999999999992</v>
      </c>
      <c r="N1530" s="264">
        <v>8224.0499999999993</v>
      </c>
      <c r="EZ1530" s="225"/>
      <c r="FA1530" s="226"/>
      <c r="FB1530" s="226" t="s">
        <v>179</v>
      </c>
      <c r="FC1530" s="226" t="s">
        <v>4</v>
      </c>
      <c r="FD1530" s="226" t="s">
        <v>4</v>
      </c>
      <c r="FJ1530" s="226"/>
      <c r="FL1530" s="226"/>
    </row>
    <row r="1531" spans="1:168" s="116" customFormat="1" ht="15" x14ac:dyDescent="0.25">
      <c r="A1531" s="235"/>
      <c r="B1531" s="236"/>
      <c r="C1531" s="315" t="s">
        <v>402</v>
      </c>
      <c r="D1531" s="315"/>
      <c r="E1531" s="315"/>
      <c r="F1531" s="315"/>
      <c r="G1531" s="315"/>
      <c r="H1531" s="315"/>
      <c r="I1531" s="315"/>
      <c r="J1531" s="315"/>
      <c r="K1531" s="315"/>
      <c r="L1531" s="315"/>
      <c r="M1531" s="315"/>
      <c r="N1531" s="317"/>
      <c r="EZ1531" s="225"/>
      <c r="FA1531" s="226"/>
      <c r="FB1531" s="226"/>
      <c r="FC1531" s="226"/>
      <c r="FD1531" s="226"/>
      <c r="FE1531" s="237" t="s">
        <v>402</v>
      </c>
      <c r="FJ1531" s="226"/>
      <c r="FL1531" s="226"/>
    </row>
    <row r="1532" spans="1:168" s="116" customFormat="1" ht="15" x14ac:dyDescent="0.25">
      <c r="A1532" s="235"/>
      <c r="B1532" s="236"/>
      <c r="C1532" s="315" t="s">
        <v>632</v>
      </c>
      <c r="D1532" s="315"/>
      <c r="E1532" s="315"/>
      <c r="F1532" s="315"/>
      <c r="G1532" s="315"/>
      <c r="H1532" s="315"/>
      <c r="I1532" s="315"/>
      <c r="J1532" s="315"/>
      <c r="K1532" s="315"/>
      <c r="L1532" s="315"/>
      <c r="M1532" s="315"/>
      <c r="N1532" s="317"/>
      <c r="EZ1532" s="225"/>
      <c r="FA1532" s="226"/>
      <c r="FB1532" s="226"/>
      <c r="FC1532" s="226"/>
      <c r="FD1532" s="226"/>
      <c r="FJ1532" s="226"/>
      <c r="FK1532" s="237" t="s">
        <v>632</v>
      </c>
      <c r="FL1532" s="226"/>
    </row>
    <row r="1533" spans="1:168" s="116" customFormat="1" ht="15" x14ac:dyDescent="0.25">
      <c r="A1533" s="238"/>
      <c r="B1533" s="239"/>
      <c r="C1533" s="310" t="s">
        <v>87</v>
      </c>
      <c r="D1533" s="310"/>
      <c r="E1533" s="310"/>
      <c r="F1533" s="310"/>
      <c r="G1533" s="310"/>
      <c r="H1533" s="310"/>
      <c r="I1533" s="310"/>
      <c r="J1533" s="310"/>
      <c r="K1533" s="310"/>
      <c r="L1533" s="310"/>
      <c r="M1533" s="310"/>
      <c r="N1533" s="322"/>
      <c r="EZ1533" s="225"/>
      <c r="FA1533" s="226"/>
      <c r="FB1533" s="226"/>
      <c r="FC1533" s="226"/>
      <c r="FD1533" s="226"/>
      <c r="FF1533" s="237" t="s">
        <v>87</v>
      </c>
      <c r="FJ1533" s="226"/>
      <c r="FL1533" s="226"/>
    </row>
    <row r="1534" spans="1:168" s="116" customFormat="1" ht="15" x14ac:dyDescent="0.25">
      <c r="A1534" s="238"/>
      <c r="B1534" s="239"/>
      <c r="C1534" s="310" t="s">
        <v>88</v>
      </c>
      <c r="D1534" s="310"/>
      <c r="E1534" s="310"/>
      <c r="F1534" s="310"/>
      <c r="G1534" s="310"/>
      <c r="H1534" s="310"/>
      <c r="I1534" s="310"/>
      <c r="J1534" s="310"/>
      <c r="K1534" s="310"/>
      <c r="L1534" s="310"/>
      <c r="M1534" s="310"/>
      <c r="N1534" s="322"/>
      <c r="EZ1534" s="225"/>
      <c r="FA1534" s="226"/>
      <c r="FB1534" s="226"/>
      <c r="FC1534" s="226"/>
      <c r="FD1534" s="226"/>
      <c r="FF1534" s="237" t="s">
        <v>88</v>
      </c>
      <c r="FJ1534" s="226"/>
      <c r="FL1534" s="226"/>
    </row>
    <row r="1535" spans="1:168" s="116" customFormat="1" ht="15" x14ac:dyDescent="0.25">
      <c r="A1535" s="261"/>
      <c r="B1535" s="262"/>
      <c r="C1535" s="316" t="s">
        <v>82</v>
      </c>
      <c r="D1535" s="316"/>
      <c r="E1535" s="316"/>
      <c r="F1535" s="229"/>
      <c r="G1535" s="230"/>
      <c r="H1535" s="230"/>
      <c r="I1535" s="230"/>
      <c r="J1535" s="233"/>
      <c r="K1535" s="230"/>
      <c r="L1535" s="263">
        <v>901.76</v>
      </c>
      <c r="M1535" s="256"/>
      <c r="N1535" s="264">
        <v>8224.0499999999993</v>
      </c>
      <c r="EZ1535" s="225"/>
      <c r="FA1535" s="226"/>
      <c r="FB1535" s="226"/>
      <c r="FC1535" s="226"/>
      <c r="FD1535" s="226"/>
      <c r="FJ1535" s="226" t="s">
        <v>82</v>
      </c>
      <c r="FL1535" s="226"/>
    </row>
    <row r="1536" spans="1:168" s="116" customFormat="1" ht="45.75" x14ac:dyDescent="0.25">
      <c r="A1536" s="227" t="s">
        <v>453</v>
      </c>
      <c r="B1536" s="228" t="s">
        <v>174</v>
      </c>
      <c r="C1536" s="316" t="s">
        <v>404</v>
      </c>
      <c r="D1536" s="316"/>
      <c r="E1536" s="316"/>
      <c r="F1536" s="229" t="s">
        <v>109</v>
      </c>
      <c r="G1536" s="230">
        <v>0.1</v>
      </c>
      <c r="H1536" s="231">
        <v>1</v>
      </c>
      <c r="I1536" s="273">
        <v>0.1</v>
      </c>
      <c r="J1536" s="233"/>
      <c r="K1536" s="230"/>
      <c r="L1536" s="233"/>
      <c r="M1536" s="230"/>
      <c r="N1536" s="234"/>
      <c r="EZ1536" s="225"/>
      <c r="FA1536" s="226"/>
      <c r="FB1536" s="226" t="s">
        <v>404</v>
      </c>
      <c r="FC1536" s="226" t="s">
        <v>4</v>
      </c>
      <c r="FD1536" s="226" t="s">
        <v>4</v>
      </c>
      <c r="FJ1536" s="226"/>
      <c r="FL1536" s="226"/>
    </row>
    <row r="1537" spans="1:168" s="116" customFormat="1" ht="15" x14ac:dyDescent="0.25">
      <c r="A1537" s="235"/>
      <c r="B1537" s="236"/>
      <c r="C1537" s="315" t="s">
        <v>405</v>
      </c>
      <c r="D1537" s="315"/>
      <c r="E1537" s="315"/>
      <c r="F1537" s="315"/>
      <c r="G1537" s="315"/>
      <c r="H1537" s="315"/>
      <c r="I1537" s="315"/>
      <c r="J1537" s="315"/>
      <c r="K1537" s="315"/>
      <c r="L1537" s="315"/>
      <c r="M1537" s="315"/>
      <c r="N1537" s="317"/>
      <c r="EZ1537" s="225"/>
      <c r="FA1537" s="226"/>
      <c r="FB1537" s="226"/>
      <c r="FC1537" s="226"/>
      <c r="FD1537" s="226"/>
      <c r="FE1537" s="237" t="s">
        <v>405</v>
      </c>
      <c r="FJ1537" s="226"/>
      <c r="FL1537" s="226"/>
    </row>
    <row r="1538" spans="1:168" s="116" customFormat="1" ht="68.25" x14ac:dyDescent="0.25">
      <c r="A1538" s="238"/>
      <c r="B1538" s="239" t="s">
        <v>61</v>
      </c>
      <c r="C1538" s="310" t="s">
        <v>62</v>
      </c>
      <c r="D1538" s="310"/>
      <c r="E1538" s="310"/>
      <c r="F1538" s="310"/>
      <c r="G1538" s="310"/>
      <c r="H1538" s="310"/>
      <c r="I1538" s="310"/>
      <c r="J1538" s="310"/>
      <c r="K1538" s="310"/>
      <c r="L1538" s="310"/>
      <c r="M1538" s="310"/>
      <c r="N1538" s="322"/>
      <c r="EZ1538" s="225"/>
      <c r="FA1538" s="226"/>
      <c r="FB1538" s="226"/>
      <c r="FC1538" s="226"/>
      <c r="FD1538" s="226"/>
      <c r="FF1538" s="237" t="s">
        <v>62</v>
      </c>
      <c r="FJ1538" s="226"/>
      <c r="FL1538" s="226"/>
    </row>
    <row r="1539" spans="1:168" s="116" customFormat="1" ht="15" x14ac:dyDescent="0.25">
      <c r="A1539" s="238"/>
      <c r="B1539" s="239" t="s">
        <v>199</v>
      </c>
      <c r="C1539" s="310" t="s">
        <v>200</v>
      </c>
      <c r="D1539" s="310"/>
      <c r="E1539" s="310"/>
      <c r="F1539" s="310"/>
      <c r="G1539" s="310"/>
      <c r="H1539" s="310"/>
      <c r="I1539" s="310"/>
      <c r="J1539" s="310"/>
      <c r="K1539" s="310"/>
      <c r="L1539" s="310"/>
      <c r="M1539" s="310"/>
      <c r="N1539" s="322"/>
      <c r="EZ1539" s="225"/>
      <c r="FA1539" s="226"/>
      <c r="FB1539" s="226"/>
      <c r="FC1539" s="226"/>
      <c r="FD1539" s="226"/>
      <c r="FF1539" s="237" t="s">
        <v>200</v>
      </c>
      <c r="FJ1539" s="226"/>
      <c r="FL1539" s="226"/>
    </row>
    <row r="1540" spans="1:168" s="116" customFormat="1" ht="23.25" x14ac:dyDescent="0.25">
      <c r="A1540" s="238"/>
      <c r="B1540" s="239" t="s">
        <v>63</v>
      </c>
      <c r="C1540" s="310" t="s">
        <v>64</v>
      </c>
      <c r="D1540" s="310"/>
      <c r="E1540" s="310"/>
      <c r="F1540" s="310"/>
      <c r="G1540" s="310"/>
      <c r="H1540" s="310"/>
      <c r="I1540" s="310"/>
      <c r="J1540" s="310"/>
      <c r="K1540" s="310"/>
      <c r="L1540" s="310"/>
      <c r="M1540" s="310"/>
      <c r="N1540" s="322"/>
      <c r="EZ1540" s="225"/>
      <c r="FA1540" s="226"/>
      <c r="FB1540" s="226"/>
      <c r="FC1540" s="226"/>
      <c r="FD1540" s="226"/>
      <c r="FF1540" s="237" t="s">
        <v>64</v>
      </c>
      <c r="FJ1540" s="226"/>
      <c r="FL1540" s="226"/>
    </row>
    <row r="1541" spans="1:168" s="116" customFormat="1" ht="15" x14ac:dyDescent="0.25">
      <c r="A1541" s="240"/>
      <c r="B1541" s="239" t="s">
        <v>56</v>
      </c>
      <c r="C1541" s="315" t="s">
        <v>65</v>
      </c>
      <c r="D1541" s="315"/>
      <c r="E1541" s="315"/>
      <c r="F1541" s="241"/>
      <c r="G1541" s="242"/>
      <c r="H1541" s="242"/>
      <c r="I1541" s="242"/>
      <c r="J1541" s="245">
        <v>616.95000000000005</v>
      </c>
      <c r="K1541" s="268">
        <v>1.45475</v>
      </c>
      <c r="L1541" s="245">
        <v>89.75</v>
      </c>
      <c r="M1541" s="246">
        <v>49.45</v>
      </c>
      <c r="N1541" s="247">
        <v>4438.1400000000003</v>
      </c>
      <c r="EZ1541" s="225"/>
      <c r="FA1541" s="226"/>
      <c r="FB1541" s="226"/>
      <c r="FC1541" s="226"/>
      <c r="FD1541" s="226"/>
      <c r="FG1541" s="237" t="s">
        <v>65</v>
      </c>
      <c r="FJ1541" s="226"/>
      <c r="FL1541" s="226"/>
    </row>
    <row r="1542" spans="1:168" s="116" customFormat="1" ht="15" x14ac:dyDescent="0.25">
      <c r="A1542" s="240"/>
      <c r="B1542" s="239" t="s">
        <v>66</v>
      </c>
      <c r="C1542" s="315" t="s">
        <v>67</v>
      </c>
      <c r="D1542" s="315"/>
      <c r="E1542" s="315"/>
      <c r="F1542" s="241"/>
      <c r="G1542" s="242"/>
      <c r="H1542" s="242"/>
      <c r="I1542" s="242"/>
      <c r="J1542" s="245">
        <v>79.150000000000006</v>
      </c>
      <c r="K1542" s="244">
        <v>1.4375</v>
      </c>
      <c r="L1542" s="245">
        <v>11.38</v>
      </c>
      <c r="M1542" s="246">
        <v>14.53</v>
      </c>
      <c r="N1542" s="249">
        <v>165.35</v>
      </c>
      <c r="EZ1542" s="225"/>
      <c r="FA1542" s="226"/>
      <c r="FB1542" s="226"/>
      <c r="FC1542" s="226"/>
      <c r="FD1542" s="226"/>
      <c r="FG1542" s="237" t="s">
        <v>67</v>
      </c>
      <c r="FJ1542" s="226"/>
      <c r="FL1542" s="226"/>
    </row>
    <row r="1543" spans="1:168" s="116" customFormat="1" ht="15" x14ac:dyDescent="0.25">
      <c r="A1543" s="240"/>
      <c r="B1543" s="239" t="s">
        <v>68</v>
      </c>
      <c r="C1543" s="315" t="s">
        <v>69</v>
      </c>
      <c r="D1543" s="315"/>
      <c r="E1543" s="315"/>
      <c r="F1543" s="241"/>
      <c r="G1543" s="242"/>
      <c r="H1543" s="242"/>
      <c r="I1543" s="242"/>
      <c r="J1543" s="245">
        <v>5.0199999999999996</v>
      </c>
      <c r="K1543" s="244">
        <v>1.4375</v>
      </c>
      <c r="L1543" s="245">
        <v>0.72</v>
      </c>
      <c r="M1543" s="246">
        <v>49.45</v>
      </c>
      <c r="N1543" s="249">
        <v>35.6</v>
      </c>
      <c r="EZ1543" s="225"/>
      <c r="FA1543" s="226"/>
      <c r="FB1543" s="226"/>
      <c r="FC1543" s="226"/>
      <c r="FD1543" s="226"/>
      <c r="FG1543" s="237" t="s">
        <v>69</v>
      </c>
      <c r="FJ1543" s="226"/>
      <c r="FL1543" s="226"/>
    </row>
    <row r="1544" spans="1:168" s="116" customFormat="1" ht="15" x14ac:dyDescent="0.25">
      <c r="A1544" s="240"/>
      <c r="B1544" s="239" t="s">
        <v>70</v>
      </c>
      <c r="C1544" s="315" t="s">
        <v>71</v>
      </c>
      <c r="D1544" s="315"/>
      <c r="E1544" s="315"/>
      <c r="F1544" s="241"/>
      <c r="G1544" s="242"/>
      <c r="H1544" s="242"/>
      <c r="I1544" s="242"/>
      <c r="J1544" s="245">
        <v>37.630000000000003</v>
      </c>
      <c r="K1544" s="242"/>
      <c r="L1544" s="245">
        <v>3.76</v>
      </c>
      <c r="M1544" s="246">
        <v>9.1199999999999992</v>
      </c>
      <c r="N1544" s="249">
        <v>34.29</v>
      </c>
      <c r="EZ1544" s="225"/>
      <c r="FA1544" s="226"/>
      <c r="FB1544" s="226"/>
      <c r="FC1544" s="226"/>
      <c r="FD1544" s="226"/>
      <c r="FG1544" s="237" t="s">
        <v>71</v>
      </c>
      <c r="FJ1544" s="226"/>
      <c r="FL1544" s="226"/>
    </row>
    <row r="1545" spans="1:168" s="116" customFormat="1" ht="15" x14ac:dyDescent="0.25">
      <c r="A1545" s="251"/>
      <c r="B1545" s="239"/>
      <c r="C1545" s="315" t="s">
        <v>72</v>
      </c>
      <c r="D1545" s="315"/>
      <c r="E1545" s="315"/>
      <c r="F1545" s="241" t="s">
        <v>73</v>
      </c>
      <c r="G1545" s="246">
        <v>29.68</v>
      </c>
      <c r="H1545" s="268">
        <v>1.45475</v>
      </c>
      <c r="I1545" s="271">
        <v>4.317698</v>
      </c>
      <c r="J1545" s="253"/>
      <c r="K1545" s="242"/>
      <c r="L1545" s="253"/>
      <c r="M1545" s="242"/>
      <c r="N1545" s="254"/>
      <c r="EZ1545" s="225"/>
      <c r="FA1545" s="226"/>
      <c r="FB1545" s="226"/>
      <c r="FC1545" s="226"/>
      <c r="FD1545" s="226"/>
      <c r="FH1545" s="237" t="s">
        <v>72</v>
      </c>
      <c r="FJ1545" s="226"/>
      <c r="FL1545" s="226"/>
    </row>
    <row r="1546" spans="1:168" s="116" customFormat="1" ht="15" x14ac:dyDescent="0.25">
      <c r="A1546" s="251"/>
      <c r="B1546" s="239"/>
      <c r="C1546" s="315" t="s">
        <v>74</v>
      </c>
      <c r="D1546" s="315"/>
      <c r="E1546" s="315"/>
      <c r="F1546" s="241" t="s">
        <v>73</v>
      </c>
      <c r="G1546" s="269">
        <v>0.4</v>
      </c>
      <c r="H1546" s="244">
        <v>1.4375</v>
      </c>
      <c r="I1546" s="244">
        <v>5.7500000000000002E-2</v>
      </c>
      <c r="J1546" s="253"/>
      <c r="K1546" s="242"/>
      <c r="L1546" s="253"/>
      <c r="M1546" s="242"/>
      <c r="N1546" s="254"/>
      <c r="EZ1546" s="225"/>
      <c r="FA1546" s="226"/>
      <c r="FB1546" s="226"/>
      <c r="FC1546" s="226"/>
      <c r="FD1546" s="226"/>
      <c r="FH1546" s="237" t="s">
        <v>74</v>
      </c>
      <c r="FJ1546" s="226"/>
      <c r="FL1546" s="226"/>
    </row>
    <row r="1547" spans="1:168" s="116" customFormat="1" ht="15" x14ac:dyDescent="0.25">
      <c r="A1547" s="235"/>
      <c r="B1547" s="239"/>
      <c r="C1547" s="318" t="s">
        <v>75</v>
      </c>
      <c r="D1547" s="318"/>
      <c r="E1547" s="318"/>
      <c r="F1547" s="255"/>
      <c r="G1547" s="256"/>
      <c r="H1547" s="256"/>
      <c r="I1547" s="256"/>
      <c r="J1547" s="258">
        <v>733.73</v>
      </c>
      <c r="K1547" s="256"/>
      <c r="L1547" s="258">
        <v>104.89</v>
      </c>
      <c r="M1547" s="256"/>
      <c r="N1547" s="259">
        <v>4637.78</v>
      </c>
      <c r="EZ1547" s="225"/>
      <c r="FA1547" s="226"/>
      <c r="FB1547" s="226"/>
      <c r="FC1547" s="226"/>
      <c r="FD1547" s="226"/>
      <c r="FI1547" s="237" t="s">
        <v>75</v>
      </c>
      <c r="FJ1547" s="226"/>
      <c r="FL1547" s="226"/>
    </row>
    <row r="1548" spans="1:168" s="116" customFormat="1" ht="15" x14ac:dyDescent="0.25">
      <c r="A1548" s="251"/>
      <c r="B1548" s="239"/>
      <c r="C1548" s="315" t="s">
        <v>76</v>
      </c>
      <c r="D1548" s="315"/>
      <c r="E1548" s="315"/>
      <c r="F1548" s="241"/>
      <c r="G1548" s="242"/>
      <c r="H1548" s="242"/>
      <c r="I1548" s="242"/>
      <c r="J1548" s="253"/>
      <c r="K1548" s="242"/>
      <c r="L1548" s="245">
        <v>90.47</v>
      </c>
      <c r="M1548" s="242"/>
      <c r="N1548" s="247">
        <v>4473.74</v>
      </c>
      <c r="EZ1548" s="225"/>
      <c r="FA1548" s="226"/>
      <c r="FB1548" s="226"/>
      <c r="FC1548" s="226"/>
      <c r="FD1548" s="226"/>
      <c r="FH1548" s="237" t="s">
        <v>76</v>
      </c>
      <c r="FJ1548" s="226"/>
      <c r="FL1548" s="226"/>
    </row>
    <row r="1549" spans="1:168" s="116" customFormat="1" ht="23.25" x14ac:dyDescent="0.25">
      <c r="A1549" s="251"/>
      <c r="B1549" s="239" t="s">
        <v>111</v>
      </c>
      <c r="C1549" s="315" t="s">
        <v>112</v>
      </c>
      <c r="D1549" s="315"/>
      <c r="E1549" s="315"/>
      <c r="F1549" s="241" t="s">
        <v>79</v>
      </c>
      <c r="G1549" s="260">
        <v>97</v>
      </c>
      <c r="H1549" s="242"/>
      <c r="I1549" s="260">
        <v>97</v>
      </c>
      <c r="J1549" s="253"/>
      <c r="K1549" s="242"/>
      <c r="L1549" s="245">
        <v>87.76</v>
      </c>
      <c r="M1549" s="242"/>
      <c r="N1549" s="247">
        <v>4339.53</v>
      </c>
      <c r="EZ1549" s="225"/>
      <c r="FA1549" s="226"/>
      <c r="FB1549" s="226"/>
      <c r="FC1549" s="226"/>
      <c r="FD1549" s="226"/>
      <c r="FH1549" s="237" t="s">
        <v>112</v>
      </c>
      <c r="FJ1549" s="226"/>
      <c r="FL1549" s="226"/>
    </row>
    <row r="1550" spans="1:168" s="116" customFormat="1" ht="23.25" x14ac:dyDescent="0.25">
      <c r="A1550" s="251"/>
      <c r="B1550" s="239" t="s">
        <v>113</v>
      </c>
      <c r="C1550" s="315" t="s">
        <v>114</v>
      </c>
      <c r="D1550" s="315"/>
      <c r="E1550" s="315"/>
      <c r="F1550" s="241" t="s">
        <v>79</v>
      </c>
      <c r="G1550" s="260">
        <v>51</v>
      </c>
      <c r="H1550" s="242"/>
      <c r="I1550" s="260">
        <v>51</v>
      </c>
      <c r="J1550" s="253"/>
      <c r="K1550" s="242"/>
      <c r="L1550" s="245">
        <v>46.14</v>
      </c>
      <c r="M1550" s="242"/>
      <c r="N1550" s="247">
        <v>2281.61</v>
      </c>
      <c r="EZ1550" s="225"/>
      <c r="FA1550" s="226"/>
      <c r="FB1550" s="226"/>
      <c r="FC1550" s="226"/>
      <c r="FD1550" s="226"/>
      <c r="FH1550" s="237" t="s">
        <v>114</v>
      </c>
      <c r="FJ1550" s="226"/>
      <c r="FL1550" s="226"/>
    </row>
    <row r="1551" spans="1:168" s="116" customFormat="1" ht="15" x14ac:dyDescent="0.25">
      <c r="A1551" s="261"/>
      <c r="B1551" s="262"/>
      <c r="C1551" s="316" t="s">
        <v>82</v>
      </c>
      <c r="D1551" s="316"/>
      <c r="E1551" s="316"/>
      <c r="F1551" s="229"/>
      <c r="G1551" s="230"/>
      <c r="H1551" s="230"/>
      <c r="I1551" s="230"/>
      <c r="J1551" s="233"/>
      <c r="K1551" s="230"/>
      <c r="L1551" s="263">
        <v>238.79</v>
      </c>
      <c r="M1551" s="256"/>
      <c r="N1551" s="264">
        <v>11258.92</v>
      </c>
      <c r="EZ1551" s="225"/>
      <c r="FA1551" s="226"/>
      <c r="FB1551" s="226"/>
      <c r="FC1551" s="226"/>
      <c r="FD1551" s="226"/>
      <c r="FJ1551" s="226" t="s">
        <v>82</v>
      </c>
      <c r="FL1551" s="226"/>
    </row>
    <row r="1552" spans="1:168" s="116" customFormat="1" ht="45" x14ac:dyDescent="0.25">
      <c r="A1552" s="227" t="s">
        <v>454</v>
      </c>
      <c r="B1552" s="228" t="s">
        <v>178</v>
      </c>
      <c r="C1552" s="316" t="s">
        <v>179</v>
      </c>
      <c r="D1552" s="316"/>
      <c r="E1552" s="316"/>
      <c r="F1552" s="229" t="s">
        <v>150</v>
      </c>
      <c r="G1552" s="230">
        <v>10.199999999999999</v>
      </c>
      <c r="H1552" s="231">
        <v>1</v>
      </c>
      <c r="I1552" s="273">
        <v>10.199999999999999</v>
      </c>
      <c r="J1552" s="263">
        <v>169.63</v>
      </c>
      <c r="K1552" s="265">
        <v>1.04236</v>
      </c>
      <c r="L1552" s="266">
        <v>1803.52</v>
      </c>
      <c r="M1552" s="267">
        <v>9.1199999999999992</v>
      </c>
      <c r="N1552" s="264">
        <v>16448.099999999999</v>
      </c>
      <c r="EZ1552" s="225"/>
      <c r="FA1552" s="226"/>
      <c r="FB1552" s="226" t="s">
        <v>179</v>
      </c>
      <c r="FC1552" s="226" t="s">
        <v>4</v>
      </c>
      <c r="FD1552" s="226" t="s">
        <v>4</v>
      </c>
      <c r="FJ1552" s="226"/>
      <c r="FL1552" s="226"/>
    </row>
    <row r="1553" spans="1:168" s="116" customFormat="1" ht="15" x14ac:dyDescent="0.25">
      <c r="A1553" s="235"/>
      <c r="B1553" s="236"/>
      <c r="C1553" s="315" t="s">
        <v>407</v>
      </c>
      <c r="D1553" s="315"/>
      <c r="E1553" s="315"/>
      <c r="F1553" s="315"/>
      <c r="G1553" s="315"/>
      <c r="H1553" s="315"/>
      <c r="I1553" s="315"/>
      <c r="J1553" s="315"/>
      <c r="K1553" s="315"/>
      <c r="L1553" s="315"/>
      <c r="M1553" s="315"/>
      <c r="N1553" s="317"/>
      <c r="EZ1553" s="225"/>
      <c r="FA1553" s="226"/>
      <c r="FB1553" s="226"/>
      <c r="FC1553" s="226"/>
      <c r="FD1553" s="226"/>
      <c r="FE1553" s="237" t="s">
        <v>407</v>
      </c>
      <c r="FJ1553" s="226"/>
      <c r="FL1553" s="226"/>
    </row>
    <row r="1554" spans="1:168" s="116" customFormat="1" ht="15" x14ac:dyDescent="0.25">
      <c r="A1554" s="235"/>
      <c r="B1554" s="236"/>
      <c r="C1554" s="315" t="s">
        <v>632</v>
      </c>
      <c r="D1554" s="315"/>
      <c r="E1554" s="315"/>
      <c r="F1554" s="315"/>
      <c r="G1554" s="315"/>
      <c r="H1554" s="315"/>
      <c r="I1554" s="315"/>
      <c r="J1554" s="315"/>
      <c r="K1554" s="315"/>
      <c r="L1554" s="315"/>
      <c r="M1554" s="315"/>
      <c r="N1554" s="317"/>
      <c r="EZ1554" s="225"/>
      <c r="FA1554" s="226"/>
      <c r="FB1554" s="226"/>
      <c r="FC1554" s="226"/>
      <c r="FD1554" s="226"/>
      <c r="FJ1554" s="226"/>
      <c r="FK1554" s="237" t="s">
        <v>632</v>
      </c>
      <c r="FL1554" s="226"/>
    </row>
    <row r="1555" spans="1:168" s="116" customFormat="1" ht="15" x14ac:dyDescent="0.25">
      <c r="A1555" s="238"/>
      <c r="B1555" s="239"/>
      <c r="C1555" s="310" t="s">
        <v>87</v>
      </c>
      <c r="D1555" s="310"/>
      <c r="E1555" s="310"/>
      <c r="F1555" s="310"/>
      <c r="G1555" s="310"/>
      <c r="H1555" s="310"/>
      <c r="I1555" s="310"/>
      <c r="J1555" s="310"/>
      <c r="K1555" s="310"/>
      <c r="L1555" s="310"/>
      <c r="M1555" s="310"/>
      <c r="N1555" s="322"/>
      <c r="EZ1555" s="225"/>
      <c r="FA1555" s="226"/>
      <c r="FB1555" s="226"/>
      <c r="FC1555" s="226"/>
      <c r="FD1555" s="226"/>
      <c r="FF1555" s="237" t="s">
        <v>87</v>
      </c>
      <c r="FJ1555" s="226"/>
      <c r="FL1555" s="226"/>
    </row>
    <row r="1556" spans="1:168" s="116" customFormat="1" ht="15" x14ac:dyDescent="0.25">
      <c r="A1556" s="238"/>
      <c r="B1556" s="239"/>
      <c r="C1556" s="310" t="s">
        <v>88</v>
      </c>
      <c r="D1556" s="310"/>
      <c r="E1556" s="310"/>
      <c r="F1556" s="310"/>
      <c r="G1556" s="310"/>
      <c r="H1556" s="310"/>
      <c r="I1556" s="310"/>
      <c r="J1556" s="310"/>
      <c r="K1556" s="310"/>
      <c r="L1556" s="310"/>
      <c r="M1556" s="310"/>
      <c r="N1556" s="322"/>
      <c r="EZ1556" s="225"/>
      <c r="FA1556" s="226"/>
      <c r="FB1556" s="226"/>
      <c r="FC1556" s="226"/>
      <c r="FD1556" s="226"/>
      <c r="FF1556" s="237" t="s">
        <v>88</v>
      </c>
      <c r="FJ1556" s="226"/>
      <c r="FL1556" s="226"/>
    </row>
    <row r="1557" spans="1:168" s="116" customFormat="1" ht="15" x14ac:dyDescent="0.25">
      <c r="A1557" s="261"/>
      <c r="B1557" s="262"/>
      <c r="C1557" s="316" t="s">
        <v>82</v>
      </c>
      <c r="D1557" s="316"/>
      <c r="E1557" s="316"/>
      <c r="F1557" s="229"/>
      <c r="G1557" s="230"/>
      <c r="H1557" s="230"/>
      <c r="I1557" s="230"/>
      <c r="J1557" s="233"/>
      <c r="K1557" s="230"/>
      <c r="L1557" s="266">
        <v>1803.52</v>
      </c>
      <c r="M1557" s="256"/>
      <c r="N1557" s="264">
        <v>16448.099999999999</v>
      </c>
      <c r="EZ1557" s="225"/>
      <c r="FA1557" s="226"/>
      <c r="FB1557" s="226"/>
      <c r="FC1557" s="226"/>
      <c r="FD1557" s="226"/>
      <c r="FJ1557" s="226" t="s">
        <v>82</v>
      </c>
      <c r="FL1557" s="226"/>
    </row>
    <row r="1558" spans="1:168" s="116" customFormat="1" ht="34.5" x14ac:dyDescent="0.25">
      <c r="A1558" s="227" t="s">
        <v>455</v>
      </c>
      <c r="B1558" s="228" t="s">
        <v>174</v>
      </c>
      <c r="C1558" s="316" t="s">
        <v>175</v>
      </c>
      <c r="D1558" s="316"/>
      <c r="E1558" s="316"/>
      <c r="F1558" s="229" t="s">
        <v>109</v>
      </c>
      <c r="G1558" s="230">
        <v>0.16</v>
      </c>
      <c r="H1558" s="231">
        <v>1</v>
      </c>
      <c r="I1558" s="267">
        <v>0.16</v>
      </c>
      <c r="J1558" s="233"/>
      <c r="K1558" s="230"/>
      <c r="L1558" s="233"/>
      <c r="M1558" s="230"/>
      <c r="N1558" s="234"/>
      <c r="EZ1558" s="225"/>
      <c r="FA1558" s="226"/>
      <c r="FB1558" s="226" t="s">
        <v>175</v>
      </c>
      <c r="FC1558" s="226" t="s">
        <v>4</v>
      </c>
      <c r="FD1558" s="226" t="s">
        <v>4</v>
      </c>
      <c r="FJ1558" s="226"/>
      <c r="FL1558" s="226"/>
    </row>
    <row r="1559" spans="1:168" s="116" customFormat="1" ht="15" x14ac:dyDescent="0.25">
      <c r="A1559" s="235"/>
      <c r="B1559" s="236"/>
      <c r="C1559" s="315" t="s">
        <v>328</v>
      </c>
      <c r="D1559" s="315"/>
      <c r="E1559" s="315"/>
      <c r="F1559" s="315"/>
      <c r="G1559" s="315"/>
      <c r="H1559" s="315"/>
      <c r="I1559" s="315"/>
      <c r="J1559" s="315"/>
      <c r="K1559" s="315"/>
      <c r="L1559" s="315"/>
      <c r="M1559" s="315"/>
      <c r="N1559" s="317"/>
      <c r="EZ1559" s="225"/>
      <c r="FA1559" s="226"/>
      <c r="FB1559" s="226"/>
      <c r="FC1559" s="226"/>
      <c r="FD1559" s="226"/>
      <c r="FE1559" s="237" t="s">
        <v>328</v>
      </c>
      <c r="FJ1559" s="226"/>
      <c r="FL1559" s="226"/>
    </row>
    <row r="1560" spans="1:168" s="116" customFormat="1" ht="68.25" x14ac:dyDescent="0.25">
      <c r="A1560" s="238"/>
      <c r="B1560" s="239" t="s">
        <v>61</v>
      </c>
      <c r="C1560" s="310" t="s">
        <v>62</v>
      </c>
      <c r="D1560" s="310"/>
      <c r="E1560" s="310"/>
      <c r="F1560" s="310"/>
      <c r="G1560" s="310"/>
      <c r="H1560" s="310"/>
      <c r="I1560" s="310"/>
      <c r="J1560" s="310"/>
      <c r="K1560" s="310"/>
      <c r="L1560" s="310"/>
      <c r="M1560" s="310"/>
      <c r="N1560" s="322"/>
      <c r="EZ1560" s="225"/>
      <c r="FA1560" s="226"/>
      <c r="FB1560" s="226"/>
      <c r="FC1560" s="226"/>
      <c r="FD1560" s="226"/>
      <c r="FF1560" s="237" t="s">
        <v>62</v>
      </c>
      <c r="FJ1560" s="226"/>
      <c r="FL1560" s="226"/>
    </row>
    <row r="1561" spans="1:168" s="116" customFormat="1" ht="23.25" x14ac:dyDescent="0.25">
      <c r="A1561" s="238"/>
      <c r="B1561" s="239" t="s">
        <v>63</v>
      </c>
      <c r="C1561" s="310" t="s">
        <v>64</v>
      </c>
      <c r="D1561" s="310"/>
      <c r="E1561" s="310"/>
      <c r="F1561" s="310"/>
      <c r="G1561" s="310"/>
      <c r="H1561" s="310"/>
      <c r="I1561" s="310"/>
      <c r="J1561" s="310"/>
      <c r="K1561" s="310"/>
      <c r="L1561" s="310"/>
      <c r="M1561" s="310"/>
      <c r="N1561" s="322"/>
      <c r="EZ1561" s="225"/>
      <c r="FA1561" s="226"/>
      <c r="FB1561" s="226"/>
      <c r="FC1561" s="226"/>
      <c r="FD1561" s="226"/>
      <c r="FF1561" s="237" t="s">
        <v>64</v>
      </c>
      <c r="FJ1561" s="226"/>
      <c r="FL1561" s="226"/>
    </row>
    <row r="1562" spans="1:168" s="116" customFormat="1" ht="15" x14ac:dyDescent="0.25">
      <c r="A1562" s="240"/>
      <c r="B1562" s="239" t="s">
        <v>56</v>
      </c>
      <c r="C1562" s="315" t="s">
        <v>65</v>
      </c>
      <c r="D1562" s="315"/>
      <c r="E1562" s="315"/>
      <c r="F1562" s="241"/>
      <c r="G1562" s="242"/>
      <c r="H1562" s="242"/>
      <c r="I1562" s="242"/>
      <c r="J1562" s="245">
        <v>616.95000000000005</v>
      </c>
      <c r="K1562" s="244">
        <v>1.3225</v>
      </c>
      <c r="L1562" s="245">
        <v>130.55000000000001</v>
      </c>
      <c r="M1562" s="246">
        <v>49.45</v>
      </c>
      <c r="N1562" s="247">
        <v>6455.7</v>
      </c>
      <c r="EZ1562" s="225"/>
      <c r="FA1562" s="226"/>
      <c r="FB1562" s="226"/>
      <c r="FC1562" s="226"/>
      <c r="FD1562" s="226"/>
      <c r="FG1562" s="237" t="s">
        <v>65</v>
      </c>
      <c r="FJ1562" s="226"/>
      <c r="FL1562" s="226"/>
    </row>
    <row r="1563" spans="1:168" s="116" customFormat="1" ht="15" x14ac:dyDescent="0.25">
      <c r="A1563" s="240"/>
      <c r="B1563" s="239" t="s">
        <v>66</v>
      </c>
      <c r="C1563" s="315" t="s">
        <v>67</v>
      </c>
      <c r="D1563" s="315"/>
      <c r="E1563" s="315"/>
      <c r="F1563" s="241"/>
      <c r="G1563" s="242"/>
      <c r="H1563" s="242"/>
      <c r="I1563" s="242"/>
      <c r="J1563" s="245">
        <v>79.150000000000006</v>
      </c>
      <c r="K1563" s="244">
        <v>1.4375</v>
      </c>
      <c r="L1563" s="245">
        <v>18.2</v>
      </c>
      <c r="M1563" s="246">
        <v>14.53</v>
      </c>
      <c r="N1563" s="249">
        <v>264.45</v>
      </c>
      <c r="EZ1563" s="225"/>
      <c r="FA1563" s="226"/>
      <c r="FB1563" s="226"/>
      <c r="FC1563" s="226"/>
      <c r="FD1563" s="226"/>
      <c r="FG1563" s="237" t="s">
        <v>67</v>
      </c>
      <c r="FJ1563" s="226"/>
      <c r="FL1563" s="226"/>
    </row>
    <row r="1564" spans="1:168" s="116" customFormat="1" ht="15" x14ac:dyDescent="0.25">
      <c r="A1564" s="240"/>
      <c r="B1564" s="239" t="s">
        <v>68</v>
      </c>
      <c r="C1564" s="315" t="s">
        <v>69</v>
      </c>
      <c r="D1564" s="315"/>
      <c r="E1564" s="315"/>
      <c r="F1564" s="241"/>
      <c r="G1564" s="242"/>
      <c r="H1564" s="242"/>
      <c r="I1564" s="242"/>
      <c r="J1564" s="245">
        <v>5.0199999999999996</v>
      </c>
      <c r="K1564" s="244">
        <v>1.4375</v>
      </c>
      <c r="L1564" s="245">
        <v>1.1499999999999999</v>
      </c>
      <c r="M1564" s="246">
        <v>49.45</v>
      </c>
      <c r="N1564" s="249">
        <v>56.87</v>
      </c>
      <c r="EZ1564" s="225"/>
      <c r="FA1564" s="226"/>
      <c r="FB1564" s="226"/>
      <c r="FC1564" s="226"/>
      <c r="FD1564" s="226"/>
      <c r="FG1564" s="237" t="s">
        <v>69</v>
      </c>
      <c r="FJ1564" s="226"/>
      <c r="FL1564" s="226"/>
    </row>
    <row r="1565" spans="1:168" s="116" customFormat="1" ht="15" x14ac:dyDescent="0.25">
      <c r="A1565" s="240"/>
      <c r="B1565" s="239" t="s">
        <v>70</v>
      </c>
      <c r="C1565" s="315" t="s">
        <v>71</v>
      </c>
      <c r="D1565" s="315"/>
      <c r="E1565" s="315"/>
      <c r="F1565" s="241"/>
      <c r="G1565" s="242"/>
      <c r="H1565" s="242"/>
      <c r="I1565" s="242"/>
      <c r="J1565" s="245">
        <v>37.630000000000003</v>
      </c>
      <c r="K1565" s="242"/>
      <c r="L1565" s="245">
        <v>6.02</v>
      </c>
      <c r="M1565" s="246">
        <v>9.1199999999999992</v>
      </c>
      <c r="N1565" s="249">
        <v>54.9</v>
      </c>
      <c r="EZ1565" s="225"/>
      <c r="FA1565" s="226"/>
      <c r="FB1565" s="226"/>
      <c r="FC1565" s="226"/>
      <c r="FD1565" s="226"/>
      <c r="FG1565" s="237" t="s">
        <v>71</v>
      </c>
      <c r="FJ1565" s="226"/>
      <c r="FL1565" s="226"/>
    </row>
    <row r="1566" spans="1:168" s="116" customFormat="1" ht="15" x14ac:dyDescent="0.25">
      <c r="A1566" s="251"/>
      <c r="B1566" s="239"/>
      <c r="C1566" s="315" t="s">
        <v>72</v>
      </c>
      <c r="D1566" s="315"/>
      <c r="E1566" s="315"/>
      <c r="F1566" s="241" t="s">
        <v>73</v>
      </c>
      <c r="G1566" s="246">
        <v>29.68</v>
      </c>
      <c r="H1566" s="244">
        <v>1.3225</v>
      </c>
      <c r="I1566" s="271">
        <v>6.2802879999999996</v>
      </c>
      <c r="J1566" s="253"/>
      <c r="K1566" s="242"/>
      <c r="L1566" s="253"/>
      <c r="M1566" s="242"/>
      <c r="N1566" s="254"/>
      <c r="EZ1566" s="225"/>
      <c r="FA1566" s="226"/>
      <c r="FB1566" s="226"/>
      <c r="FC1566" s="226"/>
      <c r="FD1566" s="226"/>
      <c r="FH1566" s="237" t="s">
        <v>72</v>
      </c>
      <c r="FJ1566" s="226"/>
      <c r="FL1566" s="226"/>
    </row>
    <row r="1567" spans="1:168" s="116" customFormat="1" ht="15" x14ac:dyDescent="0.25">
      <c r="A1567" s="251"/>
      <c r="B1567" s="239"/>
      <c r="C1567" s="315" t="s">
        <v>74</v>
      </c>
      <c r="D1567" s="315"/>
      <c r="E1567" s="315"/>
      <c r="F1567" s="241" t="s">
        <v>73</v>
      </c>
      <c r="G1567" s="269">
        <v>0.4</v>
      </c>
      <c r="H1567" s="244">
        <v>1.4375</v>
      </c>
      <c r="I1567" s="274">
        <v>9.1999999999999998E-2</v>
      </c>
      <c r="J1567" s="253"/>
      <c r="K1567" s="242"/>
      <c r="L1567" s="253"/>
      <c r="M1567" s="242"/>
      <c r="N1567" s="254"/>
      <c r="EZ1567" s="225"/>
      <c r="FA1567" s="226"/>
      <c r="FB1567" s="226"/>
      <c r="FC1567" s="226"/>
      <c r="FD1567" s="226"/>
      <c r="FH1567" s="237" t="s">
        <v>74</v>
      </c>
      <c r="FJ1567" s="226"/>
      <c r="FL1567" s="226"/>
    </row>
    <row r="1568" spans="1:168" s="116" customFormat="1" ht="15" x14ac:dyDescent="0.25">
      <c r="A1568" s="235"/>
      <c r="B1568" s="239"/>
      <c r="C1568" s="318" t="s">
        <v>75</v>
      </c>
      <c r="D1568" s="318"/>
      <c r="E1568" s="318"/>
      <c r="F1568" s="255"/>
      <c r="G1568" s="256"/>
      <c r="H1568" s="256"/>
      <c r="I1568" s="256"/>
      <c r="J1568" s="258">
        <v>733.73</v>
      </c>
      <c r="K1568" s="256"/>
      <c r="L1568" s="258">
        <v>154.77000000000001</v>
      </c>
      <c r="M1568" s="256"/>
      <c r="N1568" s="259">
        <v>6775.05</v>
      </c>
      <c r="EZ1568" s="225"/>
      <c r="FA1568" s="226"/>
      <c r="FB1568" s="226"/>
      <c r="FC1568" s="226"/>
      <c r="FD1568" s="226"/>
      <c r="FI1568" s="237" t="s">
        <v>75</v>
      </c>
      <c r="FJ1568" s="226"/>
      <c r="FL1568" s="226"/>
    </row>
    <row r="1569" spans="1:168" s="116" customFormat="1" ht="15" x14ac:dyDescent="0.25">
      <c r="A1569" s="251"/>
      <c r="B1569" s="239"/>
      <c r="C1569" s="315" t="s">
        <v>76</v>
      </c>
      <c r="D1569" s="315"/>
      <c r="E1569" s="315"/>
      <c r="F1569" s="241"/>
      <c r="G1569" s="242"/>
      <c r="H1569" s="242"/>
      <c r="I1569" s="242"/>
      <c r="J1569" s="253"/>
      <c r="K1569" s="242"/>
      <c r="L1569" s="245">
        <v>131.69999999999999</v>
      </c>
      <c r="M1569" s="242"/>
      <c r="N1569" s="247">
        <v>6512.57</v>
      </c>
      <c r="EZ1569" s="225"/>
      <c r="FA1569" s="226"/>
      <c r="FB1569" s="226"/>
      <c r="FC1569" s="226"/>
      <c r="FD1569" s="226"/>
      <c r="FH1569" s="237" t="s">
        <v>76</v>
      </c>
      <c r="FJ1569" s="226"/>
      <c r="FL1569" s="226"/>
    </row>
    <row r="1570" spans="1:168" s="116" customFormat="1" ht="23.25" x14ac:dyDescent="0.25">
      <c r="A1570" s="251"/>
      <c r="B1570" s="239" t="s">
        <v>111</v>
      </c>
      <c r="C1570" s="315" t="s">
        <v>112</v>
      </c>
      <c r="D1570" s="315"/>
      <c r="E1570" s="315"/>
      <c r="F1570" s="241" t="s">
        <v>79</v>
      </c>
      <c r="G1570" s="260">
        <v>97</v>
      </c>
      <c r="H1570" s="242"/>
      <c r="I1570" s="260">
        <v>97</v>
      </c>
      <c r="J1570" s="253"/>
      <c r="K1570" s="242"/>
      <c r="L1570" s="245">
        <v>127.75</v>
      </c>
      <c r="M1570" s="242"/>
      <c r="N1570" s="247">
        <v>6317.19</v>
      </c>
      <c r="EZ1570" s="225"/>
      <c r="FA1570" s="226"/>
      <c r="FB1570" s="226"/>
      <c r="FC1570" s="226"/>
      <c r="FD1570" s="226"/>
      <c r="FH1570" s="237" t="s">
        <v>112</v>
      </c>
      <c r="FJ1570" s="226"/>
      <c r="FL1570" s="226"/>
    </row>
    <row r="1571" spans="1:168" s="116" customFormat="1" ht="23.25" x14ac:dyDescent="0.25">
      <c r="A1571" s="251"/>
      <c r="B1571" s="239" t="s">
        <v>113</v>
      </c>
      <c r="C1571" s="315" t="s">
        <v>114</v>
      </c>
      <c r="D1571" s="315"/>
      <c r="E1571" s="315"/>
      <c r="F1571" s="241" t="s">
        <v>79</v>
      </c>
      <c r="G1571" s="260">
        <v>51</v>
      </c>
      <c r="H1571" s="242"/>
      <c r="I1571" s="260">
        <v>51</v>
      </c>
      <c r="J1571" s="253"/>
      <c r="K1571" s="242"/>
      <c r="L1571" s="245">
        <v>67.17</v>
      </c>
      <c r="M1571" s="242"/>
      <c r="N1571" s="247">
        <v>3321.41</v>
      </c>
      <c r="EZ1571" s="225"/>
      <c r="FA1571" s="226"/>
      <c r="FB1571" s="226"/>
      <c r="FC1571" s="226"/>
      <c r="FD1571" s="226"/>
      <c r="FH1571" s="237" t="s">
        <v>114</v>
      </c>
      <c r="FJ1571" s="226"/>
      <c r="FL1571" s="226"/>
    </row>
    <row r="1572" spans="1:168" s="116" customFormat="1" ht="15" x14ac:dyDescent="0.25">
      <c r="A1572" s="261"/>
      <c r="B1572" s="262"/>
      <c r="C1572" s="316" t="s">
        <v>82</v>
      </c>
      <c r="D1572" s="316"/>
      <c r="E1572" s="316"/>
      <c r="F1572" s="229"/>
      <c r="G1572" s="230"/>
      <c r="H1572" s="230"/>
      <c r="I1572" s="230"/>
      <c r="J1572" s="233"/>
      <c r="K1572" s="230"/>
      <c r="L1572" s="263">
        <v>349.69</v>
      </c>
      <c r="M1572" s="256"/>
      <c r="N1572" s="264">
        <v>16413.650000000001</v>
      </c>
      <c r="EZ1572" s="225"/>
      <c r="FA1572" s="226"/>
      <c r="FB1572" s="226"/>
      <c r="FC1572" s="226"/>
      <c r="FD1572" s="226"/>
      <c r="FJ1572" s="226" t="s">
        <v>82</v>
      </c>
      <c r="FL1572" s="226"/>
    </row>
    <row r="1573" spans="1:168" s="116" customFormat="1" ht="45" x14ac:dyDescent="0.25">
      <c r="A1573" s="227" t="s">
        <v>456</v>
      </c>
      <c r="B1573" s="228" t="s">
        <v>178</v>
      </c>
      <c r="C1573" s="316" t="s">
        <v>179</v>
      </c>
      <c r="D1573" s="316"/>
      <c r="E1573" s="316"/>
      <c r="F1573" s="229" t="s">
        <v>150</v>
      </c>
      <c r="G1573" s="230">
        <v>16.32</v>
      </c>
      <c r="H1573" s="231">
        <v>1</v>
      </c>
      <c r="I1573" s="267">
        <v>16.32</v>
      </c>
      <c r="J1573" s="263">
        <v>169.63</v>
      </c>
      <c r="K1573" s="265">
        <v>1.04236</v>
      </c>
      <c r="L1573" s="266">
        <v>2885.63</v>
      </c>
      <c r="M1573" s="267">
        <v>9.1199999999999992</v>
      </c>
      <c r="N1573" s="264">
        <v>26316.95</v>
      </c>
      <c r="EZ1573" s="225"/>
      <c r="FA1573" s="226"/>
      <c r="FB1573" s="226" t="s">
        <v>179</v>
      </c>
      <c r="FC1573" s="226" t="s">
        <v>4</v>
      </c>
      <c r="FD1573" s="226" t="s">
        <v>4</v>
      </c>
      <c r="FJ1573" s="226"/>
      <c r="FL1573" s="226"/>
    </row>
    <row r="1574" spans="1:168" s="116" customFormat="1" ht="15" x14ac:dyDescent="0.25">
      <c r="A1574" s="235"/>
      <c r="B1574" s="236"/>
      <c r="C1574" s="315" t="s">
        <v>410</v>
      </c>
      <c r="D1574" s="315"/>
      <c r="E1574" s="315"/>
      <c r="F1574" s="315"/>
      <c r="G1574" s="315"/>
      <c r="H1574" s="315"/>
      <c r="I1574" s="315"/>
      <c r="J1574" s="315"/>
      <c r="K1574" s="315"/>
      <c r="L1574" s="315"/>
      <c r="M1574" s="315"/>
      <c r="N1574" s="317"/>
      <c r="EZ1574" s="225"/>
      <c r="FA1574" s="226"/>
      <c r="FB1574" s="226"/>
      <c r="FC1574" s="226"/>
      <c r="FD1574" s="226"/>
      <c r="FE1574" s="237" t="s">
        <v>410</v>
      </c>
      <c r="FJ1574" s="226"/>
      <c r="FL1574" s="226"/>
    </row>
    <row r="1575" spans="1:168" s="116" customFormat="1" ht="15" x14ac:dyDescent="0.25">
      <c r="A1575" s="235"/>
      <c r="B1575" s="236"/>
      <c r="C1575" s="315" t="s">
        <v>632</v>
      </c>
      <c r="D1575" s="315"/>
      <c r="E1575" s="315"/>
      <c r="F1575" s="315"/>
      <c r="G1575" s="315"/>
      <c r="H1575" s="315"/>
      <c r="I1575" s="315"/>
      <c r="J1575" s="315"/>
      <c r="K1575" s="315"/>
      <c r="L1575" s="315"/>
      <c r="M1575" s="315"/>
      <c r="N1575" s="317"/>
      <c r="EZ1575" s="225"/>
      <c r="FA1575" s="226"/>
      <c r="FB1575" s="226"/>
      <c r="FC1575" s="226"/>
      <c r="FD1575" s="226"/>
      <c r="FJ1575" s="226"/>
      <c r="FK1575" s="237" t="s">
        <v>632</v>
      </c>
      <c r="FL1575" s="226"/>
    </row>
    <row r="1576" spans="1:168" s="116" customFormat="1" ht="15" x14ac:dyDescent="0.25">
      <c r="A1576" s="238"/>
      <c r="B1576" s="239"/>
      <c r="C1576" s="310" t="s">
        <v>87</v>
      </c>
      <c r="D1576" s="310"/>
      <c r="E1576" s="310"/>
      <c r="F1576" s="310"/>
      <c r="G1576" s="310"/>
      <c r="H1576" s="310"/>
      <c r="I1576" s="310"/>
      <c r="J1576" s="310"/>
      <c r="K1576" s="310"/>
      <c r="L1576" s="310"/>
      <c r="M1576" s="310"/>
      <c r="N1576" s="322"/>
      <c r="EZ1576" s="225"/>
      <c r="FA1576" s="226"/>
      <c r="FB1576" s="226"/>
      <c r="FC1576" s="226"/>
      <c r="FD1576" s="226"/>
      <c r="FF1576" s="237" t="s">
        <v>87</v>
      </c>
      <c r="FJ1576" s="226"/>
      <c r="FL1576" s="226"/>
    </row>
    <row r="1577" spans="1:168" s="116" customFormat="1" ht="15" x14ac:dyDescent="0.25">
      <c r="A1577" s="238"/>
      <c r="B1577" s="239"/>
      <c r="C1577" s="310" t="s">
        <v>88</v>
      </c>
      <c r="D1577" s="310"/>
      <c r="E1577" s="310"/>
      <c r="F1577" s="310"/>
      <c r="G1577" s="310"/>
      <c r="H1577" s="310"/>
      <c r="I1577" s="310"/>
      <c r="J1577" s="310"/>
      <c r="K1577" s="310"/>
      <c r="L1577" s="310"/>
      <c r="M1577" s="310"/>
      <c r="N1577" s="322"/>
      <c r="EZ1577" s="225"/>
      <c r="FA1577" s="226"/>
      <c r="FB1577" s="226"/>
      <c r="FC1577" s="226"/>
      <c r="FD1577" s="226"/>
      <c r="FF1577" s="237" t="s">
        <v>88</v>
      </c>
      <c r="FJ1577" s="226"/>
      <c r="FL1577" s="226"/>
    </row>
    <row r="1578" spans="1:168" s="116" customFormat="1" ht="15" x14ac:dyDescent="0.25">
      <c r="A1578" s="261"/>
      <c r="B1578" s="262"/>
      <c r="C1578" s="316" t="s">
        <v>82</v>
      </c>
      <c r="D1578" s="316"/>
      <c r="E1578" s="316"/>
      <c r="F1578" s="229"/>
      <c r="G1578" s="230"/>
      <c r="H1578" s="230"/>
      <c r="I1578" s="230"/>
      <c r="J1578" s="233"/>
      <c r="K1578" s="230"/>
      <c r="L1578" s="266">
        <v>2885.63</v>
      </c>
      <c r="M1578" s="256"/>
      <c r="N1578" s="264">
        <v>26316.95</v>
      </c>
      <c r="EZ1578" s="225"/>
      <c r="FA1578" s="226"/>
      <c r="FB1578" s="226"/>
      <c r="FC1578" s="226"/>
      <c r="FD1578" s="226"/>
      <c r="FJ1578" s="226" t="s">
        <v>82</v>
      </c>
      <c r="FL1578" s="226"/>
    </row>
    <row r="1579" spans="1:168" s="116" customFormat="1" ht="34.5" x14ac:dyDescent="0.25">
      <c r="A1579" s="227" t="s">
        <v>457</v>
      </c>
      <c r="B1579" s="228" t="s">
        <v>174</v>
      </c>
      <c r="C1579" s="316" t="s">
        <v>175</v>
      </c>
      <c r="D1579" s="316"/>
      <c r="E1579" s="316"/>
      <c r="F1579" s="229" t="s">
        <v>109</v>
      </c>
      <c r="G1579" s="230">
        <v>0.6</v>
      </c>
      <c r="H1579" s="231">
        <v>1</v>
      </c>
      <c r="I1579" s="273">
        <v>0.6</v>
      </c>
      <c r="J1579" s="233"/>
      <c r="K1579" s="230"/>
      <c r="L1579" s="233"/>
      <c r="M1579" s="230"/>
      <c r="N1579" s="234"/>
      <c r="EZ1579" s="225"/>
      <c r="FA1579" s="226"/>
      <c r="FB1579" s="226" t="s">
        <v>175</v>
      </c>
      <c r="FC1579" s="226" t="s">
        <v>4</v>
      </c>
      <c r="FD1579" s="226" t="s">
        <v>4</v>
      </c>
      <c r="FJ1579" s="226"/>
      <c r="FL1579" s="226"/>
    </row>
    <row r="1580" spans="1:168" s="116" customFormat="1" ht="15" x14ac:dyDescent="0.25">
      <c r="A1580" s="235"/>
      <c r="B1580" s="236"/>
      <c r="C1580" s="315" t="s">
        <v>412</v>
      </c>
      <c r="D1580" s="315"/>
      <c r="E1580" s="315"/>
      <c r="F1580" s="315"/>
      <c r="G1580" s="315"/>
      <c r="H1580" s="315"/>
      <c r="I1580" s="315"/>
      <c r="J1580" s="315"/>
      <c r="K1580" s="315"/>
      <c r="L1580" s="315"/>
      <c r="M1580" s="315"/>
      <c r="N1580" s="317"/>
      <c r="EZ1580" s="225"/>
      <c r="FA1580" s="226"/>
      <c r="FB1580" s="226"/>
      <c r="FC1580" s="226"/>
      <c r="FD1580" s="226"/>
      <c r="FE1580" s="237" t="s">
        <v>412</v>
      </c>
      <c r="FJ1580" s="226"/>
      <c r="FL1580" s="226"/>
    </row>
    <row r="1581" spans="1:168" s="116" customFormat="1" ht="68.25" x14ac:dyDescent="0.25">
      <c r="A1581" s="238"/>
      <c r="B1581" s="239" t="s">
        <v>61</v>
      </c>
      <c r="C1581" s="310" t="s">
        <v>62</v>
      </c>
      <c r="D1581" s="310"/>
      <c r="E1581" s="310"/>
      <c r="F1581" s="310"/>
      <c r="G1581" s="310"/>
      <c r="H1581" s="310"/>
      <c r="I1581" s="310"/>
      <c r="J1581" s="310"/>
      <c r="K1581" s="310"/>
      <c r="L1581" s="310"/>
      <c r="M1581" s="310"/>
      <c r="N1581" s="322"/>
      <c r="EZ1581" s="225"/>
      <c r="FA1581" s="226"/>
      <c r="FB1581" s="226"/>
      <c r="FC1581" s="226"/>
      <c r="FD1581" s="226"/>
      <c r="FF1581" s="237" t="s">
        <v>62</v>
      </c>
      <c r="FJ1581" s="226"/>
      <c r="FL1581" s="226"/>
    </row>
    <row r="1582" spans="1:168" s="116" customFormat="1" ht="23.25" x14ac:dyDescent="0.25">
      <c r="A1582" s="238"/>
      <c r="B1582" s="239" t="s">
        <v>63</v>
      </c>
      <c r="C1582" s="310" t="s">
        <v>64</v>
      </c>
      <c r="D1582" s="310"/>
      <c r="E1582" s="310"/>
      <c r="F1582" s="310"/>
      <c r="G1582" s="310"/>
      <c r="H1582" s="310"/>
      <c r="I1582" s="310"/>
      <c r="J1582" s="310"/>
      <c r="K1582" s="310"/>
      <c r="L1582" s="310"/>
      <c r="M1582" s="310"/>
      <c r="N1582" s="322"/>
      <c r="EZ1582" s="225"/>
      <c r="FA1582" s="226"/>
      <c r="FB1582" s="226"/>
      <c r="FC1582" s="226"/>
      <c r="FD1582" s="226"/>
      <c r="FF1582" s="237" t="s">
        <v>64</v>
      </c>
      <c r="FJ1582" s="226"/>
      <c r="FL1582" s="226"/>
    </row>
    <row r="1583" spans="1:168" s="116" customFormat="1" ht="15" x14ac:dyDescent="0.25">
      <c r="A1583" s="240"/>
      <c r="B1583" s="239" t="s">
        <v>56</v>
      </c>
      <c r="C1583" s="315" t="s">
        <v>65</v>
      </c>
      <c r="D1583" s="315"/>
      <c r="E1583" s="315"/>
      <c r="F1583" s="241"/>
      <c r="G1583" s="242"/>
      <c r="H1583" s="242"/>
      <c r="I1583" s="242"/>
      <c r="J1583" s="245">
        <v>616.95000000000005</v>
      </c>
      <c r="K1583" s="244">
        <v>1.3225</v>
      </c>
      <c r="L1583" s="245">
        <v>489.55</v>
      </c>
      <c r="M1583" s="246">
        <v>49.45</v>
      </c>
      <c r="N1583" s="247">
        <v>24208.25</v>
      </c>
      <c r="EZ1583" s="225"/>
      <c r="FA1583" s="226"/>
      <c r="FB1583" s="226"/>
      <c r="FC1583" s="226"/>
      <c r="FD1583" s="226"/>
      <c r="FG1583" s="237" t="s">
        <v>65</v>
      </c>
      <c r="FJ1583" s="226"/>
      <c r="FL1583" s="226"/>
    </row>
    <row r="1584" spans="1:168" s="116" customFormat="1" ht="15" x14ac:dyDescent="0.25">
      <c r="A1584" s="240"/>
      <c r="B1584" s="239" t="s">
        <v>66</v>
      </c>
      <c r="C1584" s="315" t="s">
        <v>67</v>
      </c>
      <c r="D1584" s="315"/>
      <c r="E1584" s="315"/>
      <c r="F1584" s="241"/>
      <c r="G1584" s="242"/>
      <c r="H1584" s="242"/>
      <c r="I1584" s="242"/>
      <c r="J1584" s="245">
        <v>79.150000000000006</v>
      </c>
      <c r="K1584" s="244">
        <v>1.4375</v>
      </c>
      <c r="L1584" s="245">
        <v>68.27</v>
      </c>
      <c r="M1584" s="246">
        <v>14.53</v>
      </c>
      <c r="N1584" s="249">
        <v>991.96</v>
      </c>
      <c r="EZ1584" s="225"/>
      <c r="FA1584" s="226"/>
      <c r="FB1584" s="226"/>
      <c r="FC1584" s="226"/>
      <c r="FD1584" s="226"/>
      <c r="FG1584" s="237" t="s">
        <v>67</v>
      </c>
      <c r="FJ1584" s="226"/>
      <c r="FL1584" s="226"/>
    </row>
    <row r="1585" spans="1:168" s="116" customFormat="1" ht="15" x14ac:dyDescent="0.25">
      <c r="A1585" s="240"/>
      <c r="B1585" s="239" t="s">
        <v>68</v>
      </c>
      <c r="C1585" s="315" t="s">
        <v>69</v>
      </c>
      <c r="D1585" s="315"/>
      <c r="E1585" s="315"/>
      <c r="F1585" s="241"/>
      <c r="G1585" s="242"/>
      <c r="H1585" s="242"/>
      <c r="I1585" s="242"/>
      <c r="J1585" s="245">
        <v>5.0199999999999996</v>
      </c>
      <c r="K1585" s="244">
        <v>1.4375</v>
      </c>
      <c r="L1585" s="245">
        <v>4.33</v>
      </c>
      <c r="M1585" s="246">
        <v>49.45</v>
      </c>
      <c r="N1585" s="249">
        <v>214.12</v>
      </c>
      <c r="EZ1585" s="225"/>
      <c r="FA1585" s="226"/>
      <c r="FB1585" s="226"/>
      <c r="FC1585" s="226"/>
      <c r="FD1585" s="226"/>
      <c r="FG1585" s="237" t="s">
        <v>69</v>
      </c>
      <c r="FJ1585" s="226"/>
      <c r="FL1585" s="226"/>
    </row>
    <row r="1586" spans="1:168" s="116" customFormat="1" ht="15" x14ac:dyDescent="0.25">
      <c r="A1586" s="240"/>
      <c r="B1586" s="239" t="s">
        <v>70</v>
      </c>
      <c r="C1586" s="315" t="s">
        <v>71</v>
      </c>
      <c r="D1586" s="315"/>
      <c r="E1586" s="315"/>
      <c r="F1586" s="241"/>
      <c r="G1586" s="242"/>
      <c r="H1586" s="242"/>
      <c r="I1586" s="242"/>
      <c r="J1586" s="245">
        <v>37.630000000000003</v>
      </c>
      <c r="K1586" s="242"/>
      <c r="L1586" s="245">
        <v>22.58</v>
      </c>
      <c r="M1586" s="246">
        <v>9.1199999999999992</v>
      </c>
      <c r="N1586" s="249">
        <v>205.93</v>
      </c>
      <c r="EZ1586" s="225"/>
      <c r="FA1586" s="226"/>
      <c r="FB1586" s="226"/>
      <c r="FC1586" s="226"/>
      <c r="FD1586" s="226"/>
      <c r="FG1586" s="237" t="s">
        <v>71</v>
      </c>
      <c r="FJ1586" s="226"/>
      <c r="FL1586" s="226"/>
    </row>
    <row r="1587" spans="1:168" s="116" customFormat="1" ht="15" x14ac:dyDescent="0.25">
      <c r="A1587" s="251"/>
      <c r="B1587" s="239"/>
      <c r="C1587" s="315" t="s">
        <v>72</v>
      </c>
      <c r="D1587" s="315"/>
      <c r="E1587" s="315"/>
      <c r="F1587" s="241" t="s">
        <v>73</v>
      </c>
      <c r="G1587" s="246">
        <v>29.68</v>
      </c>
      <c r="H1587" s="244">
        <v>1.3225</v>
      </c>
      <c r="I1587" s="268">
        <v>23.551079999999999</v>
      </c>
      <c r="J1587" s="253"/>
      <c r="K1587" s="242"/>
      <c r="L1587" s="253"/>
      <c r="M1587" s="242"/>
      <c r="N1587" s="254"/>
      <c r="EZ1587" s="225"/>
      <c r="FA1587" s="226"/>
      <c r="FB1587" s="226"/>
      <c r="FC1587" s="226"/>
      <c r="FD1587" s="226"/>
      <c r="FH1587" s="237" t="s">
        <v>72</v>
      </c>
      <c r="FJ1587" s="226"/>
      <c r="FL1587" s="226"/>
    </row>
    <row r="1588" spans="1:168" s="116" customFormat="1" ht="15" x14ac:dyDescent="0.25">
      <c r="A1588" s="251"/>
      <c r="B1588" s="239"/>
      <c r="C1588" s="315" t="s">
        <v>74</v>
      </c>
      <c r="D1588" s="315"/>
      <c r="E1588" s="315"/>
      <c r="F1588" s="241" t="s">
        <v>73</v>
      </c>
      <c r="G1588" s="269">
        <v>0.4</v>
      </c>
      <c r="H1588" s="244">
        <v>1.4375</v>
      </c>
      <c r="I1588" s="274">
        <v>0.34499999999999997</v>
      </c>
      <c r="J1588" s="253"/>
      <c r="K1588" s="242"/>
      <c r="L1588" s="253"/>
      <c r="M1588" s="242"/>
      <c r="N1588" s="254"/>
      <c r="EZ1588" s="225"/>
      <c r="FA1588" s="226"/>
      <c r="FB1588" s="226"/>
      <c r="FC1588" s="226"/>
      <c r="FD1588" s="226"/>
      <c r="FH1588" s="237" t="s">
        <v>74</v>
      </c>
      <c r="FJ1588" s="226"/>
      <c r="FL1588" s="226"/>
    </row>
    <row r="1589" spans="1:168" s="116" customFormat="1" ht="15" x14ac:dyDescent="0.25">
      <c r="A1589" s="235"/>
      <c r="B1589" s="239"/>
      <c r="C1589" s="318" t="s">
        <v>75</v>
      </c>
      <c r="D1589" s="318"/>
      <c r="E1589" s="318"/>
      <c r="F1589" s="255"/>
      <c r="G1589" s="256"/>
      <c r="H1589" s="256"/>
      <c r="I1589" s="256"/>
      <c r="J1589" s="258">
        <v>733.73</v>
      </c>
      <c r="K1589" s="256"/>
      <c r="L1589" s="258">
        <v>580.4</v>
      </c>
      <c r="M1589" s="256"/>
      <c r="N1589" s="259">
        <v>25406.14</v>
      </c>
      <c r="EZ1589" s="225"/>
      <c r="FA1589" s="226"/>
      <c r="FB1589" s="226"/>
      <c r="FC1589" s="226"/>
      <c r="FD1589" s="226"/>
      <c r="FI1589" s="237" t="s">
        <v>75</v>
      </c>
      <c r="FJ1589" s="226"/>
      <c r="FL1589" s="226"/>
    </row>
    <row r="1590" spans="1:168" s="116" customFormat="1" ht="15" x14ac:dyDescent="0.25">
      <c r="A1590" s="251"/>
      <c r="B1590" s="239"/>
      <c r="C1590" s="315" t="s">
        <v>76</v>
      </c>
      <c r="D1590" s="315"/>
      <c r="E1590" s="315"/>
      <c r="F1590" s="241"/>
      <c r="G1590" s="242"/>
      <c r="H1590" s="242"/>
      <c r="I1590" s="242"/>
      <c r="J1590" s="253"/>
      <c r="K1590" s="242"/>
      <c r="L1590" s="245">
        <v>493.88</v>
      </c>
      <c r="M1590" s="242"/>
      <c r="N1590" s="247">
        <v>24422.37</v>
      </c>
      <c r="EZ1590" s="225"/>
      <c r="FA1590" s="226"/>
      <c r="FB1590" s="226"/>
      <c r="FC1590" s="226"/>
      <c r="FD1590" s="226"/>
      <c r="FH1590" s="237" t="s">
        <v>76</v>
      </c>
      <c r="FJ1590" s="226"/>
      <c r="FL1590" s="226"/>
    </row>
    <row r="1591" spans="1:168" s="116" customFormat="1" ht="23.25" x14ac:dyDescent="0.25">
      <c r="A1591" s="251"/>
      <c r="B1591" s="239" t="s">
        <v>111</v>
      </c>
      <c r="C1591" s="315" t="s">
        <v>112</v>
      </c>
      <c r="D1591" s="315"/>
      <c r="E1591" s="315"/>
      <c r="F1591" s="241" t="s">
        <v>79</v>
      </c>
      <c r="G1591" s="260">
        <v>97</v>
      </c>
      <c r="H1591" s="242"/>
      <c r="I1591" s="260">
        <v>97</v>
      </c>
      <c r="J1591" s="253"/>
      <c r="K1591" s="242"/>
      <c r="L1591" s="245">
        <v>479.06</v>
      </c>
      <c r="M1591" s="242"/>
      <c r="N1591" s="247">
        <v>23689.7</v>
      </c>
      <c r="EZ1591" s="225"/>
      <c r="FA1591" s="226"/>
      <c r="FB1591" s="226"/>
      <c r="FC1591" s="226"/>
      <c r="FD1591" s="226"/>
      <c r="FH1591" s="237" t="s">
        <v>112</v>
      </c>
      <c r="FJ1591" s="226"/>
      <c r="FL1591" s="226"/>
    </row>
    <row r="1592" spans="1:168" s="116" customFormat="1" ht="23.25" x14ac:dyDescent="0.25">
      <c r="A1592" s="251"/>
      <c r="B1592" s="239" t="s">
        <v>113</v>
      </c>
      <c r="C1592" s="315" t="s">
        <v>114</v>
      </c>
      <c r="D1592" s="315"/>
      <c r="E1592" s="315"/>
      <c r="F1592" s="241" t="s">
        <v>79</v>
      </c>
      <c r="G1592" s="260">
        <v>51</v>
      </c>
      <c r="H1592" s="242"/>
      <c r="I1592" s="260">
        <v>51</v>
      </c>
      <c r="J1592" s="253"/>
      <c r="K1592" s="242"/>
      <c r="L1592" s="245">
        <v>251.88</v>
      </c>
      <c r="M1592" s="242"/>
      <c r="N1592" s="247">
        <v>12455.41</v>
      </c>
      <c r="EZ1592" s="225"/>
      <c r="FA1592" s="226"/>
      <c r="FB1592" s="226"/>
      <c r="FC1592" s="226"/>
      <c r="FD1592" s="226"/>
      <c r="FH1592" s="237" t="s">
        <v>114</v>
      </c>
      <c r="FJ1592" s="226"/>
      <c r="FL1592" s="226"/>
    </row>
    <row r="1593" spans="1:168" s="116" customFormat="1" ht="15" x14ac:dyDescent="0.25">
      <c r="A1593" s="261"/>
      <c r="B1593" s="262"/>
      <c r="C1593" s="316" t="s">
        <v>82</v>
      </c>
      <c r="D1593" s="316"/>
      <c r="E1593" s="316"/>
      <c r="F1593" s="229"/>
      <c r="G1593" s="230"/>
      <c r="H1593" s="230"/>
      <c r="I1593" s="230"/>
      <c r="J1593" s="233"/>
      <c r="K1593" s="230"/>
      <c r="L1593" s="266">
        <v>1311.34</v>
      </c>
      <c r="M1593" s="256"/>
      <c r="N1593" s="264">
        <v>61551.25</v>
      </c>
      <c r="EZ1593" s="225"/>
      <c r="FA1593" s="226"/>
      <c r="FB1593" s="226"/>
      <c r="FC1593" s="226"/>
      <c r="FD1593" s="226"/>
      <c r="FJ1593" s="226" t="s">
        <v>82</v>
      </c>
      <c r="FL1593" s="226"/>
    </row>
    <row r="1594" spans="1:168" s="116" customFormat="1" ht="45" x14ac:dyDescent="0.25">
      <c r="A1594" s="227" t="s">
        <v>458</v>
      </c>
      <c r="B1594" s="228" t="s">
        <v>178</v>
      </c>
      <c r="C1594" s="316" t="s">
        <v>179</v>
      </c>
      <c r="D1594" s="316"/>
      <c r="E1594" s="316"/>
      <c r="F1594" s="229" t="s">
        <v>150</v>
      </c>
      <c r="G1594" s="230">
        <v>61.2</v>
      </c>
      <c r="H1594" s="231">
        <v>1</v>
      </c>
      <c r="I1594" s="273">
        <v>61.2</v>
      </c>
      <c r="J1594" s="263">
        <v>169.63</v>
      </c>
      <c r="K1594" s="265">
        <v>1.04236</v>
      </c>
      <c r="L1594" s="266">
        <v>10821.11</v>
      </c>
      <c r="M1594" s="267">
        <v>9.1199999999999992</v>
      </c>
      <c r="N1594" s="264">
        <v>98688.52</v>
      </c>
      <c r="EZ1594" s="225"/>
      <c r="FA1594" s="226"/>
      <c r="FB1594" s="226" t="s">
        <v>179</v>
      </c>
      <c r="FC1594" s="226" t="s">
        <v>4</v>
      </c>
      <c r="FD1594" s="226" t="s">
        <v>4</v>
      </c>
      <c r="FJ1594" s="226"/>
      <c r="FL1594" s="226"/>
    </row>
    <row r="1595" spans="1:168" s="116" customFormat="1" ht="15" x14ac:dyDescent="0.25">
      <c r="A1595" s="235"/>
      <c r="B1595" s="236"/>
      <c r="C1595" s="315" t="s">
        <v>414</v>
      </c>
      <c r="D1595" s="315"/>
      <c r="E1595" s="315"/>
      <c r="F1595" s="315"/>
      <c r="G1595" s="315"/>
      <c r="H1595" s="315"/>
      <c r="I1595" s="315"/>
      <c r="J1595" s="315"/>
      <c r="K1595" s="315"/>
      <c r="L1595" s="315"/>
      <c r="M1595" s="315"/>
      <c r="N1595" s="317"/>
      <c r="EZ1595" s="225"/>
      <c r="FA1595" s="226"/>
      <c r="FB1595" s="226"/>
      <c r="FC1595" s="226"/>
      <c r="FD1595" s="226"/>
      <c r="FE1595" s="237" t="s">
        <v>414</v>
      </c>
      <c r="FJ1595" s="226"/>
      <c r="FL1595" s="226"/>
    </row>
    <row r="1596" spans="1:168" s="116" customFormat="1" ht="15" x14ac:dyDescent="0.25">
      <c r="A1596" s="235"/>
      <c r="B1596" s="236"/>
      <c r="C1596" s="315" t="s">
        <v>632</v>
      </c>
      <c r="D1596" s="315"/>
      <c r="E1596" s="315"/>
      <c r="F1596" s="315"/>
      <c r="G1596" s="315"/>
      <c r="H1596" s="315"/>
      <c r="I1596" s="315"/>
      <c r="J1596" s="315"/>
      <c r="K1596" s="315"/>
      <c r="L1596" s="315"/>
      <c r="M1596" s="315"/>
      <c r="N1596" s="317"/>
      <c r="EZ1596" s="225"/>
      <c r="FA1596" s="226"/>
      <c r="FB1596" s="226"/>
      <c r="FC1596" s="226"/>
      <c r="FD1596" s="226"/>
      <c r="FJ1596" s="226"/>
      <c r="FK1596" s="237" t="s">
        <v>632</v>
      </c>
      <c r="FL1596" s="226"/>
    </row>
    <row r="1597" spans="1:168" s="116" customFormat="1" ht="15" x14ac:dyDescent="0.25">
      <c r="A1597" s="238"/>
      <c r="B1597" s="239"/>
      <c r="C1597" s="310" t="s">
        <v>87</v>
      </c>
      <c r="D1597" s="310"/>
      <c r="E1597" s="310"/>
      <c r="F1597" s="310"/>
      <c r="G1597" s="310"/>
      <c r="H1597" s="310"/>
      <c r="I1597" s="310"/>
      <c r="J1597" s="310"/>
      <c r="K1597" s="310"/>
      <c r="L1597" s="310"/>
      <c r="M1597" s="310"/>
      <c r="N1597" s="322"/>
      <c r="EZ1597" s="225"/>
      <c r="FA1597" s="226"/>
      <c r="FB1597" s="226"/>
      <c r="FC1597" s="226"/>
      <c r="FD1597" s="226"/>
      <c r="FF1597" s="237" t="s">
        <v>87</v>
      </c>
      <c r="FJ1597" s="226"/>
      <c r="FL1597" s="226"/>
    </row>
    <row r="1598" spans="1:168" s="116" customFormat="1" ht="15" x14ac:dyDescent="0.25">
      <c r="A1598" s="238"/>
      <c r="B1598" s="239"/>
      <c r="C1598" s="310" t="s">
        <v>88</v>
      </c>
      <c r="D1598" s="310"/>
      <c r="E1598" s="310"/>
      <c r="F1598" s="310"/>
      <c r="G1598" s="310"/>
      <c r="H1598" s="310"/>
      <c r="I1598" s="310"/>
      <c r="J1598" s="310"/>
      <c r="K1598" s="310"/>
      <c r="L1598" s="310"/>
      <c r="M1598" s="310"/>
      <c r="N1598" s="322"/>
      <c r="EZ1598" s="225"/>
      <c r="FA1598" s="226"/>
      <c r="FB1598" s="226"/>
      <c r="FC1598" s="226"/>
      <c r="FD1598" s="226"/>
      <c r="FF1598" s="237" t="s">
        <v>88</v>
      </c>
      <c r="FJ1598" s="226"/>
      <c r="FL1598" s="226"/>
    </row>
    <row r="1599" spans="1:168" s="116" customFormat="1" ht="15" x14ac:dyDescent="0.25">
      <c r="A1599" s="261"/>
      <c r="B1599" s="262"/>
      <c r="C1599" s="316" t="s">
        <v>82</v>
      </c>
      <c r="D1599" s="316"/>
      <c r="E1599" s="316"/>
      <c r="F1599" s="229"/>
      <c r="G1599" s="230"/>
      <c r="H1599" s="230"/>
      <c r="I1599" s="230"/>
      <c r="J1599" s="233"/>
      <c r="K1599" s="230"/>
      <c r="L1599" s="266">
        <v>10821.11</v>
      </c>
      <c r="M1599" s="256"/>
      <c r="N1599" s="264">
        <v>98688.52</v>
      </c>
      <c r="EZ1599" s="225"/>
      <c r="FA1599" s="226"/>
      <c r="FB1599" s="226"/>
      <c r="FC1599" s="226"/>
      <c r="FD1599" s="226"/>
      <c r="FJ1599" s="226" t="s">
        <v>82</v>
      </c>
      <c r="FL1599" s="226"/>
    </row>
    <row r="1600" spans="1:168" s="116" customFormat="1" ht="34.5" x14ac:dyDescent="0.25">
      <c r="A1600" s="227" t="s">
        <v>459</v>
      </c>
      <c r="B1600" s="228" t="s">
        <v>174</v>
      </c>
      <c r="C1600" s="316" t="s">
        <v>175</v>
      </c>
      <c r="D1600" s="316"/>
      <c r="E1600" s="316"/>
      <c r="F1600" s="229" t="s">
        <v>109</v>
      </c>
      <c r="G1600" s="230">
        <v>3.6</v>
      </c>
      <c r="H1600" s="231">
        <v>1</v>
      </c>
      <c r="I1600" s="273">
        <v>3.6</v>
      </c>
      <c r="J1600" s="233"/>
      <c r="K1600" s="230"/>
      <c r="L1600" s="233"/>
      <c r="M1600" s="230"/>
      <c r="N1600" s="234"/>
      <c r="EZ1600" s="225"/>
      <c r="FA1600" s="226"/>
      <c r="FB1600" s="226" t="s">
        <v>175</v>
      </c>
      <c r="FC1600" s="226" t="s">
        <v>4</v>
      </c>
      <c r="FD1600" s="226" t="s">
        <v>4</v>
      </c>
      <c r="FJ1600" s="226"/>
      <c r="FL1600" s="226"/>
    </row>
    <row r="1601" spans="1:168" s="116" customFormat="1" ht="15" x14ac:dyDescent="0.25">
      <c r="A1601" s="235"/>
      <c r="B1601" s="236"/>
      <c r="C1601" s="315" t="s">
        <v>416</v>
      </c>
      <c r="D1601" s="315"/>
      <c r="E1601" s="315"/>
      <c r="F1601" s="315"/>
      <c r="G1601" s="315"/>
      <c r="H1601" s="315"/>
      <c r="I1601" s="315"/>
      <c r="J1601" s="315"/>
      <c r="K1601" s="315"/>
      <c r="L1601" s="315"/>
      <c r="M1601" s="315"/>
      <c r="N1601" s="317"/>
      <c r="EZ1601" s="225"/>
      <c r="FA1601" s="226"/>
      <c r="FB1601" s="226"/>
      <c r="FC1601" s="226"/>
      <c r="FD1601" s="226"/>
      <c r="FE1601" s="237" t="s">
        <v>416</v>
      </c>
      <c r="FJ1601" s="226"/>
      <c r="FL1601" s="226"/>
    </row>
    <row r="1602" spans="1:168" s="116" customFormat="1" ht="68.25" x14ac:dyDescent="0.25">
      <c r="A1602" s="238"/>
      <c r="B1602" s="239" t="s">
        <v>61</v>
      </c>
      <c r="C1602" s="310" t="s">
        <v>62</v>
      </c>
      <c r="D1602" s="310"/>
      <c r="E1602" s="310"/>
      <c r="F1602" s="310"/>
      <c r="G1602" s="310"/>
      <c r="H1602" s="310"/>
      <c r="I1602" s="310"/>
      <c r="J1602" s="310"/>
      <c r="K1602" s="310"/>
      <c r="L1602" s="310"/>
      <c r="M1602" s="310"/>
      <c r="N1602" s="322"/>
      <c r="EZ1602" s="225"/>
      <c r="FA1602" s="226"/>
      <c r="FB1602" s="226"/>
      <c r="FC1602" s="226"/>
      <c r="FD1602" s="226"/>
      <c r="FF1602" s="237" t="s">
        <v>62</v>
      </c>
      <c r="FJ1602" s="226"/>
      <c r="FL1602" s="226"/>
    </row>
    <row r="1603" spans="1:168" s="116" customFormat="1" ht="23.25" x14ac:dyDescent="0.25">
      <c r="A1603" s="238"/>
      <c r="B1603" s="239" t="s">
        <v>63</v>
      </c>
      <c r="C1603" s="310" t="s">
        <v>64</v>
      </c>
      <c r="D1603" s="310"/>
      <c r="E1603" s="310"/>
      <c r="F1603" s="310"/>
      <c r="G1603" s="310"/>
      <c r="H1603" s="310"/>
      <c r="I1603" s="310"/>
      <c r="J1603" s="310"/>
      <c r="K1603" s="310"/>
      <c r="L1603" s="310"/>
      <c r="M1603" s="310"/>
      <c r="N1603" s="322"/>
      <c r="EZ1603" s="225"/>
      <c r="FA1603" s="226"/>
      <c r="FB1603" s="226"/>
      <c r="FC1603" s="226"/>
      <c r="FD1603" s="226"/>
      <c r="FF1603" s="237" t="s">
        <v>64</v>
      </c>
      <c r="FJ1603" s="226"/>
      <c r="FL1603" s="226"/>
    </row>
    <row r="1604" spans="1:168" s="116" customFormat="1" ht="15" x14ac:dyDescent="0.25">
      <c r="A1604" s="240"/>
      <c r="B1604" s="239" t="s">
        <v>56</v>
      </c>
      <c r="C1604" s="315" t="s">
        <v>65</v>
      </c>
      <c r="D1604" s="315"/>
      <c r="E1604" s="315"/>
      <c r="F1604" s="241"/>
      <c r="G1604" s="242"/>
      <c r="H1604" s="242"/>
      <c r="I1604" s="242"/>
      <c r="J1604" s="245">
        <v>616.95000000000005</v>
      </c>
      <c r="K1604" s="244">
        <v>1.3225</v>
      </c>
      <c r="L1604" s="250">
        <v>2937.3</v>
      </c>
      <c r="M1604" s="246">
        <v>49.45</v>
      </c>
      <c r="N1604" s="247">
        <v>145249.49</v>
      </c>
      <c r="EZ1604" s="225"/>
      <c r="FA1604" s="226"/>
      <c r="FB1604" s="226"/>
      <c r="FC1604" s="226"/>
      <c r="FD1604" s="226"/>
      <c r="FG1604" s="237" t="s">
        <v>65</v>
      </c>
      <c r="FJ1604" s="226"/>
      <c r="FL1604" s="226"/>
    </row>
    <row r="1605" spans="1:168" s="116" customFormat="1" ht="15" x14ac:dyDescent="0.25">
      <c r="A1605" s="240"/>
      <c r="B1605" s="239" t="s">
        <v>66</v>
      </c>
      <c r="C1605" s="315" t="s">
        <v>67</v>
      </c>
      <c r="D1605" s="315"/>
      <c r="E1605" s="315"/>
      <c r="F1605" s="241"/>
      <c r="G1605" s="242"/>
      <c r="H1605" s="242"/>
      <c r="I1605" s="242"/>
      <c r="J1605" s="245">
        <v>79.150000000000006</v>
      </c>
      <c r="K1605" s="244">
        <v>1.4375</v>
      </c>
      <c r="L1605" s="245">
        <v>409.6</v>
      </c>
      <c r="M1605" s="246">
        <v>14.53</v>
      </c>
      <c r="N1605" s="247">
        <v>5951.49</v>
      </c>
      <c r="EZ1605" s="225"/>
      <c r="FA1605" s="226"/>
      <c r="FB1605" s="226"/>
      <c r="FC1605" s="226"/>
      <c r="FD1605" s="226"/>
      <c r="FG1605" s="237" t="s">
        <v>67</v>
      </c>
      <c r="FJ1605" s="226"/>
      <c r="FL1605" s="226"/>
    </row>
    <row r="1606" spans="1:168" s="116" customFormat="1" ht="15" x14ac:dyDescent="0.25">
      <c r="A1606" s="240"/>
      <c r="B1606" s="239" t="s">
        <v>68</v>
      </c>
      <c r="C1606" s="315" t="s">
        <v>69</v>
      </c>
      <c r="D1606" s="315"/>
      <c r="E1606" s="315"/>
      <c r="F1606" s="241"/>
      <c r="G1606" s="242"/>
      <c r="H1606" s="242"/>
      <c r="I1606" s="242"/>
      <c r="J1606" s="245">
        <v>5.0199999999999996</v>
      </c>
      <c r="K1606" s="244">
        <v>1.4375</v>
      </c>
      <c r="L1606" s="245">
        <v>25.98</v>
      </c>
      <c r="M1606" s="246">
        <v>49.45</v>
      </c>
      <c r="N1606" s="247">
        <v>1284.71</v>
      </c>
      <c r="EZ1606" s="225"/>
      <c r="FA1606" s="226"/>
      <c r="FB1606" s="226"/>
      <c r="FC1606" s="226"/>
      <c r="FD1606" s="226"/>
      <c r="FG1606" s="237" t="s">
        <v>69</v>
      </c>
      <c r="FJ1606" s="226"/>
      <c r="FL1606" s="226"/>
    </row>
    <row r="1607" spans="1:168" s="116" customFormat="1" ht="15" x14ac:dyDescent="0.25">
      <c r="A1607" s="240"/>
      <c r="B1607" s="239" t="s">
        <v>70</v>
      </c>
      <c r="C1607" s="315" t="s">
        <v>71</v>
      </c>
      <c r="D1607" s="315"/>
      <c r="E1607" s="315"/>
      <c r="F1607" s="241"/>
      <c r="G1607" s="242"/>
      <c r="H1607" s="242"/>
      <c r="I1607" s="242"/>
      <c r="J1607" s="245">
        <v>37.630000000000003</v>
      </c>
      <c r="K1607" s="242"/>
      <c r="L1607" s="245">
        <v>135.47</v>
      </c>
      <c r="M1607" s="246">
        <v>9.1199999999999992</v>
      </c>
      <c r="N1607" s="247">
        <v>1235.49</v>
      </c>
      <c r="EZ1607" s="225"/>
      <c r="FA1607" s="226"/>
      <c r="FB1607" s="226"/>
      <c r="FC1607" s="226"/>
      <c r="FD1607" s="226"/>
      <c r="FG1607" s="237" t="s">
        <v>71</v>
      </c>
      <c r="FJ1607" s="226"/>
      <c r="FL1607" s="226"/>
    </row>
    <row r="1608" spans="1:168" s="116" customFormat="1" ht="15" x14ac:dyDescent="0.25">
      <c r="A1608" s="251"/>
      <c r="B1608" s="239"/>
      <c r="C1608" s="315" t="s">
        <v>72</v>
      </c>
      <c r="D1608" s="315"/>
      <c r="E1608" s="315"/>
      <c r="F1608" s="241" t="s">
        <v>73</v>
      </c>
      <c r="G1608" s="246">
        <v>29.68</v>
      </c>
      <c r="H1608" s="244">
        <v>1.3225</v>
      </c>
      <c r="I1608" s="268">
        <v>141.30647999999999</v>
      </c>
      <c r="J1608" s="253"/>
      <c r="K1608" s="242"/>
      <c r="L1608" s="253"/>
      <c r="M1608" s="242"/>
      <c r="N1608" s="254"/>
      <c r="EZ1608" s="225"/>
      <c r="FA1608" s="226"/>
      <c r="FB1608" s="226"/>
      <c r="FC1608" s="226"/>
      <c r="FD1608" s="226"/>
      <c r="FH1608" s="237" t="s">
        <v>72</v>
      </c>
      <c r="FJ1608" s="226"/>
      <c r="FL1608" s="226"/>
    </row>
    <row r="1609" spans="1:168" s="116" customFormat="1" ht="15" x14ac:dyDescent="0.25">
      <c r="A1609" s="251"/>
      <c r="B1609" s="239"/>
      <c r="C1609" s="315" t="s">
        <v>74</v>
      </c>
      <c r="D1609" s="315"/>
      <c r="E1609" s="315"/>
      <c r="F1609" s="241" t="s">
        <v>73</v>
      </c>
      <c r="G1609" s="269">
        <v>0.4</v>
      </c>
      <c r="H1609" s="244">
        <v>1.4375</v>
      </c>
      <c r="I1609" s="246">
        <v>2.0699999999999998</v>
      </c>
      <c r="J1609" s="253"/>
      <c r="K1609" s="242"/>
      <c r="L1609" s="253"/>
      <c r="M1609" s="242"/>
      <c r="N1609" s="254"/>
      <c r="EZ1609" s="225"/>
      <c r="FA1609" s="226"/>
      <c r="FB1609" s="226"/>
      <c r="FC1609" s="226"/>
      <c r="FD1609" s="226"/>
      <c r="FH1609" s="237" t="s">
        <v>74</v>
      </c>
      <c r="FJ1609" s="226"/>
      <c r="FL1609" s="226"/>
    </row>
    <row r="1610" spans="1:168" s="116" customFormat="1" ht="15" x14ac:dyDescent="0.25">
      <c r="A1610" s="235"/>
      <c r="B1610" s="239"/>
      <c r="C1610" s="318" t="s">
        <v>75</v>
      </c>
      <c r="D1610" s="318"/>
      <c r="E1610" s="318"/>
      <c r="F1610" s="255"/>
      <c r="G1610" s="256"/>
      <c r="H1610" s="256"/>
      <c r="I1610" s="256"/>
      <c r="J1610" s="258">
        <v>733.73</v>
      </c>
      <c r="K1610" s="256"/>
      <c r="L1610" s="257">
        <v>3482.37</v>
      </c>
      <c r="M1610" s="256"/>
      <c r="N1610" s="259">
        <v>152436.47</v>
      </c>
      <c r="EZ1610" s="225"/>
      <c r="FA1610" s="226"/>
      <c r="FB1610" s="226"/>
      <c r="FC1610" s="226"/>
      <c r="FD1610" s="226"/>
      <c r="FI1610" s="237" t="s">
        <v>75</v>
      </c>
      <c r="FJ1610" s="226"/>
      <c r="FL1610" s="226"/>
    </row>
    <row r="1611" spans="1:168" s="116" customFormat="1" ht="15" x14ac:dyDescent="0.25">
      <c r="A1611" s="251"/>
      <c r="B1611" s="239"/>
      <c r="C1611" s="315" t="s">
        <v>76</v>
      </c>
      <c r="D1611" s="315"/>
      <c r="E1611" s="315"/>
      <c r="F1611" s="241"/>
      <c r="G1611" s="242"/>
      <c r="H1611" s="242"/>
      <c r="I1611" s="242"/>
      <c r="J1611" s="253"/>
      <c r="K1611" s="242"/>
      <c r="L1611" s="250">
        <v>2963.28</v>
      </c>
      <c r="M1611" s="242"/>
      <c r="N1611" s="247">
        <v>146534.20000000001</v>
      </c>
      <c r="EZ1611" s="225"/>
      <c r="FA1611" s="226"/>
      <c r="FB1611" s="226"/>
      <c r="FC1611" s="226"/>
      <c r="FD1611" s="226"/>
      <c r="FH1611" s="237" t="s">
        <v>76</v>
      </c>
      <c r="FJ1611" s="226"/>
      <c r="FL1611" s="226"/>
    </row>
    <row r="1612" spans="1:168" s="116" customFormat="1" ht="23.25" x14ac:dyDescent="0.25">
      <c r="A1612" s="251"/>
      <c r="B1612" s="239" t="s">
        <v>111</v>
      </c>
      <c r="C1612" s="315" t="s">
        <v>112</v>
      </c>
      <c r="D1612" s="315"/>
      <c r="E1612" s="315"/>
      <c r="F1612" s="241" t="s">
        <v>79</v>
      </c>
      <c r="G1612" s="260">
        <v>97</v>
      </c>
      <c r="H1612" s="242"/>
      <c r="I1612" s="260">
        <v>97</v>
      </c>
      <c r="J1612" s="253"/>
      <c r="K1612" s="242"/>
      <c r="L1612" s="250">
        <v>2874.38</v>
      </c>
      <c r="M1612" s="242"/>
      <c r="N1612" s="247">
        <v>142138.17000000001</v>
      </c>
      <c r="EZ1612" s="225"/>
      <c r="FA1612" s="226"/>
      <c r="FB1612" s="226"/>
      <c r="FC1612" s="226"/>
      <c r="FD1612" s="226"/>
      <c r="FH1612" s="237" t="s">
        <v>112</v>
      </c>
      <c r="FJ1612" s="226"/>
      <c r="FL1612" s="226"/>
    </row>
    <row r="1613" spans="1:168" s="116" customFormat="1" ht="23.25" x14ac:dyDescent="0.25">
      <c r="A1613" s="251"/>
      <c r="B1613" s="239" t="s">
        <v>113</v>
      </c>
      <c r="C1613" s="315" t="s">
        <v>114</v>
      </c>
      <c r="D1613" s="315"/>
      <c r="E1613" s="315"/>
      <c r="F1613" s="241" t="s">
        <v>79</v>
      </c>
      <c r="G1613" s="260">
        <v>51</v>
      </c>
      <c r="H1613" s="242"/>
      <c r="I1613" s="260">
        <v>51</v>
      </c>
      <c r="J1613" s="253"/>
      <c r="K1613" s="242"/>
      <c r="L1613" s="250">
        <v>1511.27</v>
      </c>
      <c r="M1613" s="242"/>
      <c r="N1613" s="247">
        <v>74732.44</v>
      </c>
      <c r="EZ1613" s="225"/>
      <c r="FA1613" s="226"/>
      <c r="FB1613" s="226"/>
      <c r="FC1613" s="226"/>
      <c r="FD1613" s="226"/>
      <c r="FH1613" s="237" t="s">
        <v>114</v>
      </c>
      <c r="FJ1613" s="226"/>
      <c r="FL1613" s="226"/>
    </row>
    <row r="1614" spans="1:168" s="116" customFormat="1" ht="15" x14ac:dyDescent="0.25">
      <c r="A1614" s="261"/>
      <c r="B1614" s="262"/>
      <c r="C1614" s="316" t="s">
        <v>82</v>
      </c>
      <c r="D1614" s="316"/>
      <c r="E1614" s="316"/>
      <c r="F1614" s="229"/>
      <c r="G1614" s="230"/>
      <c r="H1614" s="230"/>
      <c r="I1614" s="230"/>
      <c r="J1614" s="233"/>
      <c r="K1614" s="230"/>
      <c r="L1614" s="266">
        <v>7868.02</v>
      </c>
      <c r="M1614" s="256"/>
      <c r="N1614" s="264">
        <v>369307.08</v>
      </c>
      <c r="EZ1614" s="225"/>
      <c r="FA1614" s="226"/>
      <c r="FB1614" s="226"/>
      <c r="FC1614" s="226"/>
      <c r="FD1614" s="226"/>
      <c r="FJ1614" s="226" t="s">
        <v>82</v>
      </c>
      <c r="FL1614" s="226"/>
    </row>
    <row r="1615" spans="1:168" s="116" customFormat="1" ht="45" x14ac:dyDescent="0.25">
      <c r="A1615" s="227" t="s">
        <v>460</v>
      </c>
      <c r="B1615" s="228" t="s">
        <v>178</v>
      </c>
      <c r="C1615" s="316" t="s">
        <v>179</v>
      </c>
      <c r="D1615" s="316"/>
      <c r="E1615" s="316"/>
      <c r="F1615" s="229" t="s">
        <v>150</v>
      </c>
      <c r="G1615" s="230">
        <v>367.2</v>
      </c>
      <c r="H1615" s="231">
        <v>1</v>
      </c>
      <c r="I1615" s="273">
        <v>367.2</v>
      </c>
      <c r="J1615" s="263">
        <v>169.63</v>
      </c>
      <c r="K1615" s="265">
        <v>1.04236</v>
      </c>
      <c r="L1615" s="266">
        <v>64926.66</v>
      </c>
      <c r="M1615" s="267">
        <v>9.1199999999999992</v>
      </c>
      <c r="N1615" s="264">
        <v>592131.14</v>
      </c>
      <c r="EZ1615" s="225"/>
      <c r="FA1615" s="226"/>
      <c r="FB1615" s="226" t="s">
        <v>179</v>
      </c>
      <c r="FC1615" s="226" t="s">
        <v>4</v>
      </c>
      <c r="FD1615" s="226" t="s">
        <v>4</v>
      </c>
      <c r="FJ1615" s="226"/>
      <c r="FL1615" s="226"/>
    </row>
    <row r="1616" spans="1:168" s="116" customFormat="1" ht="15" x14ac:dyDescent="0.25">
      <c r="A1616" s="235"/>
      <c r="B1616" s="236"/>
      <c r="C1616" s="315" t="s">
        <v>418</v>
      </c>
      <c r="D1616" s="315"/>
      <c r="E1616" s="315"/>
      <c r="F1616" s="315"/>
      <c r="G1616" s="315"/>
      <c r="H1616" s="315"/>
      <c r="I1616" s="315"/>
      <c r="J1616" s="315"/>
      <c r="K1616" s="315"/>
      <c r="L1616" s="315"/>
      <c r="M1616" s="315"/>
      <c r="N1616" s="317"/>
      <c r="EZ1616" s="225"/>
      <c r="FA1616" s="226"/>
      <c r="FB1616" s="226"/>
      <c r="FC1616" s="226"/>
      <c r="FD1616" s="226"/>
      <c r="FE1616" s="237" t="s">
        <v>418</v>
      </c>
      <c r="FJ1616" s="226"/>
      <c r="FL1616" s="226"/>
    </row>
    <row r="1617" spans="1:168" s="116" customFormat="1" ht="15" x14ac:dyDescent="0.25">
      <c r="A1617" s="235"/>
      <c r="B1617" s="236"/>
      <c r="C1617" s="315" t="s">
        <v>632</v>
      </c>
      <c r="D1617" s="315"/>
      <c r="E1617" s="315"/>
      <c r="F1617" s="315"/>
      <c r="G1617" s="315"/>
      <c r="H1617" s="315"/>
      <c r="I1617" s="315"/>
      <c r="J1617" s="315"/>
      <c r="K1617" s="315"/>
      <c r="L1617" s="315"/>
      <c r="M1617" s="315"/>
      <c r="N1617" s="317"/>
      <c r="EZ1617" s="225"/>
      <c r="FA1617" s="226"/>
      <c r="FB1617" s="226"/>
      <c r="FC1617" s="226"/>
      <c r="FD1617" s="226"/>
      <c r="FJ1617" s="226"/>
      <c r="FK1617" s="237" t="s">
        <v>632</v>
      </c>
      <c r="FL1617" s="226"/>
    </row>
    <row r="1618" spans="1:168" s="116" customFormat="1" ht="15" x14ac:dyDescent="0.25">
      <c r="A1618" s="238"/>
      <c r="B1618" s="239"/>
      <c r="C1618" s="310" t="s">
        <v>87</v>
      </c>
      <c r="D1618" s="310"/>
      <c r="E1618" s="310"/>
      <c r="F1618" s="310"/>
      <c r="G1618" s="310"/>
      <c r="H1618" s="310"/>
      <c r="I1618" s="310"/>
      <c r="J1618" s="310"/>
      <c r="K1618" s="310"/>
      <c r="L1618" s="310"/>
      <c r="M1618" s="310"/>
      <c r="N1618" s="322"/>
      <c r="EZ1618" s="225"/>
      <c r="FA1618" s="226"/>
      <c r="FB1618" s="226"/>
      <c r="FC1618" s="226"/>
      <c r="FD1618" s="226"/>
      <c r="FF1618" s="237" t="s">
        <v>87</v>
      </c>
      <c r="FJ1618" s="226"/>
      <c r="FL1618" s="226"/>
    </row>
    <row r="1619" spans="1:168" s="116" customFormat="1" ht="15" x14ac:dyDescent="0.25">
      <c r="A1619" s="238"/>
      <c r="B1619" s="239"/>
      <c r="C1619" s="310" t="s">
        <v>88</v>
      </c>
      <c r="D1619" s="310"/>
      <c r="E1619" s="310"/>
      <c r="F1619" s="310"/>
      <c r="G1619" s="310"/>
      <c r="H1619" s="310"/>
      <c r="I1619" s="310"/>
      <c r="J1619" s="310"/>
      <c r="K1619" s="310"/>
      <c r="L1619" s="310"/>
      <c r="M1619" s="310"/>
      <c r="N1619" s="322"/>
      <c r="EZ1619" s="225"/>
      <c r="FA1619" s="226"/>
      <c r="FB1619" s="226"/>
      <c r="FC1619" s="226"/>
      <c r="FD1619" s="226"/>
      <c r="FF1619" s="237" t="s">
        <v>88</v>
      </c>
      <c r="FJ1619" s="226"/>
      <c r="FL1619" s="226"/>
    </row>
    <row r="1620" spans="1:168" s="116" customFormat="1" ht="15" x14ac:dyDescent="0.25">
      <c r="A1620" s="261"/>
      <c r="B1620" s="262"/>
      <c r="C1620" s="316" t="s">
        <v>82</v>
      </c>
      <c r="D1620" s="316"/>
      <c r="E1620" s="316"/>
      <c r="F1620" s="229"/>
      <c r="G1620" s="230"/>
      <c r="H1620" s="230"/>
      <c r="I1620" s="230"/>
      <c r="J1620" s="233"/>
      <c r="K1620" s="230"/>
      <c r="L1620" s="266">
        <v>64926.66</v>
      </c>
      <c r="M1620" s="256"/>
      <c r="N1620" s="264">
        <v>592131.14</v>
      </c>
      <c r="EZ1620" s="225"/>
      <c r="FA1620" s="226"/>
      <c r="FB1620" s="226"/>
      <c r="FC1620" s="226"/>
      <c r="FD1620" s="226"/>
      <c r="FJ1620" s="226" t="s">
        <v>82</v>
      </c>
      <c r="FL1620" s="226"/>
    </row>
    <row r="1621" spans="1:168" s="116" customFormat="1" ht="34.5" x14ac:dyDescent="0.25">
      <c r="A1621" s="227" t="s">
        <v>461</v>
      </c>
      <c r="B1621" s="228" t="s">
        <v>174</v>
      </c>
      <c r="C1621" s="316" t="s">
        <v>175</v>
      </c>
      <c r="D1621" s="316"/>
      <c r="E1621" s="316"/>
      <c r="F1621" s="229" t="s">
        <v>109</v>
      </c>
      <c r="G1621" s="230">
        <v>1</v>
      </c>
      <c r="H1621" s="231">
        <v>1</v>
      </c>
      <c r="I1621" s="231">
        <v>1</v>
      </c>
      <c r="J1621" s="233"/>
      <c r="K1621" s="230"/>
      <c r="L1621" s="233"/>
      <c r="M1621" s="230"/>
      <c r="N1621" s="234"/>
      <c r="EZ1621" s="225"/>
      <c r="FA1621" s="226"/>
      <c r="FB1621" s="226" t="s">
        <v>175</v>
      </c>
      <c r="FC1621" s="226" t="s">
        <v>4</v>
      </c>
      <c r="FD1621" s="226" t="s">
        <v>4</v>
      </c>
      <c r="FJ1621" s="226"/>
      <c r="FL1621" s="226"/>
    </row>
    <row r="1622" spans="1:168" s="116" customFormat="1" ht="15" x14ac:dyDescent="0.25">
      <c r="A1622" s="235"/>
      <c r="B1622" s="236"/>
      <c r="C1622" s="315" t="s">
        <v>462</v>
      </c>
      <c r="D1622" s="315"/>
      <c r="E1622" s="315"/>
      <c r="F1622" s="315"/>
      <c r="G1622" s="315"/>
      <c r="H1622" s="315"/>
      <c r="I1622" s="315"/>
      <c r="J1622" s="315"/>
      <c r="K1622" s="315"/>
      <c r="L1622" s="315"/>
      <c r="M1622" s="315"/>
      <c r="N1622" s="317"/>
      <c r="EZ1622" s="225"/>
      <c r="FA1622" s="226"/>
      <c r="FB1622" s="226"/>
      <c r="FC1622" s="226"/>
      <c r="FD1622" s="226"/>
      <c r="FE1622" s="237" t="s">
        <v>462</v>
      </c>
      <c r="FJ1622" s="226"/>
      <c r="FL1622" s="226"/>
    </row>
    <row r="1623" spans="1:168" s="116" customFormat="1" ht="68.25" x14ac:dyDescent="0.25">
      <c r="A1623" s="238"/>
      <c r="B1623" s="239" t="s">
        <v>61</v>
      </c>
      <c r="C1623" s="310" t="s">
        <v>62</v>
      </c>
      <c r="D1623" s="310"/>
      <c r="E1623" s="310"/>
      <c r="F1623" s="310"/>
      <c r="G1623" s="310"/>
      <c r="H1623" s="310"/>
      <c r="I1623" s="310"/>
      <c r="J1623" s="310"/>
      <c r="K1623" s="310"/>
      <c r="L1623" s="310"/>
      <c r="M1623" s="310"/>
      <c r="N1623" s="322"/>
      <c r="EZ1623" s="225"/>
      <c r="FA1623" s="226"/>
      <c r="FB1623" s="226"/>
      <c r="FC1623" s="226"/>
      <c r="FD1623" s="226"/>
      <c r="FF1623" s="237" t="s">
        <v>62</v>
      </c>
      <c r="FJ1623" s="226"/>
      <c r="FL1623" s="226"/>
    </row>
    <row r="1624" spans="1:168" s="116" customFormat="1" ht="23.25" x14ac:dyDescent="0.25">
      <c r="A1624" s="238"/>
      <c r="B1624" s="239" t="s">
        <v>63</v>
      </c>
      <c r="C1624" s="310" t="s">
        <v>64</v>
      </c>
      <c r="D1624" s="310"/>
      <c r="E1624" s="310"/>
      <c r="F1624" s="310"/>
      <c r="G1624" s="310"/>
      <c r="H1624" s="310"/>
      <c r="I1624" s="310"/>
      <c r="J1624" s="310"/>
      <c r="K1624" s="310"/>
      <c r="L1624" s="310"/>
      <c r="M1624" s="310"/>
      <c r="N1624" s="322"/>
      <c r="EZ1624" s="225"/>
      <c r="FA1624" s="226"/>
      <c r="FB1624" s="226"/>
      <c r="FC1624" s="226"/>
      <c r="FD1624" s="226"/>
      <c r="FF1624" s="237" t="s">
        <v>64</v>
      </c>
      <c r="FJ1624" s="226"/>
      <c r="FL1624" s="226"/>
    </row>
    <row r="1625" spans="1:168" s="116" customFormat="1" ht="15" x14ac:dyDescent="0.25">
      <c r="A1625" s="240"/>
      <c r="B1625" s="239" t="s">
        <v>56</v>
      </c>
      <c r="C1625" s="315" t="s">
        <v>65</v>
      </c>
      <c r="D1625" s="315"/>
      <c r="E1625" s="315"/>
      <c r="F1625" s="241"/>
      <c r="G1625" s="242"/>
      <c r="H1625" s="242"/>
      <c r="I1625" s="242"/>
      <c r="J1625" s="245">
        <v>616.95000000000005</v>
      </c>
      <c r="K1625" s="244">
        <v>1.3225</v>
      </c>
      <c r="L1625" s="245">
        <v>815.92</v>
      </c>
      <c r="M1625" s="246">
        <v>49.45</v>
      </c>
      <c r="N1625" s="247">
        <v>40347.24</v>
      </c>
      <c r="EZ1625" s="225"/>
      <c r="FA1625" s="226"/>
      <c r="FB1625" s="226"/>
      <c r="FC1625" s="226"/>
      <c r="FD1625" s="226"/>
      <c r="FG1625" s="237" t="s">
        <v>65</v>
      </c>
      <c r="FJ1625" s="226"/>
      <c r="FL1625" s="226"/>
    </row>
    <row r="1626" spans="1:168" s="116" customFormat="1" ht="15" x14ac:dyDescent="0.25">
      <c r="A1626" s="240"/>
      <c r="B1626" s="239" t="s">
        <v>66</v>
      </c>
      <c r="C1626" s="315" t="s">
        <v>67</v>
      </c>
      <c r="D1626" s="315"/>
      <c r="E1626" s="315"/>
      <c r="F1626" s="241"/>
      <c r="G1626" s="242"/>
      <c r="H1626" s="242"/>
      <c r="I1626" s="242"/>
      <c r="J1626" s="245">
        <v>79.150000000000006</v>
      </c>
      <c r="K1626" s="244">
        <v>1.4375</v>
      </c>
      <c r="L1626" s="245">
        <v>113.78</v>
      </c>
      <c r="M1626" s="246">
        <v>14.53</v>
      </c>
      <c r="N1626" s="247">
        <v>1653.22</v>
      </c>
      <c r="EZ1626" s="225"/>
      <c r="FA1626" s="226"/>
      <c r="FB1626" s="226"/>
      <c r="FC1626" s="226"/>
      <c r="FD1626" s="226"/>
      <c r="FG1626" s="237" t="s">
        <v>67</v>
      </c>
      <c r="FJ1626" s="226"/>
      <c r="FL1626" s="226"/>
    </row>
    <row r="1627" spans="1:168" s="116" customFormat="1" ht="15" x14ac:dyDescent="0.25">
      <c r="A1627" s="240"/>
      <c r="B1627" s="239" t="s">
        <v>68</v>
      </c>
      <c r="C1627" s="315" t="s">
        <v>69</v>
      </c>
      <c r="D1627" s="315"/>
      <c r="E1627" s="315"/>
      <c r="F1627" s="241"/>
      <c r="G1627" s="242"/>
      <c r="H1627" s="242"/>
      <c r="I1627" s="242"/>
      <c r="J1627" s="245">
        <v>5.0199999999999996</v>
      </c>
      <c r="K1627" s="244">
        <v>1.4375</v>
      </c>
      <c r="L1627" s="245">
        <v>7.22</v>
      </c>
      <c r="M1627" s="246">
        <v>49.45</v>
      </c>
      <c r="N1627" s="249">
        <v>357.03</v>
      </c>
      <c r="EZ1627" s="225"/>
      <c r="FA1627" s="226"/>
      <c r="FB1627" s="226"/>
      <c r="FC1627" s="226"/>
      <c r="FD1627" s="226"/>
      <c r="FG1627" s="237" t="s">
        <v>69</v>
      </c>
      <c r="FJ1627" s="226"/>
      <c r="FL1627" s="226"/>
    </row>
    <row r="1628" spans="1:168" s="116" customFormat="1" ht="15" x14ac:dyDescent="0.25">
      <c r="A1628" s="240"/>
      <c r="B1628" s="239" t="s">
        <v>70</v>
      </c>
      <c r="C1628" s="315" t="s">
        <v>71</v>
      </c>
      <c r="D1628" s="315"/>
      <c r="E1628" s="315"/>
      <c r="F1628" s="241"/>
      <c r="G1628" s="242"/>
      <c r="H1628" s="242"/>
      <c r="I1628" s="242"/>
      <c r="J1628" s="245">
        <v>37.630000000000003</v>
      </c>
      <c r="K1628" s="242"/>
      <c r="L1628" s="245">
        <v>37.630000000000003</v>
      </c>
      <c r="M1628" s="246">
        <v>9.1199999999999992</v>
      </c>
      <c r="N1628" s="249">
        <v>343.19</v>
      </c>
      <c r="EZ1628" s="225"/>
      <c r="FA1628" s="226"/>
      <c r="FB1628" s="226"/>
      <c r="FC1628" s="226"/>
      <c r="FD1628" s="226"/>
      <c r="FG1628" s="237" t="s">
        <v>71</v>
      </c>
      <c r="FJ1628" s="226"/>
      <c r="FL1628" s="226"/>
    </row>
    <row r="1629" spans="1:168" s="116" customFormat="1" ht="15" x14ac:dyDescent="0.25">
      <c r="A1629" s="251"/>
      <c r="B1629" s="239"/>
      <c r="C1629" s="315" t="s">
        <v>72</v>
      </c>
      <c r="D1629" s="315"/>
      <c r="E1629" s="315"/>
      <c r="F1629" s="241" t="s">
        <v>73</v>
      </c>
      <c r="G1629" s="246">
        <v>29.68</v>
      </c>
      <c r="H1629" s="244">
        <v>1.3225</v>
      </c>
      <c r="I1629" s="244">
        <v>39.251800000000003</v>
      </c>
      <c r="J1629" s="253"/>
      <c r="K1629" s="242"/>
      <c r="L1629" s="253"/>
      <c r="M1629" s="242"/>
      <c r="N1629" s="254"/>
      <c r="EZ1629" s="225"/>
      <c r="FA1629" s="226"/>
      <c r="FB1629" s="226"/>
      <c r="FC1629" s="226"/>
      <c r="FD1629" s="226"/>
      <c r="FH1629" s="237" t="s">
        <v>72</v>
      </c>
      <c r="FJ1629" s="226"/>
      <c r="FL1629" s="226"/>
    </row>
    <row r="1630" spans="1:168" s="116" customFormat="1" ht="15" x14ac:dyDescent="0.25">
      <c r="A1630" s="251"/>
      <c r="B1630" s="239"/>
      <c r="C1630" s="315" t="s">
        <v>74</v>
      </c>
      <c r="D1630" s="315"/>
      <c r="E1630" s="315"/>
      <c r="F1630" s="241" t="s">
        <v>73</v>
      </c>
      <c r="G1630" s="269">
        <v>0.4</v>
      </c>
      <c r="H1630" s="244">
        <v>1.4375</v>
      </c>
      <c r="I1630" s="274">
        <v>0.57499999999999996</v>
      </c>
      <c r="J1630" s="253"/>
      <c r="K1630" s="242"/>
      <c r="L1630" s="253"/>
      <c r="M1630" s="242"/>
      <c r="N1630" s="254"/>
      <c r="EZ1630" s="225"/>
      <c r="FA1630" s="226"/>
      <c r="FB1630" s="226"/>
      <c r="FC1630" s="226"/>
      <c r="FD1630" s="226"/>
      <c r="FH1630" s="237" t="s">
        <v>74</v>
      </c>
      <c r="FJ1630" s="226"/>
      <c r="FL1630" s="226"/>
    </row>
    <row r="1631" spans="1:168" s="116" customFormat="1" ht="15" x14ac:dyDescent="0.25">
      <c r="A1631" s="235"/>
      <c r="B1631" s="239"/>
      <c r="C1631" s="318" t="s">
        <v>75</v>
      </c>
      <c r="D1631" s="318"/>
      <c r="E1631" s="318"/>
      <c r="F1631" s="255"/>
      <c r="G1631" s="256"/>
      <c r="H1631" s="256"/>
      <c r="I1631" s="256"/>
      <c r="J1631" s="258">
        <v>733.73</v>
      </c>
      <c r="K1631" s="256"/>
      <c r="L1631" s="258">
        <v>967.33</v>
      </c>
      <c r="M1631" s="256"/>
      <c r="N1631" s="259">
        <v>42343.65</v>
      </c>
      <c r="EZ1631" s="225"/>
      <c r="FA1631" s="226"/>
      <c r="FB1631" s="226"/>
      <c r="FC1631" s="226"/>
      <c r="FD1631" s="226"/>
      <c r="FI1631" s="237" t="s">
        <v>75</v>
      </c>
      <c r="FJ1631" s="226"/>
      <c r="FL1631" s="226"/>
    </row>
    <row r="1632" spans="1:168" s="116" customFormat="1" ht="15" x14ac:dyDescent="0.25">
      <c r="A1632" s="251"/>
      <c r="B1632" s="239"/>
      <c r="C1632" s="315" t="s">
        <v>76</v>
      </c>
      <c r="D1632" s="315"/>
      <c r="E1632" s="315"/>
      <c r="F1632" s="241"/>
      <c r="G1632" s="242"/>
      <c r="H1632" s="242"/>
      <c r="I1632" s="242"/>
      <c r="J1632" s="253"/>
      <c r="K1632" s="242"/>
      <c r="L1632" s="245">
        <v>823.14</v>
      </c>
      <c r="M1632" s="242"/>
      <c r="N1632" s="247">
        <v>40704.269999999997</v>
      </c>
      <c r="EZ1632" s="225"/>
      <c r="FA1632" s="226"/>
      <c r="FB1632" s="226"/>
      <c r="FC1632" s="226"/>
      <c r="FD1632" s="226"/>
      <c r="FH1632" s="237" t="s">
        <v>76</v>
      </c>
      <c r="FJ1632" s="226"/>
      <c r="FL1632" s="226"/>
    </row>
    <row r="1633" spans="1:168" s="116" customFormat="1" ht="23.25" x14ac:dyDescent="0.25">
      <c r="A1633" s="251"/>
      <c r="B1633" s="239" t="s">
        <v>111</v>
      </c>
      <c r="C1633" s="315" t="s">
        <v>112</v>
      </c>
      <c r="D1633" s="315"/>
      <c r="E1633" s="315"/>
      <c r="F1633" s="241" t="s">
        <v>79</v>
      </c>
      <c r="G1633" s="260">
        <v>97</v>
      </c>
      <c r="H1633" s="242"/>
      <c r="I1633" s="260">
        <v>97</v>
      </c>
      <c r="J1633" s="253"/>
      <c r="K1633" s="242"/>
      <c r="L1633" s="245">
        <v>798.45</v>
      </c>
      <c r="M1633" s="242"/>
      <c r="N1633" s="247">
        <v>39483.14</v>
      </c>
      <c r="EZ1633" s="225"/>
      <c r="FA1633" s="226"/>
      <c r="FB1633" s="226"/>
      <c r="FC1633" s="226"/>
      <c r="FD1633" s="226"/>
      <c r="FH1633" s="237" t="s">
        <v>112</v>
      </c>
      <c r="FJ1633" s="226"/>
      <c r="FL1633" s="226"/>
    </row>
    <row r="1634" spans="1:168" s="116" customFormat="1" ht="23.25" x14ac:dyDescent="0.25">
      <c r="A1634" s="251"/>
      <c r="B1634" s="239" t="s">
        <v>113</v>
      </c>
      <c r="C1634" s="315" t="s">
        <v>114</v>
      </c>
      <c r="D1634" s="315"/>
      <c r="E1634" s="315"/>
      <c r="F1634" s="241" t="s">
        <v>79</v>
      </c>
      <c r="G1634" s="260">
        <v>51</v>
      </c>
      <c r="H1634" s="242"/>
      <c r="I1634" s="260">
        <v>51</v>
      </c>
      <c r="J1634" s="253"/>
      <c r="K1634" s="242"/>
      <c r="L1634" s="245">
        <v>419.8</v>
      </c>
      <c r="M1634" s="242"/>
      <c r="N1634" s="247">
        <v>20759.18</v>
      </c>
      <c r="EZ1634" s="225"/>
      <c r="FA1634" s="226"/>
      <c r="FB1634" s="226"/>
      <c r="FC1634" s="226"/>
      <c r="FD1634" s="226"/>
      <c r="FH1634" s="237" t="s">
        <v>114</v>
      </c>
      <c r="FJ1634" s="226"/>
      <c r="FL1634" s="226"/>
    </row>
    <row r="1635" spans="1:168" s="116" customFormat="1" ht="15" x14ac:dyDescent="0.25">
      <c r="A1635" s="261"/>
      <c r="B1635" s="262"/>
      <c r="C1635" s="316" t="s">
        <v>82</v>
      </c>
      <c r="D1635" s="316"/>
      <c r="E1635" s="316"/>
      <c r="F1635" s="229"/>
      <c r="G1635" s="230"/>
      <c r="H1635" s="230"/>
      <c r="I1635" s="230"/>
      <c r="J1635" s="233"/>
      <c r="K1635" s="230"/>
      <c r="L1635" s="266">
        <v>2185.58</v>
      </c>
      <c r="M1635" s="256"/>
      <c r="N1635" s="264">
        <v>102585.97</v>
      </c>
      <c r="EZ1635" s="225"/>
      <c r="FA1635" s="226"/>
      <c r="FB1635" s="226"/>
      <c r="FC1635" s="226"/>
      <c r="FD1635" s="226"/>
      <c r="FJ1635" s="226" t="s">
        <v>82</v>
      </c>
      <c r="FL1635" s="226"/>
    </row>
    <row r="1636" spans="1:168" s="116" customFormat="1" ht="45" x14ac:dyDescent="0.25">
      <c r="A1636" s="227" t="s">
        <v>463</v>
      </c>
      <c r="B1636" s="228" t="s">
        <v>178</v>
      </c>
      <c r="C1636" s="316" t="s">
        <v>179</v>
      </c>
      <c r="D1636" s="316"/>
      <c r="E1636" s="316"/>
      <c r="F1636" s="229" t="s">
        <v>150</v>
      </c>
      <c r="G1636" s="230">
        <v>102</v>
      </c>
      <c r="H1636" s="231">
        <v>1</v>
      </c>
      <c r="I1636" s="231">
        <v>102</v>
      </c>
      <c r="J1636" s="263">
        <v>169.63</v>
      </c>
      <c r="K1636" s="265">
        <v>1.04236</v>
      </c>
      <c r="L1636" s="266">
        <v>18035.18</v>
      </c>
      <c r="M1636" s="267">
        <v>9.1199999999999992</v>
      </c>
      <c r="N1636" s="264">
        <v>164480.84</v>
      </c>
      <c r="EZ1636" s="225"/>
      <c r="FA1636" s="226"/>
      <c r="FB1636" s="226" t="s">
        <v>179</v>
      </c>
      <c r="FC1636" s="226" t="s">
        <v>4</v>
      </c>
      <c r="FD1636" s="226" t="s">
        <v>4</v>
      </c>
      <c r="FJ1636" s="226"/>
      <c r="FL1636" s="226"/>
    </row>
    <row r="1637" spans="1:168" s="116" customFormat="1" ht="15" x14ac:dyDescent="0.25">
      <c r="A1637" s="235"/>
      <c r="B1637" s="236"/>
      <c r="C1637" s="315" t="s">
        <v>464</v>
      </c>
      <c r="D1637" s="315"/>
      <c r="E1637" s="315"/>
      <c r="F1637" s="315"/>
      <c r="G1637" s="315"/>
      <c r="H1637" s="315"/>
      <c r="I1637" s="315"/>
      <c r="J1637" s="315"/>
      <c r="K1637" s="315"/>
      <c r="L1637" s="315"/>
      <c r="M1637" s="315"/>
      <c r="N1637" s="317"/>
      <c r="EZ1637" s="225"/>
      <c r="FA1637" s="226"/>
      <c r="FB1637" s="226"/>
      <c r="FC1637" s="226"/>
      <c r="FD1637" s="226"/>
      <c r="FE1637" s="237" t="s">
        <v>464</v>
      </c>
      <c r="FJ1637" s="226"/>
      <c r="FL1637" s="226"/>
    </row>
    <row r="1638" spans="1:168" s="116" customFormat="1" ht="15" x14ac:dyDescent="0.25">
      <c r="A1638" s="235"/>
      <c r="B1638" s="236"/>
      <c r="C1638" s="315" t="s">
        <v>632</v>
      </c>
      <c r="D1638" s="315"/>
      <c r="E1638" s="315"/>
      <c r="F1638" s="315"/>
      <c r="G1638" s="315"/>
      <c r="H1638" s="315"/>
      <c r="I1638" s="315"/>
      <c r="J1638" s="315"/>
      <c r="K1638" s="315"/>
      <c r="L1638" s="315"/>
      <c r="M1638" s="315"/>
      <c r="N1638" s="317"/>
      <c r="EZ1638" s="225"/>
      <c r="FA1638" s="226"/>
      <c r="FB1638" s="226"/>
      <c r="FC1638" s="226"/>
      <c r="FD1638" s="226"/>
      <c r="FJ1638" s="226"/>
      <c r="FK1638" s="237" t="s">
        <v>632</v>
      </c>
      <c r="FL1638" s="226"/>
    </row>
    <row r="1639" spans="1:168" s="116" customFormat="1" ht="15" x14ac:dyDescent="0.25">
      <c r="A1639" s="238"/>
      <c r="B1639" s="239"/>
      <c r="C1639" s="310" t="s">
        <v>87</v>
      </c>
      <c r="D1639" s="310"/>
      <c r="E1639" s="310"/>
      <c r="F1639" s="310"/>
      <c r="G1639" s="310"/>
      <c r="H1639" s="310"/>
      <c r="I1639" s="310"/>
      <c r="J1639" s="310"/>
      <c r="K1639" s="310"/>
      <c r="L1639" s="310"/>
      <c r="M1639" s="310"/>
      <c r="N1639" s="322"/>
      <c r="EZ1639" s="225"/>
      <c r="FA1639" s="226"/>
      <c r="FB1639" s="226"/>
      <c r="FC1639" s="226"/>
      <c r="FD1639" s="226"/>
      <c r="FF1639" s="237" t="s">
        <v>87</v>
      </c>
      <c r="FJ1639" s="226"/>
      <c r="FL1639" s="226"/>
    </row>
    <row r="1640" spans="1:168" s="116" customFormat="1" ht="15" x14ac:dyDescent="0.25">
      <c r="A1640" s="238"/>
      <c r="B1640" s="239"/>
      <c r="C1640" s="310" t="s">
        <v>88</v>
      </c>
      <c r="D1640" s="310"/>
      <c r="E1640" s="310"/>
      <c r="F1640" s="310"/>
      <c r="G1640" s="310"/>
      <c r="H1640" s="310"/>
      <c r="I1640" s="310"/>
      <c r="J1640" s="310"/>
      <c r="K1640" s="310"/>
      <c r="L1640" s="310"/>
      <c r="M1640" s="310"/>
      <c r="N1640" s="322"/>
      <c r="EZ1640" s="225"/>
      <c r="FA1640" s="226"/>
      <c r="FB1640" s="226"/>
      <c r="FC1640" s="226"/>
      <c r="FD1640" s="226"/>
      <c r="FF1640" s="237" t="s">
        <v>88</v>
      </c>
      <c r="FJ1640" s="226"/>
      <c r="FL1640" s="226"/>
    </row>
    <row r="1641" spans="1:168" s="116" customFormat="1" ht="15" x14ac:dyDescent="0.25">
      <c r="A1641" s="261"/>
      <c r="B1641" s="262"/>
      <c r="C1641" s="316" t="s">
        <v>82</v>
      </c>
      <c r="D1641" s="316"/>
      <c r="E1641" s="316"/>
      <c r="F1641" s="229"/>
      <c r="G1641" s="230"/>
      <c r="H1641" s="230"/>
      <c r="I1641" s="230"/>
      <c r="J1641" s="233"/>
      <c r="K1641" s="230"/>
      <c r="L1641" s="266">
        <v>18035.18</v>
      </c>
      <c r="M1641" s="256"/>
      <c r="N1641" s="264">
        <v>164480.84</v>
      </c>
      <c r="EZ1641" s="225"/>
      <c r="FA1641" s="226"/>
      <c r="FB1641" s="226"/>
      <c r="FC1641" s="226"/>
      <c r="FD1641" s="226"/>
      <c r="FJ1641" s="226" t="s">
        <v>82</v>
      </c>
      <c r="FL1641" s="226"/>
    </row>
    <row r="1642" spans="1:168" s="116" customFormat="1" ht="34.5" x14ac:dyDescent="0.25">
      <c r="A1642" s="227" t="s">
        <v>465</v>
      </c>
      <c r="B1642" s="228" t="s">
        <v>196</v>
      </c>
      <c r="C1642" s="316" t="s">
        <v>197</v>
      </c>
      <c r="D1642" s="316"/>
      <c r="E1642" s="316"/>
      <c r="F1642" s="229" t="s">
        <v>109</v>
      </c>
      <c r="G1642" s="230">
        <v>0.86</v>
      </c>
      <c r="H1642" s="231">
        <v>1</v>
      </c>
      <c r="I1642" s="267">
        <v>0.86</v>
      </c>
      <c r="J1642" s="233"/>
      <c r="K1642" s="230"/>
      <c r="L1642" s="233"/>
      <c r="M1642" s="230"/>
      <c r="N1642" s="234"/>
      <c r="EZ1642" s="225"/>
      <c r="FA1642" s="226"/>
      <c r="FB1642" s="226" t="s">
        <v>197</v>
      </c>
      <c r="FC1642" s="226" t="s">
        <v>4</v>
      </c>
      <c r="FD1642" s="226" t="s">
        <v>4</v>
      </c>
      <c r="FJ1642" s="226"/>
      <c r="FL1642" s="226"/>
    </row>
    <row r="1643" spans="1:168" s="116" customFormat="1" ht="15" x14ac:dyDescent="0.25">
      <c r="A1643" s="235"/>
      <c r="B1643" s="236"/>
      <c r="C1643" s="315" t="s">
        <v>466</v>
      </c>
      <c r="D1643" s="315"/>
      <c r="E1643" s="315"/>
      <c r="F1643" s="315"/>
      <c r="G1643" s="315"/>
      <c r="H1643" s="315"/>
      <c r="I1643" s="315"/>
      <c r="J1643" s="315"/>
      <c r="K1643" s="315"/>
      <c r="L1643" s="315"/>
      <c r="M1643" s="315"/>
      <c r="N1643" s="317"/>
      <c r="EZ1643" s="225"/>
      <c r="FA1643" s="226"/>
      <c r="FB1643" s="226"/>
      <c r="FC1643" s="226"/>
      <c r="FD1643" s="226"/>
      <c r="FE1643" s="237" t="s">
        <v>466</v>
      </c>
      <c r="FJ1643" s="226"/>
      <c r="FL1643" s="226"/>
    </row>
    <row r="1644" spans="1:168" s="116" customFormat="1" ht="68.25" x14ac:dyDescent="0.25">
      <c r="A1644" s="238"/>
      <c r="B1644" s="239" t="s">
        <v>61</v>
      </c>
      <c r="C1644" s="310" t="s">
        <v>62</v>
      </c>
      <c r="D1644" s="310"/>
      <c r="E1644" s="310"/>
      <c r="F1644" s="310"/>
      <c r="G1644" s="310"/>
      <c r="H1644" s="310"/>
      <c r="I1644" s="310"/>
      <c r="J1644" s="310"/>
      <c r="K1644" s="310"/>
      <c r="L1644" s="310"/>
      <c r="M1644" s="310"/>
      <c r="N1644" s="322"/>
      <c r="EZ1644" s="225"/>
      <c r="FA1644" s="226"/>
      <c r="FB1644" s="226"/>
      <c r="FC1644" s="226"/>
      <c r="FD1644" s="226"/>
      <c r="FF1644" s="237" t="s">
        <v>62</v>
      </c>
      <c r="FJ1644" s="226"/>
      <c r="FL1644" s="226"/>
    </row>
    <row r="1645" spans="1:168" s="116" customFormat="1" ht="15" x14ac:dyDescent="0.25">
      <c r="A1645" s="238"/>
      <c r="B1645" s="239" t="s">
        <v>199</v>
      </c>
      <c r="C1645" s="310" t="s">
        <v>200</v>
      </c>
      <c r="D1645" s="310"/>
      <c r="E1645" s="310"/>
      <c r="F1645" s="310"/>
      <c r="G1645" s="310"/>
      <c r="H1645" s="310"/>
      <c r="I1645" s="310"/>
      <c r="J1645" s="310"/>
      <c r="K1645" s="310"/>
      <c r="L1645" s="310"/>
      <c r="M1645" s="310"/>
      <c r="N1645" s="322"/>
      <c r="EZ1645" s="225"/>
      <c r="FA1645" s="226"/>
      <c r="FB1645" s="226"/>
      <c r="FC1645" s="226"/>
      <c r="FD1645" s="226"/>
      <c r="FF1645" s="237" t="s">
        <v>200</v>
      </c>
      <c r="FJ1645" s="226"/>
      <c r="FL1645" s="226"/>
    </row>
    <row r="1646" spans="1:168" s="116" customFormat="1" ht="23.25" x14ac:dyDescent="0.25">
      <c r="A1646" s="238"/>
      <c r="B1646" s="239" t="s">
        <v>63</v>
      </c>
      <c r="C1646" s="310" t="s">
        <v>64</v>
      </c>
      <c r="D1646" s="310"/>
      <c r="E1646" s="310"/>
      <c r="F1646" s="310"/>
      <c r="G1646" s="310"/>
      <c r="H1646" s="310"/>
      <c r="I1646" s="310"/>
      <c r="J1646" s="310"/>
      <c r="K1646" s="310"/>
      <c r="L1646" s="310"/>
      <c r="M1646" s="310"/>
      <c r="N1646" s="322"/>
      <c r="EZ1646" s="225"/>
      <c r="FA1646" s="226"/>
      <c r="FB1646" s="226"/>
      <c r="FC1646" s="226"/>
      <c r="FD1646" s="226"/>
      <c r="FF1646" s="237" t="s">
        <v>64</v>
      </c>
      <c r="FJ1646" s="226"/>
      <c r="FL1646" s="226"/>
    </row>
    <row r="1647" spans="1:168" s="116" customFormat="1" ht="15" x14ac:dyDescent="0.25">
      <c r="A1647" s="240"/>
      <c r="B1647" s="239" t="s">
        <v>56</v>
      </c>
      <c r="C1647" s="315" t="s">
        <v>65</v>
      </c>
      <c r="D1647" s="315"/>
      <c r="E1647" s="315"/>
      <c r="F1647" s="241"/>
      <c r="G1647" s="242"/>
      <c r="H1647" s="242"/>
      <c r="I1647" s="242"/>
      <c r="J1647" s="245">
        <v>508.86</v>
      </c>
      <c r="K1647" s="268">
        <v>1.45475</v>
      </c>
      <c r="L1647" s="245">
        <v>636.63</v>
      </c>
      <c r="M1647" s="246">
        <v>49.45</v>
      </c>
      <c r="N1647" s="247">
        <v>31481.35</v>
      </c>
      <c r="EZ1647" s="225"/>
      <c r="FA1647" s="226"/>
      <c r="FB1647" s="226"/>
      <c r="FC1647" s="226"/>
      <c r="FD1647" s="226"/>
      <c r="FG1647" s="237" t="s">
        <v>65</v>
      </c>
      <c r="FJ1647" s="226"/>
      <c r="FL1647" s="226"/>
    </row>
    <row r="1648" spans="1:168" s="116" customFormat="1" ht="15" x14ac:dyDescent="0.25">
      <c r="A1648" s="240"/>
      <c r="B1648" s="239" t="s">
        <v>66</v>
      </c>
      <c r="C1648" s="315" t="s">
        <v>67</v>
      </c>
      <c r="D1648" s="315"/>
      <c r="E1648" s="315"/>
      <c r="F1648" s="241"/>
      <c r="G1648" s="242"/>
      <c r="H1648" s="242"/>
      <c r="I1648" s="242"/>
      <c r="J1648" s="250">
        <v>3949.42</v>
      </c>
      <c r="K1648" s="244">
        <v>1.4375</v>
      </c>
      <c r="L1648" s="250">
        <v>4882.47</v>
      </c>
      <c r="M1648" s="246">
        <v>14.53</v>
      </c>
      <c r="N1648" s="247">
        <v>70942.289999999994</v>
      </c>
      <c r="EZ1648" s="225"/>
      <c r="FA1648" s="226"/>
      <c r="FB1648" s="226"/>
      <c r="FC1648" s="226"/>
      <c r="FD1648" s="226"/>
      <c r="FG1648" s="237" t="s">
        <v>67</v>
      </c>
      <c r="FJ1648" s="226"/>
      <c r="FL1648" s="226"/>
    </row>
    <row r="1649" spans="1:168" s="116" customFormat="1" ht="15" x14ac:dyDescent="0.25">
      <c r="A1649" s="240"/>
      <c r="B1649" s="239" t="s">
        <v>68</v>
      </c>
      <c r="C1649" s="315" t="s">
        <v>69</v>
      </c>
      <c r="D1649" s="315"/>
      <c r="E1649" s="315"/>
      <c r="F1649" s="241"/>
      <c r="G1649" s="242"/>
      <c r="H1649" s="242"/>
      <c r="I1649" s="242"/>
      <c r="J1649" s="245">
        <v>216.58</v>
      </c>
      <c r="K1649" s="244">
        <v>1.4375</v>
      </c>
      <c r="L1649" s="245">
        <v>267.75</v>
      </c>
      <c r="M1649" s="246">
        <v>49.45</v>
      </c>
      <c r="N1649" s="247">
        <v>13240.24</v>
      </c>
      <c r="EZ1649" s="225"/>
      <c r="FA1649" s="226"/>
      <c r="FB1649" s="226"/>
      <c r="FC1649" s="226"/>
      <c r="FD1649" s="226"/>
      <c r="FG1649" s="237" t="s">
        <v>69</v>
      </c>
      <c r="FJ1649" s="226"/>
      <c r="FL1649" s="226"/>
    </row>
    <row r="1650" spans="1:168" s="116" customFormat="1" ht="15" x14ac:dyDescent="0.25">
      <c r="A1650" s="240"/>
      <c r="B1650" s="239" t="s">
        <v>70</v>
      </c>
      <c r="C1650" s="315" t="s">
        <v>71</v>
      </c>
      <c r="D1650" s="315"/>
      <c r="E1650" s="315"/>
      <c r="F1650" s="241"/>
      <c r="G1650" s="242"/>
      <c r="H1650" s="242"/>
      <c r="I1650" s="242"/>
      <c r="J1650" s="245">
        <v>42.16</v>
      </c>
      <c r="K1650" s="242"/>
      <c r="L1650" s="245">
        <v>36.26</v>
      </c>
      <c r="M1650" s="246">
        <v>9.1199999999999992</v>
      </c>
      <c r="N1650" s="249">
        <v>330.69</v>
      </c>
      <c r="EZ1650" s="225"/>
      <c r="FA1650" s="226"/>
      <c r="FB1650" s="226"/>
      <c r="FC1650" s="226"/>
      <c r="FD1650" s="226"/>
      <c r="FG1650" s="237" t="s">
        <v>71</v>
      </c>
      <c r="FJ1650" s="226"/>
      <c r="FL1650" s="226"/>
    </row>
    <row r="1651" spans="1:168" s="116" customFormat="1" ht="15" x14ac:dyDescent="0.25">
      <c r="A1651" s="251"/>
      <c r="B1651" s="239"/>
      <c r="C1651" s="315" t="s">
        <v>72</v>
      </c>
      <c r="D1651" s="315"/>
      <c r="E1651" s="315"/>
      <c r="F1651" s="241" t="s">
        <v>73</v>
      </c>
      <c r="G1651" s="246">
        <v>24.48</v>
      </c>
      <c r="H1651" s="268">
        <v>1.45475</v>
      </c>
      <c r="I1651" s="252">
        <v>30.6265608</v>
      </c>
      <c r="J1651" s="253"/>
      <c r="K1651" s="242"/>
      <c r="L1651" s="253"/>
      <c r="M1651" s="242"/>
      <c r="N1651" s="254"/>
      <c r="EZ1651" s="225"/>
      <c r="FA1651" s="226"/>
      <c r="FB1651" s="226"/>
      <c r="FC1651" s="226"/>
      <c r="FD1651" s="226"/>
      <c r="FH1651" s="237" t="s">
        <v>72</v>
      </c>
      <c r="FJ1651" s="226"/>
      <c r="FL1651" s="226"/>
    </row>
    <row r="1652" spans="1:168" s="116" customFormat="1" ht="15" x14ac:dyDescent="0.25">
      <c r="A1652" s="251"/>
      <c r="B1652" s="239"/>
      <c r="C1652" s="315" t="s">
        <v>74</v>
      </c>
      <c r="D1652" s="315"/>
      <c r="E1652" s="315"/>
      <c r="F1652" s="241" t="s">
        <v>73</v>
      </c>
      <c r="G1652" s="246">
        <v>19.96</v>
      </c>
      <c r="H1652" s="244">
        <v>1.4375</v>
      </c>
      <c r="I1652" s="268">
        <v>24.675550000000001</v>
      </c>
      <c r="J1652" s="253"/>
      <c r="K1652" s="242"/>
      <c r="L1652" s="253"/>
      <c r="M1652" s="242"/>
      <c r="N1652" s="254"/>
      <c r="EZ1652" s="225"/>
      <c r="FA1652" s="226"/>
      <c r="FB1652" s="226"/>
      <c r="FC1652" s="226"/>
      <c r="FD1652" s="226"/>
      <c r="FH1652" s="237" t="s">
        <v>74</v>
      </c>
      <c r="FJ1652" s="226"/>
      <c r="FL1652" s="226"/>
    </row>
    <row r="1653" spans="1:168" s="116" customFormat="1" ht="15" x14ac:dyDescent="0.25">
      <c r="A1653" s="235"/>
      <c r="B1653" s="239"/>
      <c r="C1653" s="318" t="s">
        <v>75</v>
      </c>
      <c r="D1653" s="318"/>
      <c r="E1653" s="318"/>
      <c r="F1653" s="255"/>
      <c r="G1653" s="256"/>
      <c r="H1653" s="256"/>
      <c r="I1653" s="256"/>
      <c r="J1653" s="257">
        <v>4500.4399999999996</v>
      </c>
      <c r="K1653" s="256"/>
      <c r="L1653" s="257">
        <v>5555.36</v>
      </c>
      <c r="M1653" s="256"/>
      <c r="N1653" s="259">
        <v>102754.33</v>
      </c>
      <c r="EZ1653" s="225"/>
      <c r="FA1653" s="226"/>
      <c r="FB1653" s="226"/>
      <c r="FC1653" s="226"/>
      <c r="FD1653" s="226"/>
      <c r="FI1653" s="237" t="s">
        <v>75</v>
      </c>
      <c r="FJ1653" s="226"/>
      <c r="FL1653" s="226"/>
    </row>
    <row r="1654" spans="1:168" s="116" customFormat="1" ht="15" x14ac:dyDescent="0.25">
      <c r="A1654" s="251"/>
      <c r="B1654" s="239"/>
      <c r="C1654" s="315" t="s">
        <v>76</v>
      </c>
      <c r="D1654" s="315"/>
      <c r="E1654" s="315"/>
      <c r="F1654" s="241"/>
      <c r="G1654" s="242"/>
      <c r="H1654" s="242"/>
      <c r="I1654" s="242"/>
      <c r="J1654" s="253"/>
      <c r="K1654" s="242"/>
      <c r="L1654" s="245">
        <v>904.38</v>
      </c>
      <c r="M1654" s="242"/>
      <c r="N1654" s="247">
        <v>44721.59</v>
      </c>
      <c r="EZ1654" s="225"/>
      <c r="FA1654" s="226"/>
      <c r="FB1654" s="226"/>
      <c r="FC1654" s="226"/>
      <c r="FD1654" s="226"/>
      <c r="FH1654" s="237" t="s">
        <v>76</v>
      </c>
      <c r="FJ1654" s="226"/>
      <c r="FL1654" s="226"/>
    </row>
    <row r="1655" spans="1:168" s="116" customFormat="1" ht="23.25" x14ac:dyDescent="0.25">
      <c r="A1655" s="251"/>
      <c r="B1655" s="239" t="s">
        <v>111</v>
      </c>
      <c r="C1655" s="315" t="s">
        <v>112</v>
      </c>
      <c r="D1655" s="315"/>
      <c r="E1655" s="315"/>
      <c r="F1655" s="241" t="s">
        <v>79</v>
      </c>
      <c r="G1655" s="260">
        <v>97</v>
      </c>
      <c r="H1655" s="242"/>
      <c r="I1655" s="260">
        <v>97</v>
      </c>
      <c r="J1655" s="253"/>
      <c r="K1655" s="242"/>
      <c r="L1655" s="245">
        <v>877.25</v>
      </c>
      <c r="M1655" s="242"/>
      <c r="N1655" s="247">
        <v>43379.94</v>
      </c>
      <c r="EZ1655" s="225"/>
      <c r="FA1655" s="226"/>
      <c r="FB1655" s="226"/>
      <c r="FC1655" s="226"/>
      <c r="FD1655" s="226"/>
      <c r="FH1655" s="237" t="s">
        <v>112</v>
      </c>
      <c r="FJ1655" s="226"/>
      <c r="FL1655" s="226"/>
    </row>
    <row r="1656" spans="1:168" s="116" customFormat="1" ht="23.25" x14ac:dyDescent="0.25">
      <c r="A1656" s="251"/>
      <c r="B1656" s="239" t="s">
        <v>113</v>
      </c>
      <c r="C1656" s="315" t="s">
        <v>114</v>
      </c>
      <c r="D1656" s="315"/>
      <c r="E1656" s="315"/>
      <c r="F1656" s="241" t="s">
        <v>79</v>
      </c>
      <c r="G1656" s="260">
        <v>51</v>
      </c>
      <c r="H1656" s="242"/>
      <c r="I1656" s="260">
        <v>51</v>
      </c>
      <c r="J1656" s="253"/>
      <c r="K1656" s="242"/>
      <c r="L1656" s="245">
        <v>461.23</v>
      </c>
      <c r="M1656" s="242"/>
      <c r="N1656" s="247">
        <v>22808.01</v>
      </c>
      <c r="EZ1656" s="225"/>
      <c r="FA1656" s="226"/>
      <c r="FB1656" s="226"/>
      <c r="FC1656" s="226"/>
      <c r="FD1656" s="226"/>
      <c r="FH1656" s="237" t="s">
        <v>114</v>
      </c>
      <c r="FJ1656" s="226"/>
      <c r="FL1656" s="226"/>
    </row>
    <row r="1657" spans="1:168" s="116" customFormat="1" ht="15" x14ac:dyDescent="0.25">
      <c r="A1657" s="261"/>
      <c r="B1657" s="262"/>
      <c r="C1657" s="316" t="s">
        <v>82</v>
      </c>
      <c r="D1657" s="316"/>
      <c r="E1657" s="316"/>
      <c r="F1657" s="229"/>
      <c r="G1657" s="230"/>
      <c r="H1657" s="230"/>
      <c r="I1657" s="230"/>
      <c r="J1657" s="233"/>
      <c r="K1657" s="230"/>
      <c r="L1657" s="266">
        <v>6893.84</v>
      </c>
      <c r="M1657" s="256"/>
      <c r="N1657" s="264">
        <v>168942.28</v>
      </c>
      <c r="EZ1657" s="225"/>
      <c r="FA1657" s="226"/>
      <c r="FB1657" s="226"/>
      <c r="FC1657" s="226"/>
      <c r="FD1657" s="226"/>
      <c r="FJ1657" s="226" t="s">
        <v>82</v>
      </c>
      <c r="FL1657" s="226"/>
    </row>
    <row r="1658" spans="1:168" s="116" customFormat="1" ht="45" x14ac:dyDescent="0.25">
      <c r="A1658" s="227" t="s">
        <v>467</v>
      </c>
      <c r="B1658" s="228" t="s">
        <v>178</v>
      </c>
      <c r="C1658" s="316" t="s">
        <v>179</v>
      </c>
      <c r="D1658" s="316"/>
      <c r="E1658" s="316"/>
      <c r="F1658" s="229" t="s">
        <v>150</v>
      </c>
      <c r="G1658" s="230">
        <v>87.72</v>
      </c>
      <c r="H1658" s="231">
        <v>1</v>
      </c>
      <c r="I1658" s="267">
        <v>87.72</v>
      </c>
      <c r="J1658" s="263">
        <v>169.63</v>
      </c>
      <c r="K1658" s="265">
        <v>1.04236</v>
      </c>
      <c r="L1658" s="266">
        <v>15510.26</v>
      </c>
      <c r="M1658" s="267">
        <v>9.1199999999999992</v>
      </c>
      <c r="N1658" s="264">
        <v>141453.57</v>
      </c>
      <c r="EZ1658" s="225"/>
      <c r="FA1658" s="226"/>
      <c r="FB1658" s="226" t="s">
        <v>179</v>
      </c>
      <c r="FC1658" s="226" t="s">
        <v>4</v>
      </c>
      <c r="FD1658" s="226" t="s">
        <v>4</v>
      </c>
      <c r="FJ1658" s="226"/>
      <c r="FL1658" s="226"/>
    </row>
    <row r="1659" spans="1:168" s="116" customFormat="1" ht="15" x14ac:dyDescent="0.25">
      <c r="A1659" s="235"/>
      <c r="B1659" s="236"/>
      <c r="C1659" s="315" t="s">
        <v>468</v>
      </c>
      <c r="D1659" s="315"/>
      <c r="E1659" s="315"/>
      <c r="F1659" s="315"/>
      <c r="G1659" s="315"/>
      <c r="H1659" s="315"/>
      <c r="I1659" s="315"/>
      <c r="J1659" s="315"/>
      <c r="K1659" s="315"/>
      <c r="L1659" s="315"/>
      <c r="M1659" s="315"/>
      <c r="N1659" s="317"/>
      <c r="EZ1659" s="225"/>
      <c r="FA1659" s="226"/>
      <c r="FB1659" s="226"/>
      <c r="FC1659" s="226"/>
      <c r="FD1659" s="226"/>
      <c r="FE1659" s="237" t="s">
        <v>468</v>
      </c>
      <c r="FJ1659" s="226"/>
      <c r="FL1659" s="226"/>
    </row>
    <row r="1660" spans="1:168" s="116" customFormat="1" ht="15" x14ac:dyDescent="0.25">
      <c r="A1660" s="235"/>
      <c r="B1660" s="236"/>
      <c r="C1660" s="315" t="s">
        <v>632</v>
      </c>
      <c r="D1660" s="315"/>
      <c r="E1660" s="315"/>
      <c r="F1660" s="315"/>
      <c r="G1660" s="315"/>
      <c r="H1660" s="315"/>
      <c r="I1660" s="315"/>
      <c r="J1660" s="315"/>
      <c r="K1660" s="315"/>
      <c r="L1660" s="315"/>
      <c r="M1660" s="315"/>
      <c r="N1660" s="317"/>
      <c r="EZ1660" s="225"/>
      <c r="FA1660" s="226"/>
      <c r="FB1660" s="226"/>
      <c r="FC1660" s="226"/>
      <c r="FD1660" s="226"/>
      <c r="FJ1660" s="226"/>
      <c r="FK1660" s="237" t="s">
        <v>632</v>
      </c>
      <c r="FL1660" s="226"/>
    </row>
    <row r="1661" spans="1:168" s="116" customFormat="1" ht="15" x14ac:dyDescent="0.25">
      <c r="A1661" s="238"/>
      <c r="B1661" s="239"/>
      <c r="C1661" s="310" t="s">
        <v>87</v>
      </c>
      <c r="D1661" s="310"/>
      <c r="E1661" s="310"/>
      <c r="F1661" s="310"/>
      <c r="G1661" s="310"/>
      <c r="H1661" s="310"/>
      <c r="I1661" s="310"/>
      <c r="J1661" s="310"/>
      <c r="K1661" s="310"/>
      <c r="L1661" s="310"/>
      <c r="M1661" s="310"/>
      <c r="N1661" s="322"/>
      <c r="EZ1661" s="225"/>
      <c r="FA1661" s="226"/>
      <c r="FB1661" s="226"/>
      <c r="FC1661" s="226"/>
      <c r="FD1661" s="226"/>
      <c r="FF1661" s="237" t="s">
        <v>87</v>
      </c>
      <c r="FJ1661" s="226"/>
      <c r="FL1661" s="226"/>
    </row>
    <row r="1662" spans="1:168" s="116" customFormat="1" ht="15" x14ac:dyDescent="0.25">
      <c r="A1662" s="238"/>
      <c r="B1662" s="239"/>
      <c r="C1662" s="310" t="s">
        <v>88</v>
      </c>
      <c r="D1662" s="310"/>
      <c r="E1662" s="310"/>
      <c r="F1662" s="310"/>
      <c r="G1662" s="310"/>
      <c r="H1662" s="310"/>
      <c r="I1662" s="310"/>
      <c r="J1662" s="310"/>
      <c r="K1662" s="310"/>
      <c r="L1662" s="310"/>
      <c r="M1662" s="310"/>
      <c r="N1662" s="322"/>
      <c r="EZ1662" s="225"/>
      <c r="FA1662" s="226"/>
      <c r="FB1662" s="226"/>
      <c r="FC1662" s="226"/>
      <c r="FD1662" s="226"/>
      <c r="FF1662" s="237" t="s">
        <v>88</v>
      </c>
      <c r="FJ1662" s="226"/>
      <c r="FL1662" s="226"/>
    </row>
    <row r="1663" spans="1:168" s="116" customFormat="1" ht="15" x14ac:dyDescent="0.25">
      <c r="A1663" s="261"/>
      <c r="B1663" s="262"/>
      <c r="C1663" s="316" t="s">
        <v>82</v>
      </c>
      <c r="D1663" s="316"/>
      <c r="E1663" s="316"/>
      <c r="F1663" s="229"/>
      <c r="G1663" s="230"/>
      <c r="H1663" s="230"/>
      <c r="I1663" s="230"/>
      <c r="J1663" s="233"/>
      <c r="K1663" s="230"/>
      <c r="L1663" s="266">
        <v>15510.26</v>
      </c>
      <c r="M1663" s="256"/>
      <c r="N1663" s="264">
        <v>141453.57</v>
      </c>
      <c r="EZ1663" s="225"/>
      <c r="FA1663" s="226"/>
      <c r="FB1663" s="226"/>
      <c r="FC1663" s="226"/>
      <c r="FD1663" s="226"/>
      <c r="FJ1663" s="226" t="s">
        <v>82</v>
      </c>
      <c r="FL1663" s="226"/>
    </row>
    <row r="1664" spans="1:168" s="116" customFormat="1" ht="45.75" x14ac:dyDescent="0.25">
      <c r="A1664" s="227" t="s">
        <v>469</v>
      </c>
      <c r="B1664" s="228" t="s">
        <v>174</v>
      </c>
      <c r="C1664" s="316" t="s">
        <v>399</v>
      </c>
      <c r="D1664" s="316"/>
      <c r="E1664" s="316"/>
      <c r="F1664" s="229" t="s">
        <v>109</v>
      </c>
      <c r="G1664" s="230">
        <v>1.48</v>
      </c>
      <c r="H1664" s="231">
        <v>1</v>
      </c>
      <c r="I1664" s="267">
        <v>1.48</v>
      </c>
      <c r="J1664" s="233"/>
      <c r="K1664" s="230"/>
      <c r="L1664" s="233"/>
      <c r="M1664" s="230"/>
      <c r="N1664" s="234"/>
      <c r="EZ1664" s="225"/>
      <c r="FA1664" s="226"/>
      <c r="FB1664" s="226" t="s">
        <v>399</v>
      </c>
      <c r="FC1664" s="226" t="s">
        <v>4</v>
      </c>
      <c r="FD1664" s="226" t="s">
        <v>4</v>
      </c>
      <c r="FJ1664" s="226"/>
      <c r="FL1664" s="226"/>
    </row>
    <row r="1665" spans="1:168" s="116" customFormat="1" ht="15" x14ac:dyDescent="0.25">
      <c r="A1665" s="235"/>
      <c r="B1665" s="236"/>
      <c r="C1665" s="315" t="s">
        <v>470</v>
      </c>
      <c r="D1665" s="315"/>
      <c r="E1665" s="315"/>
      <c r="F1665" s="315"/>
      <c r="G1665" s="315"/>
      <c r="H1665" s="315"/>
      <c r="I1665" s="315"/>
      <c r="J1665" s="315"/>
      <c r="K1665" s="315"/>
      <c r="L1665" s="315"/>
      <c r="M1665" s="315"/>
      <c r="N1665" s="317"/>
      <c r="EZ1665" s="225"/>
      <c r="FA1665" s="226"/>
      <c r="FB1665" s="226"/>
      <c r="FC1665" s="226"/>
      <c r="FD1665" s="226"/>
      <c r="FE1665" s="237" t="s">
        <v>470</v>
      </c>
      <c r="FJ1665" s="226"/>
      <c r="FL1665" s="226"/>
    </row>
    <row r="1666" spans="1:168" s="116" customFormat="1" ht="68.25" x14ac:dyDescent="0.25">
      <c r="A1666" s="238"/>
      <c r="B1666" s="239" t="s">
        <v>61</v>
      </c>
      <c r="C1666" s="310" t="s">
        <v>62</v>
      </c>
      <c r="D1666" s="310"/>
      <c r="E1666" s="310"/>
      <c r="F1666" s="310"/>
      <c r="G1666" s="310"/>
      <c r="H1666" s="310"/>
      <c r="I1666" s="310"/>
      <c r="J1666" s="310"/>
      <c r="K1666" s="310"/>
      <c r="L1666" s="310"/>
      <c r="M1666" s="310"/>
      <c r="N1666" s="322"/>
      <c r="EZ1666" s="225"/>
      <c r="FA1666" s="226"/>
      <c r="FB1666" s="226"/>
      <c r="FC1666" s="226"/>
      <c r="FD1666" s="226"/>
      <c r="FF1666" s="237" t="s">
        <v>62</v>
      </c>
      <c r="FJ1666" s="226"/>
      <c r="FL1666" s="226"/>
    </row>
    <row r="1667" spans="1:168" s="116" customFormat="1" ht="15" x14ac:dyDescent="0.25">
      <c r="A1667" s="238"/>
      <c r="B1667" s="239" t="s">
        <v>199</v>
      </c>
      <c r="C1667" s="310" t="s">
        <v>200</v>
      </c>
      <c r="D1667" s="310"/>
      <c r="E1667" s="310"/>
      <c r="F1667" s="310"/>
      <c r="G1667" s="310"/>
      <c r="H1667" s="310"/>
      <c r="I1667" s="310"/>
      <c r="J1667" s="310"/>
      <c r="K1667" s="310"/>
      <c r="L1667" s="310"/>
      <c r="M1667" s="310"/>
      <c r="N1667" s="322"/>
      <c r="EZ1667" s="225"/>
      <c r="FA1667" s="226"/>
      <c r="FB1667" s="226"/>
      <c r="FC1667" s="226"/>
      <c r="FD1667" s="226"/>
      <c r="FF1667" s="237" t="s">
        <v>200</v>
      </c>
      <c r="FJ1667" s="226"/>
      <c r="FL1667" s="226"/>
    </row>
    <row r="1668" spans="1:168" s="116" customFormat="1" ht="23.25" x14ac:dyDescent="0.25">
      <c r="A1668" s="238"/>
      <c r="B1668" s="239" t="s">
        <v>63</v>
      </c>
      <c r="C1668" s="310" t="s">
        <v>64</v>
      </c>
      <c r="D1668" s="310"/>
      <c r="E1668" s="310"/>
      <c r="F1668" s="310"/>
      <c r="G1668" s="310"/>
      <c r="H1668" s="310"/>
      <c r="I1668" s="310"/>
      <c r="J1668" s="310"/>
      <c r="K1668" s="310"/>
      <c r="L1668" s="310"/>
      <c r="M1668" s="310"/>
      <c r="N1668" s="322"/>
      <c r="EZ1668" s="225"/>
      <c r="FA1668" s="226"/>
      <c r="FB1668" s="226"/>
      <c r="FC1668" s="226"/>
      <c r="FD1668" s="226"/>
      <c r="FF1668" s="237" t="s">
        <v>64</v>
      </c>
      <c r="FJ1668" s="226"/>
      <c r="FL1668" s="226"/>
    </row>
    <row r="1669" spans="1:168" s="116" customFormat="1" ht="15" x14ac:dyDescent="0.25">
      <c r="A1669" s="240"/>
      <c r="B1669" s="239" t="s">
        <v>56</v>
      </c>
      <c r="C1669" s="315" t="s">
        <v>65</v>
      </c>
      <c r="D1669" s="315"/>
      <c r="E1669" s="315"/>
      <c r="F1669" s="241"/>
      <c r="G1669" s="242"/>
      <c r="H1669" s="242"/>
      <c r="I1669" s="242"/>
      <c r="J1669" s="245">
        <v>616.95000000000005</v>
      </c>
      <c r="K1669" s="268">
        <v>1.45475</v>
      </c>
      <c r="L1669" s="250">
        <v>1328.31</v>
      </c>
      <c r="M1669" s="246">
        <v>49.45</v>
      </c>
      <c r="N1669" s="247">
        <v>65684.929999999993</v>
      </c>
      <c r="EZ1669" s="225"/>
      <c r="FA1669" s="226"/>
      <c r="FB1669" s="226"/>
      <c r="FC1669" s="226"/>
      <c r="FD1669" s="226"/>
      <c r="FG1669" s="237" t="s">
        <v>65</v>
      </c>
      <c r="FJ1669" s="226"/>
      <c r="FL1669" s="226"/>
    </row>
    <row r="1670" spans="1:168" s="116" customFormat="1" ht="15" x14ac:dyDescent="0.25">
      <c r="A1670" s="240"/>
      <c r="B1670" s="239" t="s">
        <v>66</v>
      </c>
      <c r="C1670" s="315" t="s">
        <v>67</v>
      </c>
      <c r="D1670" s="315"/>
      <c r="E1670" s="315"/>
      <c r="F1670" s="241"/>
      <c r="G1670" s="242"/>
      <c r="H1670" s="242"/>
      <c r="I1670" s="242"/>
      <c r="J1670" s="245">
        <v>79.150000000000006</v>
      </c>
      <c r="K1670" s="244">
        <v>1.4375</v>
      </c>
      <c r="L1670" s="245">
        <v>168.39</v>
      </c>
      <c r="M1670" s="246">
        <v>14.53</v>
      </c>
      <c r="N1670" s="247">
        <v>2446.71</v>
      </c>
      <c r="EZ1670" s="225"/>
      <c r="FA1670" s="226"/>
      <c r="FB1670" s="226"/>
      <c r="FC1670" s="226"/>
      <c r="FD1670" s="226"/>
      <c r="FG1670" s="237" t="s">
        <v>67</v>
      </c>
      <c r="FJ1670" s="226"/>
      <c r="FL1670" s="226"/>
    </row>
    <row r="1671" spans="1:168" s="116" customFormat="1" ht="15" x14ac:dyDescent="0.25">
      <c r="A1671" s="240"/>
      <c r="B1671" s="239" t="s">
        <v>68</v>
      </c>
      <c r="C1671" s="315" t="s">
        <v>69</v>
      </c>
      <c r="D1671" s="315"/>
      <c r="E1671" s="315"/>
      <c r="F1671" s="241"/>
      <c r="G1671" s="242"/>
      <c r="H1671" s="242"/>
      <c r="I1671" s="242"/>
      <c r="J1671" s="245">
        <v>5.0199999999999996</v>
      </c>
      <c r="K1671" s="244">
        <v>1.4375</v>
      </c>
      <c r="L1671" s="245">
        <v>10.68</v>
      </c>
      <c r="M1671" s="246">
        <v>49.45</v>
      </c>
      <c r="N1671" s="249">
        <v>528.13</v>
      </c>
      <c r="EZ1671" s="225"/>
      <c r="FA1671" s="226"/>
      <c r="FB1671" s="226"/>
      <c r="FC1671" s="226"/>
      <c r="FD1671" s="226"/>
      <c r="FG1671" s="237" t="s">
        <v>69</v>
      </c>
      <c r="FJ1671" s="226"/>
      <c r="FL1671" s="226"/>
    </row>
    <row r="1672" spans="1:168" s="116" customFormat="1" ht="15" x14ac:dyDescent="0.25">
      <c r="A1672" s="240"/>
      <c r="B1672" s="239" t="s">
        <v>70</v>
      </c>
      <c r="C1672" s="315" t="s">
        <v>71</v>
      </c>
      <c r="D1672" s="315"/>
      <c r="E1672" s="315"/>
      <c r="F1672" s="241"/>
      <c r="G1672" s="242"/>
      <c r="H1672" s="242"/>
      <c r="I1672" s="242"/>
      <c r="J1672" s="245">
        <v>37.630000000000003</v>
      </c>
      <c r="K1672" s="242"/>
      <c r="L1672" s="245">
        <v>55.69</v>
      </c>
      <c r="M1672" s="246">
        <v>9.1199999999999992</v>
      </c>
      <c r="N1672" s="249">
        <v>507.89</v>
      </c>
      <c r="EZ1672" s="225"/>
      <c r="FA1672" s="226"/>
      <c r="FB1672" s="226"/>
      <c r="FC1672" s="226"/>
      <c r="FD1672" s="226"/>
      <c r="FG1672" s="237" t="s">
        <v>71</v>
      </c>
      <c r="FJ1672" s="226"/>
      <c r="FL1672" s="226"/>
    </row>
    <row r="1673" spans="1:168" s="116" customFormat="1" ht="15" x14ac:dyDescent="0.25">
      <c r="A1673" s="251"/>
      <c r="B1673" s="239"/>
      <c r="C1673" s="315" t="s">
        <v>72</v>
      </c>
      <c r="D1673" s="315"/>
      <c r="E1673" s="315"/>
      <c r="F1673" s="241" t="s">
        <v>73</v>
      </c>
      <c r="G1673" s="246">
        <v>29.68</v>
      </c>
      <c r="H1673" s="268">
        <v>1.45475</v>
      </c>
      <c r="I1673" s="252">
        <v>63.901930399999998</v>
      </c>
      <c r="J1673" s="253"/>
      <c r="K1673" s="242"/>
      <c r="L1673" s="253"/>
      <c r="M1673" s="242"/>
      <c r="N1673" s="254"/>
      <c r="EZ1673" s="225"/>
      <c r="FA1673" s="226"/>
      <c r="FB1673" s="226"/>
      <c r="FC1673" s="226"/>
      <c r="FD1673" s="226"/>
      <c r="FH1673" s="237" t="s">
        <v>72</v>
      </c>
      <c r="FJ1673" s="226"/>
      <c r="FL1673" s="226"/>
    </row>
    <row r="1674" spans="1:168" s="116" customFormat="1" ht="15" x14ac:dyDescent="0.25">
      <c r="A1674" s="251"/>
      <c r="B1674" s="239"/>
      <c r="C1674" s="315" t="s">
        <v>74</v>
      </c>
      <c r="D1674" s="315"/>
      <c r="E1674" s="315"/>
      <c r="F1674" s="241" t="s">
        <v>73</v>
      </c>
      <c r="G1674" s="269">
        <v>0.4</v>
      </c>
      <c r="H1674" s="244">
        <v>1.4375</v>
      </c>
      <c r="I1674" s="274">
        <v>0.85099999999999998</v>
      </c>
      <c r="J1674" s="253"/>
      <c r="K1674" s="242"/>
      <c r="L1674" s="253"/>
      <c r="M1674" s="242"/>
      <c r="N1674" s="254"/>
      <c r="EZ1674" s="225"/>
      <c r="FA1674" s="226"/>
      <c r="FB1674" s="226"/>
      <c r="FC1674" s="226"/>
      <c r="FD1674" s="226"/>
      <c r="FH1674" s="237" t="s">
        <v>74</v>
      </c>
      <c r="FJ1674" s="226"/>
      <c r="FL1674" s="226"/>
    </row>
    <row r="1675" spans="1:168" s="116" customFormat="1" ht="15" x14ac:dyDescent="0.25">
      <c r="A1675" s="235"/>
      <c r="B1675" s="239"/>
      <c r="C1675" s="318" t="s">
        <v>75</v>
      </c>
      <c r="D1675" s="318"/>
      <c r="E1675" s="318"/>
      <c r="F1675" s="255"/>
      <c r="G1675" s="256"/>
      <c r="H1675" s="256"/>
      <c r="I1675" s="256"/>
      <c r="J1675" s="258">
        <v>733.73</v>
      </c>
      <c r="K1675" s="256"/>
      <c r="L1675" s="257">
        <v>1552.39</v>
      </c>
      <c r="M1675" s="256"/>
      <c r="N1675" s="259">
        <v>68639.53</v>
      </c>
      <c r="EZ1675" s="225"/>
      <c r="FA1675" s="226"/>
      <c r="FB1675" s="226"/>
      <c r="FC1675" s="226"/>
      <c r="FD1675" s="226"/>
      <c r="FI1675" s="237" t="s">
        <v>75</v>
      </c>
      <c r="FJ1675" s="226"/>
      <c r="FL1675" s="226"/>
    </row>
    <row r="1676" spans="1:168" s="116" customFormat="1" ht="15" x14ac:dyDescent="0.25">
      <c r="A1676" s="251"/>
      <c r="B1676" s="239"/>
      <c r="C1676" s="315" t="s">
        <v>76</v>
      </c>
      <c r="D1676" s="315"/>
      <c r="E1676" s="315"/>
      <c r="F1676" s="241"/>
      <c r="G1676" s="242"/>
      <c r="H1676" s="242"/>
      <c r="I1676" s="242"/>
      <c r="J1676" s="253"/>
      <c r="K1676" s="242"/>
      <c r="L1676" s="250">
        <v>1338.99</v>
      </c>
      <c r="M1676" s="242"/>
      <c r="N1676" s="247">
        <v>66213.06</v>
      </c>
      <c r="EZ1676" s="225"/>
      <c r="FA1676" s="226"/>
      <c r="FB1676" s="226"/>
      <c r="FC1676" s="226"/>
      <c r="FD1676" s="226"/>
      <c r="FH1676" s="237" t="s">
        <v>76</v>
      </c>
      <c r="FJ1676" s="226"/>
      <c r="FL1676" s="226"/>
    </row>
    <row r="1677" spans="1:168" s="116" customFormat="1" ht="23.25" x14ac:dyDescent="0.25">
      <c r="A1677" s="251"/>
      <c r="B1677" s="239" t="s">
        <v>111</v>
      </c>
      <c r="C1677" s="315" t="s">
        <v>112</v>
      </c>
      <c r="D1677" s="315"/>
      <c r="E1677" s="315"/>
      <c r="F1677" s="241" t="s">
        <v>79</v>
      </c>
      <c r="G1677" s="260">
        <v>97</v>
      </c>
      <c r="H1677" s="242"/>
      <c r="I1677" s="260">
        <v>97</v>
      </c>
      <c r="J1677" s="253"/>
      <c r="K1677" s="242"/>
      <c r="L1677" s="250">
        <v>1298.82</v>
      </c>
      <c r="M1677" s="242"/>
      <c r="N1677" s="247">
        <v>64226.67</v>
      </c>
      <c r="EZ1677" s="225"/>
      <c r="FA1677" s="226"/>
      <c r="FB1677" s="226"/>
      <c r="FC1677" s="226"/>
      <c r="FD1677" s="226"/>
      <c r="FH1677" s="237" t="s">
        <v>112</v>
      </c>
      <c r="FJ1677" s="226"/>
      <c r="FL1677" s="226"/>
    </row>
    <row r="1678" spans="1:168" s="116" customFormat="1" ht="23.25" x14ac:dyDescent="0.25">
      <c r="A1678" s="251"/>
      <c r="B1678" s="239" t="s">
        <v>113</v>
      </c>
      <c r="C1678" s="315" t="s">
        <v>114</v>
      </c>
      <c r="D1678" s="315"/>
      <c r="E1678" s="315"/>
      <c r="F1678" s="241" t="s">
        <v>79</v>
      </c>
      <c r="G1678" s="260">
        <v>51</v>
      </c>
      <c r="H1678" s="242"/>
      <c r="I1678" s="260">
        <v>51</v>
      </c>
      <c r="J1678" s="253"/>
      <c r="K1678" s="242"/>
      <c r="L1678" s="245">
        <v>682.88</v>
      </c>
      <c r="M1678" s="242"/>
      <c r="N1678" s="247">
        <v>33768.660000000003</v>
      </c>
      <c r="EZ1678" s="225"/>
      <c r="FA1678" s="226"/>
      <c r="FB1678" s="226"/>
      <c r="FC1678" s="226"/>
      <c r="FD1678" s="226"/>
      <c r="FH1678" s="237" t="s">
        <v>114</v>
      </c>
      <c r="FJ1678" s="226"/>
      <c r="FL1678" s="226"/>
    </row>
    <row r="1679" spans="1:168" s="116" customFormat="1" ht="15" x14ac:dyDescent="0.25">
      <c r="A1679" s="261"/>
      <c r="B1679" s="262"/>
      <c r="C1679" s="316" t="s">
        <v>82</v>
      </c>
      <c r="D1679" s="316"/>
      <c r="E1679" s="316"/>
      <c r="F1679" s="229"/>
      <c r="G1679" s="230"/>
      <c r="H1679" s="230"/>
      <c r="I1679" s="230"/>
      <c r="J1679" s="233"/>
      <c r="K1679" s="230"/>
      <c r="L1679" s="266">
        <v>3534.09</v>
      </c>
      <c r="M1679" s="256"/>
      <c r="N1679" s="264">
        <v>166634.85999999999</v>
      </c>
      <c r="EZ1679" s="225"/>
      <c r="FA1679" s="226"/>
      <c r="FB1679" s="226"/>
      <c r="FC1679" s="226"/>
      <c r="FD1679" s="226"/>
      <c r="FJ1679" s="226" t="s">
        <v>82</v>
      </c>
      <c r="FL1679" s="226"/>
    </row>
    <row r="1680" spans="1:168" s="116" customFormat="1" ht="45" x14ac:dyDescent="0.25">
      <c r="A1680" s="227" t="s">
        <v>471</v>
      </c>
      <c r="B1680" s="228" t="s">
        <v>178</v>
      </c>
      <c r="C1680" s="316" t="s">
        <v>179</v>
      </c>
      <c r="D1680" s="316"/>
      <c r="E1680" s="316"/>
      <c r="F1680" s="229" t="s">
        <v>150</v>
      </c>
      <c r="G1680" s="230">
        <v>150.96</v>
      </c>
      <c r="H1680" s="231">
        <v>1</v>
      </c>
      <c r="I1680" s="267">
        <v>150.96</v>
      </c>
      <c r="J1680" s="263">
        <v>169.63</v>
      </c>
      <c r="K1680" s="265">
        <v>1.04236</v>
      </c>
      <c r="L1680" s="266">
        <v>26692.07</v>
      </c>
      <c r="M1680" s="267">
        <v>9.1199999999999992</v>
      </c>
      <c r="N1680" s="264">
        <v>243431.67999999999</v>
      </c>
      <c r="EZ1680" s="225"/>
      <c r="FA1680" s="226"/>
      <c r="FB1680" s="226" t="s">
        <v>179</v>
      </c>
      <c r="FC1680" s="226" t="s">
        <v>4</v>
      </c>
      <c r="FD1680" s="226" t="s">
        <v>4</v>
      </c>
      <c r="FJ1680" s="226"/>
      <c r="FL1680" s="226"/>
    </row>
    <row r="1681" spans="1:168" s="116" customFormat="1" ht="15" x14ac:dyDescent="0.25">
      <c r="A1681" s="235"/>
      <c r="B1681" s="236"/>
      <c r="C1681" s="315" t="s">
        <v>472</v>
      </c>
      <c r="D1681" s="315"/>
      <c r="E1681" s="315"/>
      <c r="F1681" s="315"/>
      <c r="G1681" s="315"/>
      <c r="H1681" s="315"/>
      <c r="I1681" s="315"/>
      <c r="J1681" s="315"/>
      <c r="K1681" s="315"/>
      <c r="L1681" s="315"/>
      <c r="M1681" s="315"/>
      <c r="N1681" s="317"/>
      <c r="EZ1681" s="225"/>
      <c r="FA1681" s="226"/>
      <c r="FB1681" s="226"/>
      <c r="FC1681" s="226"/>
      <c r="FD1681" s="226"/>
      <c r="FE1681" s="237" t="s">
        <v>472</v>
      </c>
      <c r="FJ1681" s="226"/>
      <c r="FL1681" s="226"/>
    </row>
    <row r="1682" spans="1:168" s="116" customFormat="1" ht="15" x14ac:dyDescent="0.25">
      <c r="A1682" s="235"/>
      <c r="B1682" s="236"/>
      <c r="C1682" s="315" t="s">
        <v>632</v>
      </c>
      <c r="D1682" s="315"/>
      <c r="E1682" s="315"/>
      <c r="F1682" s="315"/>
      <c r="G1682" s="315"/>
      <c r="H1682" s="315"/>
      <c r="I1682" s="315"/>
      <c r="J1682" s="315"/>
      <c r="K1682" s="315"/>
      <c r="L1682" s="315"/>
      <c r="M1682" s="315"/>
      <c r="N1682" s="317"/>
      <c r="EZ1682" s="225"/>
      <c r="FA1682" s="226"/>
      <c r="FB1682" s="226"/>
      <c r="FC1682" s="226"/>
      <c r="FD1682" s="226"/>
      <c r="FJ1682" s="226"/>
      <c r="FK1682" s="237" t="s">
        <v>632</v>
      </c>
      <c r="FL1682" s="226"/>
    </row>
    <row r="1683" spans="1:168" s="116" customFormat="1" ht="15" x14ac:dyDescent="0.25">
      <c r="A1683" s="238"/>
      <c r="B1683" s="239"/>
      <c r="C1683" s="310" t="s">
        <v>87</v>
      </c>
      <c r="D1683" s="310"/>
      <c r="E1683" s="310"/>
      <c r="F1683" s="310"/>
      <c r="G1683" s="310"/>
      <c r="H1683" s="310"/>
      <c r="I1683" s="310"/>
      <c r="J1683" s="310"/>
      <c r="K1683" s="310"/>
      <c r="L1683" s="310"/>
      <c r="M1683" s="310"/>
      <c r="N1683" s="322"/>
      <c r="EZ1683" s="225"/>
      <c r="FA1683" s="226"/>
      <c r="FB1683" s="226"/>
      <c r="FC1683" s="226"/>
      <c r="FD1683" s="226"/>
      <c r="FF1683" s="237" t="s">
        <v>87</v>
      </c>
      <c r="FJ1683" s="226"/>
      <c r="FL1683" s="226"/>
    </row>
    <row r="1684" spans="1:168" s="116" customFormat="1" ht="15" x14ac:dyDescent="0.25">
      <c r="A1684" s="238"/>
      <c r="B1684" s="239"/>
      <c r="C1684" s="310" t="s">
        <v>88</v>
      </c>
      <c r="D1684" s="310"/>
      <c r="E1684" s="310"/>
      <c r="F1684" s="310"/>
      <c r="G1684" s="310"/>
      <c r="H1684" s="310"/>
      <c r="I1684" s="310"/>
      <c r="J1684" s="310"/>
      <c r="K1684" s="310"/>
      <c r="L1684" s="310"/>
      <c r="M1684" s="310"/>
      <c r="N1684" s="322"/>
      <c r="EZ1684" s="225"/>
      <c r="FA1684" s="226"/>
      <c r="FB1684" s="226"/>
      <c r="FC1684" s="226"/>
      <c r="FD1684" s="226"/>
      <c r="FF1684" s="237" t="s">
        <v>88</v>
      </c>
      <c r="FJ1684" s="226"/>
      <c r="FL1684" s="226"/>
    </row>
    <row r="1685" spans="1:168" s="116" customFormat="1" ht="15" x14ac:dyDescent="0.25">
      <c r="A1685" s="261"/>
      <c r="B1685" s="262"/>
      <c r="C1685" s="316" t="s">
        <v>82</v>
      </c>
      <c r="D1685" s="316"/>
      <c r="E1685" s="316"/>
      <c r="F1685" s="229"/>
      <c r="G1685" s="230"/>
      <c r="H1685" s="230"/>
      <c r="I1685" s="230"/>
      <c r="J1685" s="233"/>
      <c r="K1685" s="230"/>
      <c r="L1685" s="266">
        <v>26692.07</v>
      </c>
      <c r="M1685" s="256"/>
      <c r="N1685" s="264">
        <v>243431.67999999999</v>
      </c>
      <c r="EZ1685" s="225"/>
      <c r="FA1685" s="226"/>
      <c r="FB1685" s="226"/>
      <c r="FC1685" s="226"/>
      <c r="FD1685" s="226"/>
      <c r="FJ1685" s="226" t="s">
        <v>82</v>
      </c>
      <c r="FL1685" s="226"/>
    </row>
    <row r="1686" spans="1:168" s="116" customFormat="1" ht="34.5" x14ac:dyDescent="0.25">
      <c r="A1686" s="227" t="s">
        <v>473</v>
      </c>
      <c r="B1686" s="228" t="s">
        <v>174</v>
      </c>
      <c r="C1686" s="316" t="s">
        <v>175</v>
      </c>
      <c r="D1686" s="316"/>
      <c r="E1686" s="316"/>
      <c r="F1686" s="229" t="s">
        <v>109</v>
      </c>
      <c r="G1686" s="230">
        <v>0.2</v>
      </c>
      <c r="H1686" s="231">
        <v>1</v>
      </c>
      <c r="I1686" s="273">
        <v>0.2</v>
      </c>
      <c r="J1686" s="233"/>
      <c r="K1686" s="230"/>
      <c r="L1686" s="233"/>
      <c r="M1686" s="230"/>
      <c r="N1686" s="234"/>
      <c r="EZ1686" s="225"/>
      <c r="FA1686" s="226"/>
      <c r="FB1686" s="226" t="s">
        <v>175</v>
      </c>
      <c r="FC1686" s="226" t="s">
        <v>4</v>
      </c>
      <c r="FD1686" s="226" t="s">
        <v>4</v>
      </c>
      <c r="FJ1686" s="226"/>
      <c r="FL1686" s="226"/>
    </row>
    <row r="1687" spans="1:168" s="116" customFormat="1" ht="15" x14ac:dyDescent="0.25">
      <c r="A1687" s="235"/>
      <c r="B1687" s="236"/>
      <c r="C1687" s="315" t="s">
        <v>213</v>
      </c>
      <c r="D1687" s="315"/>
      <c r="E1687" s="315"/>
      <c r="F1687" s="315"/>
      <c r="G1687" s="315"/>
      <c r="H1687" s="315"/>
      <c r="I1687" s="315"/>
      <c r="J1687" s="315"/>
      <c r="K1687" s="315"/>
      <c r="L1687" s="315"/>
      <c r="M1687" s="315"/>
      <c r="N1687" s="317"/>
      <c r="EZ1687" s="225"/>
      <c r="FA1687" s="226"/>
      <c r="FB1687" s="226"/>
      <c r="FC1687" s="226"/>
      <c r="FD1687" s="226"/>
      <c r="FE1687" s="237" t="s">
        <v>213</v>
      </c>
      <c r="FJ1687" s="226"/>
      <c r="FL1687" s="226"/>
    </row>
    <row r="1688" spans="1:168" s="116" customFormat="1" ht="68.25" x14ac:dyDescent="0.25">
      <c r="A1688" s="238"/>
      <c r="B1688" s="239" t="s">
        <v>61</v>
      </c>
      <c r="C1688" s="310" t="s">
        <v>62</v>
      </c>
      <c r="D1688" s="310"/>
      <c r="E1688" s="310"/>
      <c r="F1688" s="310"/>
      <c r="G1688" s="310"/>
      <c r="H1688" s="310"/>
      <c r="I1688" s="310"/>
      <c r="J1688" s="310"/>
      <c r="K1688" s="310"/>
      <c r="L1688" s="310"/>
      <c r="M1688" s="310"/>
      <c r="N1688" s="322"/>
      <c r="EZ1688" s="225"/>
      <c r="FA1688" s="226"/>
      <c r="FB1688" s="226"/>
      <c r="FC1688" s="226"/>
      <c r="FD1688" s="226"/>
      <c r="FF1688" s="237" t="s">
        <v>62</v>
      </c>
      <c r="FJ1688" s="226"/>
      <c r="FL1688" s="226"/>
    </row>
    <row r="1689" spans="1:168" s="116" customFormat="1" ht="23.25" x14ac:dyDescent="0.25">
      <c r="A1689" s="238"/>
      <c r="B1689" s="239" t="s">
        <v>63</v>
      </c>
      <c r="C1689" s="310" t="s">
        <v>64</v>
      </c>
      <c r="D1689" s="310"/>
      <c r="E1689" s="310"/>
      <c r="F1689" s="310"/>
      <c r="G1689" s="310"/>
      <c r="H1689" s="310"/>
      <c r="I1689" s="310"/>
      <c r="J1689" s="310"/>
      <c r="K1689" s="310"/>
      <c r="L1689" s="310"/>
      <c r="M1689" s="310"/>
      <c r="N1689" s="322"/>
      <c r="EZ1689" s="225"/>
      <c r="FA1689" s="226"/>
      <c r="FB1689" s="226"/>
      <c r="FC1689" s="226"/>
      <c r="FD1689" s="226"/>
      <c r="FF1689" s="237" t="s">
        <v>64</v>
      </c>
      <c r="FJ1689" s="226"/>
      <c r="FL1689" s="226"/>
    </row>
    <row r="1690" spans="1:168" s="116" customFormat="1" ht="15" x14ac:dyDescent="0.25">
      <c r="A1690" s="240"/>
      <c r="B1690" s="239" t="s">
        <v>56</v>
      </c>
      <c r="C1690" s="315" t="s">
        <v>65</v>
      </c>
      <c r="D1690" s="315"/>
      <c r="E1690" s="315"/>
      <c r="F1690" s="241"/>
      <c r="G1690" s="242"/>
      <c r="H1690" s="242"/>
      <c r="I1690" s="242"/>
      <c r="J1690" s="245">
        <v>616.95000000000005</v>
      </c>
      <c r="K1690" s="244">
        <v>1.3225</v>
      </c>
      <c r="L1690" s="245">
        <v>163.18</v>
      </c>
      <c r="M1690" s="246">
        <v>49.45</v>
      </c>
      <c r="N1690" s="247">
        <v>8069.25</v>
      </c>
      <c r="EZ1690" s="225"/>
      <c r="FA1690" s="226"/>
      <c r="FB1690" s="226"/>
      <c r="FC1690" s="226"/>
      <c r="FD1690" s="226"/>
      <c r="FG1690" s="237" t="s">
        <v>65</v>
      </c>
      <c r="FJ1690" s="226"/>
      <c r="FL1690" s="226"/>
    </row>
    <row r="1691" spans="1:168" s="116" customFormat="1" ht="15" x14ac:dyDescent="0.25">
      <c r="A1691" s="240"/>
      <c r="B1691" s="239" t="s">
        <v>66</v>
      </c>
      <c r="C1691" s="315" t="s">
        <v>67</v>
      </c>
      <c r="D1691" s="315"/>
      <c r="E1691" s="315"/>
      <c r="F1691" s="241"/>
      <c r="G1691" s="242"/>
      <c r="H1691" s="242"/>
      <c r="I1691" s="242"/>
      <c r="J1691" s="245">
        <v>79.150000000000006</v>
      </c>
      <c r="K1691" s="244">
        <v>1.4375</v>
      </c>
      <c r="L1691" s="245">
        <v>22.76</v>
      </c>
      <c r="M1691" s="246">
        <v>14.53</v>
      </c>
      <c r="N1691" s="249">
        <v>330.7</v>
      </c>
      <c r="EZ1691" s="225"/>
      <c r="FA1691" s="226"/>
      <c r="FB1691" s="226"/>
      <c r="FC1691" s="226"/>
      <c r="FD1691" s="226"/>
      <c r="FG1691" s="237" t="s">
        <v>67</v>
      </c>
      <c r="FJ1691" s="226"/>
      <c r="FL1691" s="226"/>
    </row>
    <row r="1692" spans="1:168" s="116" customFormat="1" ht="15" x14ac:dyDescent="0.25">
      <c r="A1692" s="240"/>
      <c r="B1692" s="239" t="s">
        <v>68</v>
      </c>
      <c r="C1692" s="315" t="s">
        <v>69</v>
      </c>
      <c r="D1692" s="315"/>
      <c r="E1692" s="315"/>
      <c r="F1692" s="241"/>
      <c r="G1692" s="242"/>
      <c r="H1692" s="242"/>
      <c r="I1692" s="242"/>
      <c r="J1692" s="245">
        <v>5.0199999999999996</v>
      </c>
      <c r="K1692" s="244">
        <v>1.4375</v>
      </c>
      <c r="L1692" s="245">
        <v>1.44</v>
      </c>
      <c r="M1692" s="246">
        <v>49.45</v>
      </c>
      <c r="N1692" s="249">
        <v>71.209999999999994</v>
      </c>
      <c r="EZ1692" s="225"/>
      <c r="FA1692" s="226"/>
      <c r="FB1692" s="226"/>
      <c r="FC1692" s="226"/>
      <c r="FD1692" s="226"/>
      <c r="FG1692" s="237" t="s">
        <v>69</v>
      </c>
      <c r="FJ1692" s="226"/>
      <c r="FL1692" s="226"/>
    </row>
    <row r="1693" spans="1:168" s="116" customFormat="1" ht="15" x14ac:dyDescent="0.25">
      <c r="A1693" s="240"/>
      <c r="B1693" s="239" t="s">
        <v>70</v>
      </c>
      <c r="C1693" s="315" t="s">
        <v>71</v>
      </c>
      <c r="D1693" s="315"/>
      <c r="E1693" s="315"/>
      <c r="F1693" s="241"/>
      <c r="G1693" s="242"/>
      <c r="H1693" s="242"/>
      <c r="I1693" s="242"/>
      <c r="J1693" s="245">
        <v>37.630000000000003</v>
      </c>
      <c r="K1693" s="242"/>
      <c r="L1693" s="245">
        <v>7.53</v>
      </c>
      <c r="M1693" s="246">
        <v>9.1199999999999992</v>
      </c>
      <c r="N1693" s="249">
        <v>68.67</v>
      </c>
      <c r="EZ1693" s="225"/>
      <c r="FA1693" s="226"/>
      <c r="FB1693" s="226"/>
      <c r="FC1693" s="226"/>
      <c r="FD1693" s="226"/>
      <c r="FG1693" s="237" t="s">
        <v>71</v>
      </c>
      <c r="FJ1693" s="226"/>
      <c r="FL1693" s="226"/>
    </row>
    <row r="1694" spans="1:168" s="116" customFormat="1" ht="15" x14ac:dyDescent="0.25">
      <c r="A1694" s="251"/>
      <c r="B1694" s="239"/>
      <c r="C1694" s="315" t="s">
        <v>72</v>
      </c>
      <c r="D1694" s="315"/>
      <c r="E1694" s="315"/>
      <c r="F1694" s="241" t="s">
        <v>73</v>
      </c>
      <c r="G1694" s="246">
        <v>29.68</v>
      </c>
      <c r="H1694" s="244">
        <v>1.3225</v>
      </c>
      <c r="I1694" s="268">
        <v>7.8503600000000002</v>
      </c>
      <c r="J1694" s="253"/>
      <c r="K1694" s="242"/>
      <c r="L1694" s="253"/>
      <c r="M1694" s="242"/>
      <c r="N1694" s="254"/>
      <c r="EZ1694" s="225"/>
      <c r="FA1694" s="226"/>
      <c r="FB1694" s="226"/>
      <c r="FC1694" s="226"/>
      <c r="FD1694" s="226"/>
      <c r="FH1694" s="237" t="s">
        <v>72</v>
      </c>
      <c r="FJ1694" s="226"/>
      <c r="FL1694" s="226"/>
    </row>
    <row r="1695" spans="1:168" s="116" customFormat="1" ht="15" x14ac:dyDescent="0.25">
      <c r="A1695" s="251"/>
      <c r="B1695" s="239"/>
      <c r="C1695" s="315" t="s">
        <v>74</v>
      </c>
      <c r="D1695" s="315"/>
      <c r="E1695" s="315"/>
      <c r="F1695" s="241" t="s">
        <v>73</v>
      </c>
      <c r="G1695" s="269">
        <v>0.4</v>
      </c>
      <c r="H1695" s="244">
        <v>1.4375</v>
      </c>
      <c r="I1695" s="274">
        <v>0.115</v>
      </c>
      <c r="J1695" s="253"/>
      <c r="K1695" s="242"/>
      <c r="L1695" s="253"/>
      <c r="M1695" s="242"/>
      <c r="N1695" s="254"/>
      <c r="EZ1695" s="225"/>
      <c r="FA1695" s="226"/>
      <c r="FB1695" s="226"/>
      <c r="FC1695" s="226"/>
      <c r="FD1695" s="226"/>
      <c r="FH1695" s="237" t="s">
        <v>74</v>
      </c>
      <c r="FJ1695" s="226"/>
      <c r="FL1695" s="226"/>
    </row>
    <row r="1696" spans="1:168" s="116" customFormat="1" ht="15" x14ac:dyDescent="0.25">
      <c r="A1696" s="235"/>
      <c r="B1696" s="239"/>
      <c r="C1696" s="318" t="s">
        <v>75</v>
      </c>
      <c r="D1696" s="318"/>
      <c r="E1696" s="318"/>
      <c r="F1696" s="255"/>
      <c r="G1696" s="256"/>
      <c r="H1696" s="256"/>
      <c r="I1696" s="256"/>
      <c r="J1696" s="258">
        <v>733.73</v>
      </c>
      <c r="K1696" s="256"/>
      <c r="L1696" s="258">
        <v>193.47</v>
      </c>
      <c r="M1696" s="256"/>
      <c r="N1696" s="259">
        <v>8468.6200000000008</v>
      </c>
      <c r="EZ1696" s="225"/>
      <c r="FA1696" s="226"/>
      <c r="FB1696" s="226"/>
      <c r="FC1696" s="226"/>
      <c r="FD1696" s="226"/>
      <c r="FI1696" s="237" t="s">
        <v>75</v>
      </c>
      <c r="FJ1696" s="226"/>
      <c r="FL1696" s="226"/>
    </row>
    <row r="1697" spans="1:168" s="116" customFormat="1" ht="15" x14ac:dyDescent="0.25">
      <c r="A1697" s="251"/>
      <c r="B1697" s="239"/>
      <c r="C1697" s="315" t="s">
        <v>76</v>
      </c>
      <c r="D1697" s="315"/>
      <c r="E1697" s="315"/>
      <c r="F1697" s="241"/>
      <c r="G1697" s="242"/>
      <c r="H1697" s="242"/>
      <c r="I1697" s="242"/>
      <c r="J1697" s="253"/>
      <c r="K1697" s="242"/>
      <c r="L1697" s="245">
        <v>164.62</v>
      </c>
      <c r="M1697" s="242"/>
      <c r="N1697" s="247">
        <v>8140.46</v>
      </c>
      <c r="EZ1697" s="225"/>
      <c r="FA1697" s="226"/>
      <c r="FB1697" s="226"/>
      <c r="FC1697" s="226"/>
      <c r="FD1697" s="226"/>
      <c r="FH1697" s="237" t="s">
        <v>76</v>
      </c>
      <c r="FJ1697" s="226"/>
      <c r="FL1697" s="226"/>
    </row>
    <row r="1698" spans="1:168" s="116" customFormat="1" ht="23.25" x14ac:dyDescent="0.25">
      <c r="A1698" s="251"/>
      <c r="B1698" s="239" t="s">
        <v>111</v>
      </c>
      <c r="C1698" s="315" t="s">
        <v>112</v>
      </c>
      <c r="D1698" s="315"/>
      <c r="E1698" s="315"/>
      <c r="F1698" s="241" t="s">
        <v>79</v>
      </c>
      <c r="G1698" s="260">
        <v>97</v>
      </c>
      <c r="H1698" s="242"/>
      <c r="I1698" s="260">
        <v>97</v>
      </c>
      <c r="J1698" s="253"/>
      <c r="K1698" s="242"/>
      <c r="L1698" s="245">
        <v>159.68</v>
      </c>
      <c r="M1698" s="242"/>
      <c r="N1698" s="247">
        <v>7896.25</v>
      </c>
      <c r="EZ1698" s="225"/>
      <c r="FA1698" s="226"/>
      <c r="FB1698" s="226"/>
      <c r="FC1698" s="226"/>
      <c r="FD1698" s="226"/>
      <c r="FH1698" s="237" t="s">
        <v>112</v>
      </c>
      <c r="FJ1698" s="226"/>
      <c r="FL1698" s="226"/>
    </row>
    <row r="1699" spans="1:168" s="116" customFormat="1" ht="23.25" x14ac:dyDescent="0.25">
      <c r="A1699" s="251"/>
      <c r="B1699" s="239" t="s">
        <v>113</v>
      </c>
      <c r="C1699" s="315" t="s">
        <v>114</v>
      </c>
      <c r="D1699" s="315"/>
      <c r="E1699" s="315"/>
      <c r="F1699" s="241" t="s">
        <v>79</v>
      </c>
      <c r="G1699" s="260">
        <v>51</v>
      </c>
      <c r="H1699" s="242"/>
      <c r="I1699" s="260">
        <v>51</v>
      </c>
      <c r="J1699" s="253"/>
      <c r="K1699" s="242"/>
      <c r="L1699" s="245">
        <v>83.96</v>
      </c>
      <c r="M1699" s="242"/>
      <c r="N1699" s="247">
        <v>4151.63</v>
      </c>
      <c r="EZ1699" s="225"/>
      <c r="FA1699" s="226"/>
      <c r="FB1699" s="226"/>
      <c r="FC1699" s="226"/>
      <c r="FD1699" s="226"/>
      <c r="FH1699" s="237" t="s">
        <v>114</v>
      </c>
      <c r="FJ1699" s="226"/>
      <c r="FL1699" s="226"/>
    </row>
    <row r="1700" spans="1:168" s="116" customFormat="1" ht="15" x14ac:dyDescent="0.25">
      <c r="A1700" s="261"/>
      <c r="B1700" s="262"/>
      <c r="C1700" s="316" t="s">
        <v>82</v>
      </c>
      <c r="D1700" s="316"/>
      <c r="E1700" s="316"/>
      <c r="F1700" s="229"/>
      <c r="G1700" s="230"/>
      <c r="H1700" s="230"/>
      <c r="I1700" s="230"/>
      <c r="J1700" s="233"/>
      <c r="K1700" s="230"/>
      <c r="L1700" s="263">
        <v>437.11</v>
      </c>
      <c r="M1700" s="256"/>
      <c r="N1700" s="264">
        <v>20516.5</v>
      </c>
      <c r="EZ1700" s="225"/>
      <c r="FA1700" s="226"/>
      <c r="FB1700" s="226"/>
      <c r="FC1700" s="226"/>
      <c r="FD1700" s="226"/>
      <c r="FJ1700" s="226" t="s">
        <v>82</v>
      </c>
      <c r="FL1700" s="226"/>
    </row>
    <row r="1701" spans="1:168" s="116" customFormat="1" ht="45" x14ac:dyDescent="0.25">
      <c r="A1701" s="227" t="s">
        <v>474</v>
      </c>
      <c r="B1701" s="228" t="s">
        <v>178</v>
      </c>
      <c r="C1701" s="316" t="s">
        <v>179</v>
      </c>
      <c r="D1701" s="316"/>
      <c r="E1701" s="316"/>
      <c r="F1701" s="229" t="s">
        <v>150</v>
      </c>
      <c r="G1701" s="230">
        <v>20.399999999999999</v>
      </c>
      <c r="H1701" s="231">
        <v>1</v>
      </c>
      <c r="I1701" s="273">
        <v>20.399999999999999</v>
      </c>
      <c r="J1701" s="263">
        <v>169.63</v>
      </c>
      <c r="K1701" s="265">
        <v>1.04236</v>
      </c>
      <c r="L1701" s="266">
        <v>3607.04</v>
      </c>
      <c r="M1701" s="267">
        <v>9.1199999999999992</v>
      </c>
      <c r="N1701" s="264">
        <v>32896.199999999997</v>
      </c>
      <c r="EZ1701" s="225"/>
      <c r="FA1701" s="226"/>
      <c r="FB1701" s="226" t="s">
        <v>179</v>
      </c>
      <c r="FC1701" s="226" t="s">
        <v>4</v>
      </c>
      <c r="FD1701" s="226" t="s">
        <v>4</v>
      </c>
      <c r="FJ1701" s="226"/>
      <c r="FL1701" s="226"/>
    </row>
    <row r="1702" spans="1:168" s="116" customFormat="1" ht="15" x14ac:dyDescent="0.25">
      <c r="A1702" s="235"/>
      <c r="B1702" s="236"/>
      <c r="C1702" s="315" t="s">
        <v>215</v>
      </c>
      <c r="D1702" s="315"/>
      <c r="E1702" s="315"/>
      <c r="F1702" s="315"/>
      <c r="G1702" s="315"/>
      <c r="H1702" s="315"/>
      <c r="I1702" s="315"/>
      <c r="J1702" s="315"/>
      <c r="K1702" s="315"/>
      <c r="L1702" s="315"/>
      <c r="M1702" s="315"/>
      <c r="N1702" s="317"/>
      <c r="EZ1702" s="225"/>
      <c r="FA1702" s="226"/>
      <c r="FB1702" s="226"/>
      <c r="FC1702" s="226"/>
      <c r="FD1702" s="226"/>
      <c r="FE1702" s="237" t="s">
        <v>215</v>
      </c>
      <c r="FJ1702" s="226"/>
      <c r="FL1702" s="226"/>
    </row>
    <row r="1703" spans="1:168" s="116" customFormat="1" ht="15" x14ac:dyDescent="0.25">
      <c r="A1703" s="235"/>
      <c r="B1703" s="236"/>
      <c r="C1703" s="315" t="s">
        <v>632</v>
      </c>
      <c r="D1703" s="315"/>
      <c r="E1703" s="315"/>
      <c r="F1703" s="315"/>
      <c r="G1703" s="315"/>
      <c r="H1703" s="315"/>
      <c r="I1703" s="315"/>
      <c r="J1703" s="315"/>
      <c r="K1703" s="315"/>
      <c r="L1703" s="315"/>
      <c r="M1703" s="315"/>
      <c r="N1703" s="317"/>
      <c r="EZ1703" s="225"/>
      <c r="FA1703" s="226"/>
      <c r="FB1703" s="226"/>
      <c r="FC1703" s="226"/>
      <c r="FD1703" s="226"/>
      <c r="FJ1703" s="226"/>
      <c r="FK1703" s="237" t="s">
        <v>632</v>
      </c>
      <c r="FL1703" s="226"/>
    </row>
    <row r="1704" spans="1:168" s="116" customFormat="1" ht="15" x14ac:dyDescent="0.25">
      <c r="A1704" s="238"/>
      <c r="B1704" s="239"/>
      <c r="C1704" s="310" t="s">
        <v>87</v>
      </c>
      <c r="D1704" s="310"/>
      <c r="E1704" s="310"/>
      <c r="F1704" s="310"/>
      <c r="G1704" s="310"/>
      <c r="H1704" s="310"/>
      <c r="I1704" s="310"/>
      <c r="J1704" s="310"/>
      <c r="K1704" s="310"/>
      <c r="L1704" s="310"/>
      <c r="M1704" s="310"/>
      <c r="N1704" s="322"/>
      <c r="EZ1704" s="225"/>
      <c r="FA1704" s="226"/>
      <c r="FB1704" s="226"/>
      <c r="FC1704" s="226"/>
      <c r="FD1704" s="226"/>
      <c r="FF1704" s="237" t="s">
        <v>87</v>
      </c>
      <c r="FJ1704" s="226"/>
      <c r="FL1704" s="226"/>
    </row>
    <row r="1705" spans="1:168" s="116" customFormat="1" ht="15" x14ac:dyDescent="0.25">
      <c r="A1705" s="238"/>
      <c r="B1705" s="239"/>
      <c r="C1705" s="310" t="s">
        <v>88</v>
      </c>
      <c r="D1705" s="310"/>
      <c r="E1705" s="310"/>
      <c r="F1705" s="310"/>
      <c r="G1705" s="310"/>
      <c r="H1705" s="310"/>
      <c r="I1705" s="310"/>
      <c r="J1705" s="310"/>
      <c r="K1705" s="310"/>
      <c r="L1705" s="310"/>
      <c r="M1705" s="310"/>
      <c r="N1705" s="322"/>
      <c r="EZ1705" s="225"/>
      <c r="FA1705" s="226"/>
      <c r="FB1705" s="226"/>
      <c r="FC1705" s="226"/>
      <c r="FD1705" s="226"/>
      <c r="FF1705" s="237" t="s">
        <v>88</v>
      </c>
      <c r="FJ1705" s="226"/>
      <c r="FL1705" s="226"/>
    </row>
    <row r="1706" spans="1:168" s="116" customFormat="1" ht="15" x14ac:dyDescent="0.25">
      <c r="A1706" s="261"/>
      <c r="B1706" s="262"/>
      <c r="C1706" s="316" t="s">
        <v>82</v>
      </c>
      <c r="D1706" s="316"/>
      <c r="E1706" s="316"/>
      <c r="F1706" s="229"/>
      <c r="G1706" s="230"/>
      <c r="H1706" s="230"/>
      <c r="I1706" s="230"/>
      <c r="J1706" s="233"/>
      <c r="K1706" s="230"/>
      <c r="L1706" s="266">
        <v>3607.04</v>
      </c>
      <c r="M1706" s="256"/>
      <c r="N1706" s="264">
        <v>32896.199999999997</v>
      </c>
      <c r="EZ1706" s="225"/>
      <c r="FA1706" s="226"/>
      <c r="FB1706" s="226"/>
      <c r="FC1706" s="226"/>
      <c r="FD1706" s="226"/>
      <c r="FJ1706" s="226" t="s">
        <v>82</v>
      </c>
      <c r="FL1706" s="226"/>
    </row>
    <row r="1707" spans="1:168" s="116" customFormat="1" ht="23.25" x14ac:dyDescent="0.25">
      <c r="A1707" s="227" t="s">
        <v>475</v>
      </c>
      <c r="B1707" s="228" t="s">
        <v>183</v>
      </c>
      <c r="C1707" s="316" t="s">
        <v>184</v>
      </c>
      <c r="D1707" s="316"/>
      <c r="E1707" s="316"/>
      <c r="F1707" s="229" t="s">
        <v>91</v>
      </c>
      <c r="G1707" s="230">
        <v>2.8000000000000001E-2</v>
      </c>
      <c r="H1707" s="231">
        <v>1</v>
      </c>
      <c r="I1707" s="270">
        <v>2.8000000000000001E-2</v>
      </c>
      <c r="J1707" s="233"/>
      <c r="K1707" s="230"/>
      <c r="L1707" s="233"/>
      <c r="M1707" s="230"/>
      <c r="N1707" s="234"/>
      <c r="EZ1707" s="225"/>
      <c r="FA1707" s="226"/>
      <c r="FB1707" s="226" t="s">
        <v>184</v>
      </c>
      <c r="FC1707" s="226" t="s">
        <v>4</v>
      </c>
      <c r="FD1707" s="226" t="s">
        <v>4</v>
      </c>
      <c r="FJ1707" s="226"/>
      <c r="FL1707" s="226"/>
    </row>
    <row r="1708" spans="1:168" s="116" customFormat="1" ht="15" x14ac:dyDescent="0.25">
      <c r="A1708" s="235"/>
      <c r="B1708" s="236"/>
      <c r="C1708" s="315" t="s">
        <v>476</v>
      </c>
      <c r="D1708" s="315"/>
      <c r="E1708" s="315"/>
      <c r="F1708" s="315"/>
      <c r="G1708" s="315"/>
      <c r="H1708" s="315"/>
      <c r="I1708" s="315"/>
      <c r="J1708" s="315"/>
      <c r="K1708" s="315"/>
      <c r="L1708" s="315"/>
      <c r="M1708" s="315"/>
      <c r="N1708" s="317"/>
      <c r="EZ1708" s="225"/>
      <c r="FA1708" s="226"/>
      <c r="FB1708" s="226"/>
      <c r="FC1708" s="226"/>
      <c r="FD1708" s="226"/>
      <c r="FE1708" s="237" t="s">
        <v>476</v>
      </c>
      <c r="FJ1708" s="226"/>
      <c r="FL1708" s="226"/>
    </row>
    <row r="1709" spans="1:168" s="116" customFormat="1" ht="68.25" x14ac:dyDescent="0.25">
      <c r="A1709" s="238"/>
      <c r="B1709" s="239" t="s">
        <v>61</v>
      </c>
      <c r="C1709" s="310" t="s">
        <v>62</v>
      </c>
      <c r="D1709" s="310"/>
      <c r="E1709" s="310"/>
      <c r="F1709" s="310"/>
      <c r="G1709" s="310"/>
      <c r="H1709" s="310"/>
      <c r="I1709" s="310"/>
      <c r="J1709" s="310"/>
      <c r="K1709" s="310"/>
      <c r="L1709" s="310"/>
      <c r="M1709" s="310"/>
      <c r="N1709" s="322"/>
      <c r="EZ1709" s="225"/>
      <c r="FA1709" s="226"/>
      <c r="FB1709" s="226"/>
      <c r="FC1709" s="226"/>
      <c r="FD1709" s="226"/>
      <c r="FF1709" s="237" t="s">
        <v>62</v>
      </c>
      <c r="FJ1709" s="226"/>
      <c r="FL1709" s="226"/>
    </row>
    <row r="1710" spans="1:168" s="116" customFormat="1" ht="23.25" x14ac:dyDescent="0.25">
      <c r="A1710" s="238"/>
      <c r="B1710" s="239" t="s">
        <v>63</v>
      </c>
      <c r="C1710" s="310" t="s">
        <v>64</v>
      </c>
      <c r="D1710" s="310"/>
      <c r="E1710" s="310"/>
      <c r="F1710" s="310"/>
      <c r="G1710" s="310"/>
      <c r="H1710" s="310"/>
      <c r="I1710" s="310"/>
      <c r="J1710" s="310"/>
      <c r="K1710" s="310"/>
      <c r="L1710" s="310"/>
      <c r="M1710" s="310"/>
      <c r="N1710" s="322"/>
      <c r="EZ1710" s="225"/>
      <c r="FA1710" s="226"/>
      <c r="FB1710" s="226"/>
      <c r="FC1710" s="226"/>
      <c r="FD1710" s="226"/>
      <c r="FF1710" s="237" t="s">
        <v>64</v>
      </c>
      <c r="FJ1710" s="226"/>
      <c r="FL1710" s="226"/>
    </row>
    <row r="1711" spans="1:168" s="116" customFormat="1" ht="15" x14ac:dyDescent="0.25">
      <c r="A1711" s="240"/>
      <c r="B1711" s="239" t="s">
        <v>56</v>
      </c>
      <c r="C1711" s="315" t="s">
        <v>65</v>
      </c>
      <c r="D1711" s="315"/>
      <c r="E1711" s="315"/>
      <c r="F1711" s="241"/>
      <c r="G1711" s="242"/>
      <c r="H1711" s="242"/>
      <c r="I1711" s="242"/>
      <c r="J1711" s="250">
        <v>1297.29</v>
      </c>
      <c r="K1711" s="244">
        <v>1.3225</v>
      </c>
      <c r="L1711" s="245">
        <v>48.04</v>
      </c>
      <c r="M1711" s="246">
        <v>49.45</v>
      </c>
      <c r="N1711" s="247">
        <v>2375.58</v>
      </c>
      <c r="EZ1711" s="225"/>
      <c r="FA1711" s="226"/>
      <c r="FB1711" s="226"/>
      <c r="FC1711" s="226"/>
      <c r="FD1711" s="226"/>
      <c r="FG1711" s="237" t="s">
        <v>65</v>
      </c>
      <c r="FJ1711" s="226"/>
      <c r="FL1711" s="226"/>
    </row>
    <row r="1712" spans="1:168" s="116" customFormat="1" ht="15" x14ac:dyDescent="0.25">
      <c r="A1712" s="240"/>
      <c r="B1712" s="239" t="s">
        <v>66</v>
      </c>
      <c r="C1712" s="315" t="s">
        <v>67</v>
      </c>
      <c r="D1712" s="315"/>
      <c r="E1712" s="315"/>
      <c r="F1712" s="241"/>
      <c r="G1712" s="242"/>
      <c r="H1712" s="242"/>
      <c r="I1712" s="242"/>
      <c r="J1712" s="245">
        <v>51.45</v>
      </c>
      <c r="K1712" s="244">
        <v>1.4375</v>
      </c>
      <c r="L1712" s="245">
        <v>2.0699999999999998</v>
      </c>
      <c r="M1712" s="246">
        <v>14.53</v>
      </c>
      <c r="N1712" s="249">
        <v>30.08</v>
      </c>
      <c r="EZ1712" s="225"/>
      <c r="FA1712" s="226"/>
      <c r="FB1712" s="226"/>
      <c r="FC1712" s="226"/>
      <c r="FD1712" s="226"/>
      <c r="FG1712" s="237" t="s">
        <v>67</v>
      </c>
      <c r="FJ1712" s="226"/>
      <c r="FL1712" s="226"/>
    </row>
    <row r="1713" spans="1:168" s="116" customFormat="1" ht="15" x14ac:dyDescent="0.25">
      <c r="A1713" s="240"/>
      <c r="B1713" s="239" t="s">
        <v>68</v>
      </c>
      <c r="C1713" s="315" t="s">
        <v>69</v>
      </c>
      <c r="D1713" s="315"/>
      <c r="E1713" s="315"/>
      <c r="F1713" s="241"/>
      <c r="G1713" s="242"/>
      <c r="H1713" s="242"/>
      <c r="I1713" s="242"/>
      <c r="J1713" s="245">
        <v>3.02</v>
      </c>
      <c r="K1713" s="244">
        <v>1.4375</v>
      </c>
      <c r="L1713" s="245">
        <v>0.12</v>
      </c>
      <c r="M1713" s="246">
        <v>49.45</v>
      </c>
      <c r="N1713" s="249">
        <v>5.93</v>
      </c>
      <c r="EZ1713" s="225"/>
      <c r="FA1713" s="226"/>
      <c r="FB1713" s="226"/>
      <c r="FC1713" s="226"/>
      <c r="FD1713" s="226"/>
      <c r="FG1713" s="237" t="s">
        <v>69</v>
      </c>
      <c r="FJ1713" s="226"/>
      <c r="FL1713" s="226"/>
    </row>
    <row r="1714" spans="1:168" s="116" customFormat="1" ht="15" x14ac:dyDescent="0.25">
      <c r="A1714" s="240"/>
      <c r="B1714" s="239" t="s">
        <v>70</v>
      </c>
      <c r="C1714" s="315" t="s">
        <v>71</v>
      </c>
      <c r="D1714" s="315"/>
      <c r="E1714" s="315"/>
      <c r="F1714" s="241"/>
      <c r="G1714" s="242"/>
      <c r="H1714" s="242"/>
      <c r="I1714" s="242"/>
      <c r="J1714" s="245">
        <v>63.71</v>
      </c>
      <c r="K1714" s="242"/>
      <c r="L1714" s="245">
        <v>1.78</v>
      </c>
      <c r="M1714" s="246">
        <v>9.1199999999999992</v>
      </c>
      <c r="N1714" s="249">
        <v>16.23</v>
      </c>
      <c r="EZ1714" s="225"/>
      <c r="FA1714" s="226"/>
      <c r="FB1714" s="226"/>
      <c r="FC1714" s="226"/>
      <c r="FD1714" s="226"/>
      <c r="FG1714" s="237" t="s">
        <v>71</v>
      </c>
      <c r="FJ1714" s="226"/>
      <c r="FL1714" s="226"/>
    </row>
    <row r="1715" spans="1:168" s="116" customFormat="1" ht="15" x14ac:dyDescent="0.25">
      <c r="A1715" s="251"/>
      <c r="B1715" s="239"/>
      <c r="C1715" s="315" t="s">
        <v>72</v>
      </c>
      <c r="D1715" s="315"/>
      <c r="E1715" s="315"/>
      <c r="F1715" s="241" t="s">
        <v>73</v>
      </c>
      <c r="G1715" s="246">
        <v>62.41</v>
      </c>
      <c r="H1715" s="244">
        <v>1.3225</v>
      </c>
      <c r="I1715" s="252">
        <v>2.3110423</v>
      </c>
      <c r="J1715" s="253"/>
      <c r="K1715" s="242"/>
      <c r="L1715" s="253"/>
      <c r="M1715" s="242"/>
      <c r="N1715" s="254"/>
      <c r="EZ1715" s="225"/>
      <c r="FA1715" s="226"/>
      <c r="FB1715" s="226"/>
      <c r="FC1715" s="226"/>
      <c r="FD1715" s="226"/>
      <c r="FH1715" s="237" t="s">
        <v>72</v>
      </c>
      <c r="FJ1715" s="226"/>
      <c r="FL1715" s="226"/>
    </row>
    <row r="1716" spans="1:168" s="116" customFormat="1" ht="15" x14ac:dyDescent="0.25">
      <c r="A1716" s="251"/>
      <c r="B1716" s="239"/>
      <c r="C1716" s="315" t="s">
        <v>74</v>
      </c>
      <c r="D1716" s="315"/>
      <c r="E1716" s="315"/>
      <c r="F1716" s="241" t="s">
        <v>73</v>
      </c>
      <c r="G1716" s="246">
        <v>0.26</v>
      </c>
      <c r="H1716" s="244">
        <v>1.4375</v>
      </c>
      <c r="I1716" s="271">
        <v>1.0465E-2</v>
      </c>
      <c r="J1716" s="253"/>
      <c r="K1716" s="242"/>
      <c r="L1716" s="253"/>
      <c r="M1716" s="242"/>
      <c r="N1716" s="254"/>
      <c r="EZ1716" s="225"/>
      <c r="FA1716" s="226"/>
      <c r="FB1716" s="226"/>
      <c r="FC1716" s="226"/>
      <c r="FD1716" s="226"/>
      <c r="FH1716" s="237" t="s">
        <v>74</v>
      </c>
      <c r="FJ1716" s="226"/>
      <c r="FL1716" s="226"/>
    </row>
    <row r="1717" spans="1:168" s="116" customFormat="1" ht="15" x14ac:dyDescent="0.25">
      <c r="A1717" s="235"/>
      <c r="B1717" s="239"/>
      <c r="C1717" s="318" t="s">
        <v>75</v>
      </c>
      <c r="D1717" s="318"/>
      <c r="E1717" s="318"/>
      <c r="F1717" s="255"/>
      <c r="G1717" s="256"/>
      <c r="H1717" s="256"/>
      <c r="I1717" s="256"/>
      <c r="J1717" s="257">
        <v>1412.45</v>
      </c>
      <c r="K1717" s="256"/>
      <c r="L1717" s="258">
        <v>51.89</v>
      </c>
      <c r="M1717" s="256"/>
      <c r="N1717" s="259">
        <v>2421.89</v>
      </c>
      <c r="EZ1717" s="225"/>
      <c r="FA1717" s="226"/>
      <c r="FB1717" s="226"/>
      <c r="FC1717" s="226"/>
      <c r="FD1717" s="226"/>
      <c r="FI1717" s="237" t="s">
        <v>75</v>
      </c>
      <c r="FJ1717" s="226"/>
      <c r="FL1717" s="226"/>
    </row>
    <row r="1718" spans="1:168" s="116" customFormat="1" ht="15" x14ac:dyDescent="0.25">
      <c r="A1718" s="251"/>
      <c r="B1718" s="239"/>
      <c r="C1718" s="315" t="s">
        <v>76</v>
      </c>
      <c r="D1718" s="315"/>
      <c r="E1718" s="315"/>
      <c r="F1718" s="241"/>
      <c r="G1718" s="242"/>
      <c r="H1718" s="242"/>
      <c r="I1718" s="242"/>
      <c r="J1718" s="253"/>
      <c r="K1718" s="242"/>
      <c r="L1718" s="245">
        <v>48.16</v>
      </c>
      <c r="M1718" s="242"/>
      <c r="N1718" s="247">
        <v>2381.5100000000002</v>
      </c>
      <c r="EZ1718" s="225"/>
      <c r="FA1718" s="226"/>
      <c r="FB1718" s="226"/>
      <c r="FC1718" s="226"/>
      <c r="FD1718" s="226"/>
      <c r="FH1718" s="237" t="s">
        <v>76</v>
      </c>
      <c r="FJ1718" s="226"/>
      <c r="FL1718" s="226"/>
    </row>
    <row r="1719" spans="1:168" s="116" customFormat="1" ht="15" x14ac:dyDescent="0.25">
      <c r="A1719" s="251"/>
      <c r="B1719" s="239" t="s">
        <v>186</v>
      </c>
      <c r="C1719" s="315" t="s">
        <v>187</v>
      </c>
      <c r="D1719" s="315"/>
      <c r="E1719" s="315"/>
      <c r="F1719" s="241" t="s">
        <v>79</v>
      </c>
      <c r="G1719" s="260">
        <v>97</v>
      </c>
      <c r="H1719" s="242"/>
      <c r="I1719" s="260">
        <v>97</v>
      </c>
      <c r="J1719" s="253"/>
      <c r="K1719" s="242"/>
      <c r="L1719" s="245">
        <v>46.72</v>
      </c>
      <c r="M1719" s="242"/>
      <c r="N1719" s="247">
        <v>2310.06</v>
      </c>
      <c r="EZ1719" s="225"/>
      <c r="FA1719" s="226"/>
      <c r="FB1719" s="226"/>
      <c r="FC1719" s="226"/>
      <c r="FD1719" s="226"/>
      <c r="FH1719" s="237" t="s">
        <v>187</v>
      </c>
      <c r="FJ1719" s="226"/>
      <c r="FL1719" s="226"/>
    </row>
    <row r="1720" spans="1:168" s="116" customFormat="1" ht="22.5" x14ac:dyDescent="0.25">
      <c r="A1720" s="251"/>
      <c r="B1720" s="239" t="s">
        <v>188</v>
      </c>
      <c r="C1720" s="315" t="s">
        <v>189</v>
      </c>
      <c r="D1720" s="315"/>
      <c r="E1720" s="315"/>
      <c r="F1720" s="241" t="s">
        <v>79</v>
      </c>
      <c r="G1720" s="260">
        <v>55</v>
      </c>
      <c r="H1720" s="246">
        <v>0.85</v>
      </c>
      <c r="I1720" s="246">
        <v>46.75</v>
      </c>
      <c r="J1720" s="253"/>
      <c r="K1720" s="242"/>
      <c r="L1720" s="245">
        <v>22.51</v>
      </c>
      <c r="M1720" s="242"/>
      <c r="N1720" s="247">
        <v>1113.3599999999999</v>
      </c>
      <c r="EZ1720" s="225"/>
      <c r="FA1720" s="226"/>
      <c r="FB1720" s="226"/>
      <c r="FC1720" s="226"/>
      <c r="FD1720" s="226"/>
      <c r="FH1720" s="237" t="s">
        <v>189</v>
      </c>
      <c r="FJ1720" s="226"/>
      <c r="FL1720" s="226"/>
    </row>
    <row r="1721" spans="1:168" s="116" customFormat="1" ht="15" x14ac:dyDescent="0.25">
      <c r="A1721" s="261"/>
      <c r="B1721" s="262"/>
      <c r="C1721" s="316" t="s">
        <v>82</v>
      </c>
      <c r="D1721" s="316"/>
      <c r="E1721" s="316"/>
      <c r="F1721" s="229"/>
      <c r="G1721" s="230"/>
      <c r="H1721" s="230"/>
      <c r="I1721" s="230"/>
      <c r="J1721" s="233"/>
      <c r="K1721" s="230"/>
      <c r="L1721" s="263">
        <v>121.12</v>
      </c>
      <c r="M1721" s="256"/>
      <c r="N1721" s="264">
        <v>5845.31</v>
      </c>
      <c r="EZ1721" s="225"/>
      <c r="FA1721" s="226"/>
      <c r="FB1721" s="226"/>
      <c r="FC1721" s="226"/>
      <c r="FD1721" s="226"/>
      <c r="FJ1721" s="226" t="s">
        <v>82</v>
      </c>
      <c r="FL1721" s="226"/>
    </row>
    <row r="1722" spans="1:168" s="116" customFormat="1" ht="33.75" x14ac:dyDescent="0.25">
      <c r="A1722" s="227" t="s">
        <v>477</v>
      </c>
      <c r="B1722" s="228" t="s">
        <v>191</v>
      </c>
      <c r="C1722" s="316" t="s">
        <v>192</v>
      </c>
      <c r="D1722" s="316"/>
      <c r="E1722" s="316"/>
      <c r="F1722" s="229" t="s">
        <v>193</v>
      </c>
      <c r="G1722" s="230">
        <v>4.2</v>
      </c>
      <c r="H1722" s="231">
        <v>1</v>
      </c>
      <c r="I1722" s="273">
        <v>4.2</v>
      </c>
      <c r="J1722" s="263">
        <v>174.98</v>
      </c>
      <c r="K1722" s="265">
        <v>1.04236</v>
      </c>
      <c r="L1722" s="263">
        <v>766.05</v>
      </c>
      <c r="M1722" s="267">
        <v>9.1199999999999992</v>
      </c>
      <c r="N1722" s="264">
        <v>6986.38</v>
      </c>
      <c r="EZ1722" s="225"/>
      <c r="FA1722" s="226"/>
      <c r="FB1722" s="226" t="s">
        <v>192</v>
      </c>
      <c r="FC1722" s="226" t="s">
        <v>4</v>
      </c>
      <c r="FD1722" s="226" t="s">
        <v>4</v>
      </c>
      <c r="FJ1722" s="226"/>
      <c r="FL1722" s="226"/>
    </row>
    <row r="1723" spans="1:168" s="116" customFormat="1" ht="15" x14ac:dyDescent="0.25">
      <c r="A1723" s="235"/>
      <c r="B1723" s="236"/>
      <c r="C1723" s="315" t="s">
        <v>633</v>
      </c>
      <c r="D1723" s="315"/>
      <c r="E1723" s="315"/>
      <c r="F1723" s="315"/>
      <c r="G1723" s="315"/>
      <c r="H1723" s="315"/>
      <c r="I1723" s="315"/>
      <c r="J1723" s="315"/>
      <c r="K1723" s="315"/>
      <c r="L1723" s="315"/>
      <c r="M1723" s="315"/>
      <c r="N1723" s="317"/>
      <c r="EZ1723" s="225"/>
      <c r="FA1723" s="226"/>
      <c r="FB1723" s="226"/>
      <c r="FC1723" s="226"/>
      <c r="FD1723" s="226"/>
      <c r="FJ1723" s="226"/>
      <c r="FK1723" s="237" t="s">
        <v>633</v>
      </c>
      <c r="FL1723" s="226"/>
    </row>
    <row r="1724" spans="1:168" s="116" customFormat="1" ht="15" x14ac:dyDescent="0.25">
      <c r="A1724" s="238"/>
      <c r="B1724" s="239"/>
      <c r="C1724" s="310" t="s">
        <v>87</v>
      </c>
      <c r="D1724" s="310"/>
      <c r="E1724" s="310"/>
      <c r="F1724" s="310"/>
      <c r="G1724" s="310"/>
      <c r="H1724" s="310"/>
      <c r="I1724" s="310"/>
      <c r="J1724" s="310"/>
      <c r="K1724" s="310"/>
      <c r="L1724" s="310"/>
      <c r="M1724" s="310"/>
      <c r="N1724" s="322"/>
      <c r="EZ1724" s="225"/>
      <c r="FA1724" s="226"/>
      <c r="FB1724" s="226"/>
      <c r="FC1724" s="226"/>
      <c r="FD1724" s="226"/>
      <c r="FF1724" s="237" t="s">
        <v>87</v>
      </c>
      <c r="FJ1724" s="226"/>
      <c r="FL1724" s="226"/>
    </row>
    <row r="1725" spans="1:168" s="116" customFormat="1" ht="15" x14ac:dyDescent="0.25">
      <c r="A1725" s="238"/>
      <c r="B1725" s="239"/>
      <c r="C1725" s="310" t="s">
        <v>88</v>
      </c>
      <c r="D1725" s="310"/>
      <c r="E1725" s="310"/>
      <c r="F1725" s="310"/>
      <c r="G1725" s="310"/>
      <c r="H1725" s="310"/>
      <c r="I1725" s="310"/>
      <c r="J1725" s="310"/>
      <c r="K1725" s="310"/>
      <c r="L1725" s="310"/>
      <c r="M1725" s="310"/>
      <c r="N1725" s="322"/>
      <c r="EZ1725" s="225"/>
      <c r="FA1725" s="226"/>
      <c r="FB1725" s="226"/>
      <c r="FC1725" s="226"/>
      <c r="FD1725" s="226"/>
      <c r="FF1725" s="237" t="s">
        <v>88</v>
      </c>
      <c r="FJ1725" s="226"/>
      <c r="FL1725" s="226"/>
    </row>
    <row r="1726" spans="1:168" s="116" customFormat="1" ht="15" x14ac:dyDescent="0.25">
      <c r="A1726" s="261"/>
      <c r="B1726" s="262"/>
      <c r="C1726" s="316" t="s">
        <v>82</v>
      </c>
      <c r="D1726" s="316"/>
      <c r="E1726" s="316"/>
      <c r="F1726" s="229"/>
      <c r="G1726" s="230"/>
      <c r="H1726" s="230"/>
      <c r="I1726" s="230"/>
      <c r="J1726" s="233"/>
      <c r="K1726" s="230"/>
      <c r="L1726" s="263">
        <v>766.05</v>
      </c>
      <c r="M1726" s="256"/>
      <c r="N1726" s="264">
        <v>6986.38</v>
      </c>
      <c r="EZ1726" s="225"/>
      <c r="FA1726" s="226"/>
      <c r="FB1726" s="226"/>
      <c r="FC1726" s="226"/>
      <c r="FD1726" s="226"/>
      <c r="FJ1726" s="226" t="s">
        <v>82</v>
      </c>
      <c r="FL1726" s="226"/>
    </row>
    <row r="1727" spans="1:168" s="116" customFormat="1" ht="15" x14ac:dyDescent="0.25">
      <c r="A1727" s="276"/>
      <c r="B1727" s="277"/>
      <c r="C1727" s="277"/>
      <c r="D1727" s="277"/>
      <c r="E1727" s="277"/>
      <c r="F1727" s="278"/>
      <c r="G1727" s="278"/>
      <c r="H1727" s="278"/>
      <c r="I1727" s="278"/>
      <c r="J1727" s="279"/>
      <c r="K1727" s="278"/>
      <c r="L1727" s="279"/>
      <c r="M1727" s="242"/>
      <c r="N1727" s="279"/>
      <c r="EZ1727" s="225"/>
      <c r="FA1727" s="226"/>
      <c r="FB1727" s="226"/>
      <c r="FC1727" s="226"/>
      <c r="FD1727" s="226"/>
      <c r="FJ1727" s="226"/>
      <c r="FL1727" s="226"/>
    </row>
    <row r="1728" spans="1:168" s="116" customFormat="1" ht="15" x14ac:dyDescent="0.25">
      <c r="A1728" s="280"/>
      <c r="B1728" s="281"/>
      <c r="C1728" s="316" t="s">
        <v>478</v>
      </c>
      <c r="D1728" s="316"/>
      <c r="E1728" s="316"/>
      <c r="F1728" s="316"/>
      <c r="G1728" s="316"/>
      <c r="H1728" s="316"/>
      <c r="I1728" s="316"/>
      <c r="J1728" s="316"/>
      <c r="K1728" s="316"/>
      <c r="L1728" s="282">
        <v>238995.35</v>
      </c>
      <c r="M1728" s="283"/>
      <c r="N1728" s="284">
        <v>3218716.95</v>
      </c>
      <c r="EZ1728" s="225"/>
      <c r="FA1728" s="226"/>
      <c r="FB1728" s="226"/>
      <c r="FC1728" s="226"/>
      <c r="FD1728" s="226"/>
      <c r="FJ1728" s="226"/>
      <c r="FL1728" s="226" t="s">
        <v>478</v>
      </c>
    </row>
    <row r="1729" spans="1:168" s="116" customFormat="1" ht="15" x14ac:dyDescent="0.25">
      <c r="A1729" s="319" t="s">
        <v>479</v>
      </c>
      <c r="B1729" s="320"/>
      <c r="C1729" s="320"/>
      <c r="D1729" s="320"/>
      <c r="E1729" s="320"/>
      <c r="F1729" s="320"/>
      <c r="G1729" s="320"/>
      <c r="H1729" s="320"/>
      <c r="I1729" s="320"/>
      <c r="J1729" s="320"/>
      <c r="K1729" s="320"/>
      <c r="L1729" s="320"/>
      <c r="M1729" s="320"/>
      <c r="N1729" s="321"/>
      <c r="EZ1729" s="225" t="s">
        <v>479</v>
      </c>
      <c r="FA1729" s="226"/>
      <c r="FB1729" s="226"/>
      <c r="FC1729" s="226"/>
      <c r="FD1729" s="226"/>
      <c r="FJ1729" s="226"/>
      <c r="FL1729" s="226"/>
    </row>
    <row r="1730" spans="1:168" s="116" customFormat="1" ht="23.25" x14ac:dyDescent="0.25">
      <c r="A1730" s="227" t="s">
        <v>480</v>
      </c>
      <c r="B1730" s="228" t="s">
        <v>481</v>
      </c>
      <c r="C1730" s="316" t="s">
        <v>482</v>
      </c>
      <c r="D1730" s="316"/>
      <c r="E1730" s="316"/>
      <c r="F1730" s="229" t="s">
        <v>483</v>
      </c>
      <c r="G1730" s="230">
        <v>16</v>
      </c>
      <c r="H1730" s="231">
        <v>1</v>
      </c>
      <c r="I1730" s="231">
        <v>16</v>
      </c>
      <c r="J1730" s="233"/>
      <c r="K1730" s="230"/>
      <c r="L1730" s="233"/>
      <c r="M1730" s="230"/>
      <c r="N1730" s="234"/>
      <c r="EZ1730" s="225"/>
      <c r="FA1730" s="226"/>
      <c r="FB1730" s="226" t="s">
        <v>482</v>
      </c>
      <c r="FC1730" s="226" t="s">
        <v>4</v>
      </c>
      <c r="FD1730" s="226" t="s">
        <v>4</v>
      </c>
      <c r="FJ1730" s="226"/>
      <c r="FL1730" s="226"/>
    </row>
    <row r="1731" spans="1:168" s="116" customFormat="1" ht="15" x14ac:dyDescent="0.25">
      <c r="A1731" s="235"/>
      <c r="B1731" s="236"/>
      <c r="C1731" s="315" t="s">
        <v>484</v>
      </c>
      <c r="D1731" s="315"/>
      <c r="E1731" s="315"/>
      <c r="F1731" s="315"/>
      <c r="G1731" s="315"/>
      <c r="H1731" s="315"/>
      <c r="I1731" s="315"/>
      <c r="J1731" s="315"/>
      <c r="K1731" s="315"/>
      <c r="L1731" s="315"/>
      <c r="M1731" s="315"/>
      <c r="N1731" s="317"/>
      <c r="EZ1731" s="225"/>
      <c r="FA1731" s="226"/>
      <c r="FB1731" s="226"/>
      <c r="FC1731" s="226"/>
      <c r="FD1731" s="226"/>
      <c r="FE1731" s="237" t="s">
        <v>484</v>
      </c>
      <c r="FJ1731" s="226"/>
      <c r="FL1731" s="226"/>
    </row>
    <row r="1732" spans="1:168" s="116" customFormat="1" ht="15" x14ac:dyDescent="0.25">
      <c r="A1732" s="240"/>
      <c r="B1732" s="239" t="s">
        <v>56</v>
      </c>
      <c r="C1732" s="315" t="s">
        <v>65</v>
      </c>
      <c r="D1732" s="315"/>
      <c r="E1732" s="315"/>
      <c r="F1732" s="241"/>
      <c r="G1732" s="242"/>
      <c r="H1732" s="242"/>
      <c r="I1732" s="242"/>
      <c r="J1732" s="245">
        <v>101.02</v>
      </c>
      <c r="K1732" s="242"/>
      <c r="L1732" s="250">
        <v>1616.32</v>
      </c>
      <c r="M1732" s="246">
        <v>49.45</v>
      </c>
      <c r="N1732" s="247">
        <v>79927.02</v>
      </c>
      <c r="EZ1732" s="225"/>
      <c r="FA1732" s="226"/>
      <c r="FB1732" s="226"/>
      <c r="FC1732" s="226"/>
      <c r="FD1732" s="226"/>
      <c r="FG1732" s="237" t="s">
        <v>65</v>
      </c>
      <c r="FJ1732" s="226"/>
      <c r="FL1732" s="226"/>
    </row>
    <row r="1733" spans="1:168" s="116" customFormat="1" ht="15" x14ac:dyDescent="0.25">
      <c r="A1733" s="251"/>
      <c r="B1733" s="239"/>
      <c r="C1733" s="315" t="s">
        <v>72</v>
      </c>
      <c r="D1733" s="315"/>
      <c r="E1733" s="315"/>
      <c r="F1733" s="241" t="s">
        <v>73</v>
      </c>
      <c r="G1733" s="246">
        <v>4.8600000000000003</v>
      </c>
      <c r="H1733" s="242"/>
      <c r="I1733" s="246">
        <v>77.760000000000005</v>
      </c>
      <c r="J1733" s="253"/>
      <c r="K1733" s="242"/>
      <c r="L1733" s="253"/>
      <c r="M1733" s="242"/>
      <c r="N1733" s="254"/>
      <c r="EZ1733" s="225"/>
      <c r="FA1733" s="226"/>
      <c r="FB1733" s="226"/>
      <c r="FC1733" s="226"/>
      <c r="FD1733" s="226"/>
      <c r="FH1733" s="237" t="s">
        <v>72</v>
      </c>
      <c r="FJ1733" s="226"/>
      <c r="FL1733" s="226"/>
    </row>
    <row r="1734" spans="1:168" s="116" customFormat="1" ht="15" x14ac:dyDescent="0.25">
      <c r="A1734" s="235"/>
      <c r="B1734" s="239"/>
      <c r="C1734" s="318" t="s">
        <v>75</v>
      </c>
      <c r="D1734" s="318"/>
      <c r="E1734" s="318"/>
      <c r="F1734" s="255"/>
      <c r="G1734" s="256"/>
      <c r="H1734" s="256"/>
      <c r="I1734" s="256"/>
      <c r="J1734" s="258">
        <v>101.02</v>
      </c>
      <c r="K1734" s="256"/>
      <c r="L1734" s="257">
        <v>1616.32</v>
      </c>
      <c r="M1734" s="256"/>
      <c r="N1734" s="259">
        <v>79927.02</v>
      </c>
      <c r="EZ1734" s="225"/>
      <c r="FA1734" s="226"/>
      <c r="FB1734" s="226"/>
      <c r="FC1734" s="226"/>
      <c r="FD1734" s="226"/>
      <c r="FI1734" s="237" t="s">
        <v>75</v>
      </c>
      <c r="FJ1734" s="226"/>
      <c r="FL1734" s="226"/>
    </row>
    <row r="1735" spans="1:168" s="116" customFormat="1" ht="15" x14ac:dyDescent="0.25">
      <c r="A1735" s="251"/>
      <c r="B1735" s="239"/>
      <c r="C1735" s="315" t="s">
        <v>76</v>
      </c>
      <c r="D1735" s="315"/>
      <c r="E1735" s="315"/>
      <c r="F1735" s="241"/>
      <c r="G1735" s="242"/>
      <c r="H1735" s="242"/>
      <c r="I1735" s="242"/>
      <c r="J1735" s="253"/>
      <c r="K1735" s="242"/>
      <c r="L1735" s="250">
        <v>1616.32</v>
      </c>
      <c r="M1735" s="242"/>
      <c r="N1735" s="247">
        <v>79927.02</v>
      </c>
      <c r="EZ1735" s="225"/>
      <c r="FA1735" s="226"/>
      <c r="FB1735" s="226"/>
      <c r="FC1735" s="226"/>
      <c r="FD1735" s="226"/>
      <c r="FH1735" s="237" t="s">
        <v>76</v>
      </c>
      <c r="FJ1735" s="226"/>
      <c r="FL1735" s="226"/>
    </row>
    <row r="1736" spans="1:168" s="116" customFormat="1" ht="23.25" x14ac:dyDescent="0.25">
      <c r="A1736" s="251"/>
      <c r="B1736" s="239" t="s">
        <v>485</v>
      </c>
      <c r="C1736" s="315" t="s">
        <v>486</v>
      </c>
      <c r="D1736" s="315"/>
      <c r="E1736" s="315"/>
      <c r="F1736" s="241" t="s">
        <v>79</v>
      </c>
      <c r="G1736" s="260">
        <v>74</v>
      </c>
      <c r="H1736" s="242"/>
      <c r="I1736" s="260">
        <v>74</v>
      </c>
      <c r="J1736" s="253"/>
      <c r="K1736" s="242"/>
      <c r="L1736" s="250">
        <v>1196.08</v>
      </c>
      <c r="M1736" s="242"/>
      <c r="N1736" s="247">
        <v>59145.99</v>
      </c>
      <c r="EZ1736" s="225"/>
      <c r="FA1736" s="226"/>
      <c r="FB1736" s="226"/>
      <c r="FC1736" s="226"/>
      <c r="FD1736" s="226"/>
      <c r="FH1736" s="237" t="s">
        <v>486</v>
      </c>
      <c r="FJ1736" s="226"/>
      <c r="FL1736" s="226"/>
    </row>
    <row r="1737" spans="1:168" s="116" customFormat="1" ht="23.25" x14ac:dyDescent="0.25">
      <c r="A1737" s="251"/>
      <c r="B1737" s="239" t="s">
        <v>487</v>
      </c>
      <c r="C1737" s="315" t="s">
        <v>488</v>
      </c>
      <c r="D1737" s="315"/>
      <c r="E1737" s="315"/>
      <c r="F1737" s="241" t="s">
        <v>79</v>
      </c>
      <c r="G1737" s="260">
        <v>36</v>
      </c>
      <c r="H1737" s="242"/>
      <c r="I1737" s="260">
        <v>36</v>
      </c>
      <c r="J1737" s="253"/>
      <c r="K1737" s="242"/>
      <c r="L1737" s="245">
        <v>581.88</v>
      </c>
      <c r="M1737" s="242"/>
      <c r="N1737" s="247">
        <v>28773.73</v>
      </c>
      <c r="EZ1737" s="225"/>
      <c r="FA1737" s="226"/>
      <c r="FB1737" s="226"/>
      <c r="FC1737" s="226"/>
      <c r="FD1737" s="226"/>
      <c r="FH1737" s="237" t="s">
        <v>488</v>
      </c>
      <c r="FJ1737" s="226"/>
      <c r="FL1737" s="226"/>
    </row>
    <row r="1738" spans="1:168" s="116" customFormat="1" ht="15" x14ac:dyDescent="0.25">
      <c r="A1738" s="261"/>
      <c r="B1738" s="262"/>
      <c r="C1738" s="316" t="s">
        <v>82</v>
      </c>
      <c r="D1738" s="316"/>
      <c r="E1738" s="316"/>
      <c r="F1738" s="229"/>
      <c r="G1738" s="230"/>
      <c r="H1738" s="230"/>
      <c r="I1738" s="230"/>
      <c r="J1738" s="233"/>
      <c r="K1738" s="230"/>
      <c r="L1738" s="266">
        <v>3394.28</v>
      </c>
      <c r="M1738" s="256"/>
      <c r="N1738" s="264">
        <v>167846.74</v>
      </c>
      <c r="EZ1738" s="225"/>
      <c r="FA1738" s="226"/>
      <c r="FB1738" s="226"/>
      <c r="FC1738" s="226"/>
      <c r="FD1738" s="226"/>
      <c r="FJ1738" s="226" t="s">
        <v>82</v>
      </c>
      <c r="FL1738" s="226"/>
    </row>
    <row r="1739" spans="1:168" s="116" customFormat="1" ht="34.5" x14ac:dyDescent="0.25">
      <c r="A1739" s="227" t="s">
        <v>489</v>
      </c>
      <c r="B1739" s="228" t="s">
        <v>490</v>
      </c>
      <c r="C1739" s="316" t="s">
        <v>491</v>
      </c>
      <c r="D1739" s="316"/>
      <c r="E1739" s="316"/>
      <c r="F1739" s="229" t="s">
        <v>85</v>
      </c>
      <c r="G1739" s="230">
        <v>8</v>
      </c>
      <c r="H1739" s="231">
        <v>1</v>
      </c>
      <c r="I1739" s="231">
        <v>8</v>
      </c>
      <c r="J1739" s="233"/>
      <c r="K1739" s="230"/>
      <c r="L1739" s="233"/>
      <c r="M1739" s="230"/>
      <c r="N1739" s="234"/>
      <c r="EZ1739" s="225"/>
      <c r="FA1739" s="226"/>
      <c r="FB1739" s="226" t="s">
        <v>491</v>
      </c>
      <c r="FC1739" s="226" t="s">
        <v>4</v>
      </c>
      <c r="FD1739" s="226" t="s">
        <v>4</v>
      </c>
      <c r="FJ1739" s="226"/>
      <c r="FL1739" s="226"/>
    </row>
    <row r="1740" spans="1:168" s="116" customFormat="1" ht="15" x14ac:dyDescent="0.25">
      <c r="A1740" s="235"/>
      <c r="B1740" s="236"/>
      <c r="C1740" s="315" t="s">
        <v>492</v>
      </c>
      <c r="D1740" s="315"/>
      <c r="E1740" s="315"/>
      <c r="F1740" s="315"/>
      <c r="G1740" s="315"/>
      <c r="H1740" s="315"/>
      <c r="I1740" s="315"/>
      <c r="J1740" s="315"/>
      <c r="K1740" s="315"/>
      <c r="L1740" s="315"/>
      <c r="M1740" s="315"/>
      <c r="N1740" s="317"/>
      <c r="EZ1740" s="225"/>
      <c r="FA1740" s="226"/>
      <c r="FB1740" s="226"/>
      <c r="FC1740" s="226"/>
      <c r="FD1740" s="226"/>
      <c r="FE1740" s="237" t="s">
        <v>492</v>
      </c>
      <c r="FJ1740" s="226"/>
      <c r="FL1740" s="226"/>
    </row>
    <row r="1741" spans="1:168" s="116" customFormat="1" ht="15" x14ac:dyDescent="0.25">
      <c r="A1741" s="240"/>
      <c r="B1741" s="239" t="s">
        <v>56</v>
      </c>
      <c r="C1741" s="315" t="s">
        <v>65</v>
      </c>
      <c r="D1741" s="315"/>
      <c r="E1741" s="315"/>
      <c r="F1741" s="241"/>
      <c r="G1741" s="242"/>
      <c r="H1741" s="242"/>
      <c r="I1741" s="242"/>
      <c r="J1741" s="245">
        <v>17.04</v>
      </c>
      <c r="K1741" s="242"/>
      <c r="L1741" s="245">
        <v>136.32</v>
      </c>
      <c r="M1741" s="246">
        <v>49.45</v>
      </c>
      <c r="N1741" s="247">
        <v>6741.02</v>
      </c>
      <c r="EZ1741" s="225"/>
      <c r="FA1741" s="226"/>
      <c r="FB1741" s="226"/>
      <c r="FC1741" s="226"/>
      <c r="FD1741" s="226"/>
      <c r="FG1741" s="237" t="s">
        <v>65</v>
      </c>
      <c r="FJ1741" s="226"/>
      <c r="FL1741" s="226"/>
    </row>
    <row r="1742" spans="1:168" s="116" customFormat="1" ht="15" x14ac:dyDescent="0.25">
      <c r="A1742" s="251"/>
      <c r="B1742" s="239"/>
      <c r="C1742" s="315" t="s">
        <v>72</v>
      </c>
      <c r="D1742" s="315"/>
      <c r="E1742" s="315"/>
      <c r="F1742" s="241" t="s">
        <v>73</v>
      </c>
      <c r="G1742" s="246">
        <v>0.82</v>
      </c>
      <c r="H1742" s="242"/>
      <c r="I1742" s="246">
        <v>6.56</v>
      </c>
      <c r="J1742" s="253"/>
      <c r="K1742" s="242"/>
      <c r="L1742" s="253"/>
      <c r="M1742" s="242"/>
      <c r="N1742" s="254"/>
      <c r="EZ1742" s="225"/>
      <c r="FA1742" s="226"/>
      <c r="FB1742" s="226"/>
      <c r="FC1742" s="226"/>
      <c r="FD1742" s="226"/>
      <c r="FH1742" s="237" t="s">
        <v>72</v>
      </c>
      <c r="FJ1742" s="226"/>
      <c r="FL1742" s="226"/>
    </row>
    <row r="1743" spans="1:168" s="116" customFormat="1" ht="15" x14ac:dyDescent="0.25">
      <c r="A1743" s="235"/>
      <c r="B1743" s="239"/>
      <c r="C1743" s="318" t="s">
        <v>75</v>
      </c>
      <c r="D1743" s="318"/>
      <c r="E1743" s="318"/>
      <c r="F1743" s="255"/>
      <c r="G1743" s="256"/>
      <c r="H1743" s="256"/>
      <c r="I1743" s="256"/>
      <c r="J1743" s="258">
        <v>17.04</v>
      </c>
      <c r="K1743" s="256"/>
      <c r="L1743" s="258">
        <v>136.32</v>
      </c>
      <c r="M1743" s="256"/>
      <c r="N1743" s="259">
        <v>6741.02</v>
      </c>
      <c r="EZ1743" s="225"/>
      <c r="FA1743" s="226"/>
      <c r="FB1743" s="226"/>
      <c r="FC1743" s="226"/>
      <c r="FD1743" s="226"/>
      <c r="FI1743" s="237" t="s">
        <v>75</v>
      </c>
      <c r="FJ1743" s="226"/>
      <c r="FL1743" s="226"/>
    </row>
    <row r="1744" spans="1:168" s="116" customFormat="1" ht="15" x14ac:dyDescent="0.25">
      <c r="A1744" s="251"/>
      <c r="B1744" s="239"/>
      <c r="C1744" s="315" t="s">
        <v>76</v>
      </c>
      <c r="D1744" s="315"/>
      <c r="E1744" s="315"/>
      <c r="F1744" s="241"/>
      <c r="G1744" s="242"/>
      <c r="H1744" s="242"/>
      <c r="I1744" s="242"/>
      <c r="J1744" s="253"/>
      <c r="K1744" s="242"/>
      <c r="L1744" s="245">
        <v>136.32</v>
      </c>
      <c r="M1744" s="242"/>
      <c r="N1744" s="247">
        <v>6741.02</v>
      </c>
      <c r="EZ1744" s="225"/>
      <c r="FA1744" s="226"/>
      <c r="FB1744" s="226"/>
      <c r="FC1744" s="226"/>
      <c r="FD1744" s="226"/>
      <c r="FH1744" s="237" t="s">
        <v>76</v>
      </c>
      <c r="FJ1744" s="226"/>
      <c r="FL1744" s="226"/>
    </row>
    <row r="1745" spans="1:170" s="116" customFormat="1" ht="23.25" x14ac:dyDescent="0.25">
      <c r="A1745" s="251"/>
      <c r="B1745" s="239" t="s">
        <v>485</v>
      </c>
      <c r="C1745" s="315" t="s">
        <v>486</v>
      </c>
      <c r="D1745" s="315"/>
      <c r="E1745" s="315"/>
      <c r="F1745" s="241" t="s">
        <v>79</v>
      </c>
      <c r="G1745" s="260">
        <v>74</v>
      </c>
      <c r="H1745" s="242"/>
      <c r="I1745" s="260">
        <v>74</v>
      </c>
      <c r="J1745" s="253"/>
      <c r="K1745" s="242"/>
      <c r="L1745" s="245">
        <v>100.88</v>
      </c>
      <c r="M1745" s="242"/>
      <c r="N1745" s="247">
        <v>4988.3500000000004</v>
      </c>
      <c r="EZ1745" s="225"/>
      <c r="FA1745" s="226"/>
      <c r="FB1745" s="226"/>
      <c r="FC1745" s="226"/>
      <c r="FD1745" s="226"/>
      <c r="FH1745" s="237" t="s">
        <v>486</v>
      </c>
      <c r="FJ1745" s="226"/>
      <c r="FL1745" s="226"/>
    </row>
    <row r="1746" spans="1:170" s="116" customFormat="1" ht="23.25" x14ac:dyDescent="0.25">
      <c r="A1746" s="251"/>
      <c r="B1746" s="239" t="s">
        <v>487</v>
      </c>
      <c r="C1746" s="315" t="s">
        <v>488</v>
      </c>
      <c r="D1746" s="315"/>
      <c r="E1746" s="315"/>
      <c r="F1746" s="241" t="s">
        <v>79</v>
      </c>
      <c r="G1746" s="260">
        <v>36</v>
      </c>
      <c r="H1746" s="242"/>
      <c r="I1746" s="260">
        <v>36</v>
      </c>
      <c r="J1746" s="253"/>
      <c r="K1746" s="242"/>
      <c r="L1746" s="245">
        <v>49.08</v>
      </c>
      <c r="M1746" s="242"/>
      <c r="N1746" s="247">
        <v>2426.77</v>
      </c>
      <c r="EZ1746" s="225"/>
      <c r="FA1746" s="226"/>
      <c r="FB1746" s="226"/>
      <c r="FC1746" s="226"/>
      <c r="FD1746" s="226"/>
      <c r="FH1746" s="237" t="s">
        <v>488</v>
      </c>
      <c r="FJ1746" s="226"/>
      <c r="FL1746" s="226"/>
    </row>
    <row r="1747" spans="1:170" s="116" customFormat="1" ht="15" x14ac:dyDescent="0.25">
      <c r="A1747" s="261"/>
      <c r="B1747" s="262"/>
      <c r="C1747" s="316" t="s">
        <v>82</v>
      </c>
      <c r="D1747" s="316"/>
      <c r="E1747" s="316"/>
      <c r="F1747" s="229"/>
      <c r="G1747" s="230"/>
      <c r="H1747" s="230"/>
      <c r="I1747" s="230"/>
      <c r="J1747" s="233"/>
      <c r="K1747" s="230"/>
      <c r="L1747" s="263">
        <v>286.27999999999997</v>
      </c>
      <c r="M1747" s="256"/>
      <c r="N1747" s="264">
        <v>14156.14</v>
      </c>
      <c r="EZ1747" s="225"/>
      <c r="FA1747" s="226"/>
      <c r="FB1747" s="226"/>
      <c r="FC1747" s="226"/>
      <c r="FD1747" s="226"/>
      <c r="FJ1747" s="226" t="s">
        <v>82</v>
      </c>
      <c r="FL1747" s="226"/>
    </row>
    <row r="1748" spans="1:170" s="116" customFormat="1" ht="15" x14ac:dyDescent="0.25">
      <c r="A1748" s="276"/>
      <c r="B1748" s="277"/>
      <c r="C1748" s="277"/>
      <c r="D1748" s="277"/>
      <c r="E1748" s="277"/>
      <c r="F1748" s="278"/>
      <c r="G1748" s="278"/>
      <c r="H1748" s="278"/>
      <c r="I1748" s="278"/>
      <c r="J1748" s="279"/>
      <c r="K1748" s="278"/>
      <c r="L1748" s="279"/>
      <c r="M1748" s="242"/>
      <c r="N1748" s="279"/>
      <c r="EZ1748" s="225"/>
      <c r="FA1748" s="226"/>
      <c r="FB1748" s="226"/>
      <c r="FC1748" s="226"/>
      <c r="FD1748" s="226"/>
      <c r="FJ1748" s="226"/>
      <c r="FL1748" s="226"/>
    </row>
    <row r="1749" spans="1:170" s="116" customFormat="1" ht="15" x14ac:dyDescent="0.25">
      <c r="A1749" s="280"/>
      <c r="B1749" s="281"/>
      <c r="C1749" s="316" t="s">
        <v>493</v>
      </c>
      <c r="D1749" s="316"/>
      <c r="E1749" s="316"/>
      <c r="F1749" s="316"/>
      <c r="G1749" s="316"/>
      <c r="H1749" s="316"/>
      <c r="I1749" s="316"/>
      <c r="J1749" s="316"/>
      <c r="K1749" s="316"/>
      <c r="L1749" s="282">
        <v>3680.56</v>
      </c>
      <c r="M1749" s="283"/>
      <c r="N1749" s="284">
        <v>182002.88</v>
      </c>
      <c r="EZ1749" s="225"/>
      <c r="FA1749" s="226"/>
      <c r="FB1749" s="226"/>
      <c r="FC1749" s="226"/>
      <c r="FD1749" s="226"/>
      <c r="FJ1749" s="226"/>
      <c r="FL1749" s="226" t="s">
        <v>493</v>
      </c>
    </row>
    <row r="1750" spans="1:170" s="116" customFormat="1" ht="11.25" hidden="1" customHeight="1" x14ac:dyDescent="0.25">
      <c r="B1750" s="285"/>
      <c r="C1750" s="285"/>
      <c r="D1750" s="285"/>
      <c r="E1750" s="285"/>
      <c r="F1750" s="285"/>
      <c r="G1750" s="285"/>
      <c r="H1750" s="285"/>
      <c r="I1750" s="285"/>
      <c r="J1750" s="285"/>
      <c r="K1750" s="285"/>
      <c r="L1750" s="286"/>
      <c r="M1750" s="286"/>
      <c r="N1750" s="286"/>
    </row>
    <row r="1751" spans="1:170" s="116" customFormat="1" ht="15" x14ac:dyDescent="0.25">
      <c r="A1751" s="280"/>
      <c r="B1751" s="281"/>
      <c r="C1751" s="316" t="s">
        <v>494</v>
      </c>
      <c r="D1751" s="316"/>
      <c r="E1751" s="316"/>
      <c r="F1751" s="316"/>
      <c r="G1751" s="316"/>
      <c r="H1751" s="316"/>
      <c r="I1751" s="316"/>
      <c r="J1751" s="316"/>
      <c r="K1751" s="316"/>
      <c r="L1751" s="287"/>
      <c r="M1751" s="283"/>
      <c r="N1751" s="288"/>
      <c r="FM1751" s="226" t="s">
        <v>494</v>
      </c>
    </row>
    <row r="1752" spans="1:170" s="116" customFormat="1" ht="16.5" x14ac:dyDescent="0.3">
      <c r="A1752" s="289"/>
      <c r="B1752" s="239"/>
      <c r="C1752" s="315" t="s">
        <v>495</v>
      </c>
      <c r="D1752" s="315"/>
      <c r="E1752" s="315"/>
      <c r="F1752" s="315"/>
      <c r="G1752" s="315"/>
      <c r="H1752" s="315"/>
      <c r="I1752" s="315"/>
      <c r="J1752" s="315"/>
      <c r="K1752" s="315"/>
      <c r="L1752" s="290">
        <v>1109789.8500000001</v>
      </c>
      <c r="M1752" s="291"/>
      <c r="N1752" s="292">
        <v>12287555.439999999</v>
      </c>
      <c r="O1752" s="293"/>
      <c r="P1752" s="293"/>
      <c r="Q1752" s="293"/>
      <c r="FM1752" s="226"/>
      <c r="FN1752" s="237" t="s">
        <v>495</v>
      </c>
    </row>
    <row r="1753" spans="1:170" s="116" customFormat="1" ht="16.5" x14ac:dyDescent="0.3">
      <c r="A1753" s="289"/>
      <c r="B1753" s="239"/>
      <c r="C1753" s="315" t="s">
        <v>496</v>
      </c>
      <c r="D1753" s="315"/>
      <c r="E1753" s="315"/>
      <c r="F1753" s="315"/>
      <c r="G1753" s="315"/>
      <c r="H1753" s="315"/>
      <c r="I1753" s="315"/>
      <c r="J1753" s="315"/>
      <c r="K1753" s="315"/>
      <c r="L1753" s="294"/>
      <c r="M1753" s="291"/>
      <c r="N1753" s="295"/>
      <c r="O1753" s="293"/>
      <c r="P1753" s="293"/>
      <c r="Q1753" s="293"/>
      <c r="FM1753" s="226"/>
      <c r="FN1753" s="237" t="s">
        <v>496</v>
      </c>
    </row>
    <row r="1754" spans="1:170" s="116" customFormat="1" ht="16.5" x14ac:dyDescent="0.3">
      <c r="A1754" s="289"/>
      <c r="B1754" s="239"/>
      <c r="C1754" s="315" t="s">
        <v>497</v>
      </c>
      <c r="D1754" s="315"/>
      <c r="E1754" s="315"/>
      <c r="F1754" s="315"/>
      <c r="G1754" s="315"/>
      <c r="H1754" s="315"/>
      <c r="I1754" s="315"/>
      <c r="J1754" s="315"/>
      <c r="K1754" s="315"/>
      <c r="L1754" s="290">
        <v>44470.3</v>
      </c>
      <c r="M1754" s="291"/>
      <c r="N1754" s="292">
        <v>2199056.4300000002</v>
      </c>
      <c r="O1754" s="293"/>
      <c r="P1754" s="293"/>
      <c r="Q1754" s="293"/>
      <c r="FM1754" s="226"/>
      <c r="FN1754" s="237" t="s">
        <v>497</v>
      </c>
    </row>
    <row r="1755" spans="1:170" s="116" customFormat="1" ht="16.5" x14ac:dyDescent="0.3">
      <c r="A1755" s="289"/>
      <c r="B1755" s="239"/>
      <c r="C1755" s="315" t="s">
        <v>498</v>
      </c>
      <c r="D1755" s="315"/>
      <c r="E1755" s="315"/>
      <c r="F1755" s="315"/>
      <c r="G1755" s="315"/>
      <c r="H1755" s="315"/>
      <c r="I1755" s="315"/>
      <c r="J1755" s="315"/>
      <c r="K1755" s="315"/>
      <c r="L1755" s="290">
        <v>68906.59</v>
      </c>
      <c r="M1755" s="291"/>
      <c r="N1755" s="292">
        <v>1001212.73</v>
      </c>
      <c r="O1755" s="293"/>
      <c r="P1755" s="293"/>
      <c r="Q1755" s="293"/>
      <c r="FM1755" s="226"/>
      <c r="FN1755" s="237" t="s">
        <v>498</v>
      </c>
    </row>
    <row r="1756" spans="1:170" s="116" customFormat="1" ht="16.5" x14ac:dyDescent="0.3">
      <c r="A1756" s="289"/>
      <c r="B1756" s="239"/>
      <c r="C1756" s="315" t="s">
        <v>499</v>
      </c>
      <c r="D1756" s="315"/>
      <c r="E1756" s="315"/>
      <c r="F1756" s="315"/>
      <c r="G1756" s="315"/>
      <c r="H1756" s="315"/>
      <c r="I1756" s="315"/>
      <c r="J1756" s="315"/>
      <c r="K1756" s="315"/>
      <c r="L1756" s="290">
        <v>3981.39</v>
      </c>
      <c r="M1756" s="291"/>
      <c r="N1756" s="292">
        <v>196879.74</v>
      </c>
      <c r="O1756" s="293"/>
      <c r="P1756" s="293"/>
      <c r="Q1756" s="293"/>
      <c r="FM1756" s="226"/>
      <c r="FN1756" s="237" t="s">
        <v>499</v>
      </c>
    </row>
    <row r="1757" spans="1:170" s="116" customFormat="1" ht="16.5" x14ac:dyDescent="0.3">
      <c r="A1757" s="289"/>
      <c r="B1757" s="239"/>
      <c r="C1757" s="315" t="s">
        <v>500</v>
      </c>
      <c r="D1757" s="315"/>
      <c r="E1757" s="315"/>
      <c r="F1757" s="315"/>
      <c r="G1757" s="315"/>
      <c r="H1757" s="315"/>
      <c r="I1757" s="315"/>
      <c r="J1757" s="315"/>
      <c r="K1757" s="315"/>
      <c r="L1757" s="290">
        <v>996412.96</v>
      </c>
      <c r="M1757" s="291"/>
      <c r="N1757" s="292">
        <v>9087286.2799999993</v>
      </c>
      <c r="O1757" s="293"/>
      <c r="P1757" s="293"/>
      <c r="Q1757" s="293"/>
      <c r="FM1757" s="226"/>
      <c r="FN1757" s="237" t="s">
        <v>500</v>
      </c>
    </row>
    <row r="1758" spans="1:170" s="116" customFormat="1" ht="16.5" x14ac:dyDescent="0.3">
      <c r="A1758" s="289"/>
      <c r="B1758" s="239"/>
      <c r="C1758" s="315" t="s">
        <v>501</v>
      </c>
      <c r="D1758" s="315"/>
      <c r="E1758" s="315"/>
      <c r="F1758" s="315"/>
      <c r="G1758" s="315"/>
      <c r="H1758" s="315"/>
      <c r="I1758" s="315"/>
      <c r="J1758" s="315"/>
      <c r="K1758" s="315"/>
      <c r="L1758" s="290">
        <v>48291.199999999997</v>
      </c>
      <c r="M1758" s="291"/>
      <c r="N1758" s="292">
        <v>1617878.4</v>
      </c>
      <c r="O1758" s="293"/>
      <c r="P1758" s="293"/>
      <c r="Q1758" s="293"/>
      <c r="FM1758" s="226"/>
      <c r="FN1758" s="237" t="s">
        <v>501</v>
      </c>
    </row>
    <row r="1759" spans="1:170" s="116" customFormat="1" ht="16.5" x14ac:dyDescent="0.3">
      <c r="A1759" s="289"/>
      <c r="B1759" s="239"/>
      <c r="C1759" s="315" t="s">
        <v>496</v>
      </c>
      <c r="D1759" s="315"/>
      <c r="E1759" s="315"/>
      <c r="F1759" s="315"/>
      <c r="G1759" s="315"/>
      <c r="H1759" s="315"/>
      <c r="I1759" s="315"/>
      <c r="J1759" s="315"/>
      <c r="K1759" s="315"/>
      <c r="L1759" s="294"/>
      <c r="M1759" s="291"/>
      <c r="N1759" s="295"/>
      <c r="O1759" s="293"/>
      <c r="P1759" s="293"/>
      <c r="Q1759" s="293"/>
      <c r="FM1759" s="226"/>
      <c r="FN1759" s="237" t="s">
        <v>496</v>
      </c>
    </row>
    <row r="1760" spans="1:170" s="116" customFormat="1" ht="16.5" x14ac:dyDescent="0.3">
      <c r="A1760" s="289"/>
      <c r="B1760" s="239"/>
      <c r="C1760" s="315" t="s">
        <v>502</v>
      </c>
      <c r="D1760" s="315"/>
      <c r="E1760" s="315"/>
      <c r="F1760" s="315"/>
      <c r="G1760" s="315"/>
      <c r="H1760" s="315"/>
      <c r="I1760" s="315"/>
      <c r="J1760" s="315"/>
      <c r="K1760" s="315"/>
      <c r="L1760" s="290">
        <v>10494.63</v>
      </c>
      <c r="M1760" s="291"/>
      <c r="N1760" s="292">
        <v>518959.46</v>
      </c>
      <c r="O1760" s="293"/>
      <c r="P1760" s="293"/>
      <c r="Q1760" s="293"/>
      <c r="FM1760" s="226"/>
      <c r="FN1760" s="237" t="s">
        <v>502</v>
      </c>
    </row>
    <row r="1761" spans="1:170" s="116" customFormat="1" ht="16.5" x14ac:dyDescent="0.3">
      <c r="A1761" s="289"/>
      <c r="B1761" s="239"/>
      <c r="C1761" s="315" t="s">
        <v>503</v>
      </c>
      <c r="D1761" s="315"/>
      <c r="E1761" s="315"/>
      <c r="F1761" s="315"/>
      <c r="G1761" s="315"/>
      <c r="H1761" s="315"/>
      <c r="I1761" s="315"/>
      <c r="J1761" s="315"/>
      <c r="K1761" s="315"/>
      <c r="L1761" s="290">
        <v>13123.92</v>
      </c>
      <c r="M1761" s="291"/>
      <c r="N1761" s="292">
        <v>190690.56</v>
      </c>
      <c r="O1761" s="293"/>
      <c r="P1761" s="293"/>
      <c r="Q1761" s="293"/>
      <c r="FM1761" s="226"/>
      <c r="FN1761" s="237" t="s">
        <v>503</v>
      </c>
    </row>
    <row r="1762" spans="1:170" s="116" customFormat="1" ht="16.5" x14ac:dyDescent="0.3">
      <c r="A1762" s="289"/>
      <c r="B1762" s="239"/>
      <c r="C1762" s="315" t="s">
        <v>504</v>
      </c>
      <c r="D1762" s="315"/>
      <c r="E1762" s="315"/>
      <c r="F1762" s="315"/>
      <c r="G1762" s="315"/>
      <c r="H1762" s="315"/>
      <c r="I1762" s="315"/>
      <c r="J1762" s="315"/>
      <c r="K1762" s="315"/>
      <c r="L1762" s="296">
        <v>894.25</v>
      </c>
      <c r="M1762" s="291"/>
      <c r="N1762" s="292">
        <v>44220.639999999999</v>
      </c>
      <c r="O1762" s="293"/>
      <c r="P1762" s="293"/>
      <c r="Q1762" s="293"/>
      <c r="FM1762" s="226"/>
      <c r="FN1762" s="237" t="s">
        <v>504</v>
      </c>
    </row>
    <row r="1763" spans="1:170" s="116" customFormat="1" ht="16.5" x14ac:dyDescent="0.3">
      <c r="A1763" s="289"/>
      <c r="B1763" s="239"/>
      <c r="C1763" s="315" t="s">
        <v>505</v>
      </c>
      <c r="D1763" s="315"/>
      <c r="E1763" s="315"/>
      <c r="F1763" s="315"/>
      <c r="G1763" s="315"/>
      <c r="H1763" s="315"/>
      <c r="I1763" s="315"/>
      <c r="J1763" s="315"/>
      <c r="K1763" s="315"/>
      <c r="L1763" s="290">
        <v>7732.1</v>
      </c>
      <c r="M1763" s="291"/>
      <c r="N1763" s="292">
        <v>70516.77</v>
      </c>
      <c r="O1763" s="293"/>
      <c r="P1763" s="293"/>
      <c r="Q1763" s="293"/>
      <c r="FM1763" s="226"/>
      <c r="FN1763" s="237" t="s">
        <v>505</v>
      </c>
    </row>
    <row r="1764" spans="1:170" s="116" customFormat="1" ht="16.5" x14ac:dyDescent="0.3">
      <c r="A1764" s="289"/>
      <c r="B1764" s="239"/>
      <c r="C1764" s="315" t="s">
        <v>506</v>
      </c>
      <c r="D1764" s="315"/>
      <c r="E1764" s="315"/>
      <c r="F1764" s="315"/>
      <c r="G1764" s="315"/>
      <c r="H1764" s="315"/>
      <c r="I1764" s="315"/>
      <c r="J1764" s="315"/>
      <c r="K1764" s="315"/>
      <c r="L1764" s="290">
        <v>10893.06</v>
      </c>
      <c r="M1764" s="291"/>
      <c r="N1764" s="292">
        <v>538661.38</v>
      </c>
      <c r="O1764" s="293"/>
      <c r="P1764" s="293"/>
      <c r="Q1764" s="293"/>
      <c r="FM1764" s="226"/>
      <c r="FN1764" s="237" t="s">
        <v>506</v>
      </c>
    </row>
    <row r="1765" spans="1:170" s="116" customFormat="1" ht="16.5" x14ac:dyDescent="0.3">
      <c r="A1765" s="289"/>
      <c r="B1765" s="239"/>
      <c r="C1765" s="315" t="s">
        <v>507</v>
      </c>
      <c r="D1765" s="315"/>
      <c r="E1765" s="315"/>
      <c r="F1765" s="315"/>
      <c r="G1765" s="315"/>
      <c r="H1765" s="315"/>
      <c r="I1765" s="315"/>
      <c r="J1765" s="315"/>
      <c r="K1765" s="315"/>
      <c r="L1765" s="290">
        <v>6047.49</v>
      </c>
      <c r="M1765" s="291"/>
      <c r="N1765" s="292">
        <v>299050.23</v>
      </c>
      <c r="O1765" s="293"/>
      <c r="P1765" s="293"/>
      <c r="Q1765" s="293"/>
      <c r="FM1765" s="226"/>
      <c r="FN1765" s="237" t="s">
        <v>507</v>
      </c>
    </row>
    <row r="1766" spans="1:170" s="116" customFormat="1" ht="16.5" x14ac:dyDescent="0.3">
      <c r="A1766" s="289"/>
      <c r="B1766" s="239"/>
      <c r="C1766" s="315" t="s">
        <v>508</v>
      </c>
      <c r="D1766" s="315"/>
      <c r="E1766" s="315"/>
      <c r="F1766" s="315"/>
      <c r="G1766" s="315"/>
      <c r="H1766" s="315"/>
      <c r="I1766" s="315"/>
      <c r="J1766" s="315"/>
      <c r="K1766" s="315"/>
      <c r="L1766" s="290">
        <v>1129752.05</v>
      </c>
      <c r="M1766" s="291"/>
      <c r="N1766" s="292">
        <v>14044812.119999999</v>
      </c>
      <c r="O1766" s="293"/>
      <c r="P1766" s="293"/>
      <c r="Q1766" s="293"/>
      <c r="FM1766" s="226"/>
      <c r="FN1766" s="237" t="s">
        <v>508</v>
      </c>
    </row>
    <row r="1767" spans="1:170" s="116" customFormat="1" ht="16.5" x14ac:dyDescent="0.3">
      <c r="A1767" s="289"/>
      <c r="B1767" s="239"/>
      <c r="C1767" s="315" t="s">
        <v>496</v>
      </c>
      <c r="D1767" s="315"/>
      <c r="E1767" s="315"/>
      <c r="F1767" s="315"/>
      <c r="G1767" s="315"/>
      <c r="H1767" s="315"/>
      <c r="I1767" s="315"/>
      <c r="J1767" s="315"/>
      <c r="K1767" s="315"/>
      <c r="L1767" s="294"/>
      <c r="M1767" s="291"/>
      <c r="N1767" s="295"/>
      <c r="O1767" s="293"/>
      <c r="P1767" s="293"/>
      <c r="Q1767" s="293"/>
      <c r="FM1767" s="226"/>
      <c r="FN1767" s="237" t="s">
        <v>496</v>
      </c>
    </row>
    <row r="1768" spans="1:170" s="116" customFormat="1" ht="16.5" x14ac:dyDescent="0.3">
      <c r="A1768" s="289"/>
      <c r="B1768" s="239"/>
      <c r="C1768" s="315" t="s">
        <v>502</v>
      </c>
      <c r="D1768" s="315"/>
      <c r="E1768" s="315"/>
      <c r="F1768" s="315"/>
      <c r="G1768" s="315"/>
      <c r="H1768" s="315"/>
      <c r="I1768" s="315"/>
      <c r="J1768" s="315"/>
      <c r="K1768" s="315"/>
      <c r="L1768" s="290">
        <v>32223.03</v>
      </c>
      <c r="M1768" s="291"/>
      <c r="N1768" s="292">
        <v>1593428.93</v>
      </c>
      <c r="O1768" s="293"/>
      <c r="P1768" s="293"/>
      <c r="Q1768" s="293"/>
      <c r="FM1768" s="226"/>
      <c r="FN1768" s="237" t="s">
        <v>502</v>
      </c>
    </row>
    <row r="1769" spans="1:170" s="116" customFormat="1" ht="16.5" x14ac:dyDescent="0.3">
      <c r="A1769" s="289"/>
      <c r="B1769" s="239"/>
      <c r="C1769" s="315" t="s">
        <v>503</v>
      </c>
      <c r="D1769" s="315"/>
      <c r="E1769" s="315"/>
      <c r="F1769" s="315"/>
      <c r="G1769" s="315"/>
      <c r="H1769" s="315"/>
      <c r="I1769" s="315"/>
      <c r="J1769" s="315"/>
      <c r="K1769" s="315"/>
      <c r="L1769" s="290">
        <v>55782.67</v>
      </c>
      <c r="M1769" s="291"/>
      <c r="N1769" s="292">
        <v>810522.17</v>
      </c>
      <c r="O1769" s="293"/>
      <c r="P1769" s="293"/>
      <c r="Q1769" s="293"/>
      <c r="FM1769" s="226"/>
      <c r="FN1769" s="237" t="s">
        <v>503</v>
      </c>
    </row>
    <row r="1770" spans="1:170" s="116" customFormat="1" ht="16.5" x14ac:dyDescent="0.3">
      <c r="A1770" s="289"/>
      <c r="B1770" s="239"/>
      <c r="C1770" s="315" t="s">
        <v>504</v>
      </c>
      <c r="D1770" s="315"/>
      <c r="E1770" s="315"/>
      <c r="F1770" s="315"/>
      <c r="G1770" s="315"/>
      <c r="H1770" s="315"/>
      <c r="I1770" s="315"/>
      <c r="J1770" s="315"/>
      <c r="K1770" s="315"/>
      <c r="L1770" s="290">
        <v>3087.14</v>
      </c>
      <c r="M1770" s="291"/>
      <c r="N1770" s="292">
        <v>152659.1</v>
      </c>
      <c r="O1770" s="293"/>
      <c r="P1770" s="293"/>
      <c r="Q1770" s="293"/>
      <c r="FM1770" s="226"/>
      <c r="FN1770" s="237" t="s">
        <v>504</v>
      </c>
    </row>
    <row r="1771" spans="1:170" s="116" customFormat="1" ht="16.5" x14ac:dyDescent="0.3">
      <c r="A1771" s="289"/>
      <c r="B1771" s="239"/>
      <c r="C1771" s="315" t="s">
        <v>505</v>
      </c>
      <c r="D1771" s="315"/>
      <c r="E1771" s="315"/>
      <c r="F1771" s="315"/>
      <c r="G1771" s="315"/>
      <c r="H1771" s="315"/>
      <c r="I1771" s="315"/>
      <c r="J1771" s="315"/>
      <c r="K1771" s="315"/>
      <c r="L1771" s="290">
        <v>988680.86</v>
      </c>
      <c r="M1771" s="291"/>
      <c r="N1771" s="292">
        <v>9016769.5099999998</v>
      </c>
      <c r="O1771" s="293"/>
      <c r="P1771" s="293"/>
      <c r="Q1771" s="293"/>
      <c r="FM1771" s="226"/>
      <c r="FN1771" s="237" t="s">
        <v>505</v>
      </c>
    </row>
    <row r="1772" spans="1:170" s="116" customFormat="1" ht="16.5" x14ac:dyDescent="0.3">
      <c r="A1772" s="289"/>
      <c r="B1772" s="239"/>
      <c r="C1772" s="315" t="s">
        <v>506</v>
      </c>
      <c r="D1772" s="315"/>
      <c r="E1772" s="315"/>
      <c r="F1772" s="315"/>
      <c r="G1772" s="315"/>
      <c r="H1772" s="315"/>
      <c r="I1772" s="315"/>
      <c r="J1772" s="315"/>
      <c r="K1772" s="315"/>
      <c r="L1772" s="290">
        <v>34759.300000000003</v>
      </c>
      <c r="M1772" s="291"/>
      <c r="N1772" s="292">
        <v>1718847.88</v>
      </c>
      <c r="O1772" s="293"/>
      <c r="P1772" s="293"/>
      <c r="Q1772" s="293"/>
      <c r="FM1772" s="226"/>
      <c r="FN1772" s="237" t="s">
        <v>506</v>
      </c>
    </row>
    <row r="1773" spans="1:170" s="116" customFormat="1" ht="16.5" x14ac:dyDescent="0.3">
      <c r="A1773" s="289"/>
      <c r="B1773" s="239"/>
      <c r="C1773" s="315" t="s">
        <v>507</v>
      </c>
      <c r="D1773" s="315"/>
      <c r="E1773" s="315"/>
      <c r="F1773" s="315"/>
      <c r="G1773" s="315"/>
      <c r="H1773" s="315"/>
      <c r="I1773" s="315"/>
      <c r="J1773" s="315"/>
      <c r="K1773" s="315"/>
      <c r="L1773" s="290">
        <v>18306.189999999999</v>
      </c>
      <c r="M1773" s="291"/>
      <c r="N1773" s="292">
        <v>905243.63</v>
      </c>
      <c r="O1773" s="293"/>
      <c r="P1773" s="293"/>
      <c r="Q1773" s="293"/>
      <c r="FM1773" s="226"/>
      <c r="FN1773" s="237" t="s">
        <v>507</v>
      </c>
    </row>
    <row r="1774" spans="1:170" s="116" customFormat="1" ht="16.5" x14ac:dyDescent="0.3">
      <c r="A1774" s="289"/>
      <c r="B1774" s="239"/>
      <c r="C1774" s="315" t="s">
        <v>509</v>
      </c>
      <c r="D1774" s="315"/>
      <c r="E1774" s="315"/>
      <c r="F1774" s="315"/>
      <c r="G1774" s="315"/>
      <c r="H1774" s="315"/>
      <c r="I1774" s="315"/>
      <c r="J1774" s="315"/>
      <c r="K1774" s="315"/>
      <c r="L1774" s="290">
        <v>3680.56</v>
      </c>
      <c r="M1774" s="291"/>
      <c r="N1774" s="292">
        <v>182002.88</v>
      </c>
      <c r="O1774" s="293"/>
      <c r="P1774" s="293"/>
      <c r="Q1774" s="293"/>
      <c r="FM1774" s="226"/>
      <c r="FN1774" s="237" t="s">
        <v>509</v>
      </c>
    </row>
    <row r="1775" spans="1:170" s="116" customFormat="1" ht="16.5" x14ac:dyDescent="0.3">
      <c r="A1775" s="289"/>
      <c r="B1775" s="239"/>
      <c r="C1775" s="315" t="s">
        <v>510</v>
      </c>
      <c r="D1775" s="315"/>
      <c r="E1775" s="315"/>
      <c r="F1775" s="315"/>
      <c r="G1775" s="315"/>
      <c r="H1775" s="315"/>
      <c r="I1775" s="315"/>
      <c r="J1775" s="315"/>
      <c r="K1775" s="315"/>
      <c r="L1775" s="290">
        <v>3680.56</v>
      </c>
      <c r="M1775" s="291"/>
      <c r="N1775" s="292">
        <v>182002.88</v>
      </c>
      <c r="O1775" s="293"/>
      <c r="P1775" s="293"/>
      <c r="Q1775" s="293"/>
      <c r="FM1775" s="226"/>
      <c r="FN1775" s="237" t="s">
        <v>510</v>
      </c>
    </row>
    <row r="1776" spans="1:170" s="116" customFormat="1" ht="16.5" x14ac:dyDescent="0.3">
      <c r="A1776" s="289"/>
      <c r="B1776" s="239"/>
      <c r="C1776" s="315" t="s">
        <v>511</v>
      </c>
      <c r="D1776" s="315"/>
      <c r="E1776" s="315"/>
      <c r="F1776" s="315"/>
      <c r="G1776" s="315"/>
      <c r="H1776" s="315"/>
      <c r="I1776" s="315"/>
      <c r="J1776" s="315"/>
      <c r="K1776" s="315"/>
      <c r="L1776" s="294"/>
      <c r="M1776" s="291"/>
      <c r="N1776" s="295"/>
      <c r="O1776" s="293"/>
      <c r="P1776" s="293"/>
      <c r="Q1776" s="293"/>
      <c r="FM1776" s="226"/>
      <c r="FN1776" s="237" t="s">
        <v>511</v>
      </c>
    </row>
    <row r="1777" spans="1:171" s="116" customFormat="1" ht="16.5" x14ac:dyDescent="0.3">
      <c r="A1777" s="289"/>
      <c r="B1777" s="239"/>
      <c r="C1777" s="315" t="s">
        <v>512</v>
      </c>
      <c r="D1777" s="315"/>
      <c r="E1777" s="315"/>
      <c r="F1777" s="315"/>
      <c r="G1777" s="315"/>
      <c r="H1777" s="315"/>
      <c r="I1777" s="315"/>
      <c r="J1777" s="315"/>
      <c r="K1777" s="315"/>
      <c r="L1777" s="290">
        <v>1752.64</v>
      </c>
      <c r="M1777" s="291"/>
      <c r="N1777" s="292">
        <v>86668.04</v>
      </c>
      <c r="O1777" s="293"/>
      <c r="P1777" s="293"/>
      <c r="Q1777" s="293"/>
      <c r="FM1777" s="226"/>
      <c r="FN1777" s="237" t="s">
        <v>512</v>
      </c>
    </row>
    <row r="1778" spans="1:171" s="116" customFormat="1" ht="16.5" x14ac:dyDescent="0.3">
      <c r="A1778" s="289"/>
      <c r="B1778" s="239"/>
      <c r="C1778" s="315" t="s">
        <v>513</v>
      </c>
      <c r="D1778" s="315"/>
      <c r="E1778" s="315"/>
      <c r="F1778" s="315"/>
      <c r="G1778" s="315"/>
      <c r="H1778" s="315"/>
      <c r="I1778" s="315"/>
      <c r="J1778" s="315"/>
      <c r="K1778" s="315"/>
      <c r="L1778" s="290">
        <v>1296.96</v>
      </c>
      <c r="M1778" s="291"/>
      <c r="N1778" s="292">
        <v>64134.34</v>
      </c>
      <c r="O1778" s="293"/>
      <c r="P1778" s="293"/>
      <c r="Q1778" s="293"/>
      <c r="FM1778" s="226"/>
      <c r="FN1778" s="237" t="s">
        <v>513</v>
      </c>
    </row>
    <row r="1779" spans="1:171" s="116" customFormat="1" ht="16.5" x14ac:dyDescent="0.3">
      <c r="A1779" s="289"/>
      <c r="B1779" s="239"/>
      <c r="C1779" s="315" t="s">
        <v>514</v>
      </c>
      <c r="D1779" s="315"/>
      <c r="E1779" s="315"/>
      <c r="F1779" s="315"/>
      <c r="G1779" s="315"/>
      <c r="H1779" s="315"/>
      <c r="I1779" s="315"/>
      <c r="J1779" s="315"/>
      <c r="K1779" s="315"/>
      <c r="L1779" s="296">
        <v>630.96</v>
      </c>
      <c r="M1779" s="291"/>
      <c r="N1779" s="292">
        <v>31200.5</v>
      </c>
      <c r="O1779" s="293"/>
      <c r="P1779" s="293"/>
      <c r="Q1779" s="293"/>
      <c r="FM1779" s="226"/>
      <c r="FN1779" s="237" t="s">
        <v>514</v>
      </c>
    </row>
    <row r="1780" spans="1:171" s="116" customFormat="1" ht="16.5" x14ac:dyDescent="0.3">
      <c r="A1780" s="289"/>
      <c r="B1780" s="297"/>
      <c r="C1780" s="314" t="s">
        <v>515</v>
      </c>
      <c r="D1780" s="314"/>
      <c r="E1780" s="314"/>
      <c r="F1780" s="314"/>
      <c r="G1780" s="314"/>
      <c r="H1780" s="314"/>
      <c r="I1780" s="314"/>
      <c r="J1780" s="314"/>
      <c r="K1780" s="314"/>
      <c r="L1780" s="298">
        <v>1181723.81</v>
      </c>
      <c r="M1780" s="299"/>
      <c r="N1780" s="300">
        <v>15844693.4</v>
      </c>
      <c r="O1780" s="293"/>
      <c r="P1780" s="293"/>
      <c r="Q1780" s="293"/>
      <c r="FM1780" s="226"/>
      <c r="FO1780" s="226" t="s">
        <v>515</v>
      </c>
    </row>
    <row r="1781" spans="1:171" s="116" customFormat="1" ht="16.5" x14ac:dyDescent="0.3">
      <c r="A1781" s="289"/>
      <c r="B1781" s="239"/>
      <c r="C1781" s="315" t="s">
        <v>516</v>
      </c>
      <c r="D1781" s="315"/>
      <c r="E1781" s="315"/>
      <c r="F1781" s="315"/>
      <c r="G1781" s="315"/>
      <c r="H1781" s="315"/>
      <c r="I1781" s="315"/>
      <c r="J1781" s="315"/>
      <c r="K1781" s="315"/>
      <c r="L1781" s="290">
        <v>48451.69</v>
      </c>
      <c r="M1781" s="291"/>
      <c r="N1781" s="292">
        <v>2395936.17</v>
      </c>
      <c r="O1781" s="293"/>
      <c r="P1781" s="293"/>
      <c r="Q1781" s="293"/>
      <c r="FM1781" s="226"/>
      <c r="FN1781" s="237" t="s">
        <v>516</v>
      </c>
      <c r="FO1781" s="226"/>
    </row>
    <row r="1782" spans="1:171" s="116" customFormat="1" ht="16.5" x14ac:dyDescent="0.3">
      <c r="A1782" s="289"/>
      <c r="B1782" s="239"/>
      <c r="C1782" s="315" t="s">
        <v>517</v>
      </c>
      <c r="D1782" s="315"/>
      <c r="E1782" s="315"/>
      <c r="F1782" s="315"/>
      <c r="G1782" s="315"/>
      <c r="H1782" s="315"/>
      <c r="I1782" s="315"/>
      <c r="J1782" s="315"/>
      <c r="K1782" s="315"/>
      <c r="L1782" s="290">
        <v>46949.32</v>
      </c>
      <c r="M1782" s="291"/>
      <c r="N1782" s="292">
        <v>2321643.6</v>
      </c>
      <c r="O1782" s="293"/>
      <c r="P1782" s="293"/>
      <c r="Q1782" s="293"/>
      <c r="FM1782" s="226"/>
      <c r="FN1782" s="237" t="s">
        <v>517</v>
      </c>
      <c r="FO1782" s="226"/>
    </row>
    <row r="1783" spans="1:171" s="116" customFormat="1" ht="16.5" x14ac:dyDescent="0.3">
      <c r="A1783" s="289"/>
      <c r="B1783" s="239"/>
      <c r="C1783" s="315" t="s">
        <v>518</v>
      </c>
      <c r="D1783" s="315"/>
      <c r="E1783" s="315"/>
      <c r="F1783" s="315"/>
      <c r="G1783" s="315"/>
      <c r="H1783" s="315"/>
      <c r="I1783" s="315"/>
      <c r="J1783" s="315"/>
      <c r="K1783" s="315"/>
      <c r="L1783" s="290">
        <v>24984.639999999999</v>
      </c>
      <c r="M1783" s="291"/>
      <c r="N1783" s="292">
        <v>1235494.3600000001</v>
      </c>
      <c r="O1783" s="293"/>
      <c r="P1783" s="293"/>
      <c r="Q1783" s="293"/>
      <c r="FM1783" s="226"/>
      <c r="FN1783" s="237" t="s">
        <v>518</v>
      </c>
      <c r="FO1783" s="226"/>
    </row>
    <row r="1784" spans="1:171" s="116" customFormat="1" ht="16.5" x14ac:dyDescent="0.3">
      <c r="A1784" s="289"/>
      <c r="B1784" s="297"/>
      <c r="C1784" s="314" t="s">
        <v>519</v>
      </c>
      <c r="D1784" s="314"/>
      <c r="E1784" s="314"/>
      <c r="F1784" s="314"/>
      <c r="G1784" s="314"/>
      <c r="H1784" s="314"/>
      <c r="I1784" s="314"/>
      <c r="J1784" s="314"/>
      <c r="K1784" s="314"/>
      <c r="L1784" s="298">
        <v>1178043.25</v>
      </c>
      <c r="M1784" s="299"/>
      <c r="N1784" s="300">
        <v>15662690.52</v>
      </c>
      <c r="O1784" s="293"/>
      <c r="P1784" s="293"/>
      <c r="Q1784" s="293"/>
      <c r="FM1784" s="226"/>
      <c r="FO1784" s="226" t="s">
        <v>519</v>
      </c>
    </row>
    <row r="1785" spans="1:171" s="116" customFormat="1" ht="16.5" x14ac:dyDescent="0.3">
      <c r="A1785" s="289"/>
      <c r="B1785" s="239"/>
      <c r="C1785" s="315" t="s">
        <v>520</v>
      </c>
      <c r="D1785" s="315"/>
      <c r="E1785" s="315"/>
      <c r="F1785" s="315"/>
      <c r="G1785" s="315"/>
      <c r="H1785" s="315"/>
      <c r="I1785" s="315"/>
      <c r="J1785" s="315"/>
      <c r="K1785" s="315"/>
      <c r="L1785" s="290">
        <v>26388.17</v>
      </c>
      <c r="M1785" s="291"/>
      <c r="N1785" s="292">
        <v>350844.27</v>
      </c>
      <c r="O1785" s="293"/>
      <c r="P1785" s="293"/>
      <c r="Q1785" s="293"/>
      <c r="FM1785" s="226"/>
      <c r="FN1785" s="237" t="s">
        <v>520</v>
      </c>
      <c r="FO1785" s="226"/>
    </row>
    <row r="1786" spans="1:171" s="116" customFormat="1" ht="16.5" x14ac:dyDescent="0.3">
      <c r="A1786" s="289"/>
      <c r="B1786" s="297"/>
      <c r="C1786" s="314" t="s">
        <v>515</v>
      </c>
      <c r="D1786" s="314"/>
      <c r="E1786" s="314"/>
      <c r="F1786" s="314"/>
      <c r="G1786" s="314"/>
      <c r="H1786" s="314"/>
      <c r="I1786" s="314"/>
      <c r="J1786" s="314"/>
      <c r="K1786" s="314"/>
      <c r="L1786" s="298">
        <v>1204431.42</v>
      </c>
      <c r="M1786" s="299"/>
      <c r="N1786" s="300">
        <v>16013534.789999999</v>
      </c>
      <c r="O1786" s="293"/>
      <c r="P1786" s="293"/>
      <c r="Q1786" s="293"/>
      <c r="FM1786" s="226"/>
      <c r="FO1786" s="226" t="s">
        <v>515</v>
      </c>
    </row>
    <row r="1787" spans="1:171" s="116" customFormat="1" ht="16.5" x14ac:dyDescent="0.3">
      <c r="A1787" s="289"/>
      <c r="B1787" s="239"/>
      <c r="C1787" s="315" t="s">
        <v>521</v>
      </c>
      <c r="D1787" s="315"/>
      <c r="E1787" s="315"/>
      <c r="F1787" s="315"/>
      <c r="G1787" s="315"/>
      <c r="H1787" s="315"/>
      <c r="I1787" s="315"/>
      <c r="J1787" s="315"/>
      <c r="K1787" s="315"/>
      <c r="L1787" s="290">
        <v>28906.35</v>
      </c>
      <c r="M1787" s="291"/>
      <c r="N1787" s="292">
        <v>384324.83</v>
      </c>
      <c r="O1787" s="293"/>
      <c r="P1787" s="293"/>
      <c r="Q1787" s="293"/>
      <c r="FM1787" s="226"/>
      <c r="FN1787" s="237" t="s">
        <v>521</v>
      </c>
      <c r="FO1787" s="226"/>
    </row>
    <row r="1788" spans="1:171" s="116" customFormat="1" ht="16.5" x14ac:dyDescent="0.3">
      <c r="A1788" s="289"/>
      <c r="B1788" s="297"/>
      <c r="C1788" s="314" t="s">
        <v>515</v>
      </c>
      <c r="D1788" s="314"/>
      <c r="E1788" s="314"/>
      <c r="F1788" s="314"/>
      <c r="G1788" s="314"/>
      <c r="H1788" s="314"/>
      <c r="I1788" s="314"/>
      <c r="J1788" s="314"/>
      <c r="K1788" s="314"/>
      <c r="L1788" s="298">
        <v>1233337.77</v>
      </c>
      <c r="M1788" s="299"/>
      <c r="N1788" s="300">
        <v>16397859.619999999</v>
      </c>
      <c r="O1788" s="293"/>
      <c r="P1788" s="293"/>
      <c r="Q1788" s="293"/>
      <c r="FM1788" s="226"/>
      <c r="FO1788" s="226" t="s">
        <v>515</v>
      </c>
    </row>
    <row r="1789" spans="1:171" s="116" customFormat="1" ht="16.5" x14ac:dyDescent="0.3">
      <c r="A1789" s="289"/>
      <c r="B1789" s="297"/>
      <c r="C1789" s="314" t="s">
        <v>645</v>
      </c>
      <c r="D1789" s="314"/>
      <c r="E1789" s="314"/>
      <c r="F1789" s="314"/>
      <c r="G1789" s="314"/>
      <c r="H1789" s="314"/>
      <c r="I1789" s="314"/>
      <c r="J1789" s="314"/>
      <c r="K1789" s="314"/>
      <c r="L1789" s="298">
        <v>1237018.33</v>
      </c>
      <c r="M1789" s="299"/>
      <c r="N1789" s="300">
        <v>16579862.5</v>
      </c>
      <c r="O1789" s="293"/>
      <c r="P1789" s="293"/>
      <c r="Q1789" s="293"/>
      <c r="FM1789" s="226"/>
      <c r="FO1789" s="226" t="s">
        <v>645</v>
      </c>
    </row>
    <row r="1790" spans="1:171" s="116" customFormat="1" ht="16.5" x14ac:dyDescent="0.3">
      <c r="A1790" s="289"/>
      <c r="B1790" s="239"/>
      <c r="C1790" s="315" t="s">
        <v>646</v>
      </c>
      <c r="D1790" s="315"/>
      <c r="E1790" s="315"/>
      <c r="F1790" s="315"/>
      <c r="G1790" s="315"/>
      <c r="H1790" s="315"/>
      <c r="I1790" s="315"/>
      <c r="J1790" s="315"/>
      <c r="K1790" s="315"/>
      <c r="L1790" s="290">
        <v>262500</v>
      </c>
      <c r="M1790" s="291"/>
      <c r="N1790" s="292">
        <v>262500</v>
      </c>
      <c r="O1790" s="293"/>
      <c r="P1790" s="293"/>
      <c r="Q1790" s="293"/>
      <c r="FM1790" s="226"/>
      <c r="FN1790" s="237" t="s">
        <v>646</v>
      </c>
      <c r="FO1790" s="226"/>
    </row>
    <row r="1791" spans="1:171" s="116" customFormat="1" ht="16.5" x14ac:dyDescent="0.3">
      <c r="A1791" s="289"/>
      <c r="B1791" s="297"/>
      <c r="C1791" s="314" t="s">
        <v>647</v>
      </c>
      <c r="D1791" s="314"/>
      <c r="E1791" s="314"/>
      <c r="F1791" s="314"/>
      <c r="G1791" s="314"/>
      <c r="H1791" s="314"/>
      <c r="I1791" s="314"/>
      <c r="J1791" s="314"/>
      <c r="K1791" s="314"/>
      <c r="L1791" s="298">
        <v>1499518.33</v>
      </c>
      <c r="M1791" s="299"/>
      <c r="N1791" s="300">
        <v>16842362.5</v>
      </c>
      <c r="O1791" s="293"/>
      <c r="P1791" s="293"/>
      <c r="Q1791" s="293"/>
      <c r="FM1791" s="226"/>
      <c r="FO1791" s="226" t="s">
        <v>647</v>
      </c>
    </row>
    <row r="1792" spans="1:171" s="116" customFormat="1" ht="16.5" x14ac:dyDescent="0.3">
      <c r="A1792" s="289"/>
      <c r="B1792" s="297"/>
      <c r="C1792" s="314" t="s">
        <v>522</v>
      </c>
      <c r="D1792" s="314"/>
      <c r="E1792" s="314"/>
      <c r="F1792" s="314"/>
      <c r="G1792" s="314"/>
      <c r="H1792" s="314"/>
      <c r="I1792" s="314"/>
      <c r="J1792" s="314"/>
      <c r="K1792" s="314"/>
      <c r="L1792" s="298">
        <v>1499518.33</v>
      </c>
      <c r="M1792" s="299"/>
      <c r="N1792" s="300">
        <v>16842362.5</v>
      </c>
      <c r="O1792" s="293"/>
      <c r="P1792" s="293"/>
      <c r="Q1792" s="293"/>
      <c r="FM1792" s="226"/>
      <c r="FO1792" s="226" t="s">
        <v>522</v>
      </c>
    </row>
    <row r="1793" spans="1:235" s="116" customFormat="1" ht="16.5" x14ac:dyDescent="0.3">
      <c r="A1793" s="289"/>
      <c r="B1793" s="239"/>
      <c r="C1793" s="315" t="s">
        <v>523</v>
      </c>
      <c r="D1793" s="315"/>
      <c r="E1793" s="315"/>
      <c r="F1793" s="315"/>
      <c r="G1793" s="315"/>
      <c r="H1793" s="315"/>
      <c r="I1793" s="315"/>
      <c r="J1793" s="315"/>
      <c r="K1793" s="315"/>
      <c r="L1793" s="290">
        <v>299903.67</v>
      </c>
      <c r="M1793" s="291"/>
      <c r="N1793" s="292">
        <v>3368472.5</v>
      </c>
      <c r="O1793" s="293"/>
      <c r="P1793" s="293"/>
      <c r="Q1793" s="293"/>
      <c r="FM1793" s="226"/>
      <c r="FO1793" s="226"/>
      <c r="FP1793" s="237" t="s">
        <v>523</v>
      </c>
    </row>
    <row r="1794" spans="1:235" s="116" customFormat="1" ht="16.5" x14ac:dyDescent="0.3">
      <c r="A1794" s="289"/>
      <c r="B1794" s="297"/>
      <c r="C1794" s="314" t="s">
        <v>524</v>
      </c>
      <c r="D1794" s="314"/>
      <c r="E1794" s="314"/>
      <c r="F1794" s="314"/>
      <c r="G1794" s="314"/>
      <c r="H1794" s="314"/>
      <c r="I1794" s="314"/>
      <c r="J1794" s="314"/>
      <c r="K1794" s="314"/>
      <c r="L1794" s="298">
        <v>1799422</v>
      </c>
      <c r="M1794" s="299"/>
      <c r="N1794" s="300">
        <v>20210835</v>
      </c>
      <c r="O1794" s="293"/>
      <c r="P1794" s="293"/>
      <c r="Q1794" s="293"/>
      <c r="FM1794" s="226"/>
      <c r="FO1794" s="226"/>
      <c r="FQ1794" s="226" t="s">
        <v>524</v>
      </c>
    </row>
    <row r="1795" spans="1:235" s="116" customFormat="1" ht="1.5" customHeight="1" x14ac:dyDescent="0.25">
      <c r="B1795" s="279"/>
      <c r="C1795" s="277"/>
      <c r="D1795" s="277"/>
      <c r="E1795" s="277"/>
      <c r="F1795" s="277"/>
      <c r="G1795" s="277"/>
      <c r="H1795" s="277"/>
      <c r="I1795" s="277"/>
      <c r="J1795" s="277"/>
      <c r="K1795" s="277"/>
      <c r="L1795" s="298"/>
      <c r="M1795" s="301"/>
      <c r="N1795" s="302"/>
    </row>
    <row r="1796" spans="1:235" s="116" customFormat="1" ht="26.25" customHeight="1" x14ac:dyDescent="0.25">
      <c r="A1796" s="303"/>
      <c r="B1796" s="304"/>
      <c r="C1796" s="304"/>
      <c r="D1796" s="304"/>
      <c r="E1796" s="304"/>
      <c r="F1796" s="304"/>
      <c r="G1796" s="304"/>
      <c r="H1796" s="304"/>
      <c r="I1796" s="304"/>
      <c r="J1796" s="304"/>
      <c r="K1796" s="304"/>
      <c r="L1796" s="304"/>
      <c r="M1796" s="304"/>
      <c r="N1796" s="304"/>
    </row>
    <row r="1797" spans="1:235" s="208" customFormat="1" ht="15" x14ac:dyDescent="0.25">
      <c r="A1797" s="191"/>
      <c r="B1797" s="305" t="s">
        <v>525</v>
      </c>
      <c r="C1797" s="311"/>
      <c r="D1797" s="311"/>
      <c r="E1797" s="311"/>
      <c r="F1797" s="311"/>
      <c r="G1797" s="311"/>
      <c r="H1797" s="312" t="s">
        <v>526</v>
      </c>
      <c r="I1797" s="312"/>
      <c r="J1797" s="312"/>
      <c r="K1797" s="312"/>
      <c r="L1797" s="312"/>
      <c r="M1797" s="116"/>
      <c r="N1797" s="116"/>
      <c r="O1797" s="116"/>
      <c r="P1797" s="116"/>
      <c r="Q1797" s="116"/>
      <c r="R1797" s="116"/>
      <c r="S1797" s="116"/>
      <c r="T1797" s="116"/>
      <c r="U1797" s="116"/>
      <c r="V1797" s="116"/>
      <c r="W1797" s="116"/>
      <c r="X1797" s="116"/>
      <c r="Y1797" s="194"/>
      <c r="Z1797" s="194"/>
      <c r="AA1797" s="194"/>
      <c r="AB1797" s="194"/>
      <c r="AC1797" s="194"/>
      <c r="AD1797" s="194"/>
      <c r="AE1797" s="194"/>
      <c r="AF1797" s="194"/>
      <c r="AG1797" s="194"/>
      <c r="AH1797" s="194"/>
      <c r="AI1797" s="194"/>
      <c r="AJ1797" s="194"/>
      <c r="AK1797" s="194"/>
      <c r="AL1797" s="194"/>
      <c r="AM1797" s="194"/>
      <c r="AN1797" s="194"/>
      <c r="AO1797" s="194"/>
      <c r="AP1797" s="194"/>
      <c r="AQ1797" s="194"/>
      <c r="AR1797" s="194"/>
      <c r="AS1797" s="194"/>
      <c r="AT1797" s="194"/>
      <c r="AU1797" s="194"/>
      <c r="AV1797" s="194"/>
      <c r="AW1797" s="194"/>
      <c r="AX1797" s="194"/>
      <c r="AY1797" s="194"/>
      <c r="AZ1797" s="194"/>
      <c r="BA1797" s="194"/>
      <c r="BB1797" s="194"/>
      <c r="BC1797" s="194"/>
      <c r="BD1797" s="194"/>
      <c r="BE1797" s="194"/>
      <c r="BF1797" s="194"/>
      <c r="BG1797" s="194"/>
      <c r="BH1797" s="194"/>
      <c r="BI1797" s="194"/>
      <c r="BJ1797" s="194"/>
      <c r="BK1797" s="194"/>
      <c r="BL1797" s="194"/>
      <c r="BM1797" s="194"/>
      <c r="BN1797" s="194"/>
      <c r="BO1797" s="194"/>
      <c r="BP1797" s="194"/>
      <c r="BQ1797" s="194"/>
      <c r="BR1797" s="194"/>
      <c r="BS1797" s="194"/>
      <c r="BT1797" s="194"/>
      <c r="BU1797" s="194"/>
      <c r="BV1797" s="194"/>
      <c r="BW1797" s="194"/>
      <c r="BX1797" s="194"/>
      <c r="BY1797" s="194"/>
      <c r="BZ1797" s="194"/>
      <c r="CA1797" s="194"/>
      <c r="CB1797" s="194"/>
      <c r="CC1797" s="194"/>
      <c r="CD1797" s="194"/>
      <c r="CE1797" s="194"/>
      <c r="CF1797" s="194"/>
      <c r="CG1797" s="194"/>
      <c r="CH1797" s="194"/>
      <c r="CI1797" s="194"/>
      <c r="CJ1797" s="194"/>
      <c r="CK1797" s="194"/>
      <c r="CL1797" s="194"/>
      <c r="CM1797" s="194"/>
      <c r="CN1797" s="194"/>
      <c r="CO1797" s="194"/>
      <c r="CP1797" s="194"/>
      <c r="CQ1797" s="194"/>
      <c r="CR1797" s="194"/>
      <c r="CS1797" s="194"/>
      <c r="CT1797" s="194"/>
      <c r="CU1797" s="194"/>
      <c r="CV1797" s="194"/>
      <c r="CW1797" s="194"/>
      <c r="CX1797" s="194"/>
      <c r="CY1797" s="194"/>
      <c r="CZ1797" s="194"/>
      <c r="DA1797" s="194"/>
      <c r="DB1797" s="194"/>
      <c r="DC1797" s="194"/>
      <c r="DD1797" s="194"/>
      <c r="DE1797" s="194"/>
      <c r="DF1797" s="194"/>
      <c r="DG1797" s="194"/>
      <c r="DH1797" s="194"/>
      <c r="DI1797" s="194"/>
      <c r="DJ1797" s="194"/>
      <c r="DK1797" s="194"/>
      <c r="DL1797" s="194"/>
      <c r="DM1797" s="194"/>
      <c r="DN1797" s="194"/>
      <c r="DO1797" s="194"/>
      <c r="DP1797" s="194"/>
      <c r="DQ1797" s="194"/>
      <c r="DR1797" s="194"/>
      <c r="DS1797" s="194"/>
      <c r="DT1797" s="194"/>
      <c r="DU1797" s="194"/>
      <c r="DV1797" s="194"/>
      <c r="DW1797" s="194"/>
      <c r="DX1797" s="194"/>
      <c r="DY1797" s="194"/>
      <c r="DZ1797" s="194"/>
      <c r="EA1797" s="194"/>
      <c r="EB1797" s="194"/>
      <c r="EC1797" s="194"/>
      <c r="ED1797" s="194"/>
      <c r="EE1797" s="194"/>
      <c r="EF1797" s="194"/>
      <c r="EG1797" s="194"/>
      <c r="EH1797" s="194"/>
      <c r="EI1797" s="194"/>
      <c r="EJ1797" s="194"/>
      <c r="EK1797" s="194"/>
      <c r="EL1797" s="194"/>
      <c r="EM1797" s="194"/>
      <c r="EN1797" s="194"/>
      <c r="EO1797" s="194"/>
      <c r="EP1797" s="194"/>
      <c r="EQ1797" s="194"/>
      <c r="ER1797" s="194"/>
      <c r="ES1797" s="194"/>
      <c r="ET1797" s="194"/>
      <c r="EU1797" s="194"/>
      <c r="EV1797" s="194"/>
      <c r="EW1797" s="194"/>
      <c r="EX1797" s="194"/>
      <c r="EY1797" s="194"/>
      <c r="EZ1797" s="194"/>
      <c r="FA1797" s="194"/>
      <c r="FB1797" s="194"/>
      <c r="FC1797" s="194"/>
      <c r="FD1797" s="194"/>
      <c r="FE1797" s="194"/>
      <c r="FF1797" s="194"/>
      <c r="FG1797" s="194"/>
      <c r="FH1797" s="194"/>
      <c r="FI1797" s="194"/>
      <c r="FJ1797" s="194"/>
      <c r="FK1797" s="194"/>
      <c r="FL1797" s="194"/>
      <c r="FM1797" s="194"/>
      <c r="FN1797" s="194"/>
      <c r="FO1797" s="194"/>
      <c r="FP1797" s="194"/>
      <c r="FQ1797" s="194"/>
      <c r="FR1797" s="194" t="s">
        <v>4</v>
      </c>
      <c r="FS1797" s="194" t="s">
        <v>4</v>
      </c>
      <c r="FT1797" s="194" t="s">
        <v>4</v>
      </c>
      <c r="FU1797" s="194" t="s">
        <v>4</v>
      </c>
      <c r="FV1797" s="194" t="s">
        <v>4</v>
      </c>
      <c r="FW1797" s="194" t="s">
        <v>526</v>
      </c>
      <c r="FX1797" s="194" t="s">
        <v>4</v>
      </c>
      <c r="FY1797" s="194" t="s">
        <v>4</v>
      </c>
      <c r="FZ1797" s="194" t="s">
        <v>4</v>
      </c>
      <c r="GA1797" s="194" t="s">
        <v>4</v>
      </c>
      <c r="GB1797" s="194"/>
      <c r="GC1797" s="194"/>
      <c r="GD1797" s="194"/>
      <c r="GE1797" s="194"/>
      <c r="GF1797" s="194"/>
      <c r="GG1797" s="194"/>
      <c r="GH1797" s="194"/>
      <c r="GI1797" s="194"/>
      <c r="GJ1797" s="194"/>
      <c r="GK1797" s="194"/>
      <c r="GL1797" s="194"/>
      <c r="GM1797" s="194"/>
      <c r="GN1797" s="194"/>
      <c r="GO1797" s="194"/>
      <c r="GP1797" s="194"/>
      <c r="GQ1797" s="194"/>
      <c r="GR1797" s="194"/>
      <c r="GS1797" s="194"/>
      <c r="GT1797" s="194"/>
      <c r="GU1797" s="194"/>
      <c r="GV1797" s="194"/>
      <c r="GW1797" s="194"/>
      <c r="GX1797" s="194"/>
      <c r="GY1797" s="194"/>
      <c r="GZ1797" s="194"/>
      <c r="HA1797" s="194"/>
      <c r="HB1797" s="194"/>
      <c r="HC1797" s="194"/>
      <c r="HD1797" s="194"/>
      <c r="HE1797" s="194"/>
      <c r="HF1797" s="194"/>
      <c r="HG1797" s="194"/>
      <c r="HH1797" s="194"/>
      <c r="HI1797" s="194"/>
      <c r="HJ1797" s="194"/>
      <c r="HK1797" s="194"/>
      <c r="HL1797" s="194"/>
      <c r="HM1797" s="194"/>
      <c r="HN1797" s="194"/>
      <c r="HO1797" s="194"/>
      <c r="HP1797" s="194"/>
      <c r="HQ1797" s="194"/>
      <c r="HR1797" s="194"/>
      <c r="HS1797" s="194"/>
      <c r="HT1797" s="194"/>
      <c r="HU1797" s="194"/>
      <c r="HV1797" s="194"/>
      <c r="HW1797" s="194"/>
      <c r="HX1797" s="194"/>
      <c r="HY1797" s="194"/>
      <c r="HZ1797" s="194"/>
      <c r="IA1797" s="194"/>
    </row>
    <row r="1798" spans="1:235" s="306" customFormat="1" ht="16.5" customHeight="1" x14ac:dyDescent="0.25">
      <c r="A1798" s="193"/>
      <c r="B1798" s="305"/>
      <c r="C1798" s="313" t="s">
        <v>527</v>
      </c>
      <c r="D1798" s="313"/>
      <c r="E1798" s="313"/>
      <c r="F1798" s="313"/>
      <c r="G1798" s="313"/>
      <c r="H1798" s="313"/>
      <c r="I1798" s="313"/>
      <c r="J1798" s="313"/>
      <c r="K1798" s="313"/>
      <c r="L1798" s="313"/>
      <c r="Y1798" s="307"/>
      <c r="Z1798" s="307"/>
      <c r="AA1798" s="307"/>
      <c r="AB1798" s="307"/>
      <c r="AC1798" s="307"/>
      <c r="AD1798" s="307"/>
      <c r="AE1798" s="307"/>
      <c r="AF1798" s="307"/>
      <c r="AG1798" s="307"/>
      <c r="AH1798" s="307"/>
      <c r="AI1798" s="307"/>
      <c r="AJ1798" s="307"/>
      <c r="AK1798" s="307"/>
      <c r="AL1798" s="307"/>
      <c r="AM1798" s="307"/>
      <c r="AN1798" s="307"/>
      <c r="AO1798" s="307"/>
      <c r="AP1798" s="307"/>
      <c r="AQ1798" s="307"/>
      <c r="AR1798" s="307"/>
      <c r="AS1798" s="307"/>
      <c r="AT1798" s="307"/>
      <c r="AU1798" s="307"/>
      <c r="AV1798" s="307"/>
      <c r="AW1798" s="307"/>
      <c r="AX1798" s="307"/>
      <c r="AY1798" s="307"/>
      <c r="AZ1798" s="307"/>
      <c r="BA1798" s="307"/>
      <c r="BB1798" s="307"/>
      <c r="BC1798" s="307"/>
      <c r="BD1798" s="307"/>
      <c r="BE1798" s="307"/>
      <c r="BF1798" s="307"/>
      <c r="BG1798" s="307"/>
      <c r="BH1798" s="307"/>
      <c r="BI1798" s="307"/>
      <c r="BJ1798" s="307"/>
      <c r="BK1798" s="307"/>
      <c r="BL1798" s="307"/>
      <c r="BM1798" s="307"/>
      <c r="BN1798" s="307"/>
      <c r="BO1798" s="307"/>
      <c r="BP1798" s="307"/>
      <c r="BQ1798" s="307"/>
      <c r="BR1798" s="307"/>
      <c r="BS1798" s="307"/>
      <c r="BT1798" s="307"/>
      <c r="BU1798" s="307"/>
      <c r="BV1798" s="307"/>
      <c r="BW1798" s="307"/>
      <c r="BX1798" s="307"/>
      <c r="BY1798" s="307"/>
      <c r="BZ1798" s="307"/>
      <c r="CA1798" s="307"/>
      <c r="CB1798" s="307"/>
      <c r="CC1798" s="307"/>
      <c r="CD1798" s="307"/>
      <c r="CE1798" s="307"/>
      <c r="CF1798" s="307"/>
      <c r="CG1798" s="307"/>
      <c r="CH1798" s="307"/>
      <c r="CI1798" s="307"/>
      <c r="CJ1798" s="307"/>
      <c r="CK1798" s="307"/>
      <c r="CL1798" s="307"/>
      <c r="CM1798" s="307"/>
      <c r="CN1798" s="307"/>
      <c r="CO1798" s="307"/>
      <c r="CP1798" s="307"/>
      <c r="CQ1798" s="307"/>
      <c r="CR1798" s="307"/>
      <c r="CS1798" s="307"/>
      <c r="CT1798" s="307"/>
      <c r="CU1798" s="307"/>
      <c r="CV1798" s="307"/>
      <c r="CW1798" s="307"/>
      <c r="CX1798" s="307"/>
      <c r="CY1798" s="307"/>
      <c r="CZ1798" s="307"/>
      <c r="DA1798" s="307"/>
      <c r="DB1798" s="307"/>
      <c r="DC1798" s="307"/>
      <c r="DD1798" s="307"/>
      <c r="DE1798" s="307"/>
      <c r="DF1798" s="307"/>
      <c r="DG1798" s="307"/>
      <c r="DH1798" s="307"/>
      <c r="DI1798" s="307"/>
      <c r="DJ1798" s="307"/>
      <c r="DK1798" s="307"/>
      <c r="DL1798" s="307"/>
      <c r="DM1798" s="307"/>
      <c r="DN1798" s="307"/>
      <c r="DO1798" s="307"/>
      <c r="DP1798" s="307"/>
      <c r="DQ1798" s="307"/>
      <c r="DR1798" s="307"/>
      <c r="DS1798" s="307"/>
      <c r="DT1798" s="307"/>
      <c r="DU1798" s="307"/>
      <c r="DV1798" s="307"/>
      <c r="DW1798" s="307"/>
      <c r="DX1798" s="307"/>
      <c r="DY1798" s="307"/>
      <c r="DZ1798" s="307"/>
      <c r="EA1798" s="307"/>
      <c r="EB1798" s="307"/>
      <c r="EC1798" s="307"/>
      <c r="ED1798" s="307"/>
      <c r="EE1798" s="307"/>
      <c r="EF1798" s="307"/>
      <c r="EG1798" s="307"/>
      <c r="EH1798" s="307"/>
      <c r="EI1798" s="307"/>
      <c r="EJ1798" s="307"/>
      <c r="EK1798" s="307"/>
      <c r="EL1798" s="307"/>
      <c r="EM1798" s="307"/>
      <c r="EN1798" s="307"/>
      <c r="EO1798" s="307"/>
      <c r="EP1798" s="307"/>
      <c r="EQ1798" s="307"/>
      <c r="ER1798" s="307"/>
      <c r="ES1798" s="307"/>
      <c r="ET1798" s="307"/>
      <c r="EU1798" s="307"/>
      <c r="EV1798" s="307"/>
      <c r="EW1798" s="307"/>
      <c r="EX1798" s="307"/>
      <c r="EY1798" s="307"/>
      <c r="EZ1798" s="307"/>
      <c r="FA1798" s="307"/>
      <c r="FB1798" s="307"/>
      <c r="FC1798" s="307"/>
      <c r="FD1798" s="307"/>
      <c r="FE1798" s="307"/>
      <c r="FF1798" s="307"/>
      <c r="FG1798" s="307"/>
      <c r="FH1798" s="307"/>
      <c r="FI1798" s="307"/>
      <c r="FJ1798" s="307"/>
      <c r="FK1798" s="307"/>
      <c r="FL1798" s="307"/>
      <c r="FM1798" s="307"/>
      <c r="FN1798" s="307"/>
      <c r="FO1798" s="307"/>
      <c r="FP1798" s="307"/>
      <c r="FQ1798" s="307"/>
      <c r="FR1798" s="307"/>
      <c r="FS1798" s="307"/>
      <c r="FT1798" s="307"/>
      <c r="FU1798" s="307"/>
      <c r="FV1798" s="307"/>
      <c r="FW1798" s="307"/>
      <c r="FX1798" s="307"/>
      <c r="FY1798" s="307"/>
      <c r="FZ1798" s="307"/>
      <c r="GA1798" s="307"/>
      <c r="GB1798" s="307"/>
      <c r="GC1798" s="307"/>
      <c r="GD1798" s="307"/>
      <c r="GE1798" s="307"/>
      <c r="GF1798" s="307"/>
      <c r="GG1798" s="307"/>
      <c r="GH1798" s="307"/>
      <c r="GI1798" s="307"/>
      <c r="GJ1798" s="307"/>
      <c r="GK1798" s="307"/>
      <c r="GL1798" s="307"/>
      <c r="GM1798" s="307"/>
      <c r="GN1798" s="307"/>
      <c r="GO1798" s="307"/>
      <c r="GP1798" s="307"/>
      <c r="GQ1798" s="307"/>
      <c r="GR1798" s="307"/>
      <c r="GS1798" s="307"/>
      <c r="GT1798" s="307"/>
      <c r="GU1798" s="307"/>
      <c r="GV1798" s="307"/>
      <c r="GW1798" s="307"/>
      <c r="GX1798" s="307"/>
      <c r="GY1798" s="307"/>
      <c r="GZ1798" s="307"/>
      <c r="HA1798" s="307"/>
      <c r="HB1798" s="307"/>
      <c r="HC1798" s="307"/>
      <c r="HD1798" s="307"/>
      <c r="HE1798" s="307"/>
      <c r="HF1798" s="307"/>
      <c r="HG1798" s="307"/>
      <c r="HH1798" s="307"/>
      <c r="HI1798" s="307"/>
      <c r="HJ1798" s="307"/>
      <c r="HK1798" s="307"/>
      <c r="HL1798" s="307"/>
      <c r="HM1798" s="307"/>
      <c r="HN1798" s="307"/>
      <c r="HO1798" s="307"/>
      <c r="HP1798" s="307"/>
      <c r="HQ1798" s="307"/>
      <c r="HR1798" s="307"/>
      <c r="HS1798" s="307"/>
      <c r="HT1798" s="307"/>
      <c r="HU1798" s="307"/>
      <c r="HV1798" s="307"/>
      <c r="HW1798" s="307"/>
      <c r="HX1798" s="307"/>
      <c r="HY1798" s="307"/>
      <c r="HZ1798" s="307"/>
      <c r="IA1798" s="307"/>
    </row>
    <row r="1799" spans="1:235" s="208" customFormat="1" ht="15" x14ac:dyDescent="0.25">
      <c r="A1799" s="191"/>
      <c r="B1799" s="305" t="s">
        <v>528</v>
      </c>
      <c r="C1799" s="311"/>
      <c r="D1799" s="311"/>
      <c r="E1799" s="311"/>
      <c r="F1799" s="311"/>
      <c r="G1799" s="311"/>
      <c r="H1799" s="312"/>
      <c r="I1799" s="312"/>
      <c r="J1799" s="312"/>
      <c r="K1799" s="312"/>
      <c r="L1799" s="312"/>
      <c r="M1799" s="116"/>
      <c r="N1799" s="116"/>
      <c r="O1799" s="116"/>
      <c r="P1799" s="116"/>
      <c r="Q1799" s="116"/>
      <c r="R1799" s="116"/>
      <c r="S1799" s="116"/>
      <c r="T1799" s="116"/>
      <c r="U1799" s="116"/>
      <c r="V1799" s="116"/>
      <c r="W1799" s="116"/>
      <c r="X1799" s="116"/>
      <c r="Y1799" s="194"/>
      <c r="Z1799" s="194"/>
      <c r="AA1799" s="194"/>
      <c r="AB1799" s="194"/>
      <c r="AC1799" s="194"/>
      <c r="AD1799" s="194"/>
      <c r="AE1799" s="194"/>
      <c r="AF1799" s="194"/>
      <c r="AG1799" s="194"/>
      <c r="AH1799" s="194"/>
      <c r="AI1799" s="194"/>
      <c r="AJ1799" s="194"/>
      <c r="AK1799" s="194"/>
      <c r="AL1799" s="194"/>
      <c r="AM1799" s="194"/>
      <c r="AN1799" s="194"/>
      <c r="AO1799" s="194"/>
      <c r="AP1799" s="194"/>
      <c r="AQ1799" s="194"/>
      <c r="AR1799" s="194"/>
      <c r="AS1799" s="194"/>
      <c r="AT1799" s="194"/>
      <c r="AU1799" s="194"/>
      <c r="AV1799" s="194"/>
      <c r="AW1799" s="194"/>
      <c r="AX1799" s="194"/>
      <c r="AY1799" s="194"/>
      <c r="AZ1799" s="194"/>
      <c r="BA1799" s="194"/>
      <c r="BB1799" s="194"/>
      <c r="BC1799" s="194"/>
      <c r="BD1799" s="194"/>
      <c r="BE1799" s="194"/>
      <c r="BF1799" s="194"/>
      <c r="BG1799" s="194"/>
      <c r="BH1799" s="194"/>
      <c r="BI1799" s="194"/>
      <c r="BJ1799" s="194"/>
      <c r="BK1799" s="194"/>
      <c r="BL1799" s="194"/>
      <c r="BM1799" s="194"/>
      <c r="BN1799" s="194"/>
      <c r="BO1799" s="194"/>
      <c r="BP1799" s="194"/>
      <c r="BQ1799" s="194"/>
      <c r="BR1799" s="194"/>
      <c r="BS1799" s="194"/>
      <c r="BT1799" s="194"/>
      <c r="BU1799" s="194"/>
      <c r="BV1799" s="194"/>
      <c r="BW1799" s="194"/>
      <c r="BX1799" s="194"/>
      <c r="BY1799" s="194"/>
      <c r="BZ1799" s="194"/>
      <c r="CA1799" s="194"/>
      <c r="CB1799" s="194"/>
      <c r="CC1799" s="194"/>
      <c r="CD1799" s="194"/>
      <c r="CE1799" s="194"/>
      <c r="CF1799" s="194"/>
      <c r="CG1799" s="194"/>
      <c r="CH1799" s="194"/>
      <c r="CI1799" s="194"/>
      <c r="CJ1799" s="194"/>
      <c r="CK1799" s="194"/>
      <c r="CL1799" s="194"/>
      <c r="CM1799" s="194"/>
      <c r="CN1799" s="194"/>
      <c r="CO1799" s="194"/>
      <c r="CP1799" s="194"/>
      <c r="CQ1799" s="194"/>
      <c r="CR1799" s="194"/>
      <c r="CS1799" s="194"/>
      <c r="CT1799" s="194"/>
      <c r="CU1799" s="194"/>
      <c r="CV1799" s="194"/>
      <c r="CW1799" s="194"/>
      <c r="CX1799" s="194"/>
      <c r="CY1799" s="194"/>
      <c r="CZ1799" s="194"/>
      <c r="DA1799" s="194"/>
      <c r="DB1799" s="194"/>
      <c r="DC1799" s="194"/>
      <c r="DD1799" s="194"/>
      <c r="DE1799" s="194"/>
      <c r="DF1799" s="194"/>
      <c r="DG1799" s="194"/>
      <c r="DH1799" s="194"/>
      <c r="DI1799" s="194"/>
      <c r="DJ1799" s="194"/>
      <c r="DK1799" s="194"/>
      <c r="DL1799" s="194"/>
      <c r="DM1799" s="194"/>
      <c r="DN1799" s="194"/>
      <c r="DO1799" s="194"/>
      <c r="DP1799" s="194"/>
      <c r="DQ1799" s="194"/>
      <c r="DR1799" s="194"/>
      <c r="DS1799" s="194"/>
      <c r="DT1799" s="194"/>
      <c r="DU1799" s="194"/>
      <c r="DV1799" s="194"/>
      <c r="DW1799" s="194"/>
      <c r="DX1799" s="194"/>
      <c r="DY1799" s="194"/>
      <c r="DZ1799" s="194"/>
      <c r="EA1799" s="194"/>
      <c r="EB1799" s="194"/>
      <c r="EC1799" s="194"/>
      <c r="ED1799" s="194"/>
      <c r="EE1799" s="194"/>
      <c r="EF1799" s="194"/>
      <c r="EG1799" s="194"/>
      <c r="EH1799" s="194"/>
      <c r="EI1799" s="194"/>
      <c r="EJ1799" s="194"/>
      <c r="EK1799" s="194"/>
      <c r="EL1799" s="194"/>
      <c r="EM1799" s="194"/>
      <c r="EN1799" s="194"/>
      <c r="EO1799" s="194"/>
      <c r="EP1799" s="194"/>
      <c r="EQ1799" s="194"/>
      <c r="ER1799" s="194"/>
      <c r="ES1799" s="194"/>
      <c r="ET1799" s="194"/>
      <c r="EU1799" s="194"/>
      <c r="EV1799" s="194"/>
      <c r="EW1799" s="194"/>
      <c r="EX1799" s="194"/>
      <c r="EY1799" s="194"/>
      <c r="EZ1799" s="194"/>
      <c r="FA1799" s="194"/>
      <c r="FB1799" s="194"/>
      <c r="FC1799" s="194"/>
      <c r="FD1799" s="194"/>
      <c r="FE1799" s="194"/>
      <c r="FF1799" s="194"/>
      <c r="FG1799" s="194"/>
      <c r="FH1799" s="194"/>
      <c r="FI1799" s="194"/>
      <c r="FJ1799" s="194"/>
      <c r="FK1799" s="194"/>
      <c r="FL1799" s="194"/>
      <c r="FM1799" s="194"/>
      <c r="FN1799" s="194"/>
      <c r="FO1799" s="194"/>
      <c r="FP1799" s="194"/>
      <c r="FQ1799" s="194"/>
      <c r="FR1799" s="194"/>
      <c r="FS1799" s="194"/>
      <c r="FT1799" s="194"/>
      <c r="FU1799" s="194"/>
      <c r="FV1799" s="194"/>
      <c r="FW1799" s="194"/>
      <c r="FX1799" s="194"/>
      <c r="FY1799" s="194"/>
      <c r="FZ1799" s="194"/>
      <c r="GA1799" s="194"/>
      <c r="GB1799" s="194" t="s">
        <v>4</v>
      </c>
      <c r="GC1799" s="194" t="s">
        <v>4</v>
      </c>
      <c r="GD1799" s="194" t="s">
        <v>4</v>
      </c>
      <c r="GE1799" s="194" t="s">
        <v>4</v>
      </c>
      <c r="GF1799" s="194" t="s">
        <v>4</v>
      </c>
      <c r="GG1799" s="194" t="s">
        <v>4</v>
      </c>
      <c r="GH1799" s="194" t="s">
        <v>4</v>
      </c>
      <c r="GI1799" s="194" t="s">
        <v>4</v>
      </c>
      <c r="GJ1799" s="194" t="s">
        <v>4</v>
      </c>
      <c r="GK1799" s="194" t="s">
        <v>4</v>
      </c>
      <c r="GL1799" s="194"/>
      <c r="GM1799" s="194"/>
      <c r="GN1799" s="194"/>
      <c r="GO1799" s="194"/>
      <c r="GP1799" s="194"/>
      <c r="GQ1799" s="194"/>
      <c r="GR1799" s="194"/>
      <c r="GS1799" s="194"/>
      <c r="GT1799" s="194"/>
      <c r="GU1799" s="194"/>
      <c r="GV1799" s="194"/>
      <c r="GW1799" s="194"/>
      <c r="GX1799" s="194"/>
      <c r="GY1799" s="194"/>
      <c r="GZ1799" s="194"/>
      <c r="HA1799" s="194"/>
      <c r="HB1799" s="194"/>
      <c r="HC1799" s="194"/>
      <c r="HD1799" s="194"/>
      <c r="HE1799" s="194"/>
      <c r="HF1799" s="194"/>
      <c r="HG1799" s="194"/>
      <c r="HH1799" s="194"/>
      <c r="HI1799" s="194"/>
      <c r="HJ1799" s="194"/>
      <c r="HK1799" s="194"/>
      <c r="HL1799" s="194"/>
      <c r="HM1799" s="194"/>
      <c r="HN1799" s="194"/>
      <c r="HO1799" s="194"/>
      <c r="HP1799" s="194"/>
      <c r="HQ1799" s="194"/>
      <c r="HR1799" s="194"/>
      <c r="HS1799" s="194"/>
      <c r="HT1799" s="194"/>
      <c r="HU1799" s="194"/>
      <c r="HV1799" s="194"/>
      <c r="HW1799" s="194"/>
      <c r="HX1799" s="194"/>
      <c r="HY1799" s="194"/>
      <c r="HZ1799" s="194"/>
      <c r="IA1799" s="194"/>
    </row>
    <row r="1800" spans="1:235" s="306" customFormat="1" ht="16.5" customHeight="1" x14ac:dyDescent="0.25">
      <c r="A1800" s="193"/>
      <c r="C1800" s="313" t="s">
        <v>527</v>
      </c>
      <c r="D1800" s="313"/>
      <c r="E1800" s="313"/>
      <c r="F1800" s="313"/>
      <c r="G1800" s="313"/>
      <c r="H1800" s="313"/>
      <c r="I1800" s="313"/>
      <c r="J1800" s="313"/>
      <c r="K1800" s="313"/>
      <c r="L1800" s="313"/>
      <c r="Y1800" s="307"/>
      <c r="Z1800" s="307"/>
      <c r="AA1800" s="307"/>
      <c r="AB1800" s="307"/>
      <c r="AC1800" s="307"/>
      <c r="AD1800" s="307"/>
      <c r="AE1800" s="307"/>
      <c r="AF1800" s="307"/>
      <c r="AG1800" s="307"/>
      <c r="AH1800" s="307"/>
      <c r="AI1800" s="307"/>
      <c r="AJ1800" s="307"/>
      <c r="AK1800" s="307"/>
      <c r="AL1800" s="307"/>
      <c r="AM1800" s="307"/>
      <c r="AN1800" s="307"/>
      <c r="AO1800" s="307"/>
      <c r="AP1800" s="307"/>
      <c r="AQ1800" s="307"/>
      <c r="AR1800" s="307"/>
      <c r="AS1800" s="307"/>
      <c r="AT1800" s="307"/>
      <c r="AU1800" s="307"/>
      <c r="AV1800" s="307"/>
      <c r="AW1800" s="307"/>
      <c r="AX1800" s="307"/>
      <c r="AY1800" s="307"/>
      <c r="AZ1800" s="307"/>
      <c r="BA1800" s="307"/>
      <c r="BB1800" s="307"/>
      <c r="BC1800" s="307"/>
      <c r="BD1800" s="307"/>
      <c r="BE1800" s="307"/>
      <c r="BF1800" s="307"/>
      <c r="BG1800" s="307"/>
      <c r="BH1800" s="307"/>
      <c r="BI1800" s="307"/>
      <c r="BJ1800" s="307"/>
      <c r="BK1800" s="307"/>
      <c r="BL1800" s="307"/>
      <c r="BM1800" s="307"/>
      <c r="BN1800" s="307"/>
      <c r="BO1800" s="307"/>
      <c r="BP1800" s="307"/>
      <c r="BQ1800" s="307"/>
      <c r="BR1800" s="307"/>
      <c r="BS1800" s="307"/>
      <c r="BT1800" s="307"/>
      <c r="BU1800" s="307"/>
      <c r="BV1800" s="307"/>
      <c r="BW1800" s="307"/>
      <c r="BX1800" s="307"/>
      <c r="BY1800" s="307"/>
      <c r="BZ1800" s="307"/>
      <c r="CA1800" s="307"/>
      <c r="CB1800" s="307"/>
      <c r="CC1800" s="307"/>
      <c r="CD1800" s="307"/>
      <c r="CE1800" s="307"/>
      <c r="CF1800" s="307"/>
      <c r="CG1800" s="307"/>
      <c r="CH1800" s="307"/>
      <c r="CI1800" s="307"/>
      <c r="CJ1800" s="307"/>
      <c r="CK1800" s="307"/>
      <c r="CL1800" s="307"/>
      <c r="CM1800" s="307"/>
      <c r="CN1800" s="307"/>
      <c r="CO1800" s="307"/>
      <c r="CP1800" s="307"/>
      <c r="CQ1800" s="307"/>
      <c r="CR1800" s="307"/>
      <c r="CS1800" s="307"/>
      <c r="CT1800" s="307"/>
      <c r="CU1800" s="307"/>
      <c r="CV1800" s="307"/>
      <c r="CW1800" s="307"/>
      <c r="CX1800" s="307"/>
      <c r="CY1800" s="307"/>
      <c r="CZ1800" s="307"/>
      <c r="DA1800" s="307"/>
      <c r="DB1800" s="307"/>
      <c r="DC1800" s="307"/>
      <c r="DD1800" s="307"/>
      <c r="DE1800" s="307"/>
      <c r="DF1800" s="307"/>
      <c r="DG1800" s="307"/>
      <c r="DH1800" s="307"/>
      <c r="DI1800" s="307"/>
      <c r="DJ1800" s="307"/>
      <c r="DK1800" s="307"/>
      <c r="DL1800" s="307"/>
      <c r="DM1800" s="307"/>
      <c r="DN1800" s="307"/>
      <c r="DO1800" s="307"/>
      <c r="DP1800" s="307"/>
      <c r="DQ1800" s="307"/>
      <c r="DR1800" s="307"/>
      <c r="DS1800" s="307"/>
      <c r="DT1800" s="307"/>
      <c r="DU1800" s="307"/>
      <c r="DV1800" s="307"/>
      <c r="DW1800" s="307"/>
      <c r="DX1800" s="307"/>
      <c r="DY1800" s="307"/>
      <c r="DZ1800" s="307"/>
      <c r="EA1800" s="307"/>
      <c r="EB1800" s="307"/>
      <c r="EC1800" s="307"/>
      <c r="ED1800" s="307"/>
      <c r="EE1800" s="307"/>
      <c r="EF1800" s="307"/>
      <c r="EG1800" s="307"/>
      <c r="EH1800" s="307"/>
      <c r="EI1800" s="307"/>
      <c r="EJ1800" s="307"/>
      <c r="EK1800" s="307"/>
      <c r="EL1800" s="307"/>
      <c r="EM1800" s="307"/>
      <c r="EN1800" s="307"/>
      <c r="EO1800" s="307"/>
      <c r="EP1800" s="307"/>
      <c r="EQ1800" s="307"/>
      <c r="ER1800" s="307"/>
      <c r="ES1800" s="307"/>
      <c r="ET1800" s="307"/>
      <c r="EU1800" s="307"/>
      <c r="EV1800" s="307"/>
      <c r="EW1800" s="307"/>
      <c r="EX1800" s="307"/>
      <c r="EY1800" s="307"/>
      <c r="EZ1800" s="307"/>
      <c r="FA1800" s="307"/>
      <c r="FB1800" s="307"/>
      <c r="FC1800" s="307"/>
      <c r="FD1800" s="307"/>
      <c r="FE1800" s="307"/>
      <c r="FF1800" s="307"/>
      <c r="FG1800" s="307"/>
      <c r="FH1800" s="307"/>
      <c r="FI1800" s="307"/>
      <c r="FJ1800" s="307"/>
      <c r="FK1800" s="307"/>
      <c r="FL1800" s="307"/>
      <c r="FM1800" s="307"/>
      <c r="FN1800" s="307"/>
      <c r="FO1800" s="307"/>
      <c r="FP1800" s="307"/>
      <c r="FQ1800" s="307"/>
      <c r="FR1800" s="307"/>
      <c r="FS1800" s="307"/>
      <c r="FT1800" s="307"/>
      <c r="FU1800" s="307"/>
      <c r="FV1800" s="307"/>
      <c r="FW1800" s="307"/>
      <c r="FX1800" s="307"/>
      <c r="FY1800" s="307"/>
      <c r="FZ1800" s="307"/>
      <c r="GA1800" s="307"/>
      <c r="GB1800" s="307"/>
      <c r="GC1800" s="307"/>
      <c r="GD1800" s="307"/>
      <c r="GE1800" s="307"/>
      <c r="GF1800" s="307"/>
      <c r="GG1800" s="307"/>
      <c r="GH1800" s="307"/>
      <c r="GI1800" s="307"/>
      <c r="GJ1800" s="307"/>
      <c r="GK1800" s="307"/>
      <c r="GL1800" s="307"/>
      <c r="GM1800" s="307"/>
      <c r="GN1800" s="307"/>
      <c r="GO1800" s="307"/>
      <c r="GP1800" s="307"/>
      <c r="GQ1800" s="307"/>
      <c r="GR1800" s="307"/>
      <c r="GS1800" s="307"/>
      <c r="GT1800" s="307"/>
      <c r="GU1800" s="307"/>
      <c r="GV1800" s="307"/>
      <c r="GW1800" s="307"/>
      <c r="GX1800" s="307"/>
      <c r="GY1800" s="307"/>
      <c r="GZ1800" s="307"/>
      <c r="HA1800" s="307"/>
      <c r="HB1800" s="307"/>
      <c r="HC1800" s="307"/>
      <c r="HD1800" s="307"/>
      <c r="HE1800" s="307"/>
      <c r="HF1800" s="307"/>
      <c r="HG1800" s="307"/>
      <c r="HH1800" s="307"/>
      <c r="HI1800" s="307"/>
      <c r="HJ1800" s="307"/>
      <c r="HK1800" s="307"/>
      <c r="HL1800" s="307"/>
      <c r="HM1800" s="307"/>
      <c r="HN1800" s="307"/>
      <c r="HO1800" s="307"/>
      <c r="HP1800" s="307"/>
      <c r="HQ1800" s="307"/>
      <c r="HR1800" s="307"/>
      <c r="HS1800" s="307"/>
      <c r="HT1800" s="307"/>
      <c r="HU1800" s="307"/>
      <c r="HV1800" s="307"/>
      <c r="HW1800" s="307"/>
      <c r="HX1800" s="307"/>
      <c r="HY1800" s="307"/>
      <c r="HZ1800" s="307"/>
      <c r="IA1800" s="307"/>
    </row>
    <row r="1801" spans="1:235" s="116" customFormat="1" ht="21" customHeight="1" x14ac:dyDescent="0.25"/>
    <row r="1802" spans="1:235" s="208" customFormat="1" ht="22.5" customHeight="1" x14ac:dyDescent="0.25">
      <c r="A1802" s="310" t="s">
        <v>529</v>
      </c>
      <c r="B1802" s="310"/>
      <c r="C1802" s="310"/>
      <c r="D1802" s="310"/>
      <c r="E1802" s="310"/>
      <c r="F1802" s="310"/>
      <c r="G1802" s="310"/>
      <c r="H1802" s="310"/>
      <c r="I1802" s="310"/>
      <c r="J1802" s="310"/>
      <c r="K1802" s="310"/>
      <c r="L1802" s="310"/>
      <c r="M1802" s="310"/>
      <c r="N1802" s="310"/>
      <c r="O1802" s="285"/>
      <c r="P1802" s="285"/>
      <c r="Q1802" s="116"/>
      <c r="R1802" s="116"/>
      <c r="S1802" s="116"/>
      <c r="T1802" s="116"/>
      <c r="U1802" s="116"/>
      <c r="V1802" s="116"/>
      <c r="W1802" s="116"/>
      <c r="X1802" s="116"/>
      <c r="Y1802" s="194"/>
      <c r="Z1802" s="194"/>
      <c r="AA1802" s="194"/>
      <c r="AB1802" s="194"/>
      <c r="AC1802" s="194"/>
      <c r="AD1802" s="194"/>
      <c r="AE1802" s="194"/>
      <c r="AF1802" s="194"/>
      <c r="AG1802" s="194"/>
      <c r="AH1802" s="194"/>
      <c r="AI1802" s="194"/>
      <c r="AJ1802" s="194"/>
      <c r="AK1802" s="194"/>
      <c r="AL1802" s="194"/>
      <c r="AM1802" s="194"/>
      <c r="AN1802" s="194"/>
      <c r="AO1802" s="194"/>
      <c r="AP1802" s="194"/>
      <c r="AQ1802" s="194"/>
      <c r="AR1802" s="194"/>
      <c r="AS1802" s="194"/>
      <c r="AT1802" s="194"/>
      <c r="AU1802" s="194"/>
      <c r="AV1802" s="194"/>
      <c r="AW1802" s="194"/>
      <c r="AX1802" s="194"/>
      <c r="AY1802" s="194"/>
      <c r="AZ1802" s="194"/>
      <c r="BA1802" s="194"/>
      <c r="BB1802" s="194"/>
      <c r="BC1802" s="194"/>
      <c r="BD1802" s="194"/>
      <c r="BE1802" s="194"/>
      <c r="BF1802" s="194"/>
      <c r="BG1802" s="194"/>
      <c r="BH1802" s="194"/>
      <c r="BI1802" s="194"/>
      <c r="BJ1802" s="194"/>
      <c r="BK1802" s="194"/>
      <c r="BL1802" s="194"/>
      <c r="BM1802" s="194"/>
      <c r="BN1802" s="194"/>
      <c r="BO1802" s="194"/>
      <c r="BP1802" s="194"/>
      <c r="BQ1802" s="194"/>
      <c r="BR1802" s="194"/>
      <c r="BS1802" s="194"/>
      <c r="BT1802" s="194"/>
      <c r="BU1802" s="194"/>
      <c r="BV1802" s="194"/>
      <c r="BW1802" s="194"/>
      <c r="BX1802" s="194"/>
      <c r="BY1802" s="194"/>
      <c r="BZ1802" s="194"/>
      <c r="CA1802" s="194"/>
      <c r="CB1802" s="194"/>
      <c r="CC1802" s="194"/>
      <c r="CD1802" s="194"/>
      <c r="CE1802" s="194"/>
      <c r="CF1802" s="194"/>
      <c r="CG1802" s="194"/>
      <c r="CH1802" s="194"/>
      <c r="CI1802" s="194"/>
      <c r="CJ1802" s="194"/>
      <c r="CK1802" s="194"/>
      <c r="CL1802" s="194"/>
      <c r="CM1802" s="194"/>
      <c r="CN1802" s="194"/>
      <c r="CO1802" s="194"/>
      <c r="CP1802" s="194"/>
      <c r="CQ1802" s="194"/>
      <c r="CR1802" s="194"/>
      <c r="CS1802" s="194"/>
      <c r="CT1802" s="194"/>
      <c r="CU1802" s="194"/>
      <c r="CV1802" s="194"/>
      <c r="CW1802" s="194"/>
      <c r="CX1802" s="194"/>
      <c r="CY1802" s="194"/>
      <c r="CZ1802" s="194"/>
      <c r="DA1802" s="194"/>
      <c r="DB1802" s="194"/>
      <c r="DC1802" s="194"/>
      <c r="DD1802" s="194"/>
      <c r="DE1802" s="194"/>
      <c r="DF1802" s="194"/>
      <c r="DG1802" s="194"/>
      <c r="DH1802" s="194"/>
      <c r="DI1802" s="194"/>
      <c r="DJ1802" s="194"/>
      <c r="DK1802" s="194"/>
      <c r="DL1802" s="194"/>
      <c r="DM1802" s="194"/>
      <c r="DN1802" s="194"/>
      <c r="DO1802" s="194"/>
      <c r="DP1802" s="194"/>
      <c r="DQ1802" s="194"/>
      <c r="DR1802" s="194"/>
      <c r="DS1802" s="194"/>
      <c r="DT1802" s="194"/>
      <c r="DU1802" s="194"/>
      <c r="DV1802" s="194"/>
      <c r="DW1802" s="194"/>
      <c r="DX1802" s="194"/>
      <c r="DY1802" s="194"/>
      <c r="DZ1802" s="194"/>
      <c r="EA1802" s="194"/>
      <c r="EB1802" s="194"/>
      <c r="EC1802" s="194"/>
      <c r="ED1802" s="194"/>
      <c r="EE1802" s="194"/>
      <c r="EF1802" s="194"/>
      <c r="EG1802" s="194"/>
      <c r="EH1802" s="194"/>
      <c r="EI1802" s="194"/>
      <c r="EJ1802" s="194"/>
      <c r="EK1802" s="194"/>
      <c r="EL1802" s="194"/>
      <c r="EM1802" s="194"/>
      <c r="EN1802" s="194"/>
      <c r="EO1802" s="194"/>
      <c r="EP1802" s="194"/>
      <c r="EQ1802" s="194"/>
      <c r="ER1802" s="194"/>
      <c r="ES1802" s="194"/>
      <c r="ET1802" s="194"/>
      <c r="EU1802" s="194"/>
      <c r="EV1802" s="194"/>
      <c r="EW1802" s="194"/>
      <c r="EX1802" s="194"/>
      <c r="EY1802" s="194"/>
      <c r="EZ1802" s="194"/>
      <c r="FA1802" s="194"/>
      <c r="FB1802" s="194"/>
      <c r="FC1802" s="194"/>
      <c r="FD1802" s="194"/>
      <c r="FE1802" s="194"/>
      <c r="FF1802" s="194"/>
      <c r="FG1802" s="194"/>
      <c r="FH1802" s="194"/>
      <c r="FI1802" s="194"/>
      <c r="FJ1802" s="194"/>
      <c r="FK1802" s="194"/>
      <c r="FL1802" s="194"/>
      <c r="FM1802" s="194"/>
      <c r="FN1802" s="194"/>
      <c r="FO1802" s="194"/>
      <c r="FP1802" s="194"/>
      <c r="FQ1802" s="194"/>
      <c r="FR1802" s="194"/>
      <c r="FS1802" s="194"/>
      <c r="FT1802" s="194"/>
      <c r="FU1802" s="194"/>
      <c r="FV1802" s="194"/>
      <c r="FW1802" s="194"/>
      <c r="FX1802" s="194"/>
      <c r="FY1802" s="194"/>
      <c r="FZ1802" s="194"/>
      <c r="GA1802" s="194"/>
      <c r="GB1802" s="194"/>
      <c r="GC1802" s="194"/>
      <c r="GD1802" s="194"/>
      <c r="GE1802" s="194"/>
      <c r="GF1802" s="194"/>
      <c r="GG1802" s="194"/>
      <c r="GH1802" s="194"/>
      <c r="GI1802" s="194"/>
      <c r="GJ1802" s="194"/>
      <c r="GK1802" s="194"/>
      <c r="GL1802" s="237" t="s">
        <v>529</v>
      </c>
      <c r="GM1802" s="237" t="s">
        <v>4</v>
      </c>
      <c r="GN1802" s="237" t="s">
        <v>4</v>
      </c>
      <c r="GO1802" s="237" t="s">
        <v>4</v>
      </c>
      <c r="GP1802" s="237" t="s">
        <v>4</v>
      </c>
      <c r="GQ1802" s="237" t="s">
        <v>4</v>
      </c>
      <c r="GR1802" s="237" t="s">
        <v>4</v>
      </c>
      <c r="GS1802" s="237" t="s">
        <v>4</v>
      </c>
      <c r="GT1802" s="237" t="s">
        <v>4</v>
      </c>
      <c r="GU1802" s="237" t="s">
        <v>4</v>
      </c>
      <c r="GV1802" s="237" t="s">
        <v>4</v>
      </c>
      <c r="GW1802" s="237" t="s">
        <v>4</v>
      </c>
      <c r="GX1802" s="237" t="s">
        <v>4</v>
      </c>
      <c r="GY1802" s="237" t="s">
        <v>4</v>
      </c>
      <c r="GZ1802" s="194"/>
      <c r="HA1802" s="194"/>
      <c r="HB1802" s="194"/>
      <c r="HC1802" s="194"/>
      <c r="HD1802" s="194"/>
      <c r="HE1802" s="194"/>
      <c r="HF1802" s="194"/>
      <c r="HG1802" s="194"/>
      <c r="HH1802" s="194"/>
      <c r="HI1802" s="194"/>
      <c r="HJ1802" s="194"/>
      <c r="HK1802" s="194"/>
      <c r="HL1802" s="194"/>
      <c r="HM1802" s="194"/>
      <c r="HN1802" s="194"/>
      <c r="HO1802" s="194"/>
      <c r="HP1802" s="194"/>
      <c r="HQ1802" s="194"/>
      <c r="HR1802" s="194"/>
      <c r="HS1802" s="194"/>
      <c r="HT1802" s="194"/>
      <c r="HU1802" s="194"/>
      <c r="HV1802" s="194"/>
      <c r="HW1802" s="194"/>
      <c r="HX1802" s="194"/>
      <c r="HY1802" s="194"/>
      <c r="HZ1802" s="194"/>
      <c r="IA1802" s="194"/>
    </row>
    <row r="1803" spans="1:235" s="208" customFormat="1" ht="11.25" customHeight="1" x14ac:dyDescent="0.25">
      <c r="A1803" s="310" t="s">
        <v>530</v>
      </c>
      <c r="B1803" s="310"/>
      <c r="C1803" s="310"/>
      <c r="D1803" s="310"/>
      <c r="E1803" s="310"/>
      <c r="F1803" s="310"/>
      <c r="G1803" s="310"/>
      <c r="H1803" s="310"/>
      <c r="I1803" s="310"/>
      <c r="J1803" s="310"/>
      <c r="K1803" s="310"/>
      <c r="L1803" s="310"/>
      <c r="M1803" s="310"/>
      <c r="N1803" s="310"/>
      <c r="O1803" s="285"/>
      <c r="P1803" s="285"/>
      <c r="Q1803" s="116"/>
      <c r="R1803" s="116"/>
      <c r="S1803" s="116"/>
      <c r="T1803" s="116"/>
      <c r="U1803" s="116"/>
      <c r="V1803" s="116"/>
      <c r="W1803" s="116"/>
      <c r="X1803" s="116"/>
      <c r="Y1803" s="194"/>
      <c r="Z1803" s="194"/>
      <c r="AA1803" s="194"/>
      <c r="AB1803" s="194"/>
      <c r="AC1803" s="194"/>
      <c r="AD1803" s="194"/>
      <c r="AE1803" s="194"/>
      <c r="AF1803" s="194"/>
      <c r="AG1803" s="194"/>
      <c r="AH1803" s="194"/>
      <c r="AI1803" s="194"/>
      <c r="AJ1803" s="194"/>
      <c r="AK1803" s="194"/>
      <c r="AL1803" s="194"/>
      <c r="AM1803" s="194"/>
      <c r="AN1803" s="194"/>
      <c r="AO1803" s="194"/>
      <c r="AP1803" s="194"/>
      <c r="AQ1803" s="194"/>
      <c r="AR1803" s="194"/>
      <c r="AS1803" s="194"/>
      <c r="AT1803" s="194"/>
      <c r="AU1803" s="194"/>
      <c r="AV1803" s="194"/>
      <c r="AW1803" s="194"/>
      <c r="AX1803" s="194"/>
      <c r="AY1803" s="194"/>
      <c r="AZ1803" s="194"/>
      <c r="BA1803" s="194"/>
      <c r="BB1803" s="194"/>
      <c r="BC1803" s="194"/>
      <c r="BD1803" s="194"/>
      <c r="BE1803" s="194"/>
      <c r="BF1803" s="194"/>
      <c r="BG1803" s="194"/>
      <c r="BH1803" s="194"/>
      <c r="BI1803" s="194"/>
      <c r="BJ1803" s="194"/>
      <c r="BK1803" s="194"/>
      <c r="BL1803" s="194"/>
      <c r="BM1803" s="194"/>
      <c r="BN1803" s="194"/>
      <c r="BO1803" s="194"/>
      <c r="BP1803" s="194"/>
      <c r="BQ1803" s="194"/>
      <c r="BR1803" s="194"/>
      <c r="BS1803" s="194"/>
      <c r="BT1803" s="194"/>
      <c r="BU1803" s="194"/>
      <c r="BV1803" s="194"/>
      <c r="BW1803" s="194"/>
      <c r="BX1803" s="194"/>
      <c r="BY1803" s="194"/>
      <c r="BZ1803" s="194"/>
      <c r="CA1803" s="194"/>
      <c r="CB1803" s="194"/>
      <c r="CC1803" s="194"/>
      <c r="CD1803" s="194"/>
      <c r="CE1803" s="194"/>
      <c r="CF1803" s="194"/>
      <c r="CG1803" s="194"/>
      <c r="CH1803" s="194"/>
      <c r="CI1803" s="194"/>
      <c r="CJ1803" s="194"/>
      <c r="CK1803" s="194"/>
      <c r="CL1803" s="194"/>
      <c r="CM1803" s="194"/>
      <c r="CN1803" s="194"/>
      <c r="CO1803" s="194"/>
      <c r="CP1803" s="194"/>
      <c r="CQ1803" s="194"/>
      <c r="CR1803" s="194"/>
      <c r="CS1803" s="194"/>
      <c r="CT1803" s="194"/>
      <c r="CU1803" s="194"/>
      <c r="CV1803" s="194"/>
      <c r="CW1803" s="194"/>
      <c r="CX1803" s="194"/>
      <c r="CY1803" s="194"/>
      <c r="CZ1803" s="194"/>
      <c r="DA1803" s="194"/>
      <c r="DB1803" s="194"/>
      <c r="DC1803" s="194"/>
      <c r="DD1803" s="194"/>
      <c r="DE1803" s="194"/>
      <c r="DF1803" s="194"/>
      <c r="DG1803" s="194"/>
      <c r="DH1803" s="194"/>
      <c r="DI1803" s="194"/>
      <c r="DJ1803" s="194"/>
      <c r="DK1803" s="194"/>
      <c r="DL1803" s="194"/>
      <c r="DM1803" s="194"/>
      <c r="DN1803" s="194"/>
      <c r="DO1803" s="194"/>
      <c r="DP1803" s="194"/>
      <c r="DQ1803" s="194"/>
      <c r="DR1803" s="194"/>
      <c r="DS1803" s="194"/>
      <c r="DT1803" s="194"/>
      <c r="DU1803" s="194"/>
      <c r="DV1803" s="194"/>
      <c r="DW1803" s="194"/>
      <c r="DX1803" s="194"/>
      <c r="DY1803" s="194"/>
      <c r="DZ1803" s="194"/>
      <c r="EA1803" s="194"/>
      <c r="EB1803" s="194"/>
      <c r="EC1803" s="194"/>
      <c r="ED1803" s="194"/>
      <c r="EE1803" s="194"/>
      <c r="EF1803" s="194"/>
      <c r="EG1803" s="194"/>
      <c r="EH1803" s="194"/>
      <c r="EI1803" s="194"/>
      <c r="EJ1803" s="194"/>
      <c r="EK1803" s="194"/>
      <c r="EL1803" s="194"/>
      <c r="EM1803" s="194"/>
      <c r="EN1803" s="194"/>
      <c r="EO1803" s="194"/>
      <c r="EP1803" s="194"/>
      <c r="EQ1803" s="194"/>
      <c r="ER1803" s="194"/>
      <c r="ES1803" s="194"/>
      <c r="ET1803" s="194"/>
      <c r="EU1803" s="194"/>
      <c r="EV1803" s="194"/>
      <c r="EW1803" s="194"/>
      <c r="EX1803" s="194"/>
      <c r="EY1803" s="194"/>
      <c r="EZ1803" s="194"/>
      <c r="FA1803" s="194"/>
      <c r="FB1803" s="194"/>
      <c r="FC1803" s="194"/>
      <c r="FD1803" s="194"/>
      <c r="FE1803" s="194"/>
      <c r="FF1803" s="194"/>
      <c r="FG1803" s="194"/>
      <c r="FH1803" s="194"/>
      <c r="FI1803" s="194"/>
      <c r="FJ1803" s="194"/>
      <c r="FK1803" s="194"/>
      <c r="FL1803" s="194"/>
      <c r="FM1803" s="194"/>
      <c r="FN1803" s="194"/>
      <c r="FO1803" s="194"/>
      <c r="FP1803" s="194"/>
      <c r="FQ1803" s="194"/>
      <c r="FR1803" s="194"/>
      <c r="FS1803" s="194"/>
      <c r="FT1803" s="194"/>
      <c r="FU1803" s="194"/>
      <c r="FV1803" s="194"/>
      <c r="FW1803" s="194"/>
      <c r="FX1803" s="194"/>
      <c r="FY1803" s="194"/>
      <c r="FZ1803" s="194"/>
      <c r="GA1803" s="194"/>
      <c r="GB1803" s="194"/>
      <c r="GC1803" s="194"/>
      <c r="GD1803" s="194"/>
      <c r="GE1803" s="194"/>
      <c r="GF1803" s="194"/>
      <c r="GG1803" s="194"/>
      <c r="GH1803" s="194"/>
      <c r="GI1803" s="194"/>
      <c r="GJ1803" s="194"/>
      <c r="GK1803" s="194"/>
      <c r="GL1803" s="194"/>
      <c r="GM1803" s="194"/>
      <c r="GN1803" s="194"/>
      <c r="GO1803" s="194"/>
      <c r="GP1803" s="194"/>
      <c r="GQ1803" s="194"/>
      <c r="GR1803" s="194"/>
      <c r="GS1803" s="194"/>
      <c r="GT1803" s="194"/>
      <c r="GU1803" s="194"/>
      <c r="GV1803" s="194"/>
      <c r="GW1803" s="194"/>
      <c r="GX1803" s="194"/>
      <c r="GY1803" s="194"/>
      <c r="GZ1803" s="237" t="s">
        <v>530</v>
      </c>
      <c r="HA1803" s="237" t="s">
        <v>4</v>
      </c>
      <c r="HB1803" s="237" t="s">
        <v>4</v>
      </c>
      <c r="HC1803" s="237" t="s">
        <v>4</v>
      </c>
      <c r="HD1803" s="237" t="s">
        <v>4</v>
      </c>
      <c r="HE1803" s="237" t="s">
        <v>4</v>
      </c>
      <c r="HF1803" s="237" t="s">
        <v>4</v>
      </c>
      <c r="HG1803" s="237" t="s">
        <v>4</v>
      </c>
      <c r="HH1803" s="237" t="s">
        <v>4</v>
      </c>
      <c r="HI1803" s="237" t="s">
        <v>4</v>
      </c>
      <c r="HJ1803" s="237" t="s">
        <v>4</v>
      </c>
      <c r="HK1803" s="237" t="s">
        <v>4</v>
      </c>
      <c r="HL1803" s="237" t="s">
        <v>4</v>
      </c>
      <c r="HM1803" s="237" t="s">
        <v>4</v>
      </c>
      <c r="HN1803" s="194"/>
      <c r="HO1803" s="194"/>
      <c r="HP1803" s="194"/>
      <c r="HQ1803" s="194"/>
      <c r="HR1803" s="194"/>
      <c r="HS1803" s="194"/>
      <c r="HT1803" s="194"/>
      <c r="HU1803" s="194"/>
      <c r="HV1803" s="194"/>
      <c r="HW1803" s="194"/>
      <c r="HX1803" s="194"/>
      <c r="HY1803" s="194"/>
      <c r="HZ1803" s="194"/>
      <c r="IA1803" s="194"/>
    </row>
    <row r="1804" spans="1:235" s="208" customFormat="1" ht="15" x14ac:dyDescent="0.25">
      <c r="A1804" s="310" t="s">
        <v>531</v>
      </c>
      <c r="B1804" s="310"/>
      <c r="C1804" s="310"/>
      <c r="D1804" s="310"/>
      <c r="E1804" s="310"/>
      <c r="F1804" s="310"/>
      <c r="G1804" s="310"/>
      <c r="H1804" s="310"/>
      <c r="I1804" s="310"/>
      <c r="J1804" s="310"/>
      <c r="K1804" s="310"/>
      <c r="L1804" s="310"/>
      <c r="M1804" s="310"/>
      <c r="N1804" s="310"/>
      <c r="O1804" s="285"/>
      <c r="P1804" s="285"/>
      <c r="Q1804" s="116"/>
      <c r="R1804" s="116"/>
      <c r="S1804" s="116"/>
      <c r="T1804" s="116"/>
      <c r="U1804" s="116"/>
      <c r="V1804" s="116"/>
      <c r="W1804" s="116"/>
      <c r="X1804" s="116"/>
      <c r="Y1804" s="194"/>
      <c r="Z1804" s="194"/>
      <c r="AA1804" s="194"/>
      <c r="AB1804" s="194"/>
      <c r="AC1804" s="194"/>
      <c r="AD1804" s="194"/>
      <c r="AE1804" s="194"/>
      <c r="AF1804" s="194"/>
      <c r="AG1804" s="194"/>
      <c r="AH1804" s="194"/>
      <c r="AI1804" s="194"/>
      <c r="AJ1804" s="194"/>
      <c r="AK1804" s="194"/>
      <c r="AL1804" s="194"/>
      <c r="AM1804" s="194"/>
      <c r="AN1804" s="194"/>
      <c r="AO1804" s="194"/>
      <c r="AP1804" s="194"/>
      <c r="AQ1804" s="194"/>
      <c r="AR1804" s="194"/>
      <c r="AS1804" s="194"/>
      <c r="AT1804" s="194"/>
      <c r="AU1804" s="194"/>
      <c r="AV1804" s="194"/>
      <c r="AW1804" s="194"/>
      <c r="AX1804" s="194"/>
      <c r="AY1804" s="194"/>
      <c r="AZ1804" s="194"/>
      <c r="BA1804" s="194"/>
      <c r="BB1804" s="194"/>
      <c r="BC1804" s="194"/>
      <c r="BD1804" s="194"/>
      <c r="BE1804" s="194"/>
      <c r="BF1804" s="194"/>
      <c r="BG1804" s="194"/>
      <c r="BH1804" s="194"/>
      <c r="BI1804" s="194"/>
      <c r="BJ1804" s="194"/>
      <c r="BK1804" s="194"/>
      <c r="BL1804" s="194"/>
      <c r="BM1804" s="194"/>
      <c r="BN1804" s="194"/>
      <c r="BO1804" s="194"/>
      <c r="BP1804" s="194"/>
      <c r="BQ1804" s="194"/>
      <c r="BR1804" s="194"/>
      <c r="BS1804" s="194"/>
      <c r="BT1804" s="194"/>
      <c r="BU1804" s="194"/>
      <c r="BV1804" s="194"/>
      <c r="BW1804" s="194"/>
      <c r="BX1804" s="194"/>
      <c r="BY1804" s="194"/>
      <c r="BZ1804" s="194"/>
      <c r="CA1804" s="194"/>
      <c r="CB1804" s="194"/>
      <c r="CC1804" s="194"/>
      <c r="CD1804" s="194"/>
      <c r="CE1804" s="194"/>
      <c r="CF1804" s="194"/>
      <c r="CG1804" s="194"/>
      <c r="CH1804" s="194"/>
      <c r="CI1804" s="194"/>
      <c r="CJ1804" s="194"/>
      <c r="CK1804" s="194"/>
      <c r="CL1804" s="194"/>
      <c r="CM1804" s="194"/>
      <c r="CN1804" s="194"/>
      <c r="CO1804" s="194"/>
      <c r="CP1804" s="194"/>
      <c r="CQ1804" s="194"/>
      <c r="CR1804" s="194"/>
      <c r="CS1804" s="194"/>
      <c r="CT1804" s="194"/>
      <c r="CU1804" s="194"/>
      <c r="CV1804" s="194"/>
      <c r="CW1804" s="194"/>
      <c r="CX1804" s="194"/>
      <c r="CY1804" s="194"/>
      <c r="CZ1804" s="194"/>
      <c r="DA1804" s="194"/>
      <c r="DB1804" s="194"/>
      <c r="DC1804" s="194"/>
      <c r="DD1804" s="194"/>
      <c r="DE1804" s="194"/>
      <c r="DF1804" s="194"/>
      <c r="DG1804" s="194"/>
      <c r="DH1804" s="194"/>
      <c r="DI1804" s="194"/>
      <c r="DJ1804" s="194"/>
      <c r="DK1804" s="194"/>
      <c r="DL1804" s="194"/>
      <c r="DM1804" s="194"/>
      <c r="DN1804" s="194"/>
      <c r="DO1804" s="194"/>
      <c r="DP1804" s="194"/>
      <c r="DQ1804" s="194"/>
      <c r="DR1804" s="194"/>
      <c r="DS1804" s="194"/>
      <c r="DT1804" s="194"/>
      <c r="DU1804" s="194"/>
      <c r="DV1804" s="194"/>
      <c r="DW1804" s="194"/>
      <c r="DX1804" s="194"/>
      <c r="DY1804" s="194"/>
      <c r="DZ1804" s="194"/>
      <c r="EA1804" s="194"/>
      <c r="EB1804" s="194"/>
      <c r="EC1804" s="194"/>
      <c r="ED1804" s="194"/>
      <c r="EE1804" s="194"/>
      <c r="EF1804" s="194"/>
      <c r="EG1804" s="194"/>
      <c r="EH1804" s="194"/>
      <c r="EI1804" s="194"/>
      <c r="EJ1804" s="194"/>
      <c r="EK1804" s="194"/>
      <c r="EL1804" s="194"/>
      <c r="EM1804" s="194"/>
      <c r="EN1804" s="194"/>
      <c r="EO1804" s="194"/>
      <c r="EP1804" s="194"/>
      <c r="EQ1804" s="194"/>
      <c r="ER1804" s="194"/>
      <c r="ES1804" s="194"/>
      <c r="ET1804" s="194"/>
      <c r="EU1804" s="194"/>
      <c r="EV1804" s="194"/>
      <c r="EW1804" s="194"/>
      <c r="EX1804" s="194"/>
      <c r="EY1804" s="194"/>
      <c r="EZ1804" s="194"/>
      <c r="FA1804" s="194"/>
      <c r="FB1804" s="194"/>
      <c r="FC1804" s="194"/>
      <c r="FD1804" s="194"/>
      <c r="FE1804" s="194"/>
      <c r="FF1804" s="194"/>
      <c r="FG1804" s="194"/>
      <c r="FH1804" s="194"/>
      <c r="FI1804" s="194"/>
      <c r="FJ1804" s="194"/>
      <c r="FK1804" s="194"/>
      <c r="FL1804" s="194"/>
      <c r="FM1804" s="194"/>
      <c r="FN1804" s="194"/>
      <c r="FO1804" s="194"/>
      <c r="FP1804" s="194"/>
      <c r="FQ1804" s="194"/>
      <c r="FR1804" s="194"/>
      <c r="FS1804" s="194"/>
      <c r="FT1804" s="194"/>
      <c r="FU1804" s="194"/>
      <c r="FV1804" s="194"/>
      <c r="FW1804" s="194"/>
      <c r="FX1804" s="194"/>
      <c r="FY1804" s="194"/>
      <c r="FZ1804" s="194"/>
      <c r="GA1804" s="194"/>
      <c r="GB1804" s="194"/>
      <c r="GC1804" s="194"/>
      <c r="GD1804" s="194"/>
      <c r="GE1804" s="194"/>
      <c r="GF1804" s="194"/>
      <c r="GG1804" s="194"/>
      <c r="GH1804" s="194"/>
      <c r="GI1804" s="194"/>
      <c r="GJ1804" s="194"/>
      <c r="GK1804" s="194"/>
      <c r="GL1804" s="194"/>
      <c r="GM1804" s="194"/>
      <c r="GN1804" s="194"/>
      <c r="GO1804" s="194"/>
      <c r="GP1804" s="194"/>
      <c r="GQ1804" s="194"/>
      <c r="GR1804" s="194"/>
      <c r="GS1804" s="194"/>
      <c r="GT1804" s="194"/>
      <c r="GU1804" s="194"/>
      <c r="GV1804" s="194"/>
      <c r="GW1804" s="194"/>
      <c r="GX1804" s="194"/>
      <c r="GY1804" s="194"/>
      <c r="GZ1804" s="194"/>
      <c r="HA1804" s="194"/>
      <c r="HB1804" s="194"/>
      <c r="HC1804" s="194"/>
      <c r="HD1804" s="194"/>
      <c r="HE1804" s="194"/>
      <c r="HF1804" s="194"/>
      <c r="HG1804" s="194"/>
      <c r="HH1804" s="194"/>
      <c r="HI1804" s="194"/>
      <c r="HJ1804" s="194"/>
      <c r="HK1804" s="194"/>
      <c r="HL1804" s="194"/>
      <c r="HM1804" s="194"/>
      <c r="HN1804" s="237" t="s">
        <v>531</v>
      </c>
      <c r="HO1804" s="237" t="s">
        <v>4</v>
      </c>
      <c r="HP1804" s="237" t="s">
        <v>4</v>
      </c>
      <c r="HQ1804" s="237" t="s">
        <v>4</v>
      </c>
      <c r="HR1804" s="237" t="s">
        <v>4</v>
      </c>
      <c r="HS1804" s="237" t="s">
        <v>4</v>
      </c>
      <c r="HT1804" s="237" t="s">
        <v>4</v>
      </c>
      <c r="HU1804" s="237" t="s">
        <v>4</v>
      </c>
      <c r="HV1804" s="237" t="s">
        <v>4</v>
      </c>
      <c r="HW1804" s="237" t="s">
        <v>4</v>
      </c>
      <c r="HX1804" s="237" t="s">
        <v>4</v>
      </c>
      <c r="HY1804" s="237" t="s">
        <v>4</v>
      </c>
      <c r="HZ1804" s="237" t="s">
        <v>4</v>
      </c>
      <c r="IA1804" s="237" t="s">
        <v>4</v>
      </c>
    </row>
    <row r="1805" spans="1:235" s="208" customFormat="1" ht="20.25" customHeight="1" x14ac:dyDescent="0.25">
      <c r="A1805" s="236"/>
      <c r="B1805" s="236"/>
      <c r="C1805" s="236"/>
      <c r="D1805" s="236"/>
      <c r="E1805" s="236"/>
      <c r="F1805" s="236"/>
      <c r="G1805" s="236"/>
      <c r="H1805" s="236"/>
      <c r="I1805" s="236"/>
      <c r="J1805" s="236"/>
      <c r="K1805" s="236"/>
      <c r="L1805" s="236"/>
      <c r="M1805" s="236"/>
      <c r="N1805" s="236"/>
      <c r="O1805" s="285"/>
      <c r="P1805" s="285"/>
      <c r="Q1805" s="116"/>
      <c r="R1805" s="116"/>
      <c r="S1805" s="116"/>
      <c r="T1805" s="116"/>
      <c r="U1805" s="116"/>
      <c r="V1805" s="116"/>
      <c r="W1805" s="116"/>
      <c r="X1805" s="116"/>
      <c r="Y1805" s="194"/>
      <c r="Z1805" s="194"/>
      <c r="AA1805" s="194"/>
      <c r="AB1805" s="194"/>
      <c r="AC1805" s="194"/>
      <c r="AD1805" s="194"/>
      <c r="AE1805" s="194"/>
      <c r="AF1805" s="194"/>
      <c r="AG1805" s="194"/>
      <c r="AH1805" s="194"/>
      <c r="AI1805" s="194"/>
      <c r="AJ1805" s="194"/>
      <c r="AK1805" s="194"/>
      <c r="AL1805" s="194"/>
      <c r="AM1805" s="194"/>
      <c r="AN1805" s="194"/>
      <c r="AO1805" s="194"/>
      <c r="AP1805" s="194"/>
      <c r="AQ1805" s="194"/>
      <c r="AR1805" s="194"/>
      <c r="AS1805" s="194"/>
      <c r="AT1805" s="194"/>
      <c r="AU1805" s="194"/>
      <c r="AV1805" s="194"/>
      <c r="AW1805" s="194"/>
      <c r="AX1805" s="194"/>
      <c r="AY1805" s="194"/>
      <c r="AZ1805" s="194"/>
      <c r="BA1805" s="194"/>
      <c r="BB1805" s="194"/>
      <c r="BC1805" s="194"/>
      <c r="BD1805" s="194"/>
      <c r="BE1805" s="194"/>
      <c r="BF1805" s="194"/>
      <c r="BG1805" s="194"/>
      <c r="BH1805" s="194"/>
      <c r="BI1805" s="194"/>
      <c r="BJ1805" s="194"/>
      <c r="BK1805" s="194"/>
      <c r="BL1805" s="194"/>
      <c r="BM1805" s="194"/>
      <c r="BN1805" s="194"/>
      <c r="BO1805" s="194"/>
      <c r="BP1805" s="194"/>
      <c r="BQ1805" s="194"/>
      <c r="BR1805" s="194"/>
      <c r="BS1805" s="194"/>
      <c r="BT1805" s="194"/>
      <c r="BU1805" s="194"/>
      <c r="BV1805" s="194"/>
      <c r="BW1805" s="194"/>
      <c r="BX1805" s="194"/>
      <c r="BY1805" s="194"/>
      <c r="BZ1805" s="194"/>
      <c r="CA1805" s="194"/>
      <c r="CB1805" s="194"/>
      <c r="CC1805" s="194"/>
      <c r="CD1805" s="194"/>
      <c r="CE1805" s="194"/>
      <c r="CF1805" s="194"/>
      <c r="CG1805" s="194"/>
      <c r="CH1805" s="194"/>
      <c r="CI1805" s="194"/>
      <c r="CJ1805" s="194"/>
      <c r="CK1805" s="194"/>
      <c r="CL1805" s="194"/>
      <c r="CM1805" s="194"/>
      <c r="CN1805" s="194"/>
      <c r="CO1805" s="194"/>
      <c r="CP1805" s="194"/>
      <c r="CQ1805" s="194"/>
      <c r="CR1805" s="194"/>
      <c r="CS1805" s="194"/>
      <c r="CT1805" s="194"/>
      <c r="CU1805" s="194"/>
      <c r="CV1805" s="194"/>
      <c r="CW1805" s="194"/>
      <c r="CX1805" s="194"/>
      <c r="CY1805" s="194"/>
      <c r="CZ1805" s="194"/>
      <c r="DA1805" s="194"/>
      <c r="DB1805" s="194"/>
      <c r="DC1805" s="194"/>
      <c r="DD1805" s="194"/>
      <c r="DE1805" s="194"/>
      <c r="DF1805" s="194"/>
      <c r="DG1805" s="194"/>
      <c r="DH1805" s="194"/>
      <c r="DI1805" s="194"/>
      <c r="DJ1805" s="194"/>
      <c r="DK1805" s="194"/>
      <c r="DL1805" s="194"/>
      <c r="DM1805" s="194"/>
      <c r="DN1805" s="194"/>
      <c r="DO1805" s="194"/>
      <c r="DP1805" s="194"/>
      <c r="DQ1805" s="194"/>
      <c r="DR1805" s="194"/>
      <c r="DS1805" s="194"/>
      <c r="DT1805" s="194"/>
      <c r="DU1805" s="194"/>
      <c r="DV1805" s="194"/>
      <c r="DW1805" s="194"/>
      <c r="DX1805" s="194"/>
      <c r="DY1805" s="194"/>
      <c r="DZ1805" s="194"/>
      <c r="EA1805" s="194"/>
      <c r="EB1805" s="194"/>
      <c r="EC1805" s="194"/>
      <c r="ED1805" s="194"/>
      <c r="EE1805" s="194"/>
      <c r="EF1805" s="194"/>
      <c r="EG1805" s="194"/>
      <c r="EH1805" s="194"/>
      <c r="EI1805" s="194"/>
      <c r="EJ1805" s="194"/>
      <c r="EK1805" s="194"/>
      <c r="EL1805" s="194"/>
      <c r="EM1805" s="194"/>
      <c r="EN1805" s="194"/>
      <c r="EO1805" s="194"/>
      <c r="EP1805" s="194"/>
      <c r="EQ1805" s="194"/>
      <c r="ER1805" s="194"/>
      <c r="ES1805" s="194"/>
      <c r="ET1805" s="194"/>
      <c r="EU1805" s="194"/>
      <c r="EV1805" s="194"/>
      <c r="EW1805" s="194"/>
      <c r="EX1805" s="194"/>
      <c r="EY1805" s="194"/>
      <c r="EZ1805" s="194"/>
      <c r="FA1805" s="194"/>
      <c r="FB1805" s="194"/>
      <c r="FC1805" s="194"/>
      <c r="FD1805" s="194"/>
      <c r="FE1805" s="194"/>
      <c r="FF1805" s="194"/>
      <c r="FG1805" s="194"/>
      <c r="FH1805" s="194"/>
      <c r="FI1805" s="194"/>
      <c r="FJ1805" s="194"/>
      <c r="FK1805" s="194"/>
      <c r="FL1805" s="194"/>
      <c r="FM1805" s="194"/>
      <c r="FN1805" s="194"/>
      <c r="FO1805" s="194"/>
      <c r="FP1805" s="194"/>
      <c r="FQ1805" s="194"/>
      <c r="FR1805" s="194"/>
      <c r="FS1805" s="194"/>
      <c r="FT1805" s="194"/>
      <c r="FU1805" s="194"/>
      <c r="FV1805" s="194"/>
      <c r="FW1805" s="194"/>
      <c r="FX1805" s="194"/>
      <c r="FY1805" s="194"/>
      <c r="FZ1805" s="194"/>
      <c r="GA1805" s="194"/>
      <c r="GB1805" s="194"/>
      <c r="GC1805" s="194"/>
      <c r="GD1805" s="194"/>
      <c r="GE1805" s="194"/>
      <c r="GF1805" s="194"/>
      <c r="GG1805" s="194"/>
      <c r="GH1805" s="194"/>
      <c r="GI1805" s="194"/>
      <c r="GJ1805" s="194"/>
      <c r="GK1805" s="194"/>
      <c r="GL1805" s="194"/>
      <c r="GM1805" s="194"/>
      <c r="GN1805" s="194"/>
      <c r="GO1805" s="194"/>
      <c r="GP1805" s="194"/>
      <c r="GQ1805" s="194"/>
      <c r="GR1805" s="194"/>
      <c r="GS1805" s="194"/>
      <c r="GT1805" s="194"/>
      <c r="GU1805" s="194"/>
      <c r="GV1805" s="194"/>
      <c r="GW1805" s="194"/>
      <c r="GX1805" s="194"/>
      <c r="GY1805" s="194"/>
      <c r="GZ1805" s="194"/>
      <c r="HA1805" s="194"/>
      <c r="HB1805" s="194"/>
      <c r="HC1805" s="194"/>
      <c r="HD1805" s="194"/>
      <c r="HE1805" s="194"/>
      <c r="HF1805" s="194"/>
      <c r="HG1805" s="194"/>
      <c r="HH1805" s="194"/>
      <c r="HI1805" s="194"/>
      <c r="HJ1805" s="194"/>
      <c r="HK1805" s="194"/>
      <c r="HL1805" s="194"/>
      <c r="HM1805" s="194"/>
      <c r="HN1805" s="194"/>
      <c r="HO1805" s="194"/>
      <c r="HP1805" s="194"/>
      <c r="HQ1805" s="194"/>
      <c r="HR1805" s="194"/>
      <c r="HS1805" s="194"/>
      <c r="HT1805" s="194"/>
      <c r="HU1805" s="194"/>
      <c r="HV1805" s="194"/>
      <c r="HW1805" s="194"/>
      <c r="HX1805" s="194"/>
      <c r="HY1805" s="194"/>
      <c r="HZ1805" s="194"/>
      <c r="IA1805" s="194"/>
    </row>
    <row r="1806" spans="1:235" s="116" customFormat="1" ht="15" x14ac:dyDescent="0.25">
      <c r="B1806" s="308"/>
      <c r="D1806" s="308"/>
      <c r="F1806" s="308"/>
    </row>
  </sheetData>
  <mergeCells count="1793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N63"/>
    <mergeCell ref="C64:N64"/>
    <mergeCell ref="C65:N65"/>
    <mergeCell ref="C66:N66"/>
    <mergeCell ref="C55:E55"/>
    <mergeCell ref="C56:E56"/>
    <mergeCell ref="C57:E57"/>
    <mergeCell ref="C58:N58"/>
    <mergeCell ref="C59:N59"/>
    <mergeCell ref="C60:N60"/>
    <mergeCell ref="C49:E49"/>
    <mergeCell ref="C50:E50"/>
    <mergeCell ref="C51:E51"/>
    <mergeCell ref="C52:E52"/>
    <mergeCell ref="C53:E53"/>
    <mergeCell ref="C54:E54"/>
    <mergeCell ref="C79:N79"/>
    <mergeCell ref="C80:N80"/>
    <mergeCell ref="C81:N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15:N115"/>
    <mergeCell ref="C116:N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N114"/>
    <mergeCell ref="C103:E103"/>
    <mergeCell ref="C104:E104"/>
    <mergeCell ref="C105:E105"/>
    <mergeCell ref="C106:E106"/>
    <mergeCell ref="C107:E107"/>
    <mergeCell ref="C108:E108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N129"/>
    <mergeCell ref="C130:N130"/>
    <mergeCell ref="C131:N131"/>
    <mergeCell ref="C132:E132"/>
    <mergeCell ref="C121:E121"/>
    <mergeCell ref="C122:E122"/>
    <mergeCell ref="C123:E123"/>
    <mergeCell ref="C124:E124"/>
    <mergeCell ref="C125:E125"/>
    <mergeCell ref="C126:E126"/>
    <mergeCell ref="C151:N151"/>
    <mergeCell ref="C152:E152"/>
    <mergeCell ref="C153:E153"/>
    <mergeCell ref="C154:N154"/>
    <mergeCell ref="C155:N155"/>
    <mergeCell ref="C156:N156"/>
    <mergeCell ref="C145:E145"/>
    <mergeCell ref="C146:E146"/>
    <mergeCell ref="C147:E147"/>
    <mergeCell ref="C148:E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69:N169"/>
    <mergeCell ref="C170:N170"/>
    <mergeCell ref="C171:N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N159"/>
    <mergeCell ref="C160:N160"/>
    <mergeCell ref="C161:E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N182"/>
    <mergeCell ref="C183:N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N219"/>
    <mergeCell ref="C220:N220"/>
    <mergeCell ref="C221:N221"/>
    <mergeCell ref="C222:E222"/>
    <mergeCell ref="C211:E211"/>
    <mergeCell ref="C212:E212"/>
    <mergeCell ref="C213:E213"/>
    <mergeCell ref="C214:N214"/>
    <mergeCell ref="C215:N215"/>
    <mergeCell ref="C216:N216"/>
    <mergeCell ref="C241:N241"/>
    <mergeCell ref="C242:E242"/>
    <mergeCell ref="C243:E243"/>
    <mergeCell ref="C244:E244"/>
    <mergeCell ref="C245:E245"/>
    <mergeCell ref="C246:E246"/>
    <mergeCell ref="C235:N235"/>
    <mergeCell ref="C236:N236"/>
    <mergeCell ref="C237:E237"/>
    <mergeCell ref="A238:N238"/>
    <mergeCell ref="C239:E239"/>
    <mergeCell ref="C240:N240"/>
    <mergeCell ref="C229:E229"/>
    <mergeCell ref="C230:E230"/>
    <mergeCell ref="C231:E231"/>
    <mergeCell ref="C232:E232"/>
    <mergeCell ref="C233:E233"/>
    <mergeCell ref="C234:N234"/>
    <mergeCell ref="C259:E259"/>
    <mergeCell ref="C260:E260"/>
    <mergeCell ref="C261:E261"/>
    <mergeCell ref="C262:E262"/>
    <mergeCell ref="C263:E263"/>
    <mergeCell ref="C264:E264"/>
    <mergeCell ref="C253:N253"/>
    <mergeCell ref="C254:E254"/>
    <mergeCell ref="C255:E255"/>
    <mergeCell ref="C256:N256"/>
    <mergeCell ref="C257:N257"/>
    <mergeCell ref="C258:N258"/>
    <mergeCell ref="C247:E247"/>
    <mergeCell ref="C248:E248"/>
    <mergeCell ref="C249:E249"/>
    <mergeCell ref="C250:E250"/>
    <mergeCell ref="C251:N251"/>
    <mergeCell ref="C252:N252"/>
    <mergeCell ref="C277:N277"/>
    <mergeCell ref="C278:N278"/>
    <mergeCell ref="C279:N279"/>
    <mergeCell ref="C280:E280"/>
    <mergeCell ref="C281:E281"/>
    <mergeCell ref="C282:E282"/>
    <mergeCell ref="C271:N271"/>
    <mergeCell ref="C272:N272"/>
    <mergeCell ref="C273:N273"/>
    <mergeCell ref="C274:N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95:E295"/>
    <mergeCell ref="C296:E296"/>
    <mergeCell ref="C297:N297"/>
    <mergeCell ref="C298:N298"/>
    <mergeCell ref="C299:N299"/>
    <mergeCell ref="C300:N300"/>
    <mergeCell ref="C289:E289"/>
    <mergeCell ref="C290:E290"/>
    <mergeCell ref="C291:E291"/>
    <mergeCell ref="C292:N292"/>
    <mergeCell ref="C293:N293"/>
    <mergeCell ref="C294:N294"/>
    <mergeCell ref="C283:E283"/>
    <mergeCell ref="C284:E284"/>
    <mergeCell ref="C285:E285"/>
    <mergeCell ref="C286:E286"/>
    <mergeCell ref="C287:E287"/>
    <mergeCell ref="C288:E288"/>
    <mergeCell ref="C313:N313"/>
    <mergeCell ref="C314:N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31:E331"/>
    <mergeCell ref="C332:E332"/>
    <mergeCell ref="C333:E333"/>
    <mergeCell ref="C334:E334"/>
    <mergeCell ref="C335:N335"/>
    <mergeCell ref="C336:N336"/>
    <mergeCell ref="C325:E325"/>
    <mergeCell ref="C326:E326"/>
    <mergeCell ref="C327:E327"/>
    <mergeCell ref="C328:E328"/>
    <mergeCell ref="C329:E329"/>
    <mergeCell ref="C330:E330"/>
    <mergeCell ref="C319:N319"/>
    <mergeCell ref="C320:N320"/>
    <mergeCell ref="C321:N321"/>
    <mergeCell ref="C322:N322"/>
    <mergeCell ref="C323:E323"/>
    <mergeCell ref="C324:E324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N341"/>
    <mergeCell ref="C342:N342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N363"/>
    <mergeCell ref="C364:N364"/>
    <mergeCell ref="C365:N365"/>
    <mergeCell ref="C366:N366"/>
    <mergeCell ref="C355:E355"/>
    <mergeCell ref="C356:E356"/>
    <mergeCell ref="C357:N357"/>
    <mergeCell ref="C358:N358"/>
    <mergeCell ref="C359:N359"/>
    <mergeCell ref="C360:N360"/>
    <mergeCell ref="C385:N385"/>
    <mergeCell ref="C386:N386"/>
    <mergeCell ref="C387:N387"/>
    <mergeCell ref="C388:N388"/>
    <mergeCell ref="C389:E389"/>
    <mergeCell ref="C390:E390"/>
    <mergeCell ref="C379:N379"/>
    <mergeCell ref="C380:N380"/>
    <mergeCell ref="C381:N381"/>
    <mergeCell ref="C382:N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403:N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421:E421"/>
    <mergeCell ref="C422:N422"/>
    <mergeCell ref="C423:N423"/>
    <mergeCell ref="C424:N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N409"/>
    <mergeCell ref="C410:E410"/>
    <mergeCell ref="C411:E411"/>
    <mergeCell ref="C412:E412"/>
    <mergeCell ref="C413:E413"/>
    <mergeCell ref="C414:E414"/>
    <mergeCell ref="C439:E439"/>
    <mergeCell ref="C440:N440"/>
    <mergeCell ref="C441:N441"/>
    <mergeCell ref="C442:N442"/>
    <mergeCell ref="C443:E443"/>
    <mergeCell ref="C445:K445"/>
    <mergeCell ref="C433:E433"/>
    <mergeCell ref="C434:E434"/>
    <mergeCell ref="C435:E435"/>
    <mergeCell ref="C436:E436"/>
    <mergeCell ref="C437:E437"/>
    <mergeCell ref="C438:E438"/>
    <mergeCell ref="C427:N427"/>
    <mergeCell ref="C428:N428"/>
    <mergeCell ref="C429:E429"/>
    <mergeCell ref="C430:E430"/>
    <mergeCell ref="C431:E431"/>
    <mergeCell ref="C432:E432"/>
    <mergeCell ref="C458:E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A446:N446"/>
    <mergeCell ref="A447:N447"/>
    <mergeCell ref="C448:E448"/>
    <mergeCell ref="C449:N449"/>
    <mergeCell ref="C450:N450"/>
    <mergeCell ref="C451:N451"/>
    <mergeCell ref="C476:E476"/>
    <mergeCell ref="C477:E477"/>
    <mergeCell ref="C478:E478"/>
    <mergeCell ref="C479:E479"/>
    <mergeCell ref="C480:E480"/>
    <mergeCell ref="C481:E481"/>
    <mergeCell ref="C470:N470"/>
    <mergeCell ref="C471:N471"/>
    <mergeCell ref="C472:E472"/>
    <mergeCell ref="C473:E473"/>
    <mergeCell ref="C474:E474"/>
    <mergeCell ref="C475:E475"/>
    <mergeCell ref="C464:N464"/>
    <mergeCell ref="C465:N465"/>
    <mergeCell ref="C466:N466"/>
    <mergeCell ref="C467:E467"/>
    <mergeCell ref="C468:E468"/>
    <mergeCell ref="C469:N469"/>
    <mergeCell ref="C494:N494"/>
    <mergeCell ref="C495:E495"/>
    <mergeCell ref="C496:E496"/>
    <mergeCell ref="C497:N497"/>
    <mergeCell ref="C498:E498"/>
    <mergeCell ref="C499:E499"/>
    <mergeCell ref="C488:E488"/>
    <mergeCell ref="C489:N489"/>
    <mergeCell ref="C490:N490"/>
    <mergeCell ref="C491:N491"/>
    <mergeCell ref="C492:E492"/>
    <mergeCell ref="C493:E493"/>
    <mergeCell ref="C482:E482"/>
    <mergeCell ref="C483:E483"/>
    <mergeCell ref="C484:N484"/>
    <mergeCell ref="C485:N485"/>
    <mergeCell ref="C486:N486"/>
    <mergeCell ref="C487:E487"/>
    <mergeCell ref="C512:N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N510"/>
    <mergeCell ref="C511:N511"/>
    <mergeCell ref="C500:N500"/>
    <mergeCell ref="C501:N501"/>
    <mergeCell ref="C502:E502"/>
    <mergeCell ref="C503:E503"/>
    <mergeCell ref="C504:E504"/>
    <mergeCell ref="C505:E505"/>
    <mergeCell ref="C530:E530"/>
    <mergeCell ref="C531:E531"/>
    <mergeCell ref="C532:E532"/>
    <mergeCell ref="C533:E533"/>
    <mergeCell ref="C534:E534"/>
    <mergeCell ref="C535:E535"/>
    <mergeCell ref="C524:N524"/>
    <mergeCell ref="C525:N525"/>
    <mergeCell ref="C526:E526"/>
    <mergeCell ref="C527:E527"/>
    <mergeCell ref="C528:E528"/>
    <mergeCell ref="C529:E529"/>
    <mergeCell ref="C518:E518"/>
    <mergeCell ref="C519:E519"/>
    <mergeCell ref="C520:E520"/>
    <mergeCell ref="C521:E521"/>
    <mergeCell ref="C522:E522"/>
    <mergeCell ref="C523:N523"/>
    <mergeCell ref="C548:E548"/>
    <mergeCell ref="C549:E549"/>
    <mergeCell ref="C550:E550"/>
    <mergeCell ref="C551:E551"/>
    <mergeCell ref="C552:E552"/>
    <mergeCell ref="C553:E553"/>
    <mergeCell ref="C542:N542"/>
    <mergeCell ref="C543:E543"/>
    <mergeCell ref="C544:E544"/>
    <mergeCell ref="C545:E545"/>
    <mergeCell ref="C546:E546"/>
    <mergeCell ref="C547:E547"/>
    <mergeCell ref="C536:E536"/>
    <mergeCell ref="C537:E537"/>
    <mergeCell ref="C538:E538"/>
    <mergeCell ref="C539:E539"/>
    <mergeCell ref="C540:N540"/>
    <mergeCell ref="C541:N541"/>
    <mergeCell ref="C566:E566"/>
    <mergeCell ref="C567:E567"/>
    <mergeCell ref="C568:E568"/>
    <mergeCell ref="C569:E569"/>
    <mergeCell ref="C570:E570"/>
    <mergeCell ref="C571:E571"/>
    <mergeCell ref="C560:N560"/>
    <mergeCell ref="C561:N561"/>
    <mergeCell ref="C562:N562"/>
    <mergeCell ref="C563:E563"/>
    <mergeCell ref="C564:E564"/>
    <mergeCell ref="C565:E565"/>
    <mergeCell ref="C554:E554"/>
    <mergeCell ref="C555:N555"/>
    <mergeCell ref="C556:N556"/>
    <mergeCell ref="C557:N557"/>
    <mergeCell ref="C558:E558"/>
    <mergeCell ref="C559:E559"/>
    <mergeCell ref="C584:E584"/>
    <mergeCell ref="C585:E585"/>
    <mergeCell ref="C586:E586"/>
    <mergeCell ref="C587:E587"/>
    <mergeCell ref="C588:E588"/>
    <mergeCell ref="C589:E589"/>
    <mergeCell ref="C578:E578"/>
    <mergeCell ref="A579:N579"/>
    <mergeCell ref="C580:E580"/>
    <mergeCell ref="C581:N581"/>
    <mergeCell ref="C582:N582"/>
    <mergeCell ref="C583:E583"/>
    <mergeCell ref="C572:E572"/>
    <mergeCell ref="C573:E573"/>
    <mergeCell ref="C574:E574"/>
    <mergeCell ref="C575:N575"/>
    <mergeCell ref="C576:N576"/>
    <mergeCell ref="C577:N577"/>
    <mergeCell ref="C602:E602"/>
    <mergeCell ref="C603:E603"/>
    <mergeCell ref="C604:E604"/>
    <mergeCell ref="C605:E605"/>
    <mergeCell ref="C606:E606"/>
    <mergeCell ref="C607:E607"/>
    <mergeCell ref="C596:E596"/>
    <mergeCell ref="C597:N597"/>
    <mergeCell ref="C598:N598"/>
    <mergeCell ref="C599:N599"/>
    <mergeCell ref="C600:E600"/>
    <mergeCell ref="C601:E601"/>
    <mergeCell ref="C590:E590"/>
    <mergeCell ref="C591:E591"/>
    <mergeCell ref="C592:N592"/>
    <mergeCell ref="C593:N593"/>
    <mergeCell ref="C594:N594"/>
    <mergeCell ref="C595:E595"/>
    <mergeCell ref="C620:N620"/>
    <mergeCell ref="C621:E621"/>
    <mergeCell ref="C622:E622"/>
    <mergeCell ref="C623:E623"/>
    <mergeCell ref="C624:E624"/>
    <mergeCell ref="C625:E625"/>
    <mergeCell ref="C614:N614"/>
    <mergeCell ref="C615:N615"/>
    <mergeCell ref="C616:E616"/>
    <mergeCell ref="C617:E617"/>
    <mergeCell ref="C618:N618"/>
    <mergeCell ref="C619:N619"/>
    <mergeCell ref="C608:E608"/>
    <mergeCell ref="C609:E609"/>
    <mergeCell ref="C610:E610"/>
    <mergeCell ref="C611:E611"/>
    <mergeCell ref="C612:N612"/>
    <mergeCell ref="C613:N613"/>
    <mergeCell ref="C638:N638"/>
    <mergeCell ref="C639:N639"/>
    <mergeCell ref="C640:N640"/>
    <mergeCell ref="C641:N641"/>
    <mergeCell ref="C642:E642"/>
    <mergeCell ref="C643:E643"/>
    <mergeCell ref="C632:E632"/>
    <mergeCell ref="C633:N633"/>
    <mergeCell ref="C634:N634"/>
    <mergeCell ref="C635:N635"/>
    <mergeCell ref="C636:E636"/>
    <mergeCell ref="C637:E637"/>
    <mergeCell ref="C626:E626"/>
    <mergeCell ref="C627:E627"/>
    <mergeCell ref="C628:E628"/>
    <mergeCell ref="C629:E629"/>
    <mergeCell ref="C630:E630"/>
    <mergeCell ref="C631:E631"/>
    <mergeCell ref="C656:N656"/>
    <mergeCell ref="C657:N657"/>
    <mergeCell ref="C658:E658"/>
    <mergeCell ref="C659:E659"/>
    <mergeCell ref="C660:N660"/>
    <mergeCell ref="C661:N661"/>
    <mergeCell ref="C650:E650"/>
    <mergeCell ref="C651:E651"/>
    <mergeCell ref="C652:E652"/>
    <mergeCell ref="C653:E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C675:E675"/>
    <mergeCell ref="C676:N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N662"/>
    <mergeCell ref="C663:N663"/>
    <mergeCell ref="C664:E664"/>
    <mergeCell ref="C665:E665"/>
    <mergeCell ref="C666:E666"/>
    <mergeCell ref="C667:E667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N684"/>
    <mergeCell ref="C685:E685"/>
    <mergeCell ref="C710:E710"/>
    <mergeCell ref="C711:E711"/>
    <mergeCell ref="C712:E712"/>
    <mergeCell ref="C713:E713"/>
    <mergeCell ref="C714:E714"/>
    <mergeCell ref="C715:E715"/>
    <mergeCell ref="C704:N704"/>
    <mergeCell ref="C705:N705"/>
    <mergeCell ref="C706:E706"/>
    <mergeCell ref="C707:E707"/>
    <mergeCell ref="C708:E708"/>
    <mergeCell ref="C709:E709"/>
    <mergeCell ref="C698:N698"/>
    <mergeCell ref="C699:N699"/>
    <mergeCell ref="C700:N700"/>
    <mergeCell ref="C701:E701"/>
    <mergeCell ref="C702:E702"/>
    <mergeCell ref="C703:N703"/>
    <mergeCell ref="C728:E728"/>
    <mergeCell ref="C729:E729"/>
    <mergeCell ref="C730:E730"/>
    <mergeCell ref="C731:E731"/>
    <mergeCell ref="C732:E732"/>
    <mergeCell ref="C733:E733"/>
    <mergeCell ref="C722:E722"/>
    <mergeCell ref="C723:E723"/>
    <mergeCell ref="C724:N724"/>
    <mergeCell ref="C725:N725"/>
    <mergeCell ref="C726:N726"/>
    <mergeCell ref="C727:E727"/>
    <mergeCell ref="C716:E716"/>
    <mergeCell ref="C717:E717"/>
    <mergeCell ref="C718:N718"/>
    <mergeCell ref="C719:N719"/>
    <mergeCell ref="C720:N720"/>
    <mergeCell ref="C721:N721"/>
    <mergeCell ref="C746:N746"/>
    <mergeCell ref="C747:N747"/>
    <mergeCell ref="C748:E748"/>
    <mergeCell ref="C749:E749"/>
    <mergeCell ref="C750:E750"/>
    <mergeCell ref="C751:E751"/>
    <mergeCell ref="C740:N740"/>
    <mergeCell ref="C741:N741"/>
    <mergeCell ref="C742:N742"/>
    <mergeCell ref="C743:E743"/>
    <mergeCell ref="C744:E744"/>
    <mergeCell ref="C745:N745"/>
    <mergeCell ref="C734:E734"/>
    <mergeCell ref="C735:E735"/>
    <mergeCell ref="C736:E736"/>
    <mergeCell ref="C737:E737"/>
    <mergeCell ref="C738:E738"/>
    <mergeCell ref="C739:N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N760"/>
    <mergeCell ref="C761:N761"/>
    <mergeCell ref="C762:N762"/>
    <mergeCell ref="C763:E763"/>
    <mergeCell ref="C752:E752"/>
    <mergeCell ref="C753:E753"/>
    <mergeCell ref="C754:E754"/>
    <mergeCell ref="C755:E755"/>
    <mergeCell ref="C756:E756"/>
    <mergeCell ref="C757:E757"/>
    <mergeCell ref="C783:K783"/>
    <mergeCell ref="A784:N784"/>
    <mergeCell ref="A785:N785"/>
    <mergeCell ref="C786:E786"/>
    <mergeCell ref="C787:N787"/>
    <mergeCell ref="C788:N788"/>
    <mergeCell ref="C776:E776"/>
    <mergeCell ref="C777:E777"/>
    <mergeCell ref="C778:N778"/>
    <mergeCell ref="C779:N779"/>
    <mergeCell ref="C780:N780"/>
    <mergeCell ref="C781:E781"/>
    <mergeCell ref="C770:E770"/>
    <mergeCell ref="C771:E771"/>
    <mergeCell ref="C772:E772"/>
    <mergeCell ref="C773:E773"/>
    <mergeCell ref="C774:E774"/>
    <mergeCell ref="C775:E775"/>
    <mergeCell ref="C801:E801"/>
    <mergeCell ref="C802:E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E791"/>
    <mergeCell ref="C792:E792"/>
    <mergeCell ref="C793:E793"/>
    <mergeCell ref="C794:E794"/>
    <mergeCell ref="C819:E819"/>
    <mergeCell ref="C820:E820"/>
    <mergeCell ref="C821:N821"/>
    <mergeCell ref="C822:N822"/>
    <mergeCell ref="C823:N823"/>
    <mergeCell ref="C824:N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37:N837"/>
    <mergeCell ref="C838:N838"/>
    <mergeCell ref="C839:N839"/>
    <mergeCell ref="C840:E840"/>
    <mergeCell ref="C841:E841"/>
    <mergeCell ref="C842:N842"/>
    <mergeCell ref="C831:E831"/>
    <mergeCell ref="C832:E832"/>
    <mergeCell ref="C833:E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E830"/>
    <mergeCell ref="C855:E855"/>
    <mergeCell ref="C856:E856"/>
    <mergeCell ref="C857:E857"/>
    <mergeCell ref="C858:N858"/>
    <mergeCell ref="C859:N859"/>
    <mergeCell ref="C860:N860"/>
    <mergeCell ref="C849:E849"/>
    <mergeCell ref="C850:E850"/>
    <mergeCell ref="C851:E851"/>
    <mergeCell ref="C852:E852"/>
    <mergeCell ref="C853:E853"/>
    <mergeCell ref="C854:E854"/>
    <mergeCell ref="C843:N843"/>
    <mergeCell ref="C844:N844"/>
    <mergeCell ref="C845:N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E869"/>
    <mergeCell ref="C870:E870"/>
    <mergeCell ref="C871:E871"/>
    <mergeCell ref="C872:E872"/>
    <mergeCell ref="C861:N861"/>
    <mergeCell ref="C862:E862"/>
    <mergeCell ref="C863:E863"/>
    <mergeCell ref="C864:N864"/>
    <mergeCell ref="C865:N865"/>
    <mergeCell ref="C866:N866"/>
    <mergeCell ref="C891:E891"/>
    <mergeCell ref="C892:E892"/>
    <mergeCell ref="C893:E893"/>
    <mergeCell ref="C894:N894"/>
    <mergeCell ref="C895:N895"/>
    <mergeCell ref="C896:N896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N881"/>
    <mergeCell ref="C882:E882"/>
    <mergeCell ref="C883:E883"/>
    <mergeCell ref="C884:E884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E905"/>
    <mergeCell ref="C906:E906"/>
    <mergeCell ref="C907:E907"/>
    <mergeCell ref="C908:E908"/>
    <mergeCell ref="C897:E897"/>
    <mergeCell ref="C898:E898"/>
    <mergeCell ref="C899:N899"/>
    <mergeCell ref="C900:N900"/>
    <mergeCell ref="C901:N901"/>
    <mergeCell ref="C902:N902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15:N915"/>
    <mergeCell ref="C916:N916"/>
    <mergeCell ref="C917:N917"/>
    <mergeCell ref="C918:E918"/>
    <mergeCell ref="C919:E919"/>
    <mergeCell ref="C920:N920"/>
    <mergeCell ref="C945:E945"/>
    <mergeCell ref="C946:E946"/>
    <mergeCell ref="C947:E947"/>
    <mergeCell ref="C948:E948"/>
    <mergeCell ref="C949:E949"/>
    <mergeCell ref="C950:E950"/>
    <mergeCell ref="C939:E939"/>
    <mergeCell ref="C940:N940"/>
    <mergeCell ref="C941:N941"/>
    <mergeCell ref="C942:N942"/>
    <mergeCell ref="C943:E943"/>
    <mergeCell ref="C944:E944"/>
    <mergeCell ref="C933:E933"/>
    <mergeCell ref="C934:E934"/>
    <mergeCell ref="C935:N935"/>
    <mergeCell ref="C936:N936"/>
    <mergeCell ref="C937:N937"/>
    <mergeCell ref="C938:E938"/>
    <mergeCell ref="C963:E963"/>
    <mergeCell ref="C964:E964"/>
    <mergeCell ref="C965:N965"/>
    <mergeCell ref="C966:N966"/>
    <mergeCell ref="C967:N967"/>
    <mergeCell ref="C968:E968"/>
    <mergeCell ref="C957:N957"/>
    <mergeCell ref="C958:E958"/>
    <mergeCell ref="C959:E959"/>
    <mergeCell ref="C960:N960"/>
    <mergeCell ref="C961:N961"/>
    <mergeCell ref="C962:N962"/>
    <mergeCell ref="C951:E951"/>
    <mergeCell ref="C952:E952"/>
    <mergeCell ref="C953:E953"/>
    <mergeCell ref="C954:E954"/>
    <mergeCell ref="C955:N955"/>
    <mergeCell ref="C956:N956"/>
    <mergeCell ref="C981:N981"/>
    <mergeCell ref="C982:N982"/>
    <mergeCell ref="C983:E983"/>
    <mergeCell ref="C984:E984"/>
    <mergeCell ref="C985:N985"/>
    <mergeCell ref="C986:N986"/>
    <mergeCell ref="C975:N975"/>
    <mergeCell ref="C976:N976"/>
    <mergeCell ref="C977:N977"/>
    <mergeCell ref="C978:E978"/>
    <mergeCell ref="C979:E979"/>
    <mergeCell ref="C980:N980"/>
    <mergeCell ref="C969:E969"/>
    <mergeCell ref="C970:N970"/>
    <mergeCell ref="C971:N971"/>
    <mergeCell ref="C972:N972"/>
    <mergeCell ref="C973:E973"/>
    <mergeCell ref="C974:E974"/>
    <mergeCell ref="C999:E999"/>
    <mergeCell ref="C1000:N1000"/>
    <mergeCell ref="C1001:N1001"/>
    <mergeCell ref="C1002:N1002"/>
    <mergeCell ref="C1003:E1003"/>
    <mergeCell ref="C1004:E1004"/>
    <mergeCell ref="C993:E993"/>
    <mergeCell ref="C994:E994"/>
    <mergeCell ref="C995:E995"/>
    <mergeCell ref="C996:E996"/>
    <mergeCell ref="C997:E997"/>
    <mergeCell ref="C998:E998"/>
    <mergeCell ref="C987:N987"/>
    <mergeCell ref="C988:E988"/>
    <mergeCell ref="C989:E989"/>
    <mergeCell ref="C990:E990"/>
    <mergeCell ref="C991:E991"/>
    <mergeCell ref="C992:E992"/>
    <mergeCell ref="C1017:N1017"/>
    <mergeCell ref="C1018:E1018"/>
    <mergeCell ref="C1019:E1019"/>
    <mergeCell ref="C1020:E1020"/>
    <mergeCell ref="C1021:E1021"/>
    <mergeCell ref="C1022:E1022"/>
    <mergeCell ref="C1011:E1011"/>
    <mergeCell ref="C1012:E1012"/>
    <mergeCell ref="C1013:E1013"/>
    <mergeCell ref="C1014:E1014"/>
    <mergeCell ref="C1015:E1015"/>
    <mergeCell ref="C1016:N1016"/>
    <mergeCell ref="C1005:N1005"/>
    <mergeCell ref="C1006:N1006"/>
    <mergeCell ref="C1007:E1007"/>
    <mergeCell ref="C1008:E1008"/>
    <mergeCell ref="C1009:E1009"/>
    <mergeCell ref="C1010:E1010"/>
    <mergeCell ref="C1035:N1035"/>
    <mergeCell ref="C1036:N1036"/>
    <mergeCell ref="C1037:N1037"/>
    <mergeCell ref="C1038:E1038"/>
    <mergeCell ref="C1039:E1039"/>
    <mergeCell ref="C1040:E1040"/>
    <mergeCell ref="C1029:E1029"/>
    <mergeCell ref="C1030:N1030"/>
    <mergeCell ref="C1031:N1031"/>
    <mergeCell ref="C1032:N1032"/>
    <mergeCell ref="C1033:E1033"/>
    <mergeCell ref="C1034:E1034"/>
    <mergeCell ref="C1023:E1023"/>
    <mergeCell ref="C1024:E1024"/>
    <mergeCell ref="C1025:E1025"/>
    <mergeCell ref="C1026:E1026"/>
    <mergeCell ref="C1027:N1027"/>
    <mergeCell ref="C1028:E1028"/>
    <mergeCell ref="C1053:E1053"/>
    <mergeCell ref="C1054:E1054"/>
    <mergeCell ref="C1055:N1055"/>
    <mergeCell ref="C1056:E1056"/>
    <mergeCell ref="C1057:E1057"/>
    <mergeCell ref="C1058:N1058"/>
    <mergeCell ref="C1047:E1047"/>
    <mergeCell ref="C1048:E1048"/>
    <mergeCell ref="C1049:E1049"/>
    <mergeCell ref="C1050:N1050"/>
    <mergeCell ref="C1051:N1051"/>
    <mergeCell ref="C1052:N1052"/>
    <mergeCell ref="C1041:E1041"/>
    <mergeCell ref="C1042:E1042"/>
    <mergeCell ref="C1043:E1043"/>
    <mergeCell ref="C1044:E1044"/>
    <mergeCell ref="C1045:E1045"/>
    <mergeCell ref="C1046:E1046"/>
    <mergeCell ref="C1071:E1071"/>
    <mergeCell ref="C1072:E1072"/>
    <mergeCell ref="C1073:E1073"/>
    <mergeCell ref="C1074:E1074"/>
    <mergeCell ref="C1075:E1075"/>
    <mergeCell ref="C1076:N1076"/>
    <mergeCell ref="C1065:E1065"/>
    <mergeCell ref="C1066:E1066"/>
    <mergeCell ref="C1067:E1067"/>
    <mergeCell ref="C1068:E1068"/>
    <mergeCell ref="C1069:E1069"/>
    <mergeCell ref="C1070:E1070"/>
    <mergeCell ref="C1059:E1059"/>
    <mergeCell ref="C1060:E1060"/>
    <mergeCell ref="C1061:N1061"/>
    <mergeCell ref="C1062:N1062"/>
    <mergeCell ref="C1063:N1063"/>
    <mergeCell ref="C1064:E1064"/>
    <mergeCell ref="C1089:E1089"/>
    <mergeCell ref="C1090:E1090"/>
    <mergeCell ref="C1091:E1091"/>
    <mergeCell ref="C1092:E1092"/>
    <mergeCell ref="C1093:E1093"/>
    <mergeCell ref="C1094:E1094"/>
    <mergeCell ref="C1083:N1083"/>
    <mergeCell ref="C1084:E1084"/>
    <mergeCell ref="C1085:E1085"/>
    <mergeCell ref="C1086:E1086"/>
    <mergeCell ref="C1087:E1087"/>
    <mergeCell ref="C1088:E1088"/>
    <mergeCell ref="C1077:N1077"/>
    <mergeCell ref="C1078:N1078"/>
    <mergeCell ref="C1079:E1079"/>
    <mergeCell ref="C1080:E1080"/>
    <mergeCell ref="C1081:N1081"/>
    <mergeCell ref="C1082:N1082"/>
    <mergeCell ref="C1107:E1107"/>
    <mergeCell ref="C1108:E1108"/>
    <mergeCell ref="C1109:E1109"/>
    <mergeCell ref="C1110:E1110"/>
    <mergeCell ref="C1111:E1111"/>
    <mergeCell ref="C1112:E1112"/>
    <mergeCell ref="C1101:N1101"/>
    <mergeCell ref="C1102:N1102"/>
    <mergeCell ref="C1103:N1103"/>
    <mergeCell ref="C1104:N1104"/>
    <mergeCell ref="C1105:E1105"/>
    <mergeCell ref="C1106:E1106"/>
    <mergeCell ref="C1095:E1095"/>
    <mergeCell ref="C1096:N1096"/>
    <mergeCell ref="C1097:N1097"/>
    <mergeCell ref="C1098:N1098"/>
    <mergeCell ref="C1099:E1099"/>
    <mergeCell ref="C1100:E1100"/>
    <mergeCell ref="C1125:E1125"/>
    <mergeCell ref="C1126:E1126"/>
    <mergeCell ref="C1127:E1127"/>
    <mergeCell ref="C1128:E1128"/>
    <mergeCell ref="C1129:E1129"/>
    <mergeCell ref="C1130:E1130"/>
    <mergeCell ref="C1119:N1119"/>
    <mergeCell ref="C1120:E1120"/>
    <mergeCell ref="A1121:N1121"/>
    <mergeCell ref="C1122:E1122"/>
    <mergeCell ref="C1123:N1123"/>
    <mergeCell ref="C1124:N1124"/>
    <mergeCell ref="C1113:E1113"/>
    <mergeCell ref="C1114:E1114"/>
    <mergeCell ref="C1115:E1115"/>
    <mergeCell ref="C1116:E1116"/>
    <mergeCell ref="C1117:N1117"/>
    <mergeCell ref="C1118:N1118"/>
    <mergeCell ref="C1143:E1143"/>
    <mergeCell ref="C1144:E1144"/>
    <mergeCell ref="C1145:E1145"/>
    <mergeCell ref="C1146:E1146"/>
    <mergeCell ref="C1147:E1147"/>
    <mergeCell ref="C1148:E1148"/>
    <mergeCell ref="C1137:E1137"/>
    <mergeCell ref="C1138:E1138"/>
    <mergeCell ref="C1139:N1139"/>
    <mergeCell ref="C1140:N1140"/>
    <mergeCell ref="C1141:N1141"/>
    <mergeCell ref="C1142:E1142"/>
    <mergeCell ref="C1131:E1131"/>
    <mergeCell ref="C1132:E1132"/>
    <mergeCell ref="C1133:E1133"/>
    <mergeCell ref="C1134:N1134"/>
    <mergeCell ref="C1135:N1135"/>
    <mergeCell ref="C1136:N1136"/>
    <mergeCell ref="C1161:N1161"/>
    <mergeCell ref="C1162:N1162"/>
    <mergeCell ref="C1163:E1163"/>
    <mergeCell ref="C1164:E1164"/>
    <mergeCell ref="C1165:E1165"/>
    <mergeCell ref="C1166:E1166"/>
    <mergeCell ref="C1155:N1155"/>
    <mergeCell ref="C1156:N1156"/>
    <mergeCell ref="C1157:N1157"/>
    <mergeCell ref="C1158:E1158"/>
    <mergeCell ref="C1159:E1159"/>
    <mergeCell ref="C1160:N1160"/>
    <mergeCell ref="C1149:E1149"/>
    <mergeCell ref="C1150:E1150"/>
    <mergeCell ref="C1151:E1151"/>
    <mergeCell ref="C1152:E1152"/>
    <mergeCell ref="C1153:E1153"/>
    <mergeCell ref="C1154:N1154"/>
    <mergeCell ref="C1179:E1179"/>
    <mergeCell ref="C1180:N1180"/>
    <mergeCell ref="C1181:N1181"/>
    <mergeCell ref="C1182:N1182"/>
    <mergeCell ref="C1183:N1183"/>
    <mergeCell ref="C1184:E1184"/>
    <mergeCell ref="C1173:E1173"/>
    <mergeCell ref="C1174:E1174"/>
    <mergeCell ref="C1175:N1175"/>
    <mergeCell ref="C1176:N1176"/>
    <mergeCell ref="C1177:N1177"/>
    <mergeCell ref="C1178:E1178"/>
    <mergeCell ref="C1167:E1167"/>
    <mergeCell ref="C1168:E1168"/>
    <mergeCell ref="C1169:E1169"/>
    <mergeCell ref="C1170:E1170"/>
    <mergeCell ref="C1171:E1171"/>
    <mergeCell ref="C1172:E1172"/>
    <mergeCell ref="C1197:N1197"/>
    <mergeCell ref="C1198:N1198"/>
    <mergeCell ref="C1199:N1199"/>
    <mergeCell ref="C1200:E1200"/>
    <mergeCell ref="C1201:E1201"/>
    <mergeCell ref="C1202:N1202"/>
    <mergeCell ref="C1191:E1191"/>
    <mergeCell ref="C1192:E1192"/>
    <mergeCell ref="C1193:E1193"/>
    <mergeCell ref="C1194:E1194"/>
    <mergeCell ref="C1195:E1195"/>
    <mergeCell ref="C1196:N1196"/>
    <mergeCell ref="C1185:E1185"/>
    <mergeCell ref="C1186:E1186"/>
    <mergeCell ref="C1187:E1187"/>
    <mergeCell ref="C1188:E1188"/>
    <mergeCell ref="C1189:E1189"/>
    <mergeCell ref="C1190:E1190"/>
    <mergeCell ref="C1215:E1215"/>
    <mergeCell ref="C1216:E1216"/>
    <mergeCell ref="C1217:E1217"/>
    <mergeCell ref="C1218:N1218"/>
    <mergeCell ref="C1219:N1219"/>
    <mergeCell ref="C1220:N1220"/>
    <mergeCell ref="C1209:E1209"/>
    <mergeCell ref="C1210:E1210"/>
    <mergeCell ref="C1211:E1211"/>
    <mergeCell ref="C1212:E1212"/>
    <mergeCell ref="C1213:E1213"/>
    <mergeCell ref="C1214:E1214"/>
    <mergeCell ref="C1203:N1203"/>
    <mergeCell ref="C1204:N1204"/>
    <mergeCell ref="C1205:N1205"/>
    <mergeCell ref="C1206:E1206"/>
    <mergeCell ref="C1207:E1207"/>
    <mergeCell ref="C1208:E1208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21:N1221"/>
    <mergeCell ref="C1222:E1222"/>
    <mergeCell ref="C1223:E1223"/>
    <mergeCell ref="C1224:N1224"/>
    <mergeCell ref="C1225:N1225"/>
    <mergeCell ref="C1226:N1226"/>
    <mergeCell ref="C1251:E1251"/>
    <mergeCell ref="C1252:E1252"/>
    <mergeCell ref="C1253:E1253"/>
    <mergeCell ref="C1254:E1254"/>
    <mergeCell ref="C1255:E1255"/>
    <mergeCell ref="C1256:E1256"/>
    <mergeCell ref="C1245:E1245"/>
    <mergeCell ref="C1246:N1246"/>
    <mergeCell ref="C1247:N1247"/>
    <mergeCell ref="C1248:N1248"/>
    <mergeCell ref="C1249:E1249"/>
    <mergeCell ref="C1250:E1250"/>
    <mergeCell ref="C1239:E1239"/>
    <mergeCell ref="C1240:N1240"/>
    <mergeCell ref="C1241:N1241"/>
    <mergeCell ref="C1242:N1242"/>
    <mergeCell ref="C1243:N1243"/>
    <mergeCell ref="C1244:E1244"/>
    <mergeCell ref="C1269:N1269"/>
    <mergeCell ref="C1270:E1270"/>
    <mergeCell ref="C1271:E1271"/>
    <mergeCell ref="C1272:E1272"/>
    <mergeCell ref="C1273:E1273"/>
    <mergeCell ref="C1274:E1274"/>
    <mergeCell ref="C1263:N1263"/>
    <mergeCell ref="C1264:N1264"/>
    <mergeCell ref="C1265:E1265"/>
    <mergeCell ref="C1266:E1266"/>
    <mergeCell ref="C1267:N1267"/>
    <mergeCell ref="C1268:N1268"/>
    <mergeCell ref="C1257:E1257"/>
    <mergeCell ref="C1258:E1258"/>
    <mergeCell ref="C1259:E1259"/>
    <mergeCell ref="C1260:E1260"/>
    <mergeCell ref="C1261:N1261"/>
    <mergeCell ref="C1262:N1262"/>
    <mergeCell ref="C1287:E1287"/>
    <mergeCell ref="C1288:N1288"/>
    <mergeCell ref="C1289:N1289"/>
    <mergeCell ref="C1290:N1290"/>
    <mergeCell ref="C1291:E1291"/>
    <mergeCell ref="C1292:E1292"/>
    <mergeCell ref="C1281:E1281"/>
    <mergeCell ref="C1282:N1282"/>
    <mergeCell ref="C1283:N1283"/>
    <mergeCell ref="C1284:N1284"/>
    <mergeCell ref="C1285:N1285"/>
    <mergeCell ref="C1286:E1286"/>
    <mergeCell ref="C1275:E1275"/>
    <mergeCell ref="C1276:E1276"/>
    <mergeCell ref="C1277:E1277"/>
    <mergeCell ref="C1278:E1278"/>
    <mergeCell ref="C1279:E1279"/>
    <mergeCell ref="C1280:E1280"/>
    <mergeCell ref="C1305:N1305"/>
    <mergeCell ref="C1306:N1306"/>
    <mergeCell ref="C1307:E1307"/>
    <mergeCell ref="C1308:E1308"/>
    <mergeCell ref="C1309:N1309"/>
    <mergeCell ref="C1310:N1310"/>
    <mergeCell ref="C1299:E1299"/>
    <mergeCell ref="C1300:E1300"/>
    <mergeCell ref="C1301:E1301"/>
    <mergeCell ref="C1302:E1302"/>
    <mergeCell ref="C1303:N1303"/>
    <mergeCell ref="C1304:N1304"/>
    <mergeCell ref="C1293:E1293"/>
    <mergeCell ref="C1294:E1294"/>
    <mergeCell ref="C1295:E1295"/>
    <mergeCell ref="C1296:E1296"/>
    <mergeCell ref="C1297:E1297"/>
    <mergeCell ref="C1298:E1298"/>
    <mergeCell ref="C1323:E1323"/>
    <mergeCell ref="C1324:N1324"/>
    <mergeCell ref="C1325:N1325"/>
    <mergeCell ref="C1326:N1326"/>
    <mergeCell ref="C1327:N1327"/>
    <mergeCell ref="C1328:E1328"/>
    <mergeCell ref="C1317:E1317"/>
    <mergeCell ref="C1318:E1318"/>
    <mergeCell ref="C1319:E1319"/>
    <mergeCell ref="C1320:E1320"/>
    <mergeCell ref="C1321:E1321"/>
    <mergeCell ref="C1322:E1322"/>
    <mergeCell ref="C1311:N1311"/>
    <mergeCell ref="C1312:E1312"/>
    <mergeCell ref="C1313:E1313"/>
    <mergeCell ref="C1314:E1314"/>
    <mergeCell ref="C1315:E1315"/>
    <mergeCell ref="C1316:E1316"/>
    <mergeCell ref="C1341:E1341"/>
    <mergeCell ref="C1342:E1342"/>
    <mergeCell ref="C1343:E1343"/>
    <mergeCell ref="C1344:E1344"/>
    <mergeCell ref="C1345:E1345"/>
    <mergeCell ref="C1346:N1346"/>
    <mergeCell ref="C1335:E1335"/>
    <mergeCell ref="C1336:E1336"/>
    <mergeCell ref="C1337:E1337"/>
    <mergeCell ref="C1338:E1338"/>
    <mergeCell ref="C1339:E1339"/>
    <mergeCell ref="C1340:E1340"/>
    <mergeCell ref="C1329:E1329"/>
    <mergeCell ref="C1330:N1330"/>
    <mergeCell ref="C1331:N1331"/>
    <mergeCell ref="C1332:N1332"/>
    <mergeCell ref="C1333:N1333"/>
    <mergeCell ref="C1334:E1334"/>
    <mergeCell ref="C1360:E1360"/>
    <mergeCell ref="C1361:E1361"/>
    <mergeCell ref="C1362:E1362"/>
    <mergeCell ref="C1363:E1363"/>
    <mergeCell ref="C1364:E1364"/>
    <mergeCell ref="C1365:E1365"/>
    <mergeCell ref="A1354:N1354"/>
    <mergeCell ref="C1355:E1355"/>
    <mergeCell ref="C1356:N1356"/>
    <mergeCell ref="C1357:N1357"/>
    <mergeCell ref="C1358:N1358"/>
    <mergeCell ref="C1359:E1359"/>
    <mergeCell ref="C1347:N1347"/>
    <mergeCell ref="C1348:N1348"/>
    <mergeCell ref="C1349:N1349"/>
    <mergeCell ref="C1350:E1350"/>
    <mergeCell ref="C1352:K1352"/>
    <mergeCell ref="A1353:N1353"/>
    <mergeCell ref="C1378:N1378"/>
    <mergeCell ref="C1379:E1379"/>
    <mergeCell ref="C1380:E1380"/>
    <mergeCell ref="C1381:E1381"/>
    <mergeCell ref="C1382:E1382"/>
    <mergeCell ref="C1383:E1383"/>
    <mergeCell ref="C1372:N1372"/>
    <mergeCell ref="C1373:N1373"/>
    <mergeCell ref="C1374:E1374"/>
    <mergeCell ref="C1375:E1375"/>
    <mergeCell ref="C1376:N1376"/>
    <mergeCell ref="C1377:N1377"/>
    <mergeCell ref="C1366:E1366"/>
    <mergeCell ref="C1367:E1367"/>
    <mergeCell ref="C1368:E1368"/>
    <mergeCell ref="C1369:E1369"/>
    <mergeCell ref="C1370:E1370"/>
    <mergeCell ref="C1371:N1371"/>
    <mergeCell ref="C1396:N1396"/>
    <mergeCell ref="C1397:N1397"/>
    <mergeCell ref="C1398:N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E1387"/>
    <mergeCell ref="C1388:E1388"/>
    <mergeCell ref="C1389:E1389"/>
    <mergeCell ref="C1414:E1414"/>
    <mergeCell ref="A1415:N1415"/>
    <mergeCell ref="C1416:E1416"/>
    <mergeCell ref="C1417:N1417"/>
    <mergeCell ref="C1418:N1418"/>
    <mergeCell ref="C1419:E1419"/>
    <mergeCell ref="C1408:E1408"/>
    <mergeCell ref="C1409:E1409"/>
    <mergeCell ref="C1410:E1410"/>
    <mergeCell ref="C1411:N1411"/>
    <mergeCell ref="C1412:N1412"/>
    <mergeCell ref="C1413:N1413"/>
    <mergeCell ref="C1402:E1402"/>
    <mergeCell ref="C1403:E1403"/>
    <mergeCell ref="C1404:E1404"/>
    <mergeCell ref="C1405:E1405"/>
    <mergeCell ref="C1406:E1406"/>
    <mergeCell ref="C1407:E1407"/>
    <mergeCell ref="C1432:E1432"/>
    <mergeCell ref="C1433:N1433"/>
    <mergeCell ref="C1434:N1434"/>
    <mergeCell ref="C1435:E1435"/>
    <mergeCell ref="C1436:E1436"/>
    <mergeCell ref="C1437:E1437"/>
    <mergeCell ref="C1426:E1426"/>
    <mergeCell ref="C1427:E1427"/>
    <mergeCell ref="C1428:N1428"/>
    <mergeCell ref="C1429:N1429"/>
    <mergeCell ref="C1430:N1430"/>
    <mergeCell ref="C1431:E1431"/>
    <mergeCell ref="C1420:E1420"/>
    <mergeCell ref="C1421:E1421"/>
    <mergeCell ref="C1422:E1422"/>
    <mergeCell ref="C1423:E1423"/>
    <mergeCell ref="C1424:E1424"/>
    <mergeCell ref="C1425:E1425"/>
    <mergeCell ref="C1450:E1450"/>
    <mergeCell ref="C1451:E1451"/>
    <mergeCell ref="C1452:N1452"/>
    <mergeCell ref="C1453:N1453"/>
    <mergeCell ref="C1454:N1454"/>
    <mergeCell ref="C1455:E1455"/>
    <mergeCell ref="C1444:E1444"/>
    <mergeCell ref="C1445:E1445"/>
    <mergeCell ref="C1446:E1446"/>
    <mergeCell ref="C1447:N1447"/>
    <mergeCell ref="C1448:N1448"/>
    <mergeCell ref="C1449:N1449"/>
    <mergeCell ref="C1438:E1438"/>
    <mergeCell ref="C1439:E1439"/>
    <mergeCell ref="C1440:E1440"/>
    <mergeCell ref="C1441:E1441"/>
    <mergeCell ref="C1442:E1442"/>
    <mergeCell ref="C1443:E1443"/>
    <mergeCell ref="C1468:N1468"/>
    <mergeCell ref="C1469:N1469"/>
    <mergeCell ref="C1470:N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N1467"/>
    <mergeCell ref="C1456:E1456"/>
    <mergeCell ref="C1457:E1457"/>
    <mergeCell ref="C1458:E1458"/>
    <mergeCell ref="C1459:E1459"/>
    <mergeCell ref="C1460:E1460"/>
    <mergeCell ref="C1461:E1461"/>
    <mergeCell ref="C1486:E1486"/>
    <mergeCell ref="C1487:E1487"/>
    <mergeCell ref="C1488:N1488"/>
    <mergeCell ref="C1489:N1489"/>
    <mergeCell ref="C1490:N1490"/>
    <mergeCell ref="C1491:E1491"/>
    <mergeCell ref="C1480:E1480"/>
    <mergeCell ref="C1481:E1481"/>
    <mergeCell ref="C1482:E1482"/>
    <mergeCell ref="C1483:E1483"/>
    <mergeCell ref="C1484:E1484"/>
    <mergeCell ref="C1485:E1485"/>
    <mergeCell ref="C1474:N1474"/>
    <mergeCell ref="C1475:N1475"/>
    <mergeCell ref="C1476:E1476"/>
    <mergeCell ref="C1477:E1477"/>
    <mergeCell ref="C1478:E1478"/>
    <mergeCell ref="C1479:E1479"/>
    <mergeCell ref="C1504:E1504"/>
    <mergeCell ref="C1505:E1505"/>
    <mergeCell ref="C1506:E1506"/>
    <mergeCell ref="C1507:E1507"/>
    <mergeCell ref="C1508:E1508"/>
    <mergeCell ref="C1509:N1509"/>
    <mergeCell ref="C1498:E1498"/>
    <mergeCell ref="C1499:E1499"/>
    <mergeCell ref="C1500:E1500"/>
    <mergeCell ref="C1501:E1501"/>
    <mergeCell ref="C1502:E1502"/>
    <mergeCell ref="C1503:E1503"/>
    <mergeCell ref="C1492:E1492"/>
    <mergeCell ref="C1493:N1493"/>
    <mergeCell ref="C1494:N1494"/>
    <mergeCell ref="C1495:N1495"/>
    <mergeCell ref="C1496:N1496"/>
    <mergeCell ref="C1497:E1497"/>
    <mergeCell ref="C1522:E1522"/>
    <mergeCell ref="C1523:E1523"/>
    <mergeCell ref="C1524:E1524"/>
    <mergeCell ref="C1525:E1525"/>
    <mergeCell ref="C1526:E1526"/>
    <mergeCell ref="C1527:E1527"/>
    <mergeCell ref="C1516:N1516"/>
    <mergeCell ref="C1517:N1517"/>
    <mergeCell ref="C1518:N1518"/>
    <mergeCell ref="C1519:E1519"/>
    <mergeCell ref="C1520:E1520"/>
    <mergeCell ref="C1521:E1521"/>
    <mergeCell ref="C1510:N1510"/>
    <mergeCell ref="C1511:N1511"/>
    <mergeCell ref="C1512:N1512"/>
    <mergeCell ref="C1513:E1513"/>
    <mergeCell ref="C1514:E1514"/>
    <mergeCell ref="C1515:N1515"/>
    <mergeCell ref="C1540:N1540"/>
    <mergeCell ref="C1541:E1541"/>
    <mergeCell ref="C1542:E1542"/>
    <mergeCell ref="C1543:E1543"/>
    <mergeCell ref="C1544:E1544"/>
    <mergeCell ref="C1545:E1545"/>
    <mergeCell ref="C1534:N1534"/>
    <mergeCell ref="C1535:E1535"/>
    <mergeCell ref="C1536:E1536"/>
    <mergeCell ref="C1537:N1537"/>
    <mergeCell ref="C1538:N1538"/>
    <mergeCell ref="C1539:N1539"/>
    <mergeCell ref="C1528:E1528"/>
    <mergeCell ref="C1529:E1529"/>
    <mergeCell ref="C1530:E1530"/>
    <mergeCell ref="C1531:N1531"/>
    <mergeCell ref="C1532:N1532"/>
    <mergeCell ref="C1533:N1533"/>
    <mergeCell ref="C1558:E1558"/>
    <mergeCell ref="C1559:N1559"/>
    <mergeCell ref="C1560:N1560"/>
    <mergeCell ref="C1561:N1561"/>
    <mergeCell ref="C1562:E1562"/>
    <mergeCell ref="C1563:E1563"/>
    <mergeCell ref="C1552:E1552"/>
    <mergeCell ref="C1553:N1553"/>
    <mergeCell ref="C1554:N1554"/>
    <mergeCell ref="C1555:N1555"/>
    <mergeCell ref="C1556:N1556"/>
    <mergeCell ref="C1557:E1557"/>
    <mergeCell ref="C1546:E1546"/>
    <mergeCell ref="C1547:E1547"/>
    <mergeCell ref="C1548:E1548"/>
    <mergeCell ref="C1549:E1549"/>
    <mergeCell ref="C1550:E1550"/>
    <mergeCell ref="C1551:E1551"/>
    <mergeCell ref="C1576:N1576"/>
    <mergeCell ref="C1577:N1577"/>
    <mergeCell ref="C1578:E1578"/>
    <mergeCell ref="C1579:E1579"/>
    <mergeCell ref="C1580:N1580"/>
    <mergeCell ref="C1581:N1581"/>
    <mergeCell ref="C1570:E1570"/>
    <mergeCell ref="C1571:E1571"/>
    <mergeCell ref="C1572:E1572"/>
    <mergeCell ref="C1573:E1573"/>
    <mergeCell ref="C1574:N1574"/>
    <mergeCell ref="C1575:N1575"/>
    <mergeCell ref="C1564:E1564"/>
    <mergeCell ref="C1565:E1565"/>
    <mergeCell ref="C1566:E1566"/>
    <mergeCell ref="C1567:E1567"/>
    <mergeCell ref="C1568:E1568"/>
    <mergeCell ref="C1569:E1569"/>
    <mergeCell ref="C1594:E1594"/>
    <mergeCell ref="C1595:N1595"/>
    <mergeCell ref="C1596:N1596"/>
    <mergeCell ref="C1597:N1597"/>
    <mergeCell ref="C1598:N1598"/>
    <mergeCell ref="C1599:E1599"/>
    <mergeCell ref="C1588:E1588"/>
    <mergeCell ref="C1589:E1589"/>
    <mergeCell ref="C1590:E1590"/>
    <mergeCell ref="C1591:E1591"/>
    <mergeCell ref="C1592:E1592"/>
    <mergeCell ref="C1593:E1593"/>
    <mergeCell ref="C1582:N1582"/>
    <mergeCell ref="C1583:E1583"/>
    <mergeCell ref="C1584:E1584"/>
    <mergeCell ref="C1585:E1585"/>
    <mergeCell ref="C1586:E1586"/>
    <mergeCell ref="C1587:E1587"/>
    <mergeCell ref="C1612:E1612"/>
    <mergeCell ref="C1613:E1613"/>
    <mergeCell ref="C1614:E1614"/>
    <mergeCell ref="C1615:E1615"/>
    <mergeCell ref="C1616:N1616"/>
    <mergeCell ref="C1617:N1617"/>
    <mergeCell ref="C1606:E1606"/>
    <mergeCell ref="C1607:E1607"/>
    <mergeCell ref="C1608:E1608"/>
    <mergeCell ref="C1609:E1609"/>
    <mergeCell ref="C1610:E1610"/>
    <mergeCell ref="C1611:E1611"/>
    <mergeCell ref="C1600:E1600"/>
    <mergeCell ref="C1601:N1601"/>
    <mergeCell ref="C1602:N1602"/>
    <mergeCell ref="C1603:N1603"/>
    <mergeCell ref="C1604:E1604"/>
    <mergeCell ref="C1605:E1605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18:N1618"/>
    <mergeCell ref="C1619:N1619"/>
    <mergeCell ref="C1620:E1620"/>
    <mergeCell ref="C1621:E1621"/>
    <mergeCell ref="C1622:N1622"/>
    <mergeCell ref="C1623:N1623"/>
    <mergeCell ref="C1648:E1648"/>
    <mergeCell ref="C1649:E1649"/>
    <mergeCell ref="C1650:E1650"/>
    <mergeCell ref="C1651:E1651"/>
    <mergeCell ref="C1652:E1652"/>
    <mergeCell ref="C1653:E1653"/>
    <mergeCell ref="C1642:E1642"/>
    <mergeCell ref="C1643:N1643"/>
    <mergeCell ref="C1644:N1644"/>
    <mergeCell ref="C1645:N1645"/>
    <mergeCell ref="C1646:N1646"/>
    <mergeCell ref="C1647:E1647"/>
    <mergeCell ref="C1636:E1636"/>
    <mergeCell ref="C1637:N1637"/>
    <mergeCell ref="C1638:N1638"/>
    <mergeCell ref="C1639:N1639"/>
    <mergeCell ref="C1640:N1640"/>
    <mergeCell ref="C1641:E1641"/>
    <mergeCell ref="C1666:N1666"/>
    <mergeCell ref="C1667:N1667"/>
    <mergeCell ref="C1668:N1668"/>
    <mergeCell ref="C1669:E1669"/>
    <mergeCell ref="C1670:E1670"/>
    <mergeCell ref="C1671:E1671"/>
    <mergeCell ref="C1660:N1660"/>
    <mergeCell ref="C1661:N1661"/>
    <mergeCell ref="C1662:N1662"/>
    <mergeCell ref="C1663:E1663"/>
    <mergeCell ref="C1664:E1664"/>
    <mergeCell ref="C1665:N1665"/>
    <mergeCell ref="C1654:E1654"/>
    <mergeCell ref="C1655:E1655"/>
    <mergeCell ref="C1656:E1656"/>
    <mergeCell ref="C1657:E1657"/>
    <mergeCell ref="C1658:E1658"/>
    <mergeCell ref="C1659:N1659"/>
    <mergeCell ref="C1684:N1684"/>
    <mergeCell ref="C1685:E1685"/>
    <mergeCell ref="C1686:E1686"/>
    <mergeCell ref="C1687:N1687"/>
    <mergeCell ref="C1688:N1688"/>
    <mergeCell ref="C1689:N1689"/>
    <mergeCell ref="C1678:E1678"/>
    <mergeCell ref="C1679:E1679"/>
    <mergeCell ref="C1680:E1680"/>
    <mergeCell ref="C1681:N1681"/>
    <mergeCell ref="C1682:N1682"/>
    <mergeCell ref="C1683:N1683"/>
    <mergeCell ref="C1672:E1672"/>
    <mergeCell ref="C1673:E1673"/>
    <mergeCell ref="C1674:E1674"/>
    <mergeCell ref="C1675:E1675"/>
    <mergeCell ref="C1676:E1676"/>
    <mergeCell ref="C1677:E1677"/>
    <mergeCell ref="C1702:N1702"/>
    <mergeCell ref="C1703:N1703"/>
    <mergeCell ref="C1704:N1704"/>
    <mergeCell ref="C1705:N1705"/>
    <mergeCell ref="C1706:E1706"/>
    <mergeCell ref="C1707:E1707"/>
    <mergeCell ref="C1696:E1696"/>
    <mergeCell ref="C1697:E1697"/>
    <mergeCell ref="C1698:E1698"/>
    <mergeCell ref="C1699:E1699"/>
    <mergeCell ref="C1700:E1700"/>
    <mergeCell ref="C1701:E1701"/>
    <mergeCell ref="C1690:E1690"/>
    <mergeCell ref="C1691:E1691"/>
    <mergeCell ref="C1692:E1692"/>
    <mergeCell ref="C1693:E1693"/>
    <mergeCell ref="C1694:E1694"/>
    <mergeCell ref="C1695:E1695"/>
    <mergeCell ref="C1720:E1720"/>
    <mergeCell ref="C1721:E1721"/>
    <mergeCell ref="C1722:E1722"/>
    <mergeCell ref="C1723:N1723"/>
    <mergeCell ref="C1724:N1724"/>
    <mergeCell ref="C1725:N1725"/>
    <mergeCell ref="C1714:E1714"/>
    <mergeCell ref="C1715:E1715"/>
    <mergeCell ref="C1716:E1716"/>
    <mergeCell ref="C1717:E1717"/>
    <mergeCell ref="C1718:E1718"/>
    <mergeCell ref="C1719:E1719"/>
    <mergeCell ref="C1708:N1708"/>
    <mergeCell ref="C1709:N1709"/>
    <mergeCell ref="C1710:N1710"/>
    <mergeCell ref="C1711:E1711"/>
    <mergeCell ref="C1712:E1712"/>
    <mergeCell ref="C1713:E1713"/>
    <mergeCell ref="C1739:E1739"/>
    <mergeCell ref="C1740:N1740"/>
    <mergeCell ref="C1741:E1741"/>
    <mergeCell ref="C1742:E1742"/>
    <mergeCell ref="C1743:E1743"/>
    <mergeCell ref="C1744:E1744"/>
    <mergeCell ref="C1733:E1733"/>
    <mergeCell ref="C1734:E1734"/>
    <mergeCell ref="C1735:E1735"/>
    <mergeCell ref="C1736:E1736"/>
    <mergeCell ref="C1737:E1737"/>
    <mergeCell ref="C1738:E1738"/>
    <mergeCell ref="C1726:E1726"/>
    <mergeCell ref="C1728:K1728"/>
    <mergeCell ref="A1729:N1729"/>
    <mergeCell ref="C1730:E1730"/>
    <mergeCell ref="C1731:N1731"/>
    <mergeCell ref="C1732:E1732"/>
    <mergeCell ref="C1759:K1759"/>
    <mergeCell ref="C1760:K1760"/>
    <mergeCell ref="C1761:K1761"/>
    <mergeCell ref="C1762:K1762"/>
    <mergeCell ref="C1763:K1763"/>
    <mergeCell ref="C1764:K1764"/>
    <mergeCell ref="C1753:K1753"/>
    <mergeCell ref="C1754:K1754"/>
    <mergeCell ref="C1755:K1755"/>
    <mergeCell ref="C1756:K1756"/>
    <mergeCell ref="C1757:K1757"/>
    <mergeCell ref="C1758:K1758"/>
    <mergeCell ref="C1745:E1745"/>
    <mergeCell ref="C1746:E1746"/>
    <mergeCell ref="C1747:E1747"/>
    <mergeCell ref="C1749:K1749"/>
    <mergeCell ref="C1751:K1751"/>
    <mergeCell ref="C1752:K1752"/>
    <mergeCell ref="C1777:K1777"/>
    <mergeCell ref="C1778:K1778"/>
    <mergeCell ref="C1779:K1779"/>
    <mergeCell ref="C1780:K1780"/>
    <mergeCell ref="C1781:K1781"/>
    <mergeCell ref="C1782:K1782"/>
    <mergeCell ref="C1771:K1771"/>
    <mergeCell ref="C1772:K1772"/>
    <mergeCell ref="C1773:K1773"/>
    <mergeCell ref="C1774:K1774"/>
    <mergeCell ref="C1775:K1775"/>
    <mergeCell ref="C1776:K1776"/>
    <mergeCell ref="C1765:K1765"/>
    <mergeCell ref="C1766:K1766"/>
    <mergeCell ref="C1767:K1767"/>
    <mergeCell ref="C1768:K1768"/>
    <mergeCell ref="C1769:K1769"/>
    <mergeCell ref="C1770:K1770"/>
    <mergeCell ref="A1802:N1802"/>
    <mergeCell ref="A1803:N1803"/>
    <mergeCell ref="A1804:N1804"/>
    <mergeCell ref="C1797:G1797"/>
    <mergeCell ref="H1797:L1797"/>
    <mergeCell ref="C1798:L1798"/>
    <mergeCell ref="C1799:G1799"/>
    <mergeCell ref="H1799:L1799"/>
    <mergeCell ref="C1800:L1800"/>
    <mergeCell ref="C1789:K1789"/>
    <mergeCell ref="C1790:K1790"/>
    <mergeCell ref="C1791:K1791"/>
    <mergeCell ref="C1792:K1792"/>
    <mergeCell ref="C1793:K1793"/>
    <mergeCell ref="C1794:K1794"/>
    <mergeCell ref="C1783:K1783"/>
    <mergeCell ref="C1784:K1784"/>
    <mergeCell ref="C1785:K1785"/>
    <mergeCell ref="C1786:K1786"/>
    <mergeCell ref="C1787:K1787"/>
    <mergeCell ref="C1788:K178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C68B-477A-408F-BF2B-1F9623D229E0}">
  <dimension ref="B2:K42"/>
  <sheetViews>
    <sheetView tabSelected="1" workbookViewId="0">
      <pane ySplit="2" topLeftCell="A37" activePane="bottomLeft" state="frozen"/>
      <selection pane="bottomLeft" activeCell="E41" sqref="E41"/>
    </sheetView>
  </sheetViews>
  <sheetFormatPr defaultRowHeight="15" x14ac:dyDescent="0.25"/>
  <cols>
    <col min="1" max="1" width="14.140625" style="116" customWidth="1"/>
    <col min="2" max="2" width="20.5703125" style="116" customWidth="1"/>
    <col min="3" max="3" width="12.140625" style="116" customWidth="1"/>
    <col min="4" max="4" width="8.42578125" style="116" customWidth="1"/>
    <col min="5" max="5" width="13.85546875" style="116" customWidth="1"/>
    <col min="6" max="6" width="8.7109375" style="116" customWidth="1"/>
    <col min="7" max="7" width="14.5703125" style="116" customWidth="1"/>
    <col min="8" max="8" width="12.5703125" style="116" customWidth="1"/>
    <col min="9" max="9" width="10.42578125" style="116" customWidth="1"/>
    <col min="10" max="10" width="16.5703125" style="116" customWidth="1"/>
    <col min="11" max="11" width="12" style="116" customWidth="1"/>
    <col min="12" max="16384" width="9.140625" style="116"/>
  </cols>
  <sheetData>
    <row r="2" spans="2:11" ht="45.75" customHeight="1" x14ac:dyDescent="0.25">
      <c r="B2" s="117" t="s">
        <v>537</v>
      </c>
      <c r="C2" s="117" t="s">
        <v>559</v>
      </c>
      <c r="D2" s="117" t="s">
        <v>569</v>
      </c>
      <c r="E2" s="117" t="s">
        <v>560</v>
      </c>
      <c r="F2" s="117" t="s">
        <v>538</v>
      </c>
      <c r="G2" s="117" t="s">
        <v>539</v>
      </c>
      <c r="H2" s="117" t="s">
        <v>570</v>
      </c>
      <c r="I2" s="117" t="s">
        <v>571</v>
      </c>
      <c r="J2" s="135">
        <v>19154582</v>
      </c>
      <c r="K2" s="118"/>
    </row>
    <row r="3" spans="2:11" ht="24.95" customHeight="1" x14ac:dyDescent="0.25">
      <c r="B3" s="349" t="s">
        <v>54</v>
      </c>
      <c r="C3" s="350"/>
      <c r="D3" s="350"/>
      <c r="E3" s="350"/>
      <c r="F3" s="350"/>
      <c r="G3" s="350"/>
      <c r="H3" s="350"/>
      <c r="I3" s="351"/>
    </row>
    <row r="4" spans="2:11" x14ac:dyDescent="0.25">
      <c r="B4" s="128" t="s">
        <v>541</v>
      </c>
      <c r="C4" s="119">
        <v>2089.16</v>
      </c>
      <c r="D4" s="352">
        <v>49.45</v>
      </c>
      <c r="E4" s="120">
        <f>C4*D4</f>
        <v>103308.962</v>
      </c>
      <c r="F4" s="347">
        <v>219.68</v>
      </c>
      <c r="G4" s="347">
        <v>164.9</v>
      </c>
      <c r="H4" s="121">
        <f>E4/F4*G4</f>
        <v>77547.559330844873</v>
      </c>
      <c r="I4" s="121">
        <f>H4*0.87</f>
        <v>67466.376617835034</v>
      </c>
    </row>
    <row r="5" spans="2:11" ht="30.75" thickBot="1" x14ac:dyDescent="0.3">
      <c r="B5" s="136" t="s">
        <v>567</v>
      </c>
      <c r="C5" s="127">
        <f>E5/D4</f>
        <v>4261.9666544236443</v>
      </c>
      <c r="D5" s="343"/>
      <c r="E5" s="123">
        <f>H5/G4*F4</f>
        <v>210754.2510612492</v>
      </c>
      <c r="F5" s="348"/>
      <c r="G5" s="348"/>
      <c r="H5" s="124">
        <f>I5*1.13</f>
        <v>158199.99999999997</v>
      </c>
      <c r="I5" s="124">
        <v>140000</v>
      </c>
    </row>
    <row r="6" spans="2:11" ht="15.75" thickTop="1" x14ac:dyDescent="0.25">
      <c r="B6" s="128" t="s">
        <v>544</v>
      </c>
      <c r="C6" s="119">
        <v>852.58</v>
      </c>
      <c r="D6" s="342">
        <v>49.45</v>
      </c>
      <c r="E6" s="120">
        <f t="shared" ref="E6" si="0">C6*D6</f>
        <v>42160.081000000006</v>
      </c>
      <c r="F6" s="347">
        <v>94</v>
      </c>
      <c r="G6" s="347">
        <v>164.9</v>
      </c>
      <c r="H6" s="121">
        <f t="shared" ref="H6" si="1">E6/F6*G6</f>
        <v>73959.546350000019</v>
      </c>
      <c r="I6" s="121">
        <f t="shared" ref="I6" si="2">H6*0.87</f>
        <v>64344.805324500019</v>
      </c>
    </row>
    <row r="7" spans="2:11" ht="30.75" thickBot="1" x14ac:dyDescent="0.3">
      <c r="B7" s="136" t="s">
        <v>567</v>
      </c>
      <c r="C7" s="127">
        <f>E7/D6</f>
        <v>1823.6747337755942</v>
      </c>
      <c r="D7" s="343"/>
      <c r="E7" s="123">
        <f t="shared" ref="E7" si="3">H7/G6*F6</f>
        <v>90180.715585203143</v>
      </c>
      <c r="F7" s="348"/>
      <c r="G7" s="348"/>
      <c r="H7" s="124">
        <f>H5</f>
        <v>158199.99999999997</v>
      </c>
      <c r="I7" s="124">
        <f>I5</f>
        <v>140000</v>
      </c>
    </row>
    <row r="8" spans="2:11" s="132" customFormat="1" ht="15.75" thickTop="1" x14ac:dyDescent="0.25">
      <c r="B8" s="129" t="s">
        <v>558</v>
      </c>
      <c r="C8" s="130">
        <v>238.38</v>
      </c>
      <c r="D8" s="353">
        <v>49.45</v>
      </c>
      <c r="E8" s="120">
        <f t="shared" ref="E8" si="4">C8*D8</f>
        <v>11787.891</v>
      </c>
      <c r="F8" s="355">
        <v>25.36</v>
      </c>
      <c r="G8" s="355">
        <v>164.9</v>
      </c>
      <c r="H8" s="131">
        <f t="shared" ref="H8" si="5">E8/F8*G8</f>
        <v>76649.18083201893</v>
      </c>
      <c r="I8" s="131">
        <f t="shared" ref="I8" si="6">H8*0.87</f>
        <v>66684.787323856464</v>
      </c>
    </row>
    <row r="9" spans="2:11" s="132" customFormat="1" ht="30.75" thickBot="1" x14ac:dyDescent="0.3">
      <c r="B9" s="136" t="s">
        <v>567</v>
      </c>
      <c r="C9" s="133">
        <f>E9/D8</f>
        <v>492.00416221860712</v>
      </c>
      <c r="D9" s="354"/>
      <c r="E9" s="123">
        <f t="shared" ref="E9" si="7">H9/G8*F8</f>
        <v>24329.605821710124</v>
      </c>
      <c r="F9" s="356"/>
      <c r="G9" s="356"/>
      <c r="H9" s="134">
        <f>H5</f>
        <v>158199.99999999997</v>
      </c>
      <c r="I9" s="134">
        <f>I5</f>
        <v>140000</v>
      </c>
    </row>
    <row r="10" spans="2:11" ht="15.75" thickTop="1" x14ac:dyDescent="0.25">
      <c r="B10" s="128" t="s">
        <v>557</v>
      </c>
      <c r="C10" s="119">
        <v>221.09</v>
      </c>
      <c r="D10" s="342">
        <v>49.45</v>
      </c>
      <c r="E10" s="120">
        <f t="shared" ref="E10" si="8">C10*D10</f>
        <v>10932.900500000002</v>
      </c>
      <c r="F10" s="347">
        <v>23.52</v>
      </c>
      <c r="G10" s="347">
        <v>164.9</v>
      </c>
      <c r="H10" s="121">
        <f t="shared" ref="H10" si="9">E10/F10*G10</f>
        <v>76651.160393282335</v>
      </c>
      <c r="I10" s="121">
        <f t="shared" ref="I10" si="10">H10*0.87</f>
        <v>66686.509542155633</v>
      </c>
    </row>
    <row r="11" spans="2:11" ht="30.75" thickBot="1" x14ac:dyDescent="0.3">
      <c r="B11" s="136" t="s">
        <v>567</v>
      </c>
      <c r="C11" s="127">
        <f>E11/D10</f>
        <v>456.30669934470183</v>
      </c>
      <c r="D11" s="343"/>
      <c r="E11" s="123">
        <f t="shared" ref="E11" si="11">H11/G10*F10</f>
        <v>22564.366282595507</v>
      </c>
      <c r="F11" s="348"/>
      <c r="G11" s="348"/>
      <c r="H11" s="124">
        <f>H5</f>
        <v>158199.99999999997</v>
      </c>
      <c r="I11" s="124">
        <f>I5</f>
        <v>140000</v>
      </c>
    </row>
    <row r="12" spans="2:11" ht="15.75" thickTop="1" x14ac:dyDescent="0.25">
      <c r="B12" s="128" t="s">
        <v>545</v>
      </c>
      <c r="C12" s="119">
        <v>221.35</v>
      </c>
      <c r="D12" s="342">
        <v>49.45</v>
      </c>
      <c r="E12" s="120">
        <f t="shared" ref="E12" si="12">C12*D12</f>
        <v>10945.7575</v>
      </c>
      <c r="F12" s="347">
        <v>25.95</v>
      </c>
      <c r="G12" s="347">
        <v>164.9</v>
      </c>
      <c r="H12" s="121">
        <f t="shared" ref="H12" si="13">E12/F12*G12</f>
        <v>69555.121840077074</v>
      </c>
      <c r="I12" s="121">
        <f t="shared" ref="I12" si="14">H12*0.87</f>
        <v>60512.956000867052</v>
      </c>
    </row>
    <row r="13" spans="2:11" ht="30.75" thickBot="1" x14ac:dyDescent="0.3">
      <c r="B13" s="136" t="s">
        <v>567</v>
      </c>
      <c r="C13" s="127">
        <f>E13/D12</f>
        <v>503.45063129230499</v>
      </c>
      <c r="D13" s="343"/>
      <c r="E13" s="123">
        <f t="shared" ref="E13" si="15">H13/G12*F12</f>
        <v>24895.633717404482</v>
      </c>
      <c r="F13" s="348"/>
      <c r="G13" s="348"/>
      <c r="H13" s="124">
        <f>H5</f>
        <v>158199.99999999997</v>
      </c>
      <c r="I13" s="124">
        <f>I5</f>
        <v>140000</v>
      </c>
    </row>
    <row r="14" spans="2:11" ht="15.75" thickTop="1" x14ac:dyDescent="0.25">
      <c r="B14" s="128" t="s">
        <v>546</v>
      </c>
      <c r="C14" s="119">
        <v>555.52</v>
      </c>
      <c r="D14" s="342">
        <v>49.45</v>
      </c>
      <c r="E14" s="120">
        <f t="shared" ref="E14" si="16">C14*D14</f>
        <v>27470.464</v>
      </c>
      <c r="F14" s="347">
        <v>56</v>
      </c>
      <c r="G14" s="347">
        <v>164.9</v>
      </c>
      <c r="H14" s="121">
        <f t="shared" ref="H14" si="17">E14/F14*G14</f>
        <v>80890.705600000001</v>
      </c>
      <c r="I14" s="121">
        <f t="shared" ref="I14" si="18">H14*0.87</f>
        <v>70374.913872000005</v>
      </c>
    </row>
    <row r="15" spans="2:11" ht="30.75" thickBot="1" x14ac:dyDescent="0.3">
      <c r="B15" s="136" t="s">
        <v>567</v>
      </c>
      <c r="C15" s="127">
        <f>E15/D14</f>
        <v>1086.4445222492902</v>
      </c>
      <c r="D15" s="343"/>
      <c r="E15" s="123">
        <f t="shared" ref="E15" si="19">H15/G14*F14</f>
        <v>53724.6816252274</v>
      </c>
      <c r="F15" s="348"/>
      <c r="G15" s="348"/>
      <c r="H15" s="124">
        <f>H5</f>
        <v>158199.99999999997</v>
      </c>
      <c r="I15" s="124">
        <f>I5</f>
        <v>140000</v>
      </c>
    </row>
    <row r="16" spans="2:11" ht="15.75" thickTop="1" x14ac:dyDescent="0.25">
      <c r="B16" s="128" t="s">
        <v>542</v>
      </c>
      <c r="C16" s="119">
        <v>436.91</v>
      </c>
      <c r="D16" s="342">
        <v>49.45</v>
      </c>
      <c r="E16" s="120">
        <f t="shared" ref="E16" si="20">C16*D16</f>
        <v>21605.199500000002</v>
      </c>
      <c r="F16" s="347">
        <v>46.48</v>
      </c>
      <c r="G16" s="347">
        <v>164.9</v>
      </c>
      <c r="H16" s="121">
        <f t="shared" ref="H16" si="21">E16/F16*G16</f>
        <v>76650.116126290901</v>
      </c>
      <c r="I16" s="121">
        <f t="shared" ref="I16" si="22">H16*0.87</f>
        <v>66685.601029873083</v>
      </c>
    </row>
    <row r="17" spans="2:10" ht="30.75" thickBot="1" x14ac:dyDescent="0.3">
      <c r="B17" s="136" t="s">
        <v>567</v>
      </c>
      <c r="C17" s="127">
        <f>E17/D16</f>
        <v>901.74895346691085</v>
      </c>
      <c r="D17" s="343"/>
      <c r="E17" s="123">
        <f t="shared" ref="E17" si="23">H17/G16*F16</f>
        <v>44591.485748938743</v>
      </c>
      <c r="F17" s="348"/>
      <c r="G17" s="348"/>
      <c r="H17" s="124">
        <f>H5</f>
        <v>158199.99999999997</v>
      </c>
      <c r="I17" s="124">
        <f>I5</f>
        <v>140000</v>
      </c>
    </row>
    <row r="18" spans="2:10" ht="15.75" thickTop="1" x14ac:dyDescent="0.25">
      <c r="B18" s="128" t="s">
        <v>543</v>
      </c>
      <c r="C18" s="119">
        <v>507.6</v>
      </c>
      <c r="D18" s="342">
        <v>49.45</v>
      </c>
      <c r="E18" s="120">
        <f t="shared" ref="E18" si="24">C18*D18</f>
        <v>25100.820000000003</v>
      </c>
      <c r="F18" s="347">
        <v>54</v>
      </c>
      <c r="G18" s="347">
        <v>164.9</v>
      </c>
      <c r="H18" s="121">
        <f t="shared" ref="H18" si="25">E18/F18*G18</f>
        <v>76650.467000000004</v>
      </c>
      <c r="I18" s="121">
        <f t="shared" ref="I18" si="26">H18*0.87</f>
        <v>66685.906289999999</v>
      </c>
    </row>
    <row r="19" spans="2:10" ht="30.75" thickBot="1" x14ac:dyDescent="0.3">
      <c r="B19" s="136" t="s">
        <v>567</v>
      </c>
      <c r="C19" s="127">
        <f>E19/D18</f>
        <v>1047.6429321689584</v>
      </c>
      <c r="D19" s="343"/>
      <c r="E19" s="123">
        <f t="shared" ref="E19" si="27">H19/G18*F18</f>
        <v>51805.942995754995</v>
      </c>
      <c r="F19" s="348"/>
      <c r="G19" s="348"/>
      <c r="H19" s="124">
        <f>H5</f>
        <v>158199.99999999997</v>
      </c>
      <c r="I19" s="124">
        <f>I5</f>
        <v>140000</v>
      </c>
    </row>
    <row r="20" spans="2:10" ht="15.75" thickTop="1" x14ac:dyDescent="0.25">
      <c r="B20" s="128" t="s">
        <v>547</v>
      </c>
      <c r="C20" s="119">
        <v>213.57</v>
      </c>
      <c r="D20" s="342">
        <v>49.45</v>
      </c>
      <c r="E20" s="120">
        <f t="shared" ref="E20" si="28">C20*D20</f>
        <v>10561.0365</v>
      </c>
      <c r="F20" s="347">
        <v>22.72</v>
      </c>
      <c r="G20" s="347">
        <v>164.9</v>
      </c>
      <c r="H20" s="121">
        <f t="shared" ref="H20" si="29">E20/F20*G20</f>
        <v>76651.184808538746</v>
      </c>
      <c r="I20" s="121">
        <f t="shared" ref="I20" si="30">H20*0.87</f>
        <v>66686.530783428709</v>
      </c>
    </row>
    <row r="21" spans="2:10" ht="30.75" thickBot="1" x14ac:dyDescent="0.3">
      <c r="B21" s="136" t="s">
        <v>567</v>
      </c>
      <c r="C21" s="127">
        <f>E21/D20</f>
        <v>440.78606331256913</v>
      </c>
      <c r="D21" s="343"/>
      <c r="E21" s="123">
        <f t="shared" ref="E21" si="31">H21/G20*F20</f>
        <v>21796.870830806543</v>
      </c>
      <c r="F21" s="348"/>
      <c r="G21" s="348"/>
      <c r="H21" s="124">
        <f>H5</f>
        <v>158199.99999999997</v>
      </c>
      <c r="I21" s="124">
        <f>I5</f>
        <v>140000</v>
      </c>
    </row>
    <row r="22" spans="2:10" ht="15.75" thickTop="1" x14ac:dyDescent="0.25">
      <c r="B22" s="128" t="s">
        <v>548</v>
      </c>
      <c r="C22" s="119">
        <v>64.319999999999993</v>
      </c>
      <c r="D22" s="342">
        <v>49.45</v>
      </c>
      <c r="E22" s="120">
        <f>C22*D22</f>
        <v>3180.6239999999998</v>
      </c>
      <c r="F22" s="347">
        <v>7.54</v>
      </c>
      <c r="G22" s="347">
        <v>164.9</v>
      </c>
      <c r="H22" s="121">
        <f>E22/F22*G22</f>
        <v>69560.331246684349</v>
      </c>
      <c r="I22" s="121">
        <f>H22*0.87</f>
        <v>60517.48818461538</v>
      </c>
    </row>
    <row r="23" spans="2:10" ht="30.75" thickBot="1" x14ac:dyDescent="0.3">
      <c r="B23" s="136" t="s">
        <v>567</v>
      </c>
      <c r="C23" s="127">
        <f>E23/D22</f>
        <v>146.28199460285086</v>
      </c>
      <c r="D23" s="343"/>
      <c r="E23" s="123">
        <f>H23/G22*F22</f>
        <v>7233.6446331109755</v>
      </c>
      <c r="F23" s="348"/>
      <c r="G23" s="348"/>
      <c r="H23" s="124">
        <f>H5</f>
        <v>158199.99999999997</v>
      </c>
      <c r="I23" s="124">
        <f>I5</f>
        <v>140000</v>
      </c>
    </row>
    <row r="24" spans="2:10" ht="16.5" thickTop="1" thickBot="1" x14ac:dyDescent="0.3">
      <c r="B24" s="344" t="s">
        <v>165</v>
      </c>
      <c r="C24" s="345"/>
      <c r="D24" s="345"/>
      <c r="E24" s="345"/>
      <c r="F24" s="345"/>
      <c r="G24" s="345"/>
      <c r="H24" s="345"/>
      <c r="I24" s="346"/>
    </row>
    <row r="25" spans="2:10" ht="15.75" thickTop="1" x14ac:dyDescent="0.25">
      <c r="B25" s="128" t="s">
        <v>540</v>
      </c>
      <c r="C25" s="119">
        <v>278.99</v>
      </c>
      <c r="D25" s="342">
        <v>49.45</v>
      </c>
      <c r="E25" s="120">
        <f>C25*D25</f>
        <v>13796.0555</v>
      </c>
      <c r="F25" s="347">
        <v>29.68</v>
      </c>
      <c r="G25" s="347">
        <v>164.9</v>
      </c>
      <c r="H25" s="121">
        <f>E25/F25*G25</f>
        <v>76649.917518531001</v>
      </c>
      <c r="I25" s="121">
        <f>H25*0.87</f>
        <v>66685.428241121976</v>
      </c>
      <c r="J25" s="122"/>
    </row>
    <row r="26" spans="2:10" ht="30.75" thickBot="1" x14ac:dyDescent="0.3">
      <c r="B26" s="136" t="s">
        <v>567</v>
      </c>
      <c r="C26" s="127">
        <f>E26/D25</f>
        <v>616.94528227727551</v>
      </c>
      <c r="D26" s="343"/>
      <c r="E26" s="123">
        <f>H26/G25*F25</f>
        <v>30507.944208611276</v>
      </c>
      <c r="F26" s="348"/>
      <c r="G26" s="348"/>
      <c r="H26" s="124">
        <f>I26*1.13</f>
        <v>169499.99999999997</v>
      </c>
      <c r="I26" s="124">
        <v>150000</v>
      </c>
    </row>
    <row r="27" spans="2:10" ht="15.75" thickTop="1" x14ac:dyDescent="0.25">
      <c r="B27" s="128" t="s">
        <v>549</v>
      </c>
      <c r="C27" s="119">
        <v>230.11</v>
      </c>
      <c r="D27" s="342">
        <v>49.45</v>
      </c>
      <c r="E27" s="120">
        <f t="shared" ref="E27" si="32">C27*D27</f>
        <v>11378.939500000002</v>
      </c>
      <c r="F27" s="347">
        <v>24.48</v>
      </c>
      <c r="G27" s="347">
        <v>164.9</v>
      </c>
      <c r="H27" s="121">
        <f t="shared" ref="H27" si="33">E27/F27*G27</f>
        <v>76649.800798611119</v>
      </c>
      <c r="I27" s="121">
        <f t="shared" ref="I27" si="34">H27*0.87</f>
        <v>66685.326694791671</v>
      </c>
    </row>
    <row r="28" spans="2:10" ht="30.75" thickBot="1" x14ac:dyDescent="0.3">
      <c r="B28" s="136" t="s">
        <v>567</v>
      </c>
      <c r="C28" s="127">
        <f>E28/D27</f>
        <v>508.85513848206551</v>
      </c>
      <c r="D28" s="343"/>
      <c r="E28" s="123">
        <f t="shared" ref="E28" si="35">H28/G27*F27</f>
        <v>25162.886597938141</v>
      </c>
      <c r="F28" s="348"/>
      <c r="G28" s="348"/>
      <c r="H28" s="124">
        <f>H26</f>
        <v>169499.99999999997</v>
      </c>
      <c r="I28" s="124">
        <f>I26</f>
        <v>150000</v>
      </c>
    </row>
    <row r="29" spans="2:10" ht="15.75" thickTop="1" x14ac:dyDescent="0.25">
      <c r="B29" s="128" t="s">
        <v>550</v>
      </c>
      <c r="C29" s="119">
        <v>566.05999999999995</v>
      </c>
      <c r="D29" s="342">
        <v>49.45</v>
      </c>
      <c r="E29" s="120">
        <f t="shared" ref="E29" si="36">C29*D29</f>
        <v>27991.666999999998</v>
      </c>
      <c r="F29" s="347">
        <v>62.41</v>
      </c>
      <c r="G29" s="347">
        <v>164.9</v>
      </c>
      <c r="H29" s="121">
        <f t="shared" ref="H29" si="37">E29/F29*G29</f>
        <v>73959.716204133962</v>
      </c>
      <c r="I29" s="121">
        <f t="shared" ref="I29:I35" si="38">H29*0.87</f>
        <v>64344.953097596546</v>
      </c>
    </row>
    <row r="30" spans="2:10" ht="30.75" thickBot="1" x14ac:dyDescent="0.3">
      <c r="B30" s="136" t="s">
        <v>567</v>
      </c>
      <c r="C30" s="127">
        <f>E30/D29</f>
        <v>1297.2895912036645</v>
      </c>
      <c r="D30" s="343"/>
      <c r="E30" s="123">
        <f t="shared" ref="E30" si="39">H30/G29*F29</f>
        <v>64150.970285021212</v>
      </c>
      <c r="F30" s="348"/>
      <c r="G30" s="348"/>
      <c r="H30" s="124">
        <f>H26</f>
        <v>169499.99999999997</v>
      </c>
      <c r="I30" s="124">
        <f>I26</f>
        <v>150000</v>
      </c>
    </row>
    <row r="31" spans="2:10" ht="15.75" thickTop="1" x14ac:dyDescent="0.25">
      <c r="B31" s="128" t="s">
        <v>551</v>
      </c>
      <c r="C31" s="119">
        <v>12.97</v>
      </c>
      <c r="D31" s="342">
        <v>49.45</v>
      </c>
      <c r="E31" s="120">
        <f t="shared" ref="E31" si="40">C31*D31</f>
        <v>641.36650000000009</v>
      </c>
      <c r="F31" s="347">
        <v>1.38</v>
      </c>
      <c r="G31" s="347">
        <v>164.9</v>
      </c>
      <c r="H31" s="121">
        <f t="shared" ref="H31" si="41">E31/F31*G31</f>
        <v>76638.649166666684</v>
      </c>
      <c r="I31" s="121">
        <f t="shared" si="38"/>
        <v>66675.624775000018</v>
      </c>
    </row>
    <row r="32" spans="2:10" ht="30.75" thickBot="1" x14ac:dyDescent="0.3">
      <c r="B32" s="136" t="s">
        <v>567</v>
      </c>
      <c r="C32" s="127">
        <f>E32/D31</f>
        <v>28.685461237959572</v>
      </c>
      <c r="D32" s="343"/>
      <c r="E32" s="123">
        <f t="shared" ref="E32" si="42">H32/G31*F31</f>
        <v>1418.4960582171009</v>
      </c>
      <c r="F32" s="348"/>
      <c r="G32" s="348"/>
      <c r="H32" s="124">
        <f>H26</f>
        <v>169499.99999999997</v>
      </c>
      <c r="I32" s="124">
        <f>I26</f>
        <v>150000</v>
      </c>
    </row>
    <row r="33" spans="2:9" ht="15.75" thickTop="1" x14ac:dyDescent="0.25">
      <c r="B33" s="128" t="s">
        <v>552</v>
      </c>
      <c r="C33" s="119">
        <v>70.12</v>
      </c>
      <c r="D33" s="342">
        <v>49.45</v>
      </c>
      <c r="E33" s="120">
        <f t="shared" ref="E33" si="43">C33*D33</f>
        <v>3467.4340000000007</v>
      </c>
      <c r="F33" s="347">
        <v>7.46</v>
      </c>
      <c r="G33" s="347">
        <v>164.9</v>
      </c>
      <c r="H33" s="121">
        <f t="shared" ref="H33" si="44">E33/F33*G33</f>
        <v>76646.094718498673</v>
      </c>
      <c r="I33" s="121">
        <f t="shared" si="38"/>
        <v>66682.102405093843</v>
      </c>
    </row>
    <row r="34" spans="2:9" ht="30.75" thickBot="1" x14ac:dyDescent="0.3">
      <c r="B34" s="136" t="s">
        <v>567</v>
      </c>
      <c r="C34" s="127">
        <f>E34/D33</f>
        <v>155.06778321389743</v>
      </c>
      <c r="D34" s="343"/>
      <c r="E34" s="123">
        <f t="shared" ref="E34" si="45">H34/G33*F33</f>
        <v>7668.1018799272279</v>
      </c>
      <c r="F34" s="348"/>
      <c r="G34" s="348"/>
      <c r="H34" s="124">
        <f>H26</f>
        <v>169499.99999999997</v>
      </c>
      <c r="I34" s="124">
        <f>I26</f>
        <v>150000</v>
      </c>
    </row>
    <row r="35" spans="2:9" ht="15.75" thickTop="1" x14ac:dyDescent="0.25">
      <c r="B35" s="128" t="s">
        <v>553</v>
      </c>
      <c r="C35" s="119">
        <v>3.57</v>
      </c>
      <c r="D35" s="342">
        <v>49.45</v>
      </c>
      <c r="E35" s="120">
        <f t="shared" ref="E35" si="46">C35*D35</f>
        <v>176.53649999999999</v>
      </c>
      <c r="F35" s="347">
        <v>0.38</v>
      </c>
      <c r="G35" s="347">
        <v>164.9</v>
      </c>
      <c r="H35" s="121">
        <f t="shared" ref="H35" si="47">E35/F35*G35</f>
        <v>76607.54960526315</v>
      </c>
      <c r="I35" s="121">
        <f t="shared" si="38"/>
        <v>66648.568156578942</v>
      </c>
    </row>
    <row r="36" spans="2:9" ht="30.75" thickBot="1" x14ac:dyDescent="0.3">
      <c r="B36" s="136" t="s">
        <v>567</v>
      </c>
      <c r="C36" s="127">
        <f>E36/D35</f>
        <v>7.8988951234961151</v>
      </c>
      <c r="D36" s="343"/>
      <c r="E36" s="123">
        <f t="shared" ref="E36" si="48">H36/G35*F35</f>
        <v>390.60036385688289</v>
      </c>
      <c r="F36" s="348"/>
      <c r="G36" s="348"/>
      <c r="H36" s="124">
        <f>H26</f>
        <v>169499.99999999997</v>
      </c>
      <c r="I36" s="124">
        <f>I26</f>
        <v>150000</v>
      </c>
    </row>
    <row r="37" spans="2:9" ht="16.5" thickTop="1" thickBot="1" x14ac:dyDescent="0.3">
      <c r="B37" s="344" t="s">
        <v>554</v>
      </c>
      <c r="C37" s="345"/>
      <c r="D37" s="345"/>
      <c r="E37" s="345"/>
      <c r="F37" s="345"/>
      <c r="G37" s="345"/>
      <c r="H37" s="345"/>
      <c r="I37" s="346"/>
    </row>
    <row r="38" spans="2:9" ht="15.75" thickTop="1" x14ac:dyDescent="0.25">
      <c r="B38" s="128" t="s">
        <v>555</v>
      </c>
      <c r="C38" s="119">
        <v>55.71</v>
      </c>
      <c r="D38" s="342">
        <v>49.45</v>
      </c>
      <c r="E38" s="120">
        <f t="shared" ref="E38" si="49">C38*D38</f>
        <v>2754.8595</v>
      </c>
      <c r="F38" s="347">
        <v>4.8600000000000003</v>
      </c>
      <c r="G38" s="347">
        <v>164.9</v>
      </c>
      <c r="H38" s="121">
        <f t="shared" ref="H38" si="50">E38/F38*G38</f>
        <v>93472.496203703704</v>
      </c>
      <c r="I38" s="121">
        <f t="shared" ref="I38:I40" si="51">H38*0.87</f>
        <v>81321.071697222229</v>
      </c>
    </row>
    <row r="39" spans="2:9" ht="30.75" thickBot="1" x14ac:dyDescent="0.3">
      <c r="B39" s="136" t="s">
        <v>567</v>
      </c>
      <c r="C39" s="127">
        <f>E39/D38</f>
        <v>101.02271131629242</v>
      </c>
      <c r="D39" s="343"/>
      <c r="E39" s="123">
        <f t="shared" ref="E39" si="52">H39/G38*F38</f>
        <v>4995.5730745906603</v>
      </c>
      <c r="F39" s="348"/>
      <c r="G39" s="348"/>
      <c r="H39" s="124">
        <f>I39*1.13</f>
        <v>169499.99999999997</v>
      </c>
      <c r="I39" s="124">
        <v>150000</v>
      </c>
    </row>
    <row r="40" spans="2:9" ht="15.75" thickTop="1" x14ac:dyDescent="0.25">
      <c r="B40" s="128" t="s">
        <v>556</v>
      </c>
      <c r="C40" s="119">
        <v>20.75</v>
      </c>
      <c r="D40" s="342">
        <v>49.45</v>
      </c>
      <c r="E40" s="120">
        <f t="shared" ref="E40" si="53">C40*D40</f>
        <v>1026.0875000000001</v>
      </c>
      <c r="F40" s="347">
        <v>0.82</v>
      </c>
      <c r="G40" s="347">
        <v>164.9</v>
      </c>
      <c r="H40" s="121">
        <f t="shared" ref="H40" si="54">E40/F40*G40</f>
        <v>206343.69359756104</v>
      </c>
      <c r="I40" s="121">
        <f t="shared" si="51"/>
        <v>179519.0134298781</v>
      </c>
    </row>
    <row r="41" spans="2:9" ht="30.75" thickBot="1" x14ac:dyDescent="0.3">
      <c r="B41" s="136" t="s">
        <v>567</v>
      </c>
      <c r="C41" s="127">
        <f>E41/D40</f>
        <v>17.044984213860037</v>
      </c>
      <c r="D41" s="343"/>
      <c r="E41" s="123">
        <f t="shared" ref="E41" si="55">H41/G40*F40</f>
        <v>842.87446937537879</v>
      </c>
      <c r="F41" s="348"/>
      <c r="G41" s="348"/>
      <c r="H41" s="124">
        <f>H39</f>
        <v>169499.99999999997</v>
      </c>
      <c r="I41" s="124">
        <f>I39</f>
        <v>150000</v>
      </c>
    </row>
    <row r="42" spans="2:9" ht="15.75" thickTop="1" x14ac:dyDescent="0.25"/>
  </sheetData>
  <mergeCells count="57">
    <mergeCell ref="D31:D32"/>
    <mergeCell ref="G31:G32"/>
    <mergeCell ref="F33:F34"/>
    <mergeCell ref="G33:G34"/>
    <mergeCell ref="G29:G30"/>
    <mergeCell ref="D29:D30"/>
    <mergeCell ref="D33:D34"/>
    <mergeCell ref="F20:F21"/>
    <mergeCell ref="G20:G21"/>
    <mergeCell ref="F22:F23"/>
    <mergeCell ref="G22:G23"/>
    <mergeCell ref="F31:F32"/>
    <mergeCell ref="F29:F30"/>
    <mergeCell ref="F27:F28"/>
    <mergeCell ref="G27:G28"/>
    <mergeCell ref="D22:D23"/>
    <mergeCell ref="D25:D26"/>
    <mergeCell ref="D27:D28"/>
    <mergeCell ref="F25:F26"/>
    <mergeCell ref="G25:G26"/>
    <mergeCell ref="B24:I24"/>
    <mergeCell ref="F16:F17"/>
    <mergeCell ref="G16:G17"/>
    <mergeCell ref="F18:F19"/>
    <mergeCell ref="G18:G19"/>
    <mergeCell ref="F6:F7"/>
    <mergeCell ref="G6:G7"/>
    <mergeCell ref="F12:F13"/>
    <mergeCell ref="G12:G13"/>
    <mergeCell ref="F14:F15"/>
    <mergeCell ref="G14:G15"/>
    <mergeCell ref="F4:F5"/>
    <mergeCell ref="G4:G5"/>
    <mergeCell ref="F10:F11"/>
    <mergeCell ref="G10:G11"/>
    <mergeCell ref="B3:I3"/>
    <mergeCell ref="D4:D5"/>
    <mergeCell ref="D6:D7"/>
    <mergeCell ref="D10:D11"/>
    <mergeCell ref="D8:D9"/>
    <mergeCell ref="F8:F9"/>
    <mergeCell ref="G8:G9"/>
    <mergeCell ref="D12:D13"/>
    <mergeCell ref="D14:D15"/>
    <mergeCell ref="D16:D17"/>
    <mergeCell ref="D18:D19"/>
    <mergeCell ref="D20:D21"/>
    <mergeCell ref="D35:D36"/>
    <mergeCell ref="D38:D39"/>
    <mergeCell ref="D40:D41"/>
    <mergeCell ref="B37:I37"/>
    <mergeCell ref="F38:F39"/>
    <mergeCell ref="G38:G39"/>
    <mergeCell ref="F40:F41"/>
    <mergeCell ref="G40:G41"/>
    <mergeCell ref="F35:F36"/>
    <mergeCell ref="G35:G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D8AB-9C2A-41B6-8DCC-136A3A74BACB}">
  <dimension ref="B2:J28"/>
  <sheetViews>
    <sheetView workbookViewId="0">
      <pane ySplit="2" topLeftCell="A21" activePane="bottomLeft" state="frozen"/>
      <selection pane="bottomLeft" activeCell="I26" sqref="I26"/>
    </sheetView>
  </sheetViews>
  <sheetFormatPr defaultRowHeight="15" x14ac:dyDescent="0.25"/>
  <cols>
    <col min="1" max="1" width="14.140625" style="116" customWidth="1"/>
    <col min="2" max="2" width="22.85546875" style="116" customWidth="1"/>
    <col min="3" max="3" width="14.5703125" style="116" customWidth="1"/>
    <col min="4" max="4" width="12.42578125" style="116" customWidth="1"/>
    <col min="5" max="5" width="13.7109375" style="116" customWidth="1"/>
    <col min="6" max="6" width="11.7109375" style="116" customWidth="1"/>
    <col min="7" max="7" width="13.140625" style="116" customWidth="1"/>
    <col min="8" max="8" width="13.7109375" style="116" customWidth="1"/>
    <col min="9" max="9" width="11.140625" style="116" customWidth="1"/>
    <col min="10" max="10" width="12" style="116" customWidth="1"/>
    <col min="11" max="16384" width="9.140625" style="116"/>
  </cols>
  <sheetData>
    <row r="2" spans="2:10" ht="34.5" customHeight="1" x14ac:dyDescent="0.25">
      <c r="B2" s="117" t="s">
        <v>537</v>
      </c>
      <c r="C2" s="117" t="s">
        <v>561</v>
      </c>
      <c r="D2" s="117" t="s">
        <v>572</v>
      </c>
      <c r="E2" s="117" t="s">
        <v>563</v>
      </c>
      <c r="F2" s="117" t="s">
        <v>562</v>
      </c>
      <c r="G2" s="117" t="s">
        <v>564</v>
      </c>
      <c r="H2" s="117" t="s">
        <v>565</v>
      </c>
      <c r="J2" s="118"/>
    </row>
    <row r="3" spans="2:10" ht="20.25" customHeight="1" x14ac:dyDescent="0.25">
      <c r="B3" s="349" t="s">
        <v>54</v>
      </c>
      <c r="C3" s="350"/>
      <c r="D3" s="350"/>
      <c r="E3" s="350"/>
      <c r="F3" s="350"/>
      <c r="G3" s="350"/>
      <c r="H3" s="351"/>
    </row>
    <row r="4" spans="2:10" ht="30" customHeight="1" x14ac:dyDescent="0.25">
      <c r="B4" s="137" t="s">
        <v>541</v>
      </c>
      <c r="C4" s="138">
        <v>236.87</v>
      </c>
      <c r="D4" s="357">
        <v>14.53</v>
      </c>
      <c r="E4" s="139">
        <f>C4*D4</f>
        <v>3441.7210999999998</v>
      </c>
      <c r="F4" s="359">
        <v>0.71</v>
      </c>
      <c r="G4" s="347">
        <v>8</v>
      </c>
      <c r="H4" s="145">
        <f>E4/F4*G4</f>
        <v>38779.956056338029</v>
      </c>
    </row>
    <row r="5" spans="2:10" ht="47.1" customHeight="1" thickBot="1" x14ac:dyDescent="0.3">
      <c r="B5" s="140" t="s">
        <v>566</v>
      </c>
      <c r="C5" s="141">
        <f>E5/D4</f>
        <v>140.48520302821748</v>
      </c>
      <c r="D5" s="358"/>
      <c r="E5" s="142">
        <f>H5/G4*F4</f>
        <v>2041.25</v>
      </c>
      <c r="F5" s="360"/>
      <c r="G5" s="348"/>
      <c r="H5" s="126">
        <v>23000</v>
      </c>
    </row>
    <row r="6" spans="2:10" ht="30" customHeight="1" thickTop="1" x14ac:dyDescent="0.25">
      <c r="B6" s="137" t="s">
        <v>544</v>
      </c>
      <c r="C6" s="138">
        <v>2390.59</v>
      </c>
      <c r="D6" s="357">
        <v>14.53</v>
      </c>
      <c r="E6" s="139">
        <f>C6*D6</f>
        <v>34735.272700000001</v>
      </c>
      <c r="F6" s="359">
        <v>16.899999999999999</v>
      </c>
      <c r="G6" s="347">
        <v>8</v>
      </c>
      <c r="H6" s="125">
        <f>E6/F6*G6</f>
        <v>16442.732639053258</v>
      </c>
    </row>
    <row r="7" spans="2:10" ht="47.1" customHeight="1" thickBot="1" x14ac:dyDescent="0.3">
      <c r="B7" s="140" t="s">
        <v>566</v>
      </c>
      <c r="C7" s="141">
        <f>E7/D6</f>
        <v>3343.9435650378523</v>
      </c>
      <c r="D7" s="358"/>
      <c r="E7" s="142">
        <f>H7/G6*F6</f>
        <v>48587.499999999993</v>
      </c>
      <c r="F7" s="360"/>
      <c r="G7" s="348"/>
      <c r="H7" s="126">
        <v>23000</v>
      </c>
    </row>
    <row r="8" spans="2:10" s="132" customFormat="1" ht="30" customHeight="1" thickTop="1" x14ac:dyDescent="0.25">
      <c r="B8" s="143" t="s">
        <v>558</v>
      </c>
      <c r="C8" s="138">
        <v>241.14</v>
      </c>
      <c r="D8" s="357">
        <v>14.53</v>
      </c>
      <c r="E8" s="139">
        <f t="shared" ref="E8" si="0">C8*D8</f>
        <v>3503.7641999999996</v>
      </c>
      <c r="F8" s="359">
        <v>7.04</v>
      </c>
      <c r="G8" s="347">
        <v>8</v>
      </c>
      <c r="H8" s="125">
        <f t="shared" ref="H8" si="1">E8/F8*G8</f>
        <v>3981.5502272727267</v>
      </c>
    </row>
    <row r="9" spans="2:10" s="132" customFormat="1" ht="47.1" customHeight="1" thickBot="1" x14ac:dyDescent="0.3">
      <c r="B9" s="140" t="s">
        <v>566</v>
      </c>
      <c r="C9" s="141">
        <f t="shared" ref="C9" si="2">E9/D8</f>
        <v>1392.9800412938748</v>
      </c>
      <c r="D9" s="358"/>
      <c r="E9" s="142">
        <f t="shared" ref="E9" si="3">H9/G8*F8</f>
        <v>20240</v>
      </c>
      <c r="F9" s="360"/>
      <c r="G9" s="348"/>
      <c r="H9" s="126">
        <v>23000</v>
      </c>
    </row>
    <row r="10" spans="2:10" ht="30" customHeight="1" thickTop="1" x14ac:dyDescent="0.25">
      <c r="B10" s="137" t="s">
        <v>557</v>
      </c>
      <c r="C10" s="138">
        <v>32.119999999999997</v>
      </c>
      <c r="D10" s="357">
        <v>14.53</v>
      </c>
      <c r="E10" s="139">
        <f t="shared" ref="E10" si="4">C10*D10</f>
        <v>466.70359999999994</v>
      </c>
      <c r="F10" s="359">
        <v>0.2</v>
      </c>
      <c r="G10" s="347">
        <v>8</v>
      </c>
      <c r="H10" s="125">
        <f t="shared" ref="H10" si="5">E10/F10*G10</f>
        <v>18668.143999999997</v>
      </c>
    </row>
    <row r="11" spans="2:10" ht="47.1" customHeight="1" thickBot="1" x14ac:dyDescent="0.3">
      <c r="B11" s="140" t="s">
        <v>566</v>
      </c>
      <c r="C11" s="141">
        <f t="shared" ref="C11" si="6">E11/D10</f>
        <v>39.573296627666899</v>
      </c>
      <c r="D11" s="358"/>
      <c r="E11" s="142">
        <f t="shared" ref="E11" si="7">H11/G10*F10</f>
        <v>575</v>
      </c>
      <c r="F11" s="360"/>
      <c r="G11" s="348"/>
      <c r="H11" s="126">
        <v>23000</v>
      </c>
    </row>
    <row r="12" spans="2:10" ht="30" customHeight="1" thickTop="1" x14ac:dyDescent="0.25">
      <c r="B12" s="137" t="s">
        <v>546</v>
      </c>
      <c r="C12" s="138">
        <v>6.21</v>
      </c>
      <c r="D12" s="357">
        <v>14.53</v>
      </c>
      <c r="E12" s="139">
        <f t="shared" ref="E12" si="8">C12*D12</f>
        <v>90.23129999999999</v>
      </c>
      <c r="F12" s="359">
        <v>7.0000000000000007E-2</v>
      </c>
      <c r="G12" s="347">
        <v>8</v>
      </c>
      <c r="H12" s="125">
        <f t="shared" ref="H12" si="9">E12/F12*G12</f>
        <v>10312.14857142857</v>
      </c>
    </row>
    <row r="13" spans="2:10" ht="47.1" customHeight="1" thickBot="1" x14ac:dyDescent="0.3">
      <c r="B13" s="140" t="s">
        <v>566</v>
      </c>
      <c r="C13" s="141">
        <f t="shared" ref="C13" si="10">E13/D12</f>
        <v>13.850653819683416</v>
      </c>
      <c r="D13" s="358"/>
      <c r="E13" s="142">
        <f t="shared" ref="E13" si="11">H13/G12*F12</f>
        <v>201.25000000000003</v>
      </c>
      <c r="F13" s="360"/>
      <c r="G13" s="348"/>
      <c r="H13" s="126">
        <v>23000</v>
      </c>
    </row>
    <row r="14" spans="2:10" ht="30" customHeight="1" thickTop="1" x14ac:dyDescent="0.25">
      <c r="B14" s="137" t="s">
        <v>542</v>
      </c>
      <c r="C14" s="138">
        <v>295.08</v>
      </c>
      <c r="D14" s="357">
        <v>14.53</v>
      </c>
      <c r="E14" s="139">
        <f t="shared" ref="E14" si="12">C14*D14</f>
        <v>4287.5123999999996</v>
      </c>
      <c r="F14" s="359">
        <v>2.5</v>
      </c>
      <c r="G14" s="347">
        <v>8</v>
      </c>
      <c r="H14" s="125">
        <f t="shared" ref="H14" si="13">E14/F14*G14</f>
        <v>13720.039679999998</v>
      </c>
    </row>
    <row r="15" spans="2:10" ht="47.1" customHeight="1" thickBot="1" x14ac:dyDescent="0.3">
      <c r="B15" s="140" t="s">
        <v>566</v>
      </c>
      <c r="C15" s="141">
        <f t="shared" ref="C15" si="14">E15/D14</f>
        <v>494.6662078458362</v>
      </c>
      <c r="D15" s="358"/>
      <c r="E15" s="142">
        <f t="shared" ref="E15" si="15">H15/G14*F14</f>
        <v>7187.5</v>
      </c>
      <c r="F15" s="360"/>
      <c r="G15" s="348"/>
      <c r="H15" s="126">
        <v>23000</v>
      </c>
    </row>
    <row r="16" spans="2:10" ht="30" customHeight="1" thickTop="1" x14ac:dyDescent="0.25">
      <c r="B16" s="137" t="s">
        <v>543</v>
      </c>
      <c r="C16" s="138">
        <v>311.27999999999997</v>
      </c>
      <c r="D16" s="357">
        <v>14.53</v>
      </c>
      <c r="E16" s="139">
        <f t="shared" ref="E16" si="16">C16*D16</f>
        <v>4522.8983999999991</v>
      </c>
      <c r="F16" s="359">
        <v>2.5</v>
      </c>
      <c r="G16" s="347">
        <v>8</v>
      </c>
      <c r="H16" s="125">
        <f t="shared" ref="H16" si="17">E16/F16*G16</f>
        <v>14473.274879999997</v>
      </c>
    </row>
    <row r="17" spans="2:9" ht="47.1" customHeight="1" thickBot="1" x14ac:dyDescent="0.3">
      <c r="B17" s="140" t="s">
        <v>566</v>
      </c>
      <c r="C17" s="141">
        <f t="shared" ref="C17" si="18">E17/D16</f>
        <v>494.6662078458362</v>
      </c>
      <c r="D17" s="358"/>
      <c r="E17" s="142">
        <f t="shared" ref="E17" si="19">H17/G16*F16</f>
        <v>7187.5</v>
      </c>
      <c r="F17" s="360"/>
      <c r="G17" s="348"/>
      <c r="H17" s="126">
        <v>23000</v>
      </c>
    </row>
    <row r="18" spans="2:9" ht="30" customHeight="1" thickTop="1" x14ac:dyDescent="0.25">
      <c r="B18" s="137" t="s">
        <v>547</v>
      </c>
      <c r="C18" s="138">
        <v>144.37</v>
      </c>
      <c r="D18" s="357">
        <v>14.53</v>
      </c>
      <c r="E18" s="139">
        <f t="shared" ref="E18" si="20">C18*D18</f>
        <v>2097.6961000000001</v>
      </c>
      <c r="F18" s="359">
        <v>0.02</v>
      </c>
      <c r="G18" s="347">
        <v>8</v>
      </c>
      <c r="H18" s="145">
        <f t="shared" ref="H18" si="21">E18/F18*G18</f>
        <v>839078.44000000006</v>
      </c>
    </row>
    <row r="19" spans="2:9" ht="47.1" customHeight="1" thickBot="1" x14ac:dyDescent="0.3">
      <c r="B19" s="140" t="s">
        <v>566</v>
      </c>
      <c r="C19" s="141">
        <f t="shared" ref="C19" si="22">E19/D18</f>
        <v>3.9573296627666896</v>
      </c>
      <c r="D19" s="358"/>
      <c r="E19" s="142">
        <f t="shared" ref="E19" si="23">H19/G18*F18</f>
        <v>57.5</v>
      </c>
      <c r="F19" s="360"/>
      <c r="G19" s="348"/>
      <c r="H19" s="126">
        <v>23000</v>
      </c>
    </row>
    <row r="20" spans="2:9" ht="30" customHeight="1" thickTop="1" x14ac:dyDescent="0.25">
      <c r="B20" s="344" t="s">
        <v>165</v>
      </c>
      <c r="C20" s="345"/>
      <c r="D20" s="345"/>
      <c r="E20" s="345"/>
      <c r="F20" s="345"/>
      <c r="G20" s="345"/>
      <c r="H20" s="346"/>
    </row>
    <row r="21" spans="2:9" ht="30" customHeight="1" x14ac:dyDescent="0.25">
      <c r="B21" s="137" t="s">
        <v>540</v>
      </c>
      <c r="C21" s="138">
        <v>90.04</v>
      </c>
      <c r="D21" s="357">
        <v>14.53</v>
      </c>
      <c r="E21" s="139">
        <f t="shared" ref="E21" si="24">C21*D21</f>
        <v>1308.2812000000001</v>
      </c>
      <c r="F21" s="359">
        <v>0.4</v>
      </c>
      <c r="G21" s="347">
        <v>8</v>
      </c>
      <c r="H21" s="145">
        <f t="shared" ref="H21" si="25">E21/F21*G21</f>
        <v>26165.624</v>
      </c>
      <c r="I21" s="122"/>
    </row>
    <row r="22" spans="2:9" ht="47.1" customHeight="1" thickBot="1" x14ac:dyDescent="0.3">
      <c r="B22" s="140" t="s">
        <v>566</v>
      </c>
      <c r="C22" s="141">
        <f t="shared" ref="C22" si="26">E22/D21</f>
        <v>79.146593255333798</v>
      </c>
      <c r="D22" s="358"/>
      <c r="E22" s="142">
        <f t="shared" ref="E22" si="27">H22/G21*F21</f>
        <v>1150</v>
      </c>
      <c r="F22" s="360"/>
      <c r="G22" s="348"/>
      <c r="H22" s="126">
        <v>23000</v>
      </c>
    </row>
    <row r="23" spans="2:9" ht="30" customHeight="1" thickTop="1" x14ac:dyDescent="0.25">
      <c r="B23" s="137" t="s">
        <v>549</v>
      </c>
      <c r="C23" s="138">
        <v>842.61</v>
      </c>
      <c r="D23" s="357">
        <v>14.53</v>
      </c>
      <c r="E23" s="139">
        <f t="shared" ref="E23" si="28">C23*D23</f>
        <v>12243.123299999999</v>
      </c>
      <c r="F23" s="359">
        <v>19.96</v>
      </c>
      <c r="G23" s="347">
        <v>8</v>
      </c>
      <c r="H23" s="125">
        <f t="shared" ref="H23" si="29">E23/F23*G23</f>
        <v>4907.0634468937869</v>
      </c>
      <c r="I23" s="144" t="s">
        <v>568</v>
      </c>
    </row>
    <row r="24" spans="2:9" ht="47.1" customHeight="1" thickBot="1" x14ac:dyDescent="0.3">
      <c r="B24" s="140" t="s">
        <v>566</v>
      </c>
      <c r="C24" s="141">
        <f t="shared" ref="C24" si="30">E24/D23</f>
        <v>3949.4150034411564</v>
      </c>
      <c r="D24" s="358"/>
      <c r="E24" s="142">
        <f t="shared" ref="E24" si="31">H24/G23*F23</f>
        <v>57385</v>
      </c>
      <c r="F24" s="360"/>
      <c r="G24" s="348"/>
      <c r="H24" s="126">
        <v>23000</v>
      </c>
    </row>
    <row r="25" spans="2:9" ht="30" customHeight="1" thickTop="1" x14ac:dyDescent="0.25">
      <c r="B25" s="137" t="s">
        <v>550</v>
      </c>
      <c r="C25" s="138">
        <v>188.94</v>
      </c>
      <c r="D25" s="357">
        <v>14.53</v>
      </c>
      <c r="E25" s="139">
        <f t="shared" ref="E25" si="32">C25*D25</f>
        <v>2745.2981999999997</v>
      </c>
      <c r="F25" s="359">
        <v>0.26</v>
      </c>
      <c r="G25" s="347">
        <v>8</v>
      </c>
      <c r="H25" s="145">
        <f t="shared" ref="H25" si="33">E25/F25*G25</f>
        <v>84470.713846153842</v>
      </c>
    </row>
    <row r="26" spans="2:9" ht="47.1" customHeight="1" thickBot="1" x14ac:dyDescent="0.3">
      <c r="B26" s="140" t="s">
        <v>566</v>
      </c>
      <c r="C26" s="141">
        <f t="shared" ref="C26" si="34">E26/D25</f>
        <v>51.445285615966966</v>
      </c>
      <c r="D26" s="358"/>
      <c r="E26" s="142">
        <f t="shared" ref="E26" si="35">H26/G25*F25</f>
        <v>747.5</v>
      </c>
      <c r="F26" s="360"/>
      <c r="G26" s="348"/>
      <c r="H26" s="126">
        <v>23000</v>
      </c>
    </row>
    <row r="27" spans="2:9" ht="30" customHeight="1" thickTop="1" x14ac:dyDescent="0.25">
      <c r="B27" s="137" t="s">
        <v>552</v>
      </c>
      <c r="C27" s="138">
        <v>1.81</v>
      </c>
      <c r="D27" s="357">
        <v>14.53</v>
      </c>
      <c r="E27" s="139">
        <f t="shared" ref="E27" si="36">C27*D27</f>
        <v>26.299299999999999</v>
      </c>
      <c r="F27" s="359">
        <v>0.02</v>
      </c>
      <c r="G27" s="347">
        <v>8</v>
      </c>
      <c r="H27" s="125">
        <f t="shared" ref="H27" si="37">E27/F27*G27</f>
        <v>10519.72</v>
      </c>
    </row>
    <row r="28" spans="2:9" ht="47.1" customHeight="1" x14ac:dyDescent="0.25">
      <c r="B28" s="146" t="s">
        <v>566</v>
      </c>
      <c r="C28" s="147">
        <f t="shared" ref="C28" si="38">E28/D27</f>
        <v>3.9573296627666896</v>
      </c>
      <c r="D28" s="361"/>
      <c r="E28" s="139">
        <f t="shared" ref="E28" si="39">H28/G27*F27</f>
        <v>57.5</v>
      </c>
      <c r="F28" s="359"/>
      <c r="G28" s="347"/>
      <c r="H28" s="125">
        <v>23000</v>
      </c>
    </row>
  </sheetData>
  <autoFilter ref="B2:H28" xr:uid="{BFA0C68B-477A-408F-BF2B-1F9623D229E0}"/>
  <mergeCells count="38">
    <mergeCell ref="B3:H3"/>
    <mergeCell ref="D4:D5"/>
    <mergeCell ref="F4:F5"/>
    <mergeCell ref="G4:G5"/>
    <mergeCell ref="D6:D7"/>
    <mergeCell ref="F6:F7"/>
    <mergeCell ref="G6:G7"/>
    <mergeCell ref="D8:D9"/>
    <mergeCell ref="F8:F9"/>
    <mergeCell ref="G8:G9"/>
    <mergeCell ref="D10:D11"/>
    <mergeCell ref="F10:F11"/>
    <mergeCell ref="G10:G11"/>
    <mergeCell ref="D12:D13"/>
    <mergeCell ref="F12:F13"/>
    <mergeCell ref="G12:G13"/>
    <mergeCell ref="D14:D15"/>
    <mergeCell ref="F14:F15"/>
    <mergeCell ref="G14:G15"/>
    <mergeCell ref="D16:D17"/>
    <mergeCell ref="F16:F17"/>
    <mergeCell ref="G16:G17"/>
    <mergeCell ref="D18:D19"/>
    <mergeCell ref="F18:F19"/>
    <mergeCell ref="G18:G19"/>
    <mergeCell ref="B20:H20"/>
    <mergeCell ref="D21:D22"/>
    <mergeCell ref="F21:F22"/>
    <mergeCell ref="G21:G22"/>
    <mergeCell ref="D23:D24"/>
    <mergeCell ref="F23:F24"/>
    <mergeCell ref="G23:G24"/>
    <mergeCell ref="D25:D26"/>
    <mergeCell ref="F25:F26"/>
    <mergeCell ref="G25:G26"/>
    <mergeCell ref="D27:D28"/>
    <mergeCell ref="F27:F28"/>
    <mergeCell ref="G27:G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DAE7-C9B3-47FF-9AAF-3F23B89DFC15}">
  <dimension ref="A1:K10"/>
  <sheetViews>
    <sheetView workbookViewId="0">
      <selection activeCell="F18" sqref="F18"/>
    </sheetView>
  </sheetViews>
  <sheetFormatPr defaultRowHeight="15" x14ac:dyDescent="0.25"/>
  <cols>
    <col min="1" max="1" width="9.140625" style="149"/>
    <col min="2" max="2" width="7.42578125" style="149" customWidth="1"/>
    <col min="3" max="3" width="27.140625" style="149" customWidth="1"/>
    <col min="4" max="4" width="6" style="149" customWidth="1"/>
    <col min="5" max="5" width="7.85546875" style="149" bestFit="1" customWidth="1"/>
    <col min="6" max="6" width="11" style="149" customWidth="1"/>
    <col min="7" max="7" width="10" style="149" customWidth="1"/>
    <col min="8" max="8" width="12" style="149" customWidth="1"/>
    <col min="9" max="9" width="10.85546875" style="149" customWidth="1"/>
    <col min="10" max="10" width="13.42578125" style="149" customWidth="1"/>
    <col min="11" max="11" width="9.85546875" style="149" customWidth="1"/>
    <col min="12" max="16384" width="9.140625" style="149"/>
  </cols>
  <sheetData>
    <row r="1" spans="1:11" ht="28.9" customHeight="1" x14ac:dyDescent="0.25">
      <c r="A1" s="362"/>
      <c r="B1" s="362"/>
      <c r="C1" s="362"/>
      <c r="D1" s="362"/>
      <c r="E1" s="362"/>
      <c r="F1" s="362"/>
      <c r="G1" s="362"/>
      <c r="H1" s="362"/>
      <c r="I1" s="362"/>
      <c r="J1" s="362"/>
      <c r="K1" s="148"/>
    </row>
    <row r="2" spans="1:11" x14ac:dyDescent="0.25">
      <c r="C2" s="188" t="s">
        <v>615</v>
      </c>
    </row>
    <row r="3" spans="1:11" ht="47.25" customHeight="1" x14ac:dyDescent="0.25">
      <c r="B3" s="363" t="s">
        <v>43</v>
      </c>
      <c r="C3" s="365" t="s">
        <v>574</v>
      </c>
      <c r="D3" s="365" t="s">
        <v>616</v>
      </c>
      <c r="E3" s="365" t="s">
        <v>576</v>
      </c>
      <c r="F3" s="367" t="s">
        <v>577</v>
      </c>
      <c r="G3" s="368"/>
      <c r="H3" s="367" t="s">
        <v>578</v>
      </c>
      <c r="I3" s="368"/>
      <c r="J3" s="365" t="s">
        <v>579</v>
      </c>
    </row>
    <row r="4" spans="1:11" x14ac:dyDescent="0.25">
      <c r="B4" s="364"/>
      <c r="C4" s="366"/>
      <c r="D4" s="366"/>
      <c r="E4" s="366"/>
      <c r="F4" s="151" t="s">
        <v>580</v>
      </c>
      <c r="G4" s="152" t="s">
        <v>52</v>
      </c>
      <c r="H4" s="151" t="s">
        <v>580</v>
      </c>
      <c r="I4" s="152" t="s">
        <v>52</v>
      </c>
      <c r="J4" s="366"/>
    </row>
    <row r="5" spans="1:11" ht="28.5" customHeight="1" x14ac:dyDescent="0.25">
      <c r="B5" s="153">
        <v>1</v>
      </c>
      <c r="C5" s="154" t="s">
        <v>54</v>
      </c>
      <c r="D5" s="155"/>
      <c r="E5" s="156"/>
      <c r="F5" s="157"/>
      <c r="G5" s="158"/>
      <c r="H5" s="158"/>
      <c r="I5" s="158"/>
      <c r="J5" s="158"/>
    </row>
    <row r="6" spans="1:11" ht="30" customHeight="1" x14ac:dyDescent="0.25">
      <c r="B6" s="180" t="s">
        <v>581</v>
      </c>
      <c r="C6" s="186" t="s">
        <v>613</v>
      </c>
      <c r="D6" s="181" t="s">
        <v>85</v>
      </c>
      <c r="E6" s="184">
        <v>1</v>
      </c>
      <c r="F6" s="182">
        <f>1119.17/1.2</f>
        <v>932.64166666666677</v>
      </c>
      <c r="G6" s="183">
        <f>E6*F6</f>
        <v>932.64166666666677</v>
      </c>
      <c r="H6" s="182">
        <f>1697/1.2</f>
        <v>1414.1666666666667</v>
      </c>
      <c r="I6" s="183">
        <f>E6*H6</f>
        <v>1414.1666666666667</v>
      </c>
      <c r="J6" s="183">
        <f>G6+I6</f>
        <v>2346.8083333333334</v>
      </c>
    </row>
    <row r="7" spans="1:11" ht="27" customHeight="1" x14ac:dyDescent="0.25">
      <c r="B7" s="180" t="s">
        <v>584</v>
      </c>
      <c r="C7" s="186" t="s">
        <v>614</v>
      </c>
      <c r="D7" s="181" t="s">
        <v>85</v>
      </c>
      <c r="E7" s="184">
        <v>1</v>
      </c>
      <c r="F7" s="182">
        <f>955.94/1.2</f>
        <v>796.61666666666679</v>
      </c>
      <c r="G7" s="183">
        <f t="shared" ref="G7" si="0">E7*F7</f>
        <v>796.61666666666679</v>
      </c>
      <c r="H7" s="182">
        <f>21775.44/1.2</f>
        <v>18146.2</v>
      </c>
      <c r="I7" s="183">
        <f t="shared" ref="I7" si="1">E7*H7</f>
        <v>18146.2</v>
      </c>
      <c r="J7" s="183">
        <f t="shared" ref="J7" si="2">G7+I7</f>
        <v>18942.816666666666</v>
      </c>
    </row>
    <row r="8" spans="1:11" ht="24.75" customHeight="1" x14ac:dyDescent="0.25">
      <c r="B8" s="166" t="s">
        <v>66</v>
      </c>
      <c r="C8" s="154" t="s">
        <v>598</v>
      </c>
      <c r="D8" s="153"/>
      <c r="E8" s="167"/>
      <c r="F8" s="168"/>
      <c r="G8" s="169"/>
      <c r="H8" s="168"/>
      <c r="I8" s="169"/>
      <c r="J8" s="169"/>
    </row>
    <row r="9" spans="1:11" ht="73.5" customHeight="1" x14ac:dyDescent="0.25">
      <c r="B9" s="180" t="s">
        <v>601</v>
      </c>
      <c r="C9" s="186" t="s">
        <v>602</v>
      </c>
      <c r="D9" s="181" t="s">
        <v>588</v>
      </c>
      <c r="E9" s="184">
        <v>1</v>
      </c>
      <c r="F9" s="182">
        <f>1288.8/1.2</f>
        <v>1074</v>
      </c>
      <c r="G9" s="183">
        <f>E9*F9</f>
        <v>1074</v>
      </c>
      <c r="H9" s="182">
        <f>2066.39/1.2</f>
        <v>1721.9916666666666</v>
      </c>
      <c r="I9" s="183">
        <f t="shared" ref="I9:I10" si="3">E9*H9</f>
        <v>1721.9916666666666</v>
      </c>
      <c r="J9" s="183">
        <f t="shared" ref="J9:J10" si="4">G9+I9</f>
        <v>2795.9916666666668</v>
      </c>
    </row>
    <row r="10" spans="1:11" ht="60" customHeight="1" x14ac:dyDescent="0.25">
      <c r="B10" s="180" t="s">
        <v>603</v>
      </c>
      <c r="C10" s="186" t="s">
        <v>604</v>
      </c>
      <c r="D10" s="185" t="s">
        <v>593</v>
      </c>
      <c r="E10" s="187">
        <v>1</v>
      </c>
      <c r="F10" s="182">
        <f>2622.96/1.2</f>
        <v>2185.8000000000002</v>
      </c>
      <c r="G10" s="183">
        <f t="shared" ref="G10" si="5">E10*F10</f>
        <v>2185.8000000000002</v>
      </c>
      <c r="H10" s="182">
        <f>3134.7/1.2</f>
        <v>2612.25</v>
      </c>
      <c r="I10" s="183">
        <f t="shared" si="3"/>
        <v>2612.25</v>
      </c>
      <c r="J10" s="183">
        <f t="shared" si="4"/>
        <v>4798.05</v>
      </c>
    </row>
  </sheetData>
  <mergeCells count="8">
    <mergeCell ref="A1:J1"/>
    <mergeCell ref="B3:B4"/>
    <mergeCell ref="C3:C4"/>
    <mergeCell ref="D3:D4"/>
    <mergeCell ref="E3:E4"/>
    <mergeCell ref="F3:G3"/>
    <mergeCell ref="H3:I3"/>
    <mergeCell ref="J3:J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49E2-6166-414A-A0E7-7AE9985D9570}">
  <dimension ref="A1:K10"/>
  <sheetViews>
    <sheetView workbookViewId="0">
      <selection activeCell="K4" sqref="K4"/>
    </sheetView>
  </sheetViews>
  <sheetFormatPr defaultRowHeight="15" x14ac:dyDescent="0.25"/>
  <cols>
    <col min="1" max="1" width="9.140625" style="149"/>
    <col min="2" max="2" width="7.42578125" style="149" customWidth="1"/>
    <col min="3" max="3" width="27.140625" style="149" customWidth="1"/>
    <col min="4" max="4" width="6" style="149" customWidth="1"/>
    <col min="5" max="5" width="7.85546875" style="149" bestFit="1" customWidth="1"/>
    <col min="6" max="6" width="11" style="149" customWidth="1"/>
    <col min="7" max="7" width="10" style="149" customWidth="1"/>
    <col min="8" max="8" width="12" style="149" customWidth="1"/>
    <col min="9" max="9" width="10.85546875" style="149" customWidth="1"/>
    <col min="10" max="10" width="14.5703125" style="149" customWidth="1"/>
    <col min="11" max="11" width="9.85546875" style="149" customWidth="1"/>
    <col min="12" max="16384" width="9.140625" style="149"/>
  </cols>
  <sheetData>
    <row r="1" spans="1:11" ht="28.9" customHeight="1" x14ac:dyDescent="0.25">
      <c r="A1" s="362"/>
      <c r="B1" s="362"/>
      <c r="C1" s="362"/>
      <c r="D1" s="362"/>
      <c r="E1" s="362"/>
      <c r="F1" s="362"/>
      <c r="G1" s="362"/>
      <c r="H1" s="362"/>
      <c r="I1" s="362"/>
      <c r="J1" s="362"/>
      <c r="K1" s="148"/>
    </row>
    <row r="3" spans="1:11" ht="47.25" customHeight="1" x14ac:dyDescent="0.25">
      <c r="B3" s="363" t="s">
        <v>43</v>
      </c>
      <c r="C3" s="365" t="s">
        <v>574</v>
      </c>
      <c r="D3" s="365" t="s">
        <v>616</v>
      </c>
      <c r="E3" s="365" t="s">
        <v>576</v>
      </c>
      <c r="F3" s="367" t="s">
        <v>577</v>
      </c>
      <c r="G3" s="368"/>
      <c r="H3" s="367" t="s">
        <v>578</v>
      </c>
      <c r="I3" s="368"/>
      <c r="J3" s="365" t="s">
        <v>579</v>
      </c>
    </row>
    <row r="4" spans="1:11" ht="20.25" customHeight="1" x14ac:dyDescent="0.25">
      <c r="B4" s="364"/>
      <c r="C4" s="366"/>
      <c r="D4" s="366"/>
      <c r="E4" s="366"/>
      <c r="F4" s="151" t="s">
        <v>580</v>
      </c>
      <c r="G4" s="152" t="s">
        <v>52</v>
      </c>
      <c r="H4" s="151" t="s">
        <v>580</v>
      </c>
      <c r="I4" s="152" t="s">
        <v>52</v>
      </c>
      <c r="J4" s="366"/>
    </row>
    <row r="5" spans="1:11" ht="28.5" customHeight="1" x14ac:dyDescent="0.25">
      <c r="B5" s="153">
        <v>1</v>
      </c>
      <c r="C5" s="154" t="s">
        <v>54</v>
      </c>
      <c r="D5" s="155"/>
      <c r="E5" s="156"/>
      <c r="F5" s="157"/>
      <c r="G5" s="158"/>
      <c r="H5" s="158"/>
      <c r="I5" s="158"/>
      <c r="J5" s="158"/>
    </row>
    <row r="6" spans="1:11" ht="30" customHeight="1" x14ac:dyDescent="0.25">
      <c r="B6" s="180" t="s">
        <v>581</v>
      </c>
      <c r="C6" s="186" t="s">
        <v>613</v>
      </c>
      <c r="D6" s="181" t="s">
        <v>85</v>
      </c>
      <c r="E6" s="184">
        <v>1</v>
      </c>
      <c r="F6" s="182"/>
      <c r="G6" s="183">
        <f>E6*F6</f>
        <v>0</v>
      </c>
      <c r="H6" s="182">
        <f>1697/1.2</f>
        <v>1414.1666666666667</v>
      </c>
      <c r="I6" s="183">
        <f>E6*H6</f>
        <v>1414.1666666666667</v>
      </c>
      <c r="J6" s="183">
        <f>G6+I6</f>
        <v>1414.1666666666667</v>
      </c>
    </row>
    <row r="7" spans="1:11" ht="27" customHeight="1" x14ac:dyDescent="0.25">
      <c r="B7" s="180" t="s">
        <v>584</v>
      </c>
      <c r="C7" s="186" t="s">
        <v>614</v>
      </c>
      <c r="D7" s="181" t="s">
        <v>85</v>
      </c>
      <c r="E7" s="184">
        <v>1</v>
      </c>
      <c r="F7" s="182"/>
      <c r="G7" s="183">
        <f t="shared" ref="G7" si="0">E7*F7</f>
        <v>0</v>
      </c>
      <c r="H7" s="182">
        <f>21775.44/1.2</f>
        <v>18146.2</v>
      </c>
      <c r="I7" s="183">
        <f t="shared" ref="I7" si="1">E7*H7</f>
        <v>18146.2</v>
      </c>
      <c r="J7" s="183">
        <f t="shared" ref="J7" si="2">G7+I7</f>
        <v>18146.2</v>
      </c>
    </row>
    <row r="8" spans="1:11" ht="24.75" customHeight="1" x14ac:dyDescent="0.25">
      <c r="B8" s="166" t="s">
        <v>66</v>
      </c>
      <c r="C8" s="154" t="s">
        <v>598</v>
      </c>
      <c r="D8" s="153"/>
      <c r="E8" s="167"/>
      <c r="F8" s="168"/>
      <c r="G8" s="169"/>
      <c r="H8" s="168"/>
      <c r="I8" s="169"/>
      <c r="J8" s="169"/>
    </row>
    <row r="9" spans="1:11" ht="73.5" customHeight="1" x14ac:dyDescent="0.25">
      <c r="B9" s="180" t="s">
        <v>601</v>
      </c>
      <c r="C9" s="186" t="s">
        <v>602</v>
      </c>
      <c r="D9" s="181" t="s">
        <v>588</v>
      </c>
      <c r="E9" s="184">
        <v>1</v>
      </c>
      <c r="F9" s="182"/>
      <c r="G9" s="183">
        <f>E9*F9</f>
        <v>0</v>
      </c>
      <c r="H9" s="182">
        <f>2066.39/1.2</f>
        <v>1721.9916666666666</v>
      </c>
      <c r="I9" s="183">
        <f t="shared" ref="I9:I10" si="3">E9*H9</f>
        <v>1721.9916666666666</v>
      </c>
      <c r="J9" s="183">
        <f t="shared" ref="J9:J10" si="4">G9+I9</f>
        <v>1721.9916666666666</v>
      </c>
    </row>
    <row r="10" spans="1:11" ht="60" customHeight="1" x14ac:dyDescent="0.25">
      <c r="B10" s="180" t="s">
        <v>603</v>
      </c>
      <c r="C10" s="186" t="s">
        <v>604</v>
      </c>
      <c r="D10" s="185" t="s">
        <v>593</v>
      </c>
      <c r="E10" s="187">
        <v>1</v>
      </c>
      <c r="F10" s="182"/>
      <c r="G10" s="183">
        <f t="shared" ref="G10" si="5">E10*F10</f>
        <v>0</v>
      </c>
      <c r="H10" s="182">
        <f>3134.7/1.2</f>
        <v>2612.25</v>
      </c>
      <c r="I10" s="183">
        <f t="shared" si="3"/>
        <v>2612.25</v>
      </c>
      <c r="J10" s="183">
        <f t="shared" si="4"/>
        <v>2612.25</v>
      </c>
    </row>
  </sheetData>
  <mergeCells count="8">
    <mergeCell ref="J3:J4"/>
    <mergeCell ref="A1:J1"/>
    <mergeCell ref="B3:B4"/>
    <mergeCell ref="C3:C4"/>
    <mergeCell ref="D3:D4"/>
    <mergeCell ref="E3:E4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6395-3C04-48B5-AC04-E61B85AAC8AA}">
  <dimension ref="A1:L21"/>
  <sheetViews>
    <sheetView workbookViewId="0">
      <selection activeCell="O9" sqref="O9"/>
    </sheetView>
  </sheetViews>
  <sheetFormatPr defaultRowHeight="15" x14ac:dyDescent="0.25"/>
  <cols>
    <col min="1" max="2" width="9.140625" style="149"/>
    <col min="3" max="3" width="69.28515625" style="149" customWidth="1"/>
    <col min="4" max="4" width="11.5703125" style="149" customWidth="1"/>
    <col min="5" max="5" width="10" style="149" customWidth="1"/>
    <col min="6" max="9" width="14.7109375" style="149" customWidth="1"/>
    <col min="10" max="10" width="20.5703125" style="149" customWidth="1"/>
    <col min="11" max="11" width="9.85546875" style="149" customWidth="1"/>
    <col min="12" max="16384" width="9.140625" style="149"/>
  </cols>
  <sheetData>
    <row r="1" spans="1:12" ht="28.9" customHeight="1" x14ac:dyDescent="0.25">
      <c r="A1" s="362" t="s">
        <v>573</v>
      </c>
      <c r="B1" s="362"/>
      <c r="C1" s="362"/>
      <c r="D1" s="362"/>
      <c r="E1" s="362"/>
      <c r="F1" s="362"/>
      <c r="G1" s="362"/>
      <c r="H1" s="362"/>
      <c r="I1" s="362"/>
      <c r="J1" s="362"/>
      <c r="K1" s="148"/>
    </row>
    <row r="3" spans="1:12" ht="47.25" customHeight="1" x14ac:dyDescent="0.25">
      <c r="B3" s="363" t="s">
        <v>43</v>
      </c>
      <c r="C3" s="365" t="s">
        <v>574</v>
      </c>
      <c r="D3" s="365" t="s">
        <v>575</v>
      </c>
      <c r="E3" s="365" t="s">
        <v>576</v>
      </c>
      <c r="F3" s="367" t="s">
        <v>577</v>
      </c>
      <c r="G3" s="368"/>
      <c r="H3" s="367" t="s">
        <v>578</v>
      </c>
      <c r="I3" s="368"/>
      <c r="J3" s="150" t="s">
        <v>579</v>
      </c>
    </row>
    <row r="4" spans="1:12" x14ac:dyDescent="0.25">
      <c r="B4" s="364"/>
      <c r="C4" s="366"/>
      <c r="D4" s="366"/>
      <c r="E4" s="366"/>
      <c r="F4" s="151" t="s">
        <v>580</v>
      </c>
      <c r="G4" s="152" t="s">
        <v>52</v>
      </c>
      <c r="H4" s="151" t="s">
        <v>580</v>
      </c>
      <c r="I4" s="152" t="s">
        <v>52</v>
      </c>
      <c r="J4" s="150"/>
    </row>
    <row r="5" spans="1:12" x14ac:dyDescent="0.25">
      <c r="B5" s="153">
        <v>1</v>
      </c>
      <c r="C5" s="154" t="s">
        <v>54</v>
      </c>
      <c r="D5" s="155"/>
      <c r="E5" s="156"/>
      <c r="F5" s="157"/>
      <c r="G5" s="158"/>
      <c r="H5" s="158"/>
      <c r="I5" s="158"/>
      <c r="J5" s="158"/>
    </row>
    <row r="6" spans="1:12" x14ac:dyDescent="0.25">
      <c r="B6" s="171" t="s">
        <v>581</v>
      </c>
      <c r="C6" s="172" t="s">
        <v>582</v>
      </c>
      <c r="D6" s="173" t="s">
        <v>583</v>
      </c>
      <c r="E6" s="174">
        <v>1</v>
      </c>
      <c r="F6" s="175">
        <v>233033.1</v>
      </c>
      <c r="G6" s="176">
        <f>E6*F6</f>
        <v>233033.1</v>
      </c>
      <c r="H6" s="175">
        <v>116872.8</v>
      </c>
      <c r="I6" s="176">
        <f>E6*H6</f>
        <v>116872.8</v>
      </c>
      <c r="J6" s="176">
        <f>G6+I6</f>
        <v>349905.9</v>
      </c>
    </row>
    <row r="7" spans="1:12" x14ac:dyDescent="0.25">
      <c r="B7" s="159" t="s">
        <v>584</v>
      </c>
      <c r="C7" s="160" t="s">
        <v>585</v>
      </c>
      <c r="D7" s="161" t="s">
        <v>583</v>
      </c>
      <c r="E7" s="162">
        <v>1</v>
      </c>
      <c r="F7" s="163">
        <v>167648.84</v>
      </c>
      <c r="G7" s="164">
        <f t="shared" ref="G7:G12" si="0">E7*F7</f>
        <v>167648.84</v>
      </c>
      <c r="H7" s="163">
        <v>55365.42</v>
      </c>
      <c r="I7" s="164">
        <f t="shared" ref="I7:I12" si="1">E7*H7</f>
        <v>55365.42</v>
      </c>
      <c r="J7" s="164">
        <f t="shared" ref="J7:J12" si="2">G7+I7</f>
        <v>223014.26</v>
      </c>
    </row>
    <row r="8" spans="1:12" x14ac:dyDescent="0.25">
      <c r="B8" s="171" t="s">
        <v>586</v>
      </c>
      <c r="C8" s="172" t="s">
        <v>587</v>
      </c>
      <c r="D8" s="173" t="s">
        <v>588</v>
      </c>
      <c r="E8" s="174">
        <f>250+30</f>
        <v>280</v>
      </c>
      <c r="F8" s="175">
        <v>1013.86</v>
      </c>
      <c r="G8" s="176">
        <f t="shared" si="0"/>
        <v>283880.8</v>
      </c>
      <c r="H8" s="175">
        <v>1925.85</v>
      </c>
      <c r="I8" s="176">
        <f t="shared" si="1"/>
        <v>539238</v>
      </c>
      <c r="J8" s="176">
        <f t="shared" si="2"/>
        <v>823118.8</v>
      </c>
    </row>
    <row r="9" spans="1:12" x14ac:dyDescent="0.25">
      <c r="B9" s="159" t="s">
        <v>589</v>
      </c>
      <c r="C9" s="160" t="s">
        <v>590</v>
      </c>
      <c r="D9" s="161" t="s">
        <v>588</v>
      </c>
      <c r="E9" s="162">
        <v>198</v>
      </c>
      <c r="F9" s="163">
        <v>1013.86</v>
      </c>
      <c r="G9" s="164">
        <f t="shared" si="0"/>
        <v>200744.28</v>
      </c>
      <c r="H9" s="163">
        <v>1303.46</v>
      </c>
      <c r="I9" s="164">
        <f t="shared" si="1"/>
        <v>258085.08000000002</v>
      </c>
      <c r="J9" s="164">
        <f t="shared" si="2"/>
        <v>458829.36</v>
      </c>
    </row>
    <row r="10" spans="1:12" x14ac:dyDescent="0.25">
      <c r="B10" s="159" t="s">
        <v>591</v>
      </c>
      <c r="C10" s="160" t="s">
        <v>592</v>
      </c>
      <c r="D10" s="161" t="s">
        <v>593</v>
      </c>
      <c r="E10" s="162">
        <f>45+114</f>
        <v>159</v>
      </c>
      <c r="F10" s="163">
        <v>3667.67</v>
      </c>
      <c r="G10" s="164">
        <f t="shared" si="0"/>
        <v>583159.53</v>
      </c>
      <c r="H10" s="163">
        <v>0</v>
      </c>
      <c r="I10" s="164">
        <f t="shared" si="1"/>
        <v>0</v>
      </c>
      <c r="J10" s="164">
        <f t="shared" si="2"/>
        <v>583159.53</v>
      </c>
    </row>
    <row r="11" spans="1:12" x14ac:dyDescent="0.25">
      <c r="B11" s="159" t="s">
        <v>594</v>
      </c>
      <c r="C11" s="160" t="s">
        <v>595</v>
      </c>
      <c r="D11" s="161" t="s">
        <v>593</v>
      </c>
      <c r="E11" s="162">
        <f>45+114</f>
        <v>159</v>
      </c>
      <c r="F11" s="163">
        <v>4767.97</v>
      </c>
      <c r="G11" s="164">
        <f t="shared" si="0"/>
        <v>758107.2300000001</v>
      </c>
      <c r="H11" s="163">
        <v>0</v>
      </c>
      <c r="I11" s="164">
        <f t="shared" si="1"/>
        <v>0</v>
      </c>
      <c r="J11" s="164">
        <f t="shared" si="2"/>
        <v>758107.2300000001</v>
      </c>
    </row>
    <row r="12" spans="1:12" x14ac:dyDescent="0.25">
      <c r="B12" s="159" t="s">
        <v>596</v>
      </c>
      <c r="C12" s="165" t="s">
        <v>597</v>
      </c>
      <c r="D12" s="161" t="s">
        <v>85</v>
      </c>
      <c r="E12" s="162">
        <v>16</v>
      </c>
      <c r="F12" s="163">
        <v>9020.08</v>
      </c>
      <c r="G12" s="164">
        <f t="shared" si="0"/>
        <v>144321.28</v>
      </c>
      <c r="H12" s="163">
        <v>2241.2800000000002</v>
      </c>
      <c r="I12" s="164">
        <f t="shared" si="1"/>
        <v>35860.480000000003</v>
      </c>
      <c r="J12" s="164">
        <f t="shared" si="2"/>
        <v>180181.76000000001</v>
      </c>
    </row>
    <row r="13" spans="1:12" x14ac:dyDescent="0.25">
      <c r="B13" s="166" t="s">
        <v>66</v>
      </c>
      <c r="C13" s="154" t="s">
        <v>598</v>
      </c>
      <c r="D13" s="153"/>
      <c r="E13" s="167"/>
      <c r="F13" s="168"/>
      <c r="G13" s="169"/>
      <c r="H13" s="168"/>
      <c r="I13" s="169"/>
      <c r="J13" s="169"/>
      <c r="K13" s="149" t="s">
        <v>599</v>
      </c>
      <c r="L13" s="149" t="s">
        <v>600</v>
      </c>
    </row>
    <row r="14" spans="1:12" ht="30" x14ac:dyDescent="0.25">
      <c r="B14" s="171" t="s">
        <v>601</v>
      </c>
      <c r="C14" s="172" t="s">
        <v>602</v>
      </c>
      <c r="D14" s="173" t="s">
        <v>588</v>
      </c>
      <c r="E14" s="174">
        <v>3312</v>
      </c>
      <c r="F14" s="175">
        <v>1515.64</v>
      </c>
      <c r="G14" s="176">
        <f>E14*F14</f>
        <v>5019799.6800000006</v>
      </c>
      <c r="H14" s="175">
        <v>2176.0300000000002</v>
      </c>
      <c r="I14" s="176">
        <f t="shared" ref="I14:I18" si="3">E14*H14</f>
        <v>7207011.3600000003</v>
      </c>
      <c r="J14" s="176">
        <f t="shared" ref="J14:J18" si="4">G14+I14</f>
        <v>12226811.040000001</v>
      </c>
      <c r="K14" s="149">
        <v>3378.24</v>
      </c>
      <c r="L14" s="149">
        <f>E14*1.02</f>
        <v>3378.2400000000002</v>
      </c>
    </row>
    <row r="15" spans="1:12" x14ac:dyDescent="0.25">
      <c r="B15" s="171" t="s">
        <v>603</v>
      </c>
      <c r="C15" s="177" t="s">
        <v>604</v>
      </c>
      <c r="D15" s="178" t="s">
        <v>593</v>
      </c>
      <c r="E15" s="179">
        <v>98</v>
      </c>
      <c r="F15" s="175">
        <v>1962.44</v>
      </c>
      <c r="G15" s="176">
        <f t="shared" ref="G15:G18" si="5">E15*F15</f>
        <v>192319.12</v>
      </c>
      <c r="H15" s="175">
        <v>4357.18</v>
      </c>
      <c r="I15" s="176">
        <f t="shared" si="3"/>
        <v>427003.64</v>
      </c>
      <c r="J15" s="176">
        <f t="shared" si="4"/>
        <v>619322.76</v>
      </c>
    </row>
    <row r="16" spans="1:12" x14ac:dyDescent="0.25">
      <c r="B16" s="159" t="s">
        <v>605</v>
      </c>
      <c r="C16" s="160" t="s">
        <v>606</v>
      </c>
      <c r="D16" s="161" t="s">
        <v>85</v>
      </c>
      <c r="E16" s="162">
        <v>16</v>
      </c>
      <c r="F16" s="163">
        <v>28061.01</v>
      </c>
      <c r="G16" s="164">
        <f t="shared" si="5"/>
        <v>448976.16</v>
      </c>
      <c r="H16" s="163">
        <v>5852.18</v>
      </c>
      <c r="I16" s="164">
        <f t="shared" si="3"/>
        <v>93634.880000000005</v>
      </c>
      <c r="J16" s="164">
        <f t="shared" si="4"/>
        <v>542611.04</v>
      </c>
    </row>
    <row r="17" spans="2:10" x14ac:dyDescent="0.25">
      <c r="B17" s="159" t="s">
        <v>607</v>
      </c>
      <c r="C17" s="160" t="s">
        <v>608</v>
      </c>
      <c r="D17" s="161" t="s">
        <v>85</v>
      </c>
      <c r="E17" s="162">
        <v>2</v>
      </c>
      <c r="F17" s="163">
        <v>30957.05</v>
      </c>
      <c r="G17" s="164">
        <f t="shared" si="5"/>
        <v>61914.1</v>
      </c>
      <c r="H17" s="163">
        <v>15663.72</v>
      </c>
      <c r="I17" s="164">
        <f t="shared" si="3"/>
        <v>31327.439999999999</v>
      </c>
      <c r="J17" s="164">
        <f t="shared" si="4"/>
        <v>93241.54</v>
      </c>
    </row>
    <row r="18" spans="2:10" x14ac:dyDescent="0.25">
      <c r="B18" s="159" t="s">
        <v>609</v>
      </c>
      <c r="C18" s="160" t="s">
        <v>554</v>
      </c>
      <c r="D18" s="161" t="s">
        <v>583</v>
      </c>
      <c r="E18" s="162">
        <v>1</v>
      </c>
      <c r="F18" s="163">
        <v>626013.1</v>
      </c>
      <c r="G18" s="164">
        <f t="shared" si="5"/>
        <v>626013.1</v>
      </c>
      <c r="H18" s="163">
        <v>0</v>
      </c>
      <c r="I18" s="164">
        <f t="shared" si="3"/>
        <v>0</v>
      </c>
      <c r="J18" s="164">
        <f t="shared" si="4"/>
        <v>626013.1</v>
      </c>
    </row>
    <row r="19" spans="2:10" x14ac:dyDescent="0.25">
      <c r="B19" s="369" t="s">
        <v>610</v>
      </c>
      <c r="C19" s="370"/>
      <c r="D19" s="370"/>
      <c r="E19" s="370"/>
      <c r="F19" s="370"/>
      <c r="G19" s="370"/>
      <c r="H19" s="370"/>
      <c r="I19" s="371"/>
      <c r="J19" s="170">
        <f>SUM(J5:J18)</f>
        <v>17484316.32</v>
      </c>
    </row>
    <row r="20" spans="2:10" x14ac:dyDescent="0.25">
      <c r="B20" s="369" t="s">
        <v>611</v>
      </c>
      <c r="C20" s="370"/>
      <c r="D20" s="370"/>
      <c r="E20" s="370"/>
      <c r="F20" s="370"/>
      <c r="G20" s="370"/>
      <c r="H20" s="370"/>
      <c r="I20" s="371"/>
      <c r="J20" s="170">
        <f>J19*0.2</f>
        <v>3496863.2640000004</v>
      </c>
    </row>
    <row r="21" spans="2:10" x14ac:dyDescent="0.25">
      <c r="B21" s="369" t="s">
        <v>612</v>
      </c>
      <c r="C21" s="370"/>
      <c r="D21" s="370"/>
      <c r="E21" s="370"/>
      <c r="F21" s="370"/>
      <c r="G21" s="370"/>
      <c r="H21" s="370"/>
      <c r="I21" s="371"/>
      <c r="J21" s="170">
        <f>J19+J20</f>
        <v>20981179.583999999</v>
      </c>
    </row>
  </sheetData>
  <mergeCells count="10">
    <mergeCell ref="B19:I19"/>
    <mergeCell ref="B20:I20"/>
    <mergeCell ref="B21:I21"/>
    <mergeCell ref="A1:J1"/>
    <mergeCell ref="B3:B4"/>
    <mergeCell ref="C3:C4"/>
    <mergeCell ref="D3:D4"/>
    <mergeCell ref="E3:E4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805"/>
  <sheetViews>
    <sheetView topLeftCell="A57" workbookViewId="0">
      <selection activeCell="U32" sqref="U3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11.85546875" style="2" customWidth="1"/>
    <col min="12" max="12" width="15.140625" style="2" customWidth="1"/>
    <col min="13" max="13" width="1.140625" style="2" hidden="1" customWidth="1"/>
    <col min="14" max="14" width="73.85546875" style="2" hidden="1" customWidth="1"/>
    <col min="15" max="15" width="83.42578125" style="2" hidden="1" customWidth="1"/>
    <col min="16" max="22" width="9.140625" style="2"/>
    <col min="23" max="38" width="87.28515625" style="3" hidden="1" customWidth="1"/>
    <col min="39" max="44" width="71.7109375" style="3" hidden="1" customWidth="1"/>
    <col min="45" max="52" width="87.28515625" style="3" hidden="1" customWidth="1"/>
    <col min="53" max="58" width="71.7109375" style="3" hidden="1" customWidth="1"/>
    <col min="59" max="66" width="87.28515625" style="3" hidden="1" customWidth="1"/>
    <col min="67" max="72" width="71.7109375" style="3" hidden="1" customWidth="1"/>
    <col min="73" max="80" width="87.28515625" style="3" hidden="1" customWidth="1"/>
    <col min="81" max="86" width="71.7109375" style="3" hidden="1" customWidth="1"/>
    <col min="87" max="94" width="87.28515625" style="3" hidden="1" customWidth="1"/>
    <col min="95" max="100" width="71.7109375" style="3" hidden="1" customWidth="1"/>
    <col min="101" max="108" width="87.28515625" style="3" hidden="1" customWidth="1"/>
    <col min="109" max="150" width="159" style="3" hidden="1" customWidth="1"/>
    <col min="151" max="153" width="32.28515625" style="3" hidden="1" customWidth="1"/>
    <col min="154" max="155" width="159" style="3" hidden="1" customWidth="1"/>
    <col min="156" max="158" width="34.140625" style="3" hidden="1" customWidth="1"/>
    <col min="159" max="160" width="130" style="3" hidden="1" customWidth="1"/>
    <col min="161" max="164" width="34.140625" style="3" hidden="1" customWidth="1"/>
    <col min="165" max="165" width="130" style="3" hidden="1" customWidth="1"/>
    <col min="166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6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4" t="s">
        <v>0</v>
      </c>
      <c r="L1" s="1"/>
    </row>
    <row r="2" spans="1:136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" t="s">
        <v>1</v>
      </c>
    </row>
    <row r="3" spans="1:136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6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6" customFormat="1" ht="11.25" customHeight="1" x14ac:dyDescent="0.25">
      <c r="A5" s="6" t="s">
        <v>2</v>
      </c>
      <c r="B5" s="7"/>
      <c r="C5" s="5"/>
      <c r="E5" s="5"/>
      <c r="F5" s="5"/>
      <c r="G5" s="372" t="s">
        <v>3</v>
      </c>
      <c r="H5" s="372"/>
      <c r="I5" s="372"/>
      <c r="J5" s="372"/>
      <c r="K5" s="372"/>
      <c r="L5" s="372"/>
      <c r="W5" s="8" t="s">
        <v>3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</row>
    <row r="6" spans="1:136" customFormat="1" ht="56.25" customHeight="1" x14ac:dyDescent="0.25">
      <c r="A6" s="6" t="s">
        <v>5</v>
      </c>
      <c r="B6" s="7"/>
      <c r="C6" s="5"/>
      <c r="E6" s="9"/>
      <c r="F6" s="9"/>
      <c r="G6" s="373" t="s">
        <v>6</v>
      </c>
      <c r="H6" s="373"/>
      <c r="I6" s="373"/>
      <c r="J6" s="373"/>
      <c r="K6" s="373"/>
      <c r="L6" s="373"/>
      <c r="AE6" s="8" t="s">
        <v>6</v>
      </c>
      <c r="AF6" s="8" t="s">
        <v>4</v>
      </c>
      <c r="AG6" s="8" t="s">
        <v>4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</row>
    <row r="7" spans="1:136" customFormat="1" ht="45" customHeight="1" x14ac:dyDescent="0.25">
      <c r="A7" s="374" t="s">
        <v>7</v>
      </c>
      <c r="B7" s="374"/>
      <c r="C7" s="374"/>
      <c r="D7" s="374"/>
      <c r="E7" s="374"/>
      <c r="F7" s="374"/>
      <c r="G7" s="373" t="s">
        <v>8</v>
      </c>
      <c r="H7" s="373"/>
      <c r="I7" s="373"/>
      <c r="J7" s="373"/>
      <c r="K7" s="373"/>
      <c r="L7" s="373"/>
      <c r="N7" s="10" t="s">
        <v>7</v>
      </c>
      <c r="O7" s="11" t="s">
        <v>8</v>
      </c>
      <c r="P7" s="8"/>
      <c r="Q7" s="8"/>
      <c r="R7" s="8"/>
      <c r="S7" s="8"/>
      <c r="T7" s="8"/>
      <c r="U7" s="8"/>
      <c r="V7" s="8"/>
      <c r="AM7" s="8" t="s">
        <v>7</v>
      </c>
      <c r="AN7" s="8" t="s">
        <v>4</v>
      </c>
      <c r="AO7" s="8" t="s">
        <v>4</v>
      </c>
      <c r="AP7" s="8" t="s">
        <v>4</v>
      </c>
      <c r="AQ7" s="8" t="s">
        <v>4</v>
      </c>
      <c r="AR7" s="8" t="s">
        <v>4</v>
      </c>
      <c r="AS7" s="8" t="s">
        <v>8</v>
      </c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</row>
    <row r="8" spans="1:136" customFormat="1" ht="67.5" customHeight="1" x14ac:dyDescent="0.25">
      <c r="A8" s="375" t="s">
        <v>9</v>
      </c>
      <c r="B8" s="375"/>
      <c r="C8" s="375"/>
      <c r="D8" s="375"/>
      <c r="E8" s="375"/>
      <c r="F8" s="375"/>
      <c r="G8" s="373"/>
      <c r="H8" s="373"/>
      <c r="I8" s="373"/>
      <c r="J8" s="373"/>
      <c r="K8" s="373"/>
      <c r="L8" s="373"/>
      <c r="N8" s="10" t="s">
        <v>9</v>
      </c>
      <c r="O8" s="11"/>
      <c r="P8" s="8"/>
      <c r="Q8" s="8"/>
      <c r="R8" s="8"/>
      <c r="S8" s="8"/>
      <c r="T8" s="8"/>
      <c r="U8" s="8"/>
      <c r="V8" s="8"/>
      <c r="BA8" s="8" t="s">
        <v>9</v>
      </c>
      <c r="BB8" s="8" t="s">
        <v>4</v>
      </c>
      <c r="BC8" s="8" t="s">
        <v>4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</row>
    <row r="9" spans="1:136" customFormat="1" ht="33.75" customHeight="1" x14ac:dyDescent="0.25">
      <c r="A9" s="374" t="s">
        <v>10</v>
      </c>
      <c r="B9" s="374"/>
      <c r="C9" s="374"/>
      <c r="D9" s="374"/>
      <c r="E9" s="374"/>
      <c r="F9" s="374"/>
      <c r="G9" s="373"/>
      <c r="H9" s="373"/>
      <c r="I9" s="373"/>
      <c r="J9" s="373"/>
      <c r="K9" s="373"/>
      <c r="L9" s="373"/>
      <c r="N9" s="10" t="s">
        <v>10</v>
      </c>
      <c r="O9" s="11"/>
      <c r="P9" s="8"/>
      <c r="Q9" s="8"/>
      <c r="R9" s="8"/>
      <c r="S9" s="8"/>
      <c r="T9" s="8"/>
      <c r="U9" s="8"/>
      <c r="V9" s="8"/>
      <c r="BO9" s="8" t="s">
        <v>10</v>
      </c>
      <c r="BP9" s="8" t="s">
        <v>4</v>
      </c>
      <c r="BQ9" s="8" t="s">
        <v>4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</row>
    <row r="10" spans="1:136" customFormat="1" ht="11.25" customHeight="1" x14ac:dyDescent="0.25">
      <c r="A10" s="383" t="s">
        <v>11</v>
      </c>
      <c r="B10" s="383"/>
      <c r="C10" s="383"/>
      <c r="D10" s="383"/>
      <c r="E10" s="383"/>
      <c r="F10" s="383"/>
      <c r="G10" s="373" t="s">
        <v>12</v>
      </c>
      <c r="H10" s="373"/>
      <c r="I10" s="373"/>
      <c r="J10" s="373"/>
      <c r="K10" s="373"/>
      <c r="L10" s="373"/>
      <c r="N10" s="12"/>
      <c r="O10" s="12"/>
      <c r="CC10" s="8" t="s">
        <v>11</v>
      </c>
      <c r="CD10" s="8" t="s">
        <v>4</v>
      </c>
      <c r="CE10" s="8" t="s">
        <v>4</v>
      </c>
      <c r="CF10" s="8" t="s">
        <v>4</v>
      </c>
      <c r="CG10" s="8" t="s">
        <v>4</v>
      </c>
      <c r="CH10" s="8" t="s">
        <v>4</v>
      </c>
      <c r="CI10" s="8" t="s">
        <v>12</v>
      </c>
      <c r="CJ10" s="8" t="s">
        <v>4</v>
      </c>
      <c r="CK10" s="8" t="s">
        <v>4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</row>
    <row r="11" spans="1:136" customFormat="1" ht="15" x14ac:dyDescent="0.25">
      <c r="A11" s="383" t="s">
        <v>13</v>
      </c>
      <c r="B11" s="383"/>
      <c r="C11" s="383"/>
      <c r="D11" s="383"/>
      <c r="E11" s="383"/>
      <c r="F11" s="383"/>
      <c r="G11" s="373"/>
      <c r="H11" s="373"/>
      <c r="I11" s="373"/>
      <c r="J11" s="373"/>
      <c r="K11" s="373"/>
      <c r="L11" s="373"/>
      <c r="CQ11" s="8" t="s">
        <v>13</v>
      </c>
      <c r="CR11" s="8" t="s">
        <v>4</v>
      </c>
      <c r="CS11" s="8" t="s">
        <v>4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</row>
    <row r="12" spans="1:136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</row>
    <row r="13" spans="1:136" customFormat="1" ht="15" x14ac:dyDescent="0.25">
      <c r="A13" s="381" t="s">
        <v>14</v>
      </c>
      <c r="B13" s="381"/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DE13" s="8" t="s">
        <v>14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</row>
    <row r="14" spans="1:136" customFormat="1" ht="15" x14ac:dyDescent="0.25">
      <c r="A14" s="379" t="s">
        <v>15</v>
      </c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</row>
    <row r="15" spans="1:136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6" customFormat="1" ht="15" x14ac:dyDescent="0.25">
      <c r="A16" s="381" t="s">
        <v>14</v>
      </c>
      <c r="B16" s="381"/>
      <c r="C16" s="381"/>
      <c r="D16" s="381"/>
      <c r="E16" s="381"/>
      <c r="F16" s="381"/>
      <c r="G16" s="381"/>
      <c r="H16" s="381"/>
      <c r="I16" s="381"/>
      <c r="J16" s="381"/>
      <c r="K16" s="381"/>
      <c r="L16" s="381"/>
      <c r="DS16" s="8" t="s">
        <v>14</v>
      </c>
      <c r="DT16" s="8" t="s">
        <v>4</v>
      </c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</row>
    <row r="17" spans="1:153" customFormat="1" ht="15" x14ac:dyDescent="0.25">
      <c r="A17" s="379" t="s">
        <v>16</v>
      </c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 spans="1:153" customFormat="1" ht="24" customHeight="1" x14ac:dyDescent="0.25">
      <c r="A18" s="382" t="s">
        <v>17</v>
      </c>
      <c r="B18" s="382"/>
      <c r="C18" s="382"/>
      <c r="D18" s="382"/>
      <c r="E18" s="382"/>
      <c r="F18" s="382"/>
      <c r="G18" s="382"/>
      <c r="H18" s="382"/>
      <c r="I18" s="382"/>
      <c r="J18" s="382"/>
      <c r="K18" s="382"/>
      <c r="L18" s="382"/>
    </row>
    <row r="19" spans="1:153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53" customFormat="1" ht="15" x14ac:dyDescent="0.25">
      <c r="A20" s="378" t="s">
        <v>18</v>
      </c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EG20" s="8" t="s">
        <v>18</v>
      </c>
      <c r="EH20" s="8" t="s">
        <v>4</v>
      </c>
      <c r="EI20" s="8" t="s">
        <v>4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</row>
    <row r="21" spans="1:153" customFormat="1" ht="13.5" customHeight="1" x14ac:dyDescent="0.25">
      <c r="A21" s="379" t="s">
        <v>19</v>
      </c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</row>
    <row r="22" spans="1:153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</row>
    <row r="23" spans="1:153" customFormat="1" ht="18" customHeight="1" x14ac:dyDescent="0.25">
      <c r="A23" s="5" t="s">
        <v>23</v>
      </c>
      <c r="B23" s="372" t="s">
        <v>24</v>
      </c>
      <c r="C23" s="372"/>
      <c r="D23" s="372"/>
      <c r="E23" s="372"/>
      <c r="F23" s="372"/>
      <c r="G23" s="9"/>
      <c r="H23" s="9"/>
      <c r="I23" s="9"/>
      <c r="J23" s="9"/>
      <c r="K23" s="9"/>
      <c r="L23" s="9"/>
    </row>
    <row r="24" spans="1:153" customFormat="1" ht="15" x14ac:dyDescent="0.25">
      <c r="A24" s="5"/>
      <c r="B24" s="380" t="s">
        <v>25</v>
      </c>
      <c r="C24" s="380"/>
      <c r="D24" s="380"/>
      <c r="E24" s="380"/>
      <c r="F24" s="380"/>
      <c r="G24" s="17"/>
      <c r="H24" s="17"/>
      <c r="I24" s="17"/>
      <c r="J24" s="17"/>
      <c r="K24" s="17"/>
      <c r="L24" s="17"/>
    </row>
    <row r="25" spans="1:153" customFormat="1" ht="9.75" customHeight="1" x14ac:dyDescent="0.25">
      <c r="A25" s="5"/>
      <c r="B25" s="5"/>
      <c r="C25" s="5"/>
      <c r="D25" s="18"/>
      <c r="E25" s="18"/>
      <c r="F25" s="18"/>
      <c r="G25" s="18"/>
      <c r="H25" s="18"/>
      <c r="I25" s="18"/>
      <c r="J25" s="18"/>
      <c r="K25" s="18"/>
      <c r="L25" s="18"/>
    </row>
    <row r="26" spans="1:153" customFormat="1" ht="15" x14ac:dyDescent="0.25">
      <c r="A26" s="19" t="s">
        <v>536</v>
      </c>
      <c r="B26" s="5"/>
      <c r="C26" s="5"/>
      <c r="D26" s="20"/>
      <c r="E26" s="20"/>
      <c r="F26" s="20"/>
      <c r="G26" s="20"/>
      <c r="H26" s="20"/>
      <c r="I26" s="20"/>
      <c r="J26" s="20"/>
      <c r="K26" s="20"/>
      <c r="L26" s="20"/>
      <c r="EU26" s="8" t="s">
        <v>26</v>
      </c>
      <c r="EV26" s="8" t="s">
        <v>4</v>
      </c>
      <c r="EW26" s="8" t="s">
        <v>4</v>
      </c>
    </row>
    <row r="27" spans="1:153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</row>
    <row r="28" spans="1:153" customFormat="1" ht="12.75" customHeight="1" x14ac:dyDescent="0.25">
      <c r="A28" s="19" t="s">
        <v>27</v>
      </c>
      <c r="B28" s="21"/>
      <c r="C28" s="23"/>
      <c r="D28" s="24" t="s">
        <v>28</v>
      </c>
      <c r="E28" s="25" t="s">
        <v>29</v>
      </c>
      <c r="G28" s="21"/>
      <c r="H28" s="21"/>
      <c r="I28" s="21"/>
      <c r="J28" s="21"/>
      <c r="K28" s="21"/>
      <c r="L28" s="26"/>
    </row>
    <row r="29" spans="1:153" customFormat="1" ht="12.75" customHeight="1" x14ac:dyDescent="0.25">
      <c r="A29" s="5"/>
      <c r="B29" s="27" t="s">
        <v>30</v>
      </c>
      <c r="C29" s="28"/>
      <c r="D29" s="29"/>
      <c r="E29" s="25"/>
      <c r="G29" s="21"/>
    </row>
    <row r="30" spans="1:153" customFormat="1" ht="12.75" customHeight="1" x14ac:dyDescent="0.25">
      <c r="A30" s="5"/>
      <c r="B30" s="30" t="s">
        <v>31</v>
      </c>
      <c r="C30" s="23"/>
      <c r="D30" s="24" t="s">
        <v>32</v>
      </c>
      <c r="E30" s="25" t="s">
        <v>29</v>
      </c>
      <c r="G30" s="21" t="s">
        <v>33</v>
      </c>
      <c r="I30" s="21"/>
      <c r="J30" s="21"/>
      <c r="K30" s="21"/>
      <c r="L30" s="97" t="s">
        <v>533</v>
      </c>
    </row>
    <row r="31" spans="1:153" customFormat="1" ht="12.75" customHeight="1" x14ac:dyDescent="0.25">
      <c r="A31" s="5"/>
      <c r="B31" s="30" t="s">
        <v>34</v>
      </c>
      <c r="C31" s="23"/>
      <c r="D31" s="31" t="s">
        <v>35</v>
      </c>
      <c r="E31" s="25" t="s">
        <v>29</v>
      </c>
      <c r="G31" s="21" t="s">
        <v>36</v>
      </c>
      <c r="I31" s="21"/>
      <c r="J31" s="21"/>
      <c r="K31" s="21"/>
      <c r="L31" s="98" t="s">
        <v>534</v>
      </c>
    </row>
    <row r="32" spans="1:153" customFormat="1" ht="12.75" customHeight="1" x14ac:dyDescent="0.25">
      <c r="A32" s="5"/>
      <c r="B32" s="30" t="s">
        <v>37</v>
      </c>
      <c r="C32" s="23"/>
      <c r="D32" s="31" t="s">
        <v>38</v>
      </c>
      <c r="E32" s="25" t="s">
        <v>29</v>
      </c>
      <c r="G32" s="21" t="s">
        <v>39</v>
      </c>
      <c r="I32" s="21"/>
      <c r="J32" s="21"/>
      <c r="K32" s="21"/>
      <c r="L32" s="98" t="s">
        <v>535</v>
      </c>
    </row>
    <row r="33" spans="1:161" customFormat="1" ht="12.75" customHeight="1" x14ac:dyDescent="0.25">
      <c r="A33" s="5"/>
      <c r="B33" s="30" t="s">
        <v>40</v>
      </c>
      <c r="C33" s="23"/>
      <c r="D33" s="24" t="s">
        <v>41</v>
      </c>
      <c r="E33" s="25" t="s">
        <v>29</v>
      </c>
      <c r="G33" s="21"/>
      <c r="H33" s="21"/>
      <c r="I33" s="21"/>
      <c r="J33" s="21"/>
      <c r="K33" s="21"/>
      <c r="L33" s="32" t="s">
        <v>42</v>
      </c>
    </row>
    <row r="34" spans="1:161" customFormat="1" ht="9.75" customHeight="1" x14ac:dyDescent="0.25">
      <c r="A34" s="33"/>
    </row>
    <row r="35" spans="1:161" customFormat="1" ht="36" customHeight="1" x14ac:dyDescent="0.25">
      <c r="A35" s="376" t="s">
        <v>43</v>
      </c>
      <c r="B35" s="377" t="s">
        <v>44</v>
      </c>
      <c r="C35" s="377" t="s">
        <v>45</v>
      </c>
      <c r="D35" s="377"/>
      <c r="E35" s="377"/>
      <c r="F35" s="377" t="s">
        <v>46</v>
      </c>
      <c r="G35" s="377" t="s">
        <v>47</v>
      </c>
      <c r="H35" s="377"/>
      <c r="I35" s="377"/>
      <c r="J35" s="377" t="s">
        <v>48</v>
      </c>
      <c r="K35" s="377"/>
      <c r="L35" s="377"/>
    </row>
    <row r="36" spans="1:161" customFormat="1" ht="11.25" customHeight="1" x14ac:dyDescent="0.25">
      <c r="A36" s="376"/>
      <c r="B36" s="377"/>
      <c r="C36" s="377"/>
      <c r="D36" s="377"/>
      <c r="E36" s="377"/>
      <c r="F36" s="377"/>
      <c r="G36" s="377"/>
      <c r="H36" s="377"/>
      <c r="I36" s="377"/>
      <c r="J36" s="377"/>
      <c r="K36" s="377"/>
      <c r="L36" s="377"/>
    </row>
    <row r="37" spans="1:161" customFormat="1" ht="34.5" customHeight="1" x14ac:dyDescent="0.25">
      <c r="A37" s="376"/>
      <c r="B37" s="377"/>
      <c r="C37" s="377"/>
      <c r="D37" s="377"/>
      <c r="E37" s="377"/>
      <c r="F37" s="377"/>
      <c r="G37" s="34" t="s">
        <v>49</v>
      </c>
      <c r="H37" s="34" t="s">
        <v>50</v>
      </c>
      <c r="I37" s="34" t="s">
        <v>51</v>
      </c>
      <c r="J37" s="34" t="s">
        <v>49</v>
      </c>
      <c r="K37" s="34" t="s">
        <v>50</v>
      </c>
      <c r="L37" s="34" t="s">
        <v>52</v>
      </c>
    </row>
    <row r="38" spans="1:161" customFormat="1" ht="15" x14ac:dyDescent="0.25">
      <c r="A38" s="35">
        <v>1</v>
      </c>
      <c r="B38" s="36">
        <v>2</v>
      </c>
      <c r="C38" s="390">
        <v>3</v>
      </c>
      <c r="D38" s="390"/>
      <c r="E38" s="390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7"/>
      <c r="N38" s="37"/>
      <c r="O38" s="37"/>
    </row>
    <row r="39" spans="1:161" customFormat="1" ht="15" x14ac:dyDescent="0.25">
      <c r="A39" s="391" t="s">
        <v>53</v>
      </c>
      <c r="B39" s="392"/>
      <c r="C39" s="392"/>
      <c r="D39" s="392"/>
      <c r="E39" s="392"/>
      <c r="F39" s="392"/>
      <c r="G39" s="392"/>
      <c r="H39" s="392"/>
      <c r="I39" s="392"/>
      <c r="J39" s="392"/>
      <c r="K39" s="392"/>
      <c r="L39" s="393"/>
      <c r="EX39" s="38" t="s">
        <v>53</v>
      </c>
    </row>
    <row r="40" spans="1:161" customFormat="1" ht="15" x14ac:dyDescent="0.25">
      <c r="A40" s="394" t="s">
        <v>54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6"/>
      <c r="EX40" s="38"/>
      <c r="EY40" s="39" t="s">
        <v>54</v>
      </c>
    </row>
    <row r="41" spans="1:161" customFormat="1" ht="15" x14ac:dyDescent="0.25">
      <c r="A41" s="394" t="s">
        <v>55</v>
      </c>
      <c r="B41" s="395"/>
      <c r="C41" s="395"/>
      <c r="D41" s="395"/>
      <c r="E41" s="395"/>
      <c r="F41" s="395"/>
      <c r="G41" s="395"/>
      <c r="H41" s="395"/>
      <c r="I41" s="395"/>
      <c r="J41" s="395"/>
      <c r="K41" s="395"/>
      <c r="L41" s="396"/>
      <c r="EX41" s="38"/>
      <c r="EY41" s="39" t="s">
        <v>55</v>
      </c>
    </row>
    <row r="42" spans="1:161" customFormat="1" ht="34.5" x14ac:dyDescent="0.25">
      <c r="A42" s="40" t="s">
        <v>56</v>
      </c>
      <c r="B42" s="41" t="s">
        <v>57</v>
      </c>
      <c r="C42" s="386" t="s">
        <v>58</v>
      </c>
      <c r="D42" s="386"/>
      <c r="E42" s="386"/>
      <c r="F42" s="42" t="s">
        <v>59</v>
      </c>
      <c r="G42" s="43">
        <v>1.6799999999999999E-2</v>
      </c>
      <c r="H42" s="44">
        <v>1</v>
      </c>
      <c r="I42" s="45">
        <v>1.6799999999999999E-2</v>
      </c>
      <c r="J42" s="46"/>
      <c r="K42" s="43"/>
      <c r="L42" s="47"/>
      <c r="EX42" s="38"/>
      <c r="EY42" s="39"/>
      <c r="EZ42" s="39" t="s">
        <v>58</v>
      </c>
      <c r="FA42" s="39" t="s">
        <v>4</v>
      </c>
      <c r="FB42" s="39" t="s">
        <v>4</v>
      </c>
    </row>
    <row r="43" spans="1:161" customFormat="1" ht="15" x14ac:dyDescent="0.25">
      <c r="A43" s="48"/>
      <c r="B43" s="49"/>
      <c r="C43" s="385" t="s">
        <v>60</v>
      </c>
      <c r="D43" s="385"/>
      <c r="E43" s="385"/>
      <c r="F43" s="385"/>
      <c r="G43" s="385"/>
      <c r="H43" s="385"/>
      <c r="I43" s="385"/>
      <c r="J43" s="385"/>
      <c r="K43" s="385"/>
      <c r="L43" s="387"/>
      <c r="EX43" s="38"/>
      <c r="EY43" s="39"/>
      <c r="EZ43" s="39"/>
      <c r="FA43" s="39"/>
      <c r="FB43" s="39"/>
      <c r="FC43" s="3" t="s">
        <v>60</v>
      </c>
    </row>
    <row r="44" spans="1:161" customFormat="1" ht="68.25" x14ac:dyDescent="0.25">
      <c r="A44" s="50"/>
      <c r="B44" s="51" t="s">
        <v>61</v>
      </c>
      <c r="C44" s="388" t="s">
        <v>62</v>
      </c>
      <c r="D44" s="388"/>
      <c r="E44" s="388"/>
      <c r="F44" s="388"/>
      <c r="G44" s="388"/>
      <c r="H44" s="388"/>
      <c r="I44" s="388"/>
      <c r="J44" s="388"/>
      <c r="K44" s="388"/>
      <c r="L44" s="389"/>
      <c r="EX44" s="38"/>
      <c r="EY44" s="39"/>
      <c r="EZ44" s="39"/>
      <c r="FA44" s="39"/>
      <c r="FB44" s="39"/>
      <c r="FD44" s="3" t="s">
        <v>62</v>
      </c>
    </row>
    <row r="45" spans="1:161" customFormat="1" ht="23.25" x14ac:dyDescent="0.25">
      <c r="A45" s="50"/>
      <c r="B45" s="51" t="s">
        <v>63</v>
      </c>
      <c r="C45" s="388" t="s">
        <v>64</v>
      </c>
      <c r="D45" s="388"/>
      <c r="E45" s="388"/>
      <c r="F45" s="388"/>
      <c r="G45" s="388"/>
      <c r="H45" s="388"/>
      <c r="I45" s="388"/>
      <c r="J45" s="388"/>
      <c r="K45" s="388"/>
      <c r="L45" s="389"/>
      <c r="EX45" s="38"/>
      <c r="EY45" s="39"/>
      <c r="EZ45" s="39"/>
      <c r="FA45" s="39"/>
      <c r="FB45" s="39"/>
      <c r="FD45" s="3" t="s">
        <v>64</v>
      </c>
    </row>
    <row r="46" spans="1:161" customFormat="1" ht="15" x14ac:dyDescent="0.25">
      <c r="A46" s="52"/>
      <c r="B46" s="51" t="s">
        <v>56</v>
      </c>
      <c r="C46" s="385" t="s">
        <v>65</v>
      </c>
      <c r="D46" s="385"/>
      <c r="E46" s="385"/>
      <c r="F46" s="53"/>
      <c r="G46" s="54"/>
      <c r="H46" s="54"/>
      <c r="I46" s="54"/>
      <c r="J46" s="55">
        <v>284668.76</v>
      </c>
      <c r="K46" s="56">
        <v>1.3225</v>
      </c>
      <c r="L46" s="99">
        <v>6324.77</v>
      </c>
      <c r="EX46" s="38"/>
      <c r="EY46" s="39"/>
      <c r="EZ46" s="39"/>
      <c r="FA46" s="39"/>
      <c r="FB46" s="39"/>
      <c r="FE46" s="3" t="s">
        <v>65</v>
      </c>
    </row>
    <row r="47" spans="1:161" customFormat="1" ht="15" x14ac:dyDescent="0.25">
      <c r="A47" s="52"/>
      <c r="B47" s="51" t="s">
        <v>66</v>
      </c>
      <c r="C47" s="385" t="s">
        <v>67</v>
      </c>
      <c r="D47" s="385"/>
      <c r="E47" s="385"/>
      <c r="F47" s="53"/>
      <c r="G47" s="54"/>
      <c r="H47" s="54"/>
      <c r="I47" s="54"/>
      <c r="J47" s="55">
        <v>2041.25</v>
      </c>
      <c r="K47" s="56">
        <v>1.4375</v>
      </c>
      <c r="L47" s="100">
        <v>49.3</v>
      </c>
      <c r="EX47" s="38"/>
      <c r="EY47" s="39"/>
      <c r="EZ47" s="39"/>
      <c r="FA47" s="39"/>
      <c r="FB47" s="39"/>
      <c r="FE47" s="3" t="s">
        <v>67</v>
      </c>
    </row>
    <row r="48" spans="1:161" customFormat="1" ht="15" x14ac:dyDescent="0.25">
      <c r="A48" s="52"/>
      <c r="B48" s="51" t="s">
        <v>68</v>
      </c>
      <c r="C48" s="385" t="s">
        <v>69</v>
      </c>
      <c r="D48" s="385"/>
      <c r="E48" s="385"/>
      <c r="F48" s="53"/>
      <c r="G48" s="54"/>
      <c r="H48" s="54"/>
      <c r="I48" s="54"/>
      <c r="J48" s="58">
        <v>9</v>
      </c>
      <c r="K48" s="56">
        <v>1.4375</v>
      </c>
      <c r="L48" s="100">
        <v>0.22</v>
      </c>
      <c r="EX48" s="38"/>
      <c r="EY48" s="39"/>
      <c r="EZ48" s="39"/>
      <c r="FA48" s="39"/>
      <c r="FB48" s="39"/>
      <c r="FE48" s="3" t="s">
        <v>69</v>
      </c>
    </row>
    <row r="49" spans="1:165" customFormat="1" ht="15" x14ac:dyDescent="0.25">
      <c r="A49" s="52"/>
      <c r="B49" s="51" t="s">
        <v>70</v>
      </c>
      <c r="C49" s="385" t="s">
        <v>71</v>
      </c>
      <c r="D49" s="385"/>
      <c r="E49" s="385"/>
      <c r="F49" s="53"/>
      <c r="G49" s="54"/>
      <c r="H49" s="54"/>
      <c r="I49" s="54"/>
      <c r="J49" s="55">
        <v>2732.35</v>
      </c>
      <c r="K49" s="54"/>
      <c r="L49" s="100">
        <v>45.9</v>
      </c>
      <c r="EX49" s="38"/>
      <c r="EY49" s="39"/>
      <c r="EZ49" s="39"/>
      <c r="FA49" s="39"/>
      <c r="FB49" s="39"/>
      <c r="FE49" s="3" t="s">
        <v>71</v>
      </c>
    </row>
    <row r="50" spans="1:165" customFormat="1" ht="15" x14ac:dyDescent="0.25">
      <c r="A50" s="59"/>
      <c r="B50" s="51"/>
      <c r="C50" s="385" t="s">
        <v>72</v>
      </c>
      <c r="D50" s="385"/>
      <c r="E50" s="385"/>
      <c r="F50" s="53" t="s">
        <v>73</v>
      </c>
      <c r="G50" s="60">
        <v>219.68</v>
      </c>
      <c r="H50" s="56">
        <v>1.3225</v>
      </c>
      <c r="I50" s="61">
        <v>4.8808502000000002</v>
      </c>
      <c r="J50" s="62"/>
      <c r="K50" s="54"/>
      <c r="L50" s="57"/>
      <c r="EX50" s="38"/>
      <c r="EY50" s="39"/>
      <c r="EZ50" s="39"/>
      <c r="FA50" s="39"/>
      <c r="FB50" s="39"/>
      <c r="FF50" s="3" t="s">
        <v>72</v>
      </c>
    </row>
    <row r="51" spans="1:165" customFormat="1" ht="15" x14ac:dyDescent="0.25">
      <c r="A51" s="59"/>
      <c r="B51" s="51"/>
      <c r="C51" s="385" t="s">
        <v>74</v>
      </c>
      <c r="D51" s="385"/>
      <c r="E51" s="385"/>
      <c r="F51" s="53" t="s">
        <v>73</v>
      </c>
      <c r="G51" s="60">
        <v>0.71</v>
      </c>
      <c r="H51" s="56">
        <v>1.4375</v>
      </c>
      <c r="I51" s="61">
        <v>1.7146499999999999E-2</v>
      </c>
      <c r="J51" s="62"/>
      <c r="K51" s="54"/>
      <c r="L51" s="57"/>
      <c r="EX51" s="38"/>
      <c r="EY51" s="39"/>
      <c r="EZ51" s="39"/>
      <c r="FA51" s="39"/>
      <c r="FB51" s="39"/>
      <c r="FF51" s="3" t="s">
        <v>74</v>
      </c>
    </row>
    <row r="52" spans="1:165" customFormat="1" ht="15" x14ac:dyDescent="0.25">
      <c r="A52" s="48"/>
      <c r="B52" s="51"/>
      <c r="C52" s="384" t="s">
        <v>75</v>
      </c>
      <c r="D52" s="384"/>
      <c r="E52" s="384"/>
      <c r="F52" s="63"/>
      <c r="G52" s="64"/>
      <c r="H52" s="64"/>
      <c r="I52" s="64"/>
      <c r="J52" s="65">
        <v>289442.36</v>
      </c>
      <c r="K52" s="64"/>
      <c r="L52" s="101">
        <v>6419.97</v>
      </c>
      <c r="EX52" s="38"/>
      <c r="EY52" s="39"/>
      <c r="EZ52" s="39"/>
      <c r="FA52" s="39"/>
      <c r="FB52" s="39"/>
      <c r="FG52" s="3" t="s">
        <v>75</v>
      </c>
    </row>
    <row r="53" spans="1:165" customFormat="1" ht="15" x14ac:dyDescent="0.25">
      <c r="A53" s="59"/>
      <c r="B53" s="51"/>
      <c r="C53" s="385" t="s">
        <v>76</v>
      </c>
      <c r="D53" s="385"/>
      <c r="E53" s="385"/>
      <c r="F53" s="53"/>
      <c r="G53" s="54"/>
      <c r="H53" s="54"/>
      <c r="I53" s="54"/>
      <c r="J53" s="62"/>
      <c r="K53" s="54"/>
      <c r="L53" s="99">
        <v>6324.99</v>
      </c>
      <c r="EX53" s="38"/>
      <c r="EY53" s="39"/>
      <c r="EZ53" s="39"/>
      <c r="FA53" s="39"/>
      <c r="FB53" s="39"/>
      <c r="FF53" s="3" t="s">
        <v>76</v>
      </c>
    </row>
    <row r="54" spans="1:165" customFormat="1" ht="23.25" x14ac:dyDescent="0.25">
      <c r="A54" s="59"/>
      <c r="B54" s="51" t="s">
        <v>77</v>
      </c>
      <c r="C54" s="385" t="s">
        <v>78</v>
      </c>
      <c r="D54" s="385"/>
      <c r="E54" s="385"/>
      <c r="F54" s="53" t="s">
        <v>79</v>
      </c>
      <c r="G54" s="66">
        <v>126</v>
      </c>
      <c r="H54" s="54"/>
      <c r="I54" s="66">
        <v>126</v>
      </c>
      <c r="J54" s="62"/>
      <c r="K54" s="54"/>
      <c r="L54" s="99">
        <v>7969.49</v>
      </c>
      <c r="EX54" s="38"/>
      <c r="EY54" s="39"/>
      <c r="EZ54" s="39"/>
      <c r="FA54" s="39"/>
      <c r="FB54" s="39"/>
      <c r="FF54" s="3" t="s">
        <v>78</v>
      </c>
    </row>
    <row r="55" spans="1:165" customFormat="1" ht="23.25" x14ac:dyDescent="0.25">
      <c r="A55" s="59"/>
      <c r="B55" s="51" t="s">
        <v>80</v>
      </c>
      <c r="C55" s="385" t="s">
        <v>81</v>
      </c>
      <c r="D55" s="385"/>
      <c r="E55" s="385"/>
      <c r="F55" s="53" t="s">
        <v>79</v>
      </c>
      <c r="G55" s="66">
        <v>68</v>
      </c>
      <c r="H55" s="54"/>
      <c r="I55" s="66">
        <v>68</v>
      </c>
      <c r="J55" s="62"/>
      <c r="K55" s="54"/>
      <c r="L55" s="99">
        <v>4300.99</v>
      </c>
      <c r="EX55" s="38"/>
      <c r="EY55" s="39"/>
      <c r="EZ55" s="39"/>
      <c r="FA55" s="39"/>
      <c r="FB55" s="39"/>
      <c r="FF55" s="3" t="s">
        <v>81</v>
      </c>
    </row>
    <row r="56" spans="1:165" customFormat="1" ht="15" x14ac:dyDescent="0.25">
      <c r="A56" s="67"/>
      <c r="B56" s="68"/>
      <c r="C56" s="386" t="s">
        <v>82</v>
      </c>
      <c r="D56" s="386"/>
      <c r="E56" s="386"/>
      <c r="F56" s="42"/>
      <c r="G56" s="43"/>
      <c r="H56" s="43"/>
      <c r="I56" s="43"/>
      <c r="J56" s="46"/>
      <c r="K56" s="43"/>
      <c r="L56" s="102">
        <v>18690.45</v>
      </c>
      <c r="EX56" s="38"/>
      <c r="EY56" s="39"/>
      <c r="EZ56" s="39"/>
      <c r="FA56" s="39"/>
      <c r="FB56" s="39"/>
      <c r="FH56" s="39" t="s">
        <v>82</v>
      </c>
    </row>
    <row r="57" spans="1:165" customFormat="1" ht="33.75" x14ac:dyDescent="0.25">
      <c r="A57" s="40" t="s">
        <v>66</v>
      </c>
      <c r="B57" s="41" t="s">
        <v>83</v>
      </c>
      <c r="C57" s="386" t="s">
        <v>84</v>
      </c>
      <c r="D57" s="386"/>
      <c r="E57" s="386"/>
      <c r="F57" s="42" t="s">
        <v>85</v>
      </c>
      <c r="G57" s="43">
        <v>16</v>
      </c>
      <c r="H57" s="44">
        <v>1</v>
      </c>
      <c r="I57" s="44">
        <v>16</v>
      </c>
      <c r="J57" s="69">
        <v>1296.58</v>
      </c>
      <c r="K57" s="70">
        <v>1.04236</v>
      </c>
      <c r="L57" s="102">
        <v>21624.05</v>
      </c>
      <c r="EX57" s="38"/>
      <c r="EY57" s="39"/>
      <c r="EZ57" s="39" t="s">
        <v>84</v>
      </c>
      <c r="FA57" s="39" t="s">
        <v>4</v>
      </c>
      <c r="FB57" s="39" t="s">
        <v>4</v>
      </c>
      <c r="FH57" s="39"/>
    </row>
    <row r="58" spans="1:165" customFormat="1" ht="15" x14ac:dyDescent="0.25">
      <c r="A58" s="48"/>
      <c r="B58" s="49"/>
      <c r="C58" s="385" t="s">
        <v>86</v>
      </c>
      <c r="D58" s="385"/>
      <c r="E58" s="385"/>
      <c r="F58" s="385"/>
      <c r="G58" s="385"/>
      <c r="H58" s="385"/>
      <c r="I58" s="385"/>
      <c r="J58" s="385"/>
      <c r="K58" s="385"/>
      <c r="L58" s="387"/>
      <c r="EX58" s="38"/>
      <c r="EY58" s="39"/>
      <c r="EZ58" s="39"/>
      <c r="FA58" s="39"/>
      <c r="FB58" s="39"/>
      <c r="FH58" s="39"/>
      <c r="FI58" s="3" t="s">
        <v>86</v>
      </c>
    </row>
    <row r="59" spans="1:165" customFormat="1" ht="15" x14ac:dyDescent="0.25">
      <c r="A59" s="50"/>
      <c r="B59" s="51"/>
      <c r="C59" s="388" t="s">
        <v>87</v>
      </c>
      <c r="D59" s="388"/>
      <c r="E59" s="388"/>
      <c r="F59" s="388"/>
      <c r="G59" s="388"/>
      <c r="H59" s="388"/>
      <c r="I59" s="388"/>
      <c r="J59" s="388"/>
      <c r="K59" s="388"/>
      <c r="L59" s="389"/>
      <c r="EX59" s="38"/>
      <c r="EY59" s="39"/>
      <c r="EZ59" s="39"/>
      <c r="FA59" s="39"/>
      <c r="FB59" s="39"/>
      <c r="FD59" s="3" t="s">
        <v>87</v>
      </c>
      <c r="FH59" s="39"/>
    </row>
    <row r="60" spans="1:165" customFormat="1" ht="15" x14ac:dyDescent="0.25">
      <c r="A60" s="50"/>
      <c r="B60" s="51"/>
      <c r="C60" s="388" t="s">
        <v>88</v>
      </c>
      <c r="D60" s="388"/>
      <c r="E60" s="388"/>
      <c r="F60" s="388"/>
      <c r="G60" s="388"/>
      <c r="H60" s="388"/>
      <c r="I60" s="388"/>
      <c r="J60" s="388"/>
      <c r="K60" s="388"/>
      <c r="L60" s="389"/>
      <c r="EX60" s="38"/>
      <c r="EY60" s="39"/>
      <c r="EZ60" s="39"/>
      <c r="FA60" s="39"/>
      <c r="FB60" s="39"/>
      <c r="FD60" s="3" t="s">
        <v>88</v>
      </c>
      <c r="FH60" s="39"/>
    </row>
    <row r="61" spans="1:165" customFormat="1" ht="15" x14ac:dyDescent="0.25">
      <c r="A61" s="67"/>
      <c r="B61" s="68"/>
      <c r="C61" s="386" t="s">
        <v>82</v>
      </c>
      <c r="D61" s="386"/>
      <c r="E61" s="386"/>
      <c r="F61" s="42"/>
      <c r="G61" s="43"/>
      <c r="H61" s="43"/>
      <c r="I61" s="43"/>
      <c r="J61" s="46"/>
      <c r="K61" s="43"/>
      <c r="L61" s="102">
        <v>21624.05</v>
      </c>
      <c r="EX61" s="38"/>
      <c r="EY61" s="39"/>
      <c r="EZ61" s="39"/>
      <c r="FA61" s="39"/>
      <c r="FB61" s="39"/>
      <c r="FH61" s="39" t="s">
        <v>82</v>
      </c>
    </row>
    <row r="62" spans="1:165" customFormat="1" ht="34.5" x14ac:dyDescent="0.25">
      <c r="A62" s="40" t="s">
        <v>68</v>
      </c>
      <c r="B62" s="41" t="s">
        <v>89</v>
      </c>
      <c r="C62" s="386" t="s">
        <v>90</v>
      </c>
      <c r="D62" s="386"/>
      <c r="E62" s="386"/>
      <c r="F62" s="42" t="s">
        <v>91</v>
      </c>
      <c r="G62" s="43">
        <v>1.1399999999999999</v>
      </c>
      <c r="H62" s="44">
        <v>1</v>
      </c>
      <c r="I62" s="71">
        <v>1.1399999999999999</v>
      </c>
      <c r="J62" s="46"/>
      <c r="K62" s="43"/>
      <c r="L62" s="47"/>
      <c r="EX62" s="38"/>
      <c r="EY62" s="39"/>
      <c r="EZ62" s="39" t="s">
        <v>90</v>
      </c>
      <c r="FA62" s="39" t="s">
        <v>4</v>
      </c>
      <c r="FB62" s="39" t="s">
        <v>4</v>
      </c>
      <c r="FH62" s="39"/>
    </row>
    <row r="63" spans="1:165" customFormat="1" ht="15" x14ac:dyDescent="0.25">
      <c r="A63" s="48"/>
      <c r="B63" s="49"/>
      <c r="C63" s="385" t="s">
        <v>92</v>
      </c>
      <c r="D63" s="385"/>
      <c r="E63" s="385"/>
      <c r="F63" s="385"/>
      <c r="G63" s="385"/>
      <c r="H63" s="385"/>
      <c r="I63" s="385"/>
      <c r="J63" s="385"/>
      <c r="K63" s="385"/>
      <c r="L63" s="387"/>
      <c r="EX63" s="38"/>
      <c r="EY63" s="39"/>
      <c r="EZ63" s="39"/>
      <c r="FA63" s="39"/>
      <c r="FB63" s="39"/>
      <c r="FC63" s="3" t="s">
        <v>92</v>
      </c>
      <c r="FH63" s="39"/>
    </row>
    <row r="64" spans="1:165" customFormat="1" ht="68.25" x14ac:dyDescent="0.25">
      <c r="A64" s="50"/>
      <c r="B64" s="51" t="s">
        <v>61</v>
      </c>
      <c r="C64" s="388" t="s">
        <v>62</v>
      </c>
      <c r="D64" s="388"/>
      <c r="E64" s="388"/>
      <c r="F64" s="388"/>
      <c r="G64" s="388"/>
      <c r="H64" s="388"/>
      <c r="I64" s="388"/>
      <c r="J64" s="388"/>
      <c r="K64" s="388"/>
      <c r="L64" s="389"/>
      <c r="EX64" s="38"/>
      <c r="EY64" s="39"/>
      <c r="EZ64" s="39"/>
      <c r="FA64" s="39"/>
      <c r="FB64" s="39"/>
      <c r="FD64" s="3" t="s">
        <v>62</v>
      </c>
      <c r="FH64" s="39"/>
    </row>
    <row r="65" spans="1:164" customFormat="1" ht="22.5" x14ac:dyDescent="0.25">
      <c r="A65" s="50"/>
      <c r="B65" s="51" t="s">
        <v>93</v>
      </c>
      <c r="C65" s="388" t="s">
        <v>94</v>
      </c>
      <c r="D65" s="388"/>
      <c r="E65" s="388"/>
      <c r="F65" s="388"/>
      <c r="G65" s="388"/>
      <c r="H65" s="388"/>
      <c r="I65" s="388"/>
      <c r="J65" s="388"/>
      <c r="K65" s="388"/>
      <c r="L65" s="389"/>
      <c r="EX65" s="38"/>
      <c r="EY65" s="39"/>
      <c r="EZ65" s="39"/>
      <c r="FA65" s="39"/>
      <c r="FB65" s="39"/>
      <c r="FD65" s="3" t="s">
        <v>94</v>
      </c>
      <c r="FH65" s="39"/>
    </row>
    <row r="66" spans="1:164" customFormat="1" ht="23.25" x14ac:dyDescent="0.25">
      <c r="A66" s="50"/>
      <c r="B66" s="51" t="s">
        <v>63</v>
      </c>
      <c r="C66" s="388" t="s">
        <v>64</v>
      </c>
      <c r="D66" s="388"/>
      <c r="E66" s="388"/>
      <c r="F66" s="388"/>
      <c r="G66" s="388"/>
      <c r="H66" s="388"/>
      <c r="I66" s="388"/>
      <c r="J66" s="388"/>
      <c r="K66" s="388"/>
      <c r="L66" s="389"/>
      <c r="EX66" s="38"/>
      <c r="EY66" s="39"/>
      <c r="EZ66" s="39"/>
      <c r="FA66" s="39"/>
      <c r="FB66" s="39"/>
      <c r="FD66" s="3" t="s">
        <v>64</v>
      </c>
      <c r="FH66" s="39"/>
    </row>
    <row r="67" spans="1:164" customFormat="1" ht="15" x14ac:dyDescent="0.25">
      <c r="A67" s="52"/>
      <c r="B67" s="51" t="s">
        <v>56</v>
      </c>
      <c r="C67" s="385" t="s">
        <v>65</v>
      </c>
      <c r="D67" s="385"/>
      <c r="E67" s="385"/>
      <c r="F67" s="53"/>
      <c r="G67" s="54"/>
      <c r="H67" s="54"/>
      <c r="I67" s="54"/>
      <c r="J67" s="55">
        <v>121808.37</v>
      </c>
      <c r="K67" s="72">
        <v>0.92574999999999996</v>
      </c>
      <c r="L67" s="99">
        <v>128551.07</v>
      </c>
      <c r="EX67" s="38"/>
      <c r="EY67" s="39"/>
      <c r="EZ67" s="39"/>
      <c r="FA67" s="39"/>
      <c r="FB67" s="39"/>
      <c r="FE67" s="3" t="s">
        <v>65</v>
      </c>
      <c r="FH67" s="39"/>
    </row>
    <row r="68" spans="1:164" customFormat="1" ht="15" x14ac:dyDescent="0.25">
      <c r="A68" s="52"/>
      <c r="B68" s="51" t="s">
        <v>66</v>
      </c>
      <c r="C68" s="385" t="s">
        <v>67</v>
      </c>
      <c r="D68" s="385"/>
      <c r="E68" s="385"/>
      <c r="F68" s="53"/>
      <c r="G68" s="54"/>
      <c r="H68" s="54"/>
      <c r="I68" s="54"/>
      <c r="J68" s="55">
        <v>48587.5</v>
      </c>
      <c r="K68" s="72">
        <v>1.0062500000000001</v>
      </c>
      <c r="L68" s="99">
        <v>55735.94</v>
      </c>
      <c r="EX68" s="38"/>
      <c r="EY68" s="39"/>
      <c r="EZ68" s="39"/>
      <c r="FA68" s="39"/>
      <c r="FB68" s="39"/>
      <c r="FE68" s="3" t="s">
        <v>67</v>
      </c>
      <c r="FH68" s="39"/>
    </row>
    <row r="69" spans="1:164" customFormat="1" ht="15" x14ac:dyDescent="0.25">
      <c r="A69" s="52"/>
      <c r="B69" s="51" t="s">
        <v>68</v>
      </c>
      <c r="C69" s="385" t="s">
        <v>69</v>
      </c>
      <c r="D69" s="385"/>
      <c r="E69" s="385"/>
      <c r="F69" s="53"/>
      <c r="G69" s="54"/>
      <c r="H69" s="54"/>
      <c r="I69" s="54"/>
      <c r="J69" s="58">
        <v>229.05</v>
      </c>
      <c r="K69" s="72">
        <v>1.0062500000000001</v>
      </c>
      <c r="L69" s="100">
        <v>262.75</v>
      </c>
      <c r="EX69" s="38"/>
      <c r="EY69" s="39"/>
      <c r="EZ69" s="39"/>
      <c r="FA69" s="39"/>
      <c r="FB69" s="39"/>
      <c r="FE69" s="3" t="s">
        <v>69</v>
      </c>
      <c r="FH69" s="39"/>
    </row>
    <row r="70" spans="1:164" customFormat="1" ht="15" x14ac:dyDescent="0.25">
      <c r="A70" s="52"/>
      <c r="B70" s="51" t="s">
        <v>70</v>
      </c>
      <c r="C70" s="385" t="s">
        <v>71</v>
      </c>
      <c r="D70" s="385"/>
      <c r="E70" s="385"/>
      <c r="F70" s="53"/>
      <c r="G70" s="54"/>
      <c r="H70" s="54"/>
      <c r="I70" s="54"/>
      <c r="J70" s="58">
        <v>300.83999999999997</v>
      </c>
      <c r="K70" s="66">
        <v>0</v>
      </c>
      <c r="L70" s="100">
        <v>0</v>
      </c>
      <c r="EX70" s="38"/>
      <c r="EY70" s="39"/>
      <c r="EZ70" s="39"/>
      <c r="FA70" s="39"/>
      <c r="FB70" s="39"/>
      <c r="FE70" s="3" t="s">
        <v>71</v>
      </c>
      <c r="FH70" s="39"/>
    </row>
    <row r="71" spans="1:164" customFormat="1" ht="15" x14ac:dyDescent="0.25">
      <c r="A71" s="59"/>
      <c r="B71" s="51"/>
      <c r="C71" s="385" t="s">
        <v>72</v>
      </c>
      <c r="D71" s="385"/>
      <c r="E71" s="385"/>
      <c r="F71" s="53" t="s">
        <v>73</v>
      </c>
      <c r="G71" s="66">
        <v>94</v>
      </c>
      <c r="H71" s="72">
        <v>0.92574999999999996</v>
      </c>
      <c r="I71" s="72">
        <v>99.203370000000007</v>
      </c>
      <c r="J71" s="62"/>
      <c r="K71" s="54"/>
      <c r="L71" s="57"/>
      <c r="EX71" s="38"/>
      <c r="EY71" s="39"/>
      <c r="EZ71" s="39"/>
      <c r="FA71" s="39"/>
      <c r="FB71" s="39"/>
      <c r="FF71" s="3" t="s">
        <v>72</v>
      </c>
      <c r="FH71" s="39"/>
    </row>
    <row r="72" spans="1:164" customFormat="1" ht="15" x14ac:dyDescent="0.25">
      <c r="A72" s="59"/>
      <c r="B72" s="51"/>
      <c r="C72" s="385" t="s">
        <v>74</v>
      </c>
      <c r="D72" s="385"/>
      <c r="E72" s="385"/>
      <c r="F72" s="53" t="s">
        <v>73</v>
      </c>
      <c r="G72" s="73">
        <v>16.899999999999999</v>
      </c>
      <c r="H72" s="72">
        <v>1.0062500000000001</v>
      </c>
      <c r="I72" s="61">
        <v>19.386412499999999</v>
      </c>
      <c r="J72" s="62"/>
      <c r="K72" s="54"/>
      <c r="L72" s="57"/>
      <c r="EX72" s="38"/>
      <c r="EY72" s="39"/>
      <c r="EZ72" s="39"/>
      <c r="FA72" s="39"/>
      <c r="FB72" s="39"/>
      <c r="FF72" s="3" t="s">
        <v>74</v>
      </c>
      <c r="FH72" s="39"/>
    </row>
    <row r="73" spans="1:164" customFormat="1" ht="15" x14ac:dyDescent="0.25">
      <c r="A73" s="48"/>
      <c r="B73" s="51"/>
      <c r="C73" s="384" t="s">
        <v>75</v>
      </c>
      <c r="D73" s="384"/>
      <c r="E73" s="384"/>
      <c r="F73" s="63"/>
      <c r="G73" s="64"/>
      <c r="H73" s="64"/>
      <c r="I73" s="64"/>
      <c r="J73" s="65">
        <v>170696.71</v>
      </c>
      <c r="K73" s="64"/>
      <c r="L73" s="101">
        <v>184287.01</v>
      </c>
      <c r="EX73" s="38"/>
      <c r="EY73" s="39"/>
      <c r="EZ73" s="39"/>
      <c r="FA73" s="39"/>
      <c r="FB73" s="39"/>
      <c r="FG73" s="3" t="s">
        <v>75</v>
      </c>
      <c r="FH73" s="39"/>
    </row>
    <row r="74" spans="1:164" customFormat="1" ht="15" x14ac:dyDescent="0.25">
      <c r="A74" s="59"/>
      <c r="B74" s="51"/>
      <c r="C74" s="385" t="s">
        <v>76</v>
      </c>
      <c r="D74" s="385"/>
      <c r="E74" s="385"/>
      <c r="F74" s="53"/>
      <c r="G74" s="54"/>
      <c r="H74" s="54"/>
      <c r="I74" s="54"/>
      <c r="J74" s="62"/>
      <c r="K74" s="54"/>
      <c r="L74" s="99">
        <v>128813.82</v>
      </c>
      <c r="EX74" s="38"/>
      <c r="EY74" s="39"/>
      <c r="EZ74" s="39"/>
      <c r="FA74" s="39"/>
      <c r="FB74" s="39"/>
      <c r="FF74" s="3" t="s">
        <v>76</v>
      </c>
      <c r="FH74" s="39"/>
    </row>
    <row r="75" spans="1:164" customFormat="1" ht="23.25" x14ac:dyDescent="0.25">
      <c r="A75" s="59"/>
      <c r="B75" s="51" t="s">
        <v>95</v>
      </c>
      <c r="C75" s="385" t="s">
        <v>96</v>
      </c>
      <c r="D75" s="385"/>
      <c r="E75" s="385"/>
      <c r="F75" s="53" t="s">
        <v>79</v>
      </c>
      <c r="G75" s="66">
        <v>93</v>
      </c>
      <c r="H75" s="54"/>
      <c r="I75" s="66">
        <v>93</v>
      </c>
      <c r="J75" s="62"/>
      <c r="K75" s="54"/>
      <c r="L75" s="99">
        <v>119796.85</v>
      </c>
      <c r="EX75" s="38"/>
      <c r="EY75" s="39"/>
      <c r="EZ75" s="39"/>
      <c r="FA75" s="39"/>
      <c r="FB75" s="39"/>
      <c r="FF75" s="3" t="s">
        <v>96</v>
      </c>
      <c r="FH75" s="39"/>
    </row>
    <row r="76" spans="1:164" customFormat="1" ht="45" x14ac:dyDescent="0.25">
      <c r="A76" s="59"/>
      <c r="B76" s="51" t="s">
        <v>97</v>
      </c>
      <c r="C76" s="385" t="s">
        <v>98</v>
      </c>
      <c r="D76" s="385"/>
      <c r="E76" s="385"/>
      <c r="F76" s="53" t="s">
        <v>79</v>
      </c>
      <c r="G76" s="66">
        <v>62</v>
      </c>
      <c r="H76" s="60">
        <v>0.85</v>
      </c>
      <c r="I76" s="73">
        <v>52.7</v>
      </c>
      <c r="J76" s="62"/>
      <c r="K76" s="54"/>
      <c r="L76" s="99">
        <v>67884.88</v>
      </c>
      <c r="EX76" s="38"/>
      <c r="EY76" s="39"/>
      <c r="EZ76" s="39"/>
      <c r="FA76" s="39"/>
      <c r="FB76" s="39"/>
      <c r="FF76" s="3" t="s">
        <v>98</v>
      </c>
      <c r="FH76" s="39"/>
    </row>
    <row r="77" spans="1:164" customFormat="1" ht="15" x14ac:dyDescent="0.25">
      <c r="A77" s="67"/>
      <c r="B77" s="68"/>
      <c r="C77" s="386" t="s">
        <v>82</v>
      </c>
      <c r="D77" s="386"/>
      <c r="E77" s="386"/>
      <c r="F77" s="42"/>
      <c r="G77" s="43"/>
      <c r="H77" s="43"/>
      <c r="I77" s="43"/>
      <c r="J77" s="46"/>
      <c r="K77" s="43"/>
      <c r="L77" s="102">
        <v>371968.74</v>
      </c>
      <c r="EX77" s="38"/>
      <c r="EY77" s="39"/>
      <c r="EZ77" s="39"/>
      <c r="FA77" s="39"/>
      <c r="FB77" s="39"/>
      <c r="FH77" s="39" t="s">
        <v>82</v>
      </c>
    </row>
    <row r="78" spans="1:164" customFormat="1" ht="34.5" x14ac:dyDescent="0.25">
      <c r="A78" s="40" t="s">
        <v>70</v>
      </c>
      <c r="B78" s="41" t="s">
        <v>57</v>
      </c>
      <c r="C78" s="386" t="s">
        <v>58</v>
      </c>
      <c r="D78" s="386"/>
      <c r="E78" s="386"/>
      <c r="F78" s="42" t="s">
        <v>59</v>
      </c>
      <c r="G78" s="43">
        <v>5.3999999999999999E-2</v>
      </c>
      <c r="H78" s="44">
        <v>1</v>
      </c>
      <c r="I78" s="74">
        <v>5.3999999999999999E-2</v>
      </c>
      <c r="J78" s="46"/>
      <c r="K78" s="43"/>
      <c r="L78" s="47"/>
      <c r="EX78" s="38"/>
      <c r="EY78" s="39"/>
      <c r="EZ78" s="39" t="s">
        <v>58</v>
      </c>
      <c r="FA78" s="39" t="s">
        <v>4</v>
      </c>
      <c r="FB78" s="39" t="s">
        <v>4</v>
      </c>
      <c r="FH78" s="39"/>
    </row>
    <row r="79" spans="1:164" customFormat="1" ht="15" x14ac:dyDescent="0.25">
      <c r="A79" s="48"/>
      <c r="B79" s="49"/>
      <c r="C79" s="385" t="s">
        <v>99</v>
      </c>
      <c r="D79" s="385"/>
      <c r="E79" s="385"/>
      <c r="F79" s="385"/>
      <c r="G79" s="385"/>
      <c r="H79" s="385"/>
      <c r="I79" s="385"/>
      <c r="J79" s="385"/>
      <c r="K79" s="385"/>
      <c r="L79" s="387"/>
      <c r="EX79" s="38"/>
      <c r="EY79" s="39"/>
      <c r="EZ79" s="39"/>
      <c r="FA79" s="39"/>
      <c r="FB79" s="39"/>
      <c r="FC79" s="3" t="s">
        <v>99</v>
      </c>
      <c r="FH79" s="39"/>
    </row>
    <row r="80" spans="1:164" customFormat="1" ht="68.25" x14ac:dyDescent="0.25">
      <c r="A80" s="50"/>
      <c r="B80" s="51" t="s">
        <v>61</v>
      </c>
      <c r="C80" s="388" t="s">
        <v>62</v>
      </c>
      <c r="D80" s="388"/>
      <c r="E80" s="388"/>
      <c r="F80" s="388"/>
      <c r="G80" s="388"/>
      <c r="H80" s="388"/>
      <c r="I80" s="388"/>
      <c r="J80" s="388"/>
      <c r="K80" s="388"/>
      <c r="L80" s="389"/>
      <c r="EX80" s="38"/>
      <c r="EY80" s="39"/>
      <c r="EZ80" s="39"/>
      <c r="FA80" s="39"/>
      <c r="FB80" s="39"/>
      <c r="FD80" s="3" t="s">
        <v>62</v>
      </c>
      <c r="FH80" s="39"/>
    </row>
    <row r="81" spans="1:165" customFormat="1" ht="23.25" x14ac:dyDescent="0.25">
      <c r="A81" s="50"/>
      <c r="B81" s="51" t="s">
        <v>63</v>
      </c>
      <c r="C81" s="388" t="s">
        <v>64</v>
      </c>
      <c r="D81" s="388"/>
      <c r="E81" s="388"/>
      <c r="F81" s="388"/>
      <c r="G81" s="388"/>
      <c r="H81" s="388"/>
      <c r="I81" s="388"/>
      <c r="J81" s="388"/>
      <c r="K81" s="388"/>
      <c r="L81" s="389"/>
      <c r="EX81" s="38"/>
      <c r="EY81" s="39"/>
      <c r="EZ81" s="39"/>
      <c r="FA81" s="39"/>
      <c r="FB81" s="39"/>
      <c r="FD81" s="3" t="s">
        <v>64</v>
      </c>
      <c r="FH81" s="39"/>
    </row>
    <row r="82" spans="1:165" customFormat="1" ht="15" x14ac:dyDescent="0.25">
      <c r="A82" s="52"/>
      <c r="B82" s="51" t="s">
        <v>56</v>
      </c>
      <c r="C82" s="385" t="s">
        <v>65</v>
      </c>
      <c r="D82" s="385"/>
      <c r="E82" s="385"/>
      <c r="F82" s="53"/>
      <c r="G82" s="54"/>
      <c r="H82" s="54"/>
      <c r="I82" s="54"/>
      <c r="J82" s="55">
        <v>284668.76</v>
      </c>
      <c r="K82" s="56">
        <v>1.3225</v>
      </c>
      <c r="L82" s="99">
        <v>20329.62</v>
      </c>
      <c r="EX82" s="38"/>
      <c r="EY82" s="39"/>
      <c r="EZ82" s="39"/>
      <c r="FA82" s="39"/>
      <c r="FB82" s="39"/>
      <c r="FE82" s="3" t="s">
        <v>65</v>
      </c>
      <c r="FH82" s="39"/>
    </row>
    <row r="83" spans="1:165" customFormat="1" ht="15" x14ac:dyDescent="0.25">
      <c r="A83" s="52"/>
      <c r="B83" s="51" t="s">
        <v>66</v>
      </c>
      <c r="C83" s="385" t="s">
        <v>67</v>
      </c>
      <c r="D83" s="385"/>
      <c r="E83" s="385"/>
      <c r="F83" s="53"/>
      <c r="G83" s="54"/>
      <c r="H83" s="54"/>
      <c r="I83" s="54"/>
      <c r="J83" s="55">
        <v>2041.25</v>
      </c>
      <c r="K83" s="56">
        <v>1.4375</v>
      </c>
      <c r="L83" s="100">
        <v>158.44999999999999</v>
      </c>
      <c r="EX83" s="38"/>
      <c r="EY83" s="39"/>
      <c r="EZ83" s="39"/>
      <c r="FA83" s="39"/>
      <c r="FB83" s="39"/>
      <c r="FE83" s="3" t="s">
        <v>67</v>
      </c>
      <c r="FH83" s="39"/>
    </row>
    <row r="84" spans="1:165" customFormat="1" ht="15" x14ac:dyDescent="0.25">
      <c r="A84" s="52"/>
      <c r="B84" s="51" t="s">
        <v>68</v>
      </c>
      <c r="C84" s="385" t="s">
        <v>69</v>
      </c>
      <c r="D84" s="385"/>
      <c r="E84" s="385"/>
      <c r="F84" s="53"/>
      <c r="G84" s="54"/>
      <c r="H84" s="54"/>
      <c r="I84" s="54"/>
      <c r="J84" s="58">
        <v>9</v>
      </c>
      <c r="K84" s="56">
        <v>1.4375</v>
      </c>
      <c r="L84" s="100">
        <v>0.7</v>
      </c>
      <c r="EX84" s="38"/>
      <c r="EY84" s="39"/>
      <c r="EZ84" s="39"/>
      <c r="FA84" s="39"/>
      <c r="FB84" s="39"/>
      <c r="FE84" s="3" t="s">
        <v>69</v>
      </c>
      <c r="FH84" s="39"/>
    </row>
    <row r="85" spans="1:165" customFormat="1" ht="15" x14ac:dyDescent="0.25">
      <c r="A85" s="52"/>
      <c r="B85" s="51" t="s">
        <v>70</v>
      </c>
      <c r="C85" s="385" t="s">
        <v>71</v>
      </c>
      <c r="D85" s="385"/>
      <c r="E85" s="385"/>
      <c r="F85" s="53"/>
      <c r="G85" s="54"/>
      <c r="H85" s="54"/>
      <c r="I85" s="54"/>
      <c r="J85" s="55">
        <v>2732.35</v>
      </c>
      <c r="K85" s="54"/>
      <c r="L85" s="100">
        <v>147.55000000000001</v>
      </c>
      <c r="EX85" s="38"/>
      <c r="EY85" s="39"/>
      <c r="EZ85" s="39"/>
      <c r="FA85" s="39"/>
      <c r="FB85" s="39"/>
      <c r="FE85" s="3" t="s">
        <v>71</v>
      </c>
      <c r="FH85" s="39"/>
    </row>
    <row r="86" spans="1:165" customFormat="1" ht="15" x14ac:dyDescent="0.25">
      <c r="A86" s="59"/>
      <c r="B86" s="51"/>
      <c r="C86" s="385" t="s">
        <v>72</v>
      </c>
      <c r="D86" s="385"/>
      <c r="E86" s="385"/>
      <c r="F86" s="53" t="s">
        <v>73</v>
      </c>
      <c r="G86" s="60">
        <v>219.68</v>
      </c>
      <c r="H86" s="56">
        <v>1.3225</v>
      </c>
      <c r="I86" s="61">
        <v>15.688447200000001</v>
      </c>
      <c r="J86" s="62"/>
      <c r="K86" s="54"/>
      <c r="L86" s="57"/>
      <c r="EX86" s="38"/>
      <c r="EY86" s="39"/>
      <c r="EZ86" s="39"/>
      <c r="FA86" s="39"/>
      <c r="FB86" s="39"/>
      <c r="FF86" s="3" t="s">
        <v>72</v>
      </c>
      <c r="FH86" s="39"/>
    </row>
    <row r="87" spans="1:165" customFormat="1" ht="15" x14ac:dyDescent="0.25">
      <c r="A87" s="59"/>
      <c r="B87" s="51"/>
      <c r="C87" s="385" t="s">
        <v>74</v>
      </c>
      <c r="D87" s="385"/>
      <c r="E87" s="385"/>
      <c r="F87" s="53" t="s">
        <v>73</v>
      </c>
      <c r="G87" s="60">
        <v>0.71</v>
      </c>
      <c r="H87" s="56">
        <v>1.4375</v>
      </c>
      <c r="I87" s="61">
        <v>5.5113799999999998E-2</v>
      </c>
      <c r="J87" s="62"/>
      <c r="K87" s="54"/>
      <c r="L87" s="57"/>
      <c r="EX87" s="38"/>
      <c r="EY87" s="39"/>
      <c r="EZ87" s="39"/>
      <c r="FA87" s="39"/>
      <c r="FB87" s="39"/>
      <c r="FF87" s="3" t="s">
        <v>74</v>
      </c>
      <c r="FH87" s="39"/>
    </row>
    <row r="88" spans="1:165" customFormat="1" ht="15" x14ac:dyDescent="0.25">
      <c r="A88" s="48"/>
      <c r="B88" s="51"/>
      <c r="C88" s="384" t="s">
        <v>75</v>
      </c>
      <c r="D88" s="384"/>
      <c r="E88" s="384"/>
      <c r="F88" s="63"/>
      <c r="G88" s="64"/>
      <c r="H88" s="64"/>
      <c r="I88" s="64"/>
      <c r="J88" s="65">
        <v>289442.36</v>
      </c>
      <c r="K88" s="64"/>
      <c r="L88" s="101">
        <v>20635.62</v>
      </c>
      <c r="EX88" s="38"/>
      <c r="EY88" s="39"/>
      <c r="EZ88" s="39"/>
      <c r="FA88" s="39"/>
      <c r="FB88" s="39"/>
      <c r="FG88" s="3" t="s">
        <v>75</v>
      </c>
      <c r="FH88" s="39"/>
    </row>
    <row r="89" spans="1:165" customFormat="1" ht="15" x14ac:dyDescent="0.25">
      <c r="A89" s="59"/>
      <c r="B89" s="51"/>
      <c r="C89" s="385" t="s">
        <v>76</v>
      </c>
      <c r="D89" s="385"/>
      <c r="E89" s="385"/>
      <c r="F89" s="53"/>
      <c r="G89" s="54"/>
      <c r="H89" s="54"/>
      <c r="I89" s="54"/>
      <c r="J89" s="62"/>
      <c r="K89" s="54"/>
      <c r="L89" s="99">
        <v>20330.32</v>
      </c>
      <c r="EX89" s="38"/>
      <c r="EY89" s="39"/>
      <c r="EZ89" s="39"/>
      <c r="FA89" s="39"/>
      <c r="FB89" s="39"/>
      <c r="FF89" s="3" t="s">
        <v>76</v>
      </c>
      <c r="FH89" s="39"/>
    </row>
    <row r="90" spans="1:165" customFormat="1" ht="23.25" x14ac:dyDescent="0.25">
      <c r="A90" s="59"/>
      <c r="B90" s="51" t="s">
        <v>77</v>
      </c>
      <c r="C90" s="385" t="s">
        <v>78</v>
      </c>
      <c r="D90" s="385"/>
      <c r="E90" s="385"/>
      <c r="F90" s="53" t="s">
        <v>79</v>
      </c>
      <c r="G90" s="66">
        <v>126</v>
      </c>
      <c r="H90" s="54"/>
      <c r="I90" s="66">
        <v>126</v>
      </c>
      <c r="J90" s="62"/>
      <c r="K90" s="54"/>
      <c r="L90" s="99">
        <v>25616.2</v>
      </c>
      <c r="EX90" s="38"/>
      <c r="EY90" s="39"/>
      <c r="EZ90" s="39"/>
      <c r="FA90" s="39"/>
      <c r="FB90" s="39"/>
      <c r="FF90" s="3" t="s">
        <v>78</v>
      </c>
      <c r="FH90" s="39"/>
    </row>
    <row r="91" spans="1:165" customFormat="1" ht="23.25" x14ac:dyDescent="0.25">
      <c r="A91" s="59"/>
      <c r="B91" s="51" t="s">
        <v>80</v>
      </c>
      <c r="C91" s="385" t="s">
        <v>81</v>
      </c>
      <c r="D91" s="385"/>
      <c r="E91" s="385"/>
      <c r="F91" s="53" t="s">
        <v>79</v>
      </c>
      <c r="G91" s="66">
        <v>68</v>
      </c>
      <c r="H91" s="54"/>
      <c r="I91" s="66">
        <v>68</v>
      </c>
      <c r="J91" s="62"/>
      <c r="K91" s="54"/>
      <c r="L91" s="99">
        <v>13824.62</v>
      </c>
      <c r="EX91" s="38"/>
      <c r="EY91" s="39"/>
      <c r="EZ91" s="39"/>
      <c r="FA91" s="39"/>
      <c r="FB91" s="39"/>
      <c r="FF91" s="3" t="s">
        <v>81</v>
      </c>
      <c r="FH91" s="39"/>
    </row>
    <row r="92" spans="1:165" customFormat="1" ht="15" x14ac:dyDescent="0.25">
      <c r="A92" s="67"/>
      <c r="B92" s="68"/>
      <c r="C92" s="386" t="s">
        <v>82</v>
      </c>
      <c r="D92" s="386"/>
      <c r="E92" s="386"/>
      <c r="F92" s="42"/>
      <c r="G92" s="43"/>
      <c r="H92" s="43"/>
      <c r="I92" s="43"/>
      <c r="J92" s="46"/>
      <c r="K92" s="43"/>
      <c r="L92" s="102">
        <v>60076.44</v>
      </c>
      <c r="EX92" s="38"/>
      <c r="EY92" s="39"/>
      <c r="EZ92" s="39"/>
      <c r="FA92" s="39"/>
      <c r="FB92" s="39"/>
      <c r="FH92" s="39" t="s">
        <v>82</v>
      </c>
    </row>
    <row r="93" spans="1:165" customFormat="1" ht="33.75" x14ac:dyDescent="0.25">
      <c r="A93" s="40" t="s">
        <v>100</v>
      </c>
      <c r="B93" s="41" t="s">
        <v>83</v>
      </c>
      <c r="C93" s="386" t="s">
        <v>84</v>
      </c>
      <c r="D93" s="386"/>
      <c r="E93" s="386"/>
      <c r="F93" s="42" t="s">
        <v>85</v>
      </c>
      <c r="G93" s="43">
        <v>51</v>
      </c>
      <c r="H93" s="44">
        <v>1</v>
      </c>
      <c r="I93" s="44">
        <v>51</v>
      </c>
      <c r="J93" s="69">
        <v>1296.58</v>
      </c>
      <c r="K93" s="70">
        <v>1.04236</v>
      </c>
      <c r="L93" s="102">
        <v>68926.66</v>
      </c>
      <c r="EX93" s="38"/>
      <c r="EY93" s="39"/>
      <c r="EZ93" s="39" t="s">
        <v>84</v>
      </c>
      <c r="FA93" s="39" t="s">
        <v>4</v>
      </c>
      <c r="FB93" s="39" t="s">
        <v>4</v>
      </c>
      <c r="FH93" s="39"/>
    </row>
    <row r="94" spans="1:165" customFormat="1" ht="15" x14ac:dyDescent="0.25">
      <c r="A94" s="48"/>
      <c r="B94" s="49"/>
      <c r="C94" s="385" t="s">
        <v>86</v>
      </c>
      <c r="D94" s="385"/>
      <c r="E94" s="385"/>
      <c r="F94" s="385"/>
      <c r="G94" s="385"/>
      <c r="H94" s="385"/>
      <c r="I94" s="385"/>
      <c r="J94" s="385"/>
      <c r="K94" s="385"/>
      <c r="L94" s="387"/>
      <c r="EX94" s="38"/>
      <c r="EY94" s="39"/>
      <c r="EZ94" s="39"/>
      <c r="FA94" s="39"/>
      <c r="FB94" s="39"/>
      <c r="FH94" s="39"/>
      <c r="FI94" s="3" t="s">
        <v>86</v>
      </c>
    </row>
    <row r="95" spans="1:165" customFormat="1" ht="15" x14ac:dyDescent="0.25">
      <c r="A95" s="50"/>
      <c r="B95" s="51"/>
      <c r="C95" s="388" t="s">
        <v>87</v>
      </c>
      <c r="D95" s="388"/>
      <c r="E95" s="388"/>
      <c r="F95" s="388"/>
      <c r="G95" s="388"/>
      <c r="H95" s="388"/>
      <c r="I95" s="388"/>
      <c r="J95" s="388"/>
      <c r="K95" s="388"/>
      <c r="L95" s="389"/>
      <c r="EX95" s="38"/>
      <c r="EY95" s="39"/>
      <c r="EZ95" s="39"/>
      <c r="FA95" s="39"/>
      <c r="FB95" s="39"/>
      <c r="FD95" s="3" t="s">
        <v>87</v>
      </c>
      <c r="FH95" s="39"/>
    </row>
    <row r="96" spans="1:165" customFormat="1" ht="15" x14ac:dyDescent="0.25">
      <c r="A96" s="50"/>
      <c r="B96" s="51"/>
      <c r="C96" s="388" t="s">
        <v>88</v>
      </c>
      <c r="D96" s="388"/>
      <c r="E96" s="388"/>
      <c r="F96" s="388"/>
      <c r="G96" s="388"/>
      <c r="H96" s="388"/>
      <c r="I96" s="388"/>
      <c r="J96" s="388"/>
      <c r="K96" s="388"/>
      <c r="L96" s="389"/>
      <c r="EX96" s="38"/>
      <c r="EY96" s="39"/>
      <c r="EZ96" s="39"/>
      <c r="FA96" s="39"/>
      <c r="FB96" s="39"/>
      <c r="FD96" s="3" t="s">
        <v>88</v>
      </c>
      <c r="FH96" s="39"/>
    </row>
    <row r="97" spans="1:164" customFormat="1" ht="15" x14ac:dyDescent="0.25">
      <c r="A97" s="67"/>
      <c r="B97" s="68"/>
      <c r="C97" s="386" t="s">
        <v>82</v>
      </c>
      <c r="D97" s="386"/>
      <c r="E97" s="386"/>
      <c r="F97" s="42"/>
      <c r="G97" s="43"/>
      <c r="H97" s="43"/>
      <c r="I97" s="43"/>
      <c r="J97" s="46"/>
      <c r="K97" s="43"/>
      <c r="L97" s="102">
        <v>68926.66</v>
      </c>
      <c r="EX97" s="38"/>
      <c r="EY97" s="39"/>
      <c r="EZ97" s="39"/>
      <c r="FA97" s="39"/>
      <c r="FB97" s="39"/>
      <c r="FH97" s="39" t="s">
        <v>82</v>
      </c>
    </row>
    <row r="98" spans="1:164" customFormat="1" ht="45.75" x14ac:dyDescent="0.25">
      <c r="A98" s="40" t="s">
        <v>101</v>
      </c>
      <c r="B98" s="41" t="s">
        <v>89</v>
      </c>
      <c r="C98" s="386" t="s">
        <v>102</v>
      </c>
      <c r="D98" s="386"/>
      <c r="E98" s="386"/>
      <c r="F98" s="42" t="s">
        <v>91</v>
      </c>
      <c r="G98" s="43">
        <v>1.1399999999999999</v>
      </c>
      <c r="H98" s="44">
        <v>1</v>
      </c>
      <c r="I98" s="71">
        <v>1.1399999999999999</v>
      </c>
      <c r="J98" s="46"/>
      <c r="K98" s="43"/>
      <c r="L98" s="47"/>
      <c r="EX98" s="38"/>
      <c r="EY98" s="39"/>
      <c r="EZ98" s="39" t="s">
        <v>102</v>
      </c>
      <c r="FA98" s="39" t="s">
        <v>4</v>
      </c>
      <c r="FB98" s="39" t="s">
        <v>4</v>
      </c>
      <c r="FH98" s="39"/>
    </row>
    <row r="99" spans="1:164" customFormat="1" ht="15" x14ac:dyDescent="0.25">
      <c r="A99" s="48"/>
      <c r="B99" s="49"/>
      <c r="C99" s="385" t="s">
        <v>92</v>
      </c>
      <c r="D99" s="385"/>
      <c r="E99" s="385"/>
      <c r="F99" s="385"/>
      <c r="G99" s="385"/>
      <c r="H99" s="385"/>
      <c r="I99" s="385"/>
      <c r="J99" s="385"/>
      <c r="K99" s="385"/>
      <c r="L99" s="387"/>
      <c r="EX99" s="38"/>
      <c r="EY99" s="39"/>
      <c r="EZ99" s="39"/>
      <c r="FA99" s="39"/>
      <c r="FB99" s="39"/>
      <c r="FC99" s="3" t="s">
        <v>92</v>
      </c>
      <c r="FH99" s="39"/>
    </row>
    <row r="100" spans="1:164" customFormat="1" ht="68.25" x14ac:dyDescent="0.25">
      <c r="A100" s="50"/>
      <c r="B100" s="51" t="s">
        <v>61</v>
      </c>
      <c r="C100" s="388" t="s">
        <v>62</v>
      </c>
      <c r="D100" s="388"/>
      <c r="E100" s="388"/>
      <c r="F100" s="388"/>
      <c r="G100" s="388"/>
      <c r="H100" s="388"/>
      <c r="I100" s="388"/>
      <c r="J100" s="388"/>
      <c r="K100" s="388"/>
      <c r="L100" s="389"/>
      <c r="EX100" s="38"/>
      <c r="EY100" s="39"/>
      <c r="EZ100" s="39"/>
      <c r="FA100" s="39"/>
      <c r="FB100" s="39"/>
      <c r="FD100" s="3" t="s">
        <v>62</v>
      </c>
      <c r="FH100" s="39"/>
    </row>
    <row r="101" spans="1:164" customFormat="1" ht="23.25" x14ac:dyDescent="0.25">
      <c r="A101" s="50"/>
      <c r="B101" s="51" t="s">
        <v>63</v>
      </c>
      <c r="C101" s="388" t="s">
        <v>64</v>
      </c>
      <c r="D101" s="388"/>
      <c r="E101" s="388"/>
      <c r="F101" s="388"/>
      <c r="G101" s="388"/>
      <c r="H101" s="388"/>
      <c r="I101" s="388"/>
      <c r="J101" s="388"/>
      <c r="K101" s="388"/>
      <c r="L101" s="389"/>
      <c r="EX101" s="38"/>
      <c r="EY101" s="39"/>
      <c r="EZ101" s="39"/>
      <c r="FA101" s="39"/>
      <c r="FB101" s="39"/>
      <c r="FD101" s="3" t="s">
        <v>64</v>
      </c>
      <c r="FH101" s="39"/>
    </row>
    <row r="102" spans="1:164" customFormat="1" ht="15" x14ac:dyDescent="0.25">
      <c r="A102" s="52"/>
      <c r="B102" s="51" t="s">
        <v>56</v>
      </c>
      <c r="C102" s="385" t="s">
        <v>65</v>
      </c>
      <c r="D102" s="385"/>
      <c r="E102" s="385"/>
      <c r="F102" s="53"/>
      <c r="G102" s="54"/>
      <c r="H102" s="54"/>
      <c r="I102" s="54"/>
      <c r="J102" s="55">
        <v>121808.37</v>
      </c>
      <c r="K102" s="56">
        <v>1.3225</v>
      </c>
      <c r="L102" s="99">
        <v>183644.39</v>
      </c>
      <c r="EX102" s="38"/>
      <c r="EY102" s="39"/>
      <c r="EZ102" s="39"/>
      <c r="FA102" s="39"/>
      <c r="FB102" s="39"/>
      <c r="FE102" s="3" t="s">
        <v>65</v>
      </c>
      <c r="FH102" s="39"/>
    </row>
    <row r="103" spans="1:164" customFormat="1" ht="15" x14ac:dyDescent="0.25">
      <c r="A103" s="52"/>
      <c r="B103" s="51" t="s">
        <v>66</v>
      </c>
      <c r="C103" s="385" t="s">
        <v>67</v>
      </c>
      <c r="D103" s="385"/>
      <c r="E103" s="385"/>
      <c r="F103" s="53"/>
      <c r="G103" s="54"/>
      <c r="H103" s="54"/>
      <c r="I103" s="54"/>
      <c r="J103" s="55">
        <v>48587.5</v>
      </c>
      <c r="K103" s="56">
        <v>1.4375</v>
      </c>
      <c r="L103" s="99">
        <v>79622.77</v>
      </c>
      <c r="EX103" s="38"/>
      <c r="EY103" s="39"/>
      <c r="EZ103" s="39"/>
      <c r="FA103" s="39"/>
      <c r="FB103" s="39"/>
      <c r="FE103" s="3" t="s">
        <v>67</v>
      </c>
      <c r="FH103" s="39"/>
    </row>
    <row r="104" spans="1:164" customFormat="1" ht="15" x14ac:dyDescent="0.25">
      <c r="A104" s="52"/>
      <c r="B104" s="51" t="s">
        <v>68</v>
      </c>
      <c r="C104" s="385" t="s">
        <v>69</v>
      </c>
      <c r="D104" s="385"/>
      <c r="E104" s="385"/>
      <c r="F104" s="53"/>
      <c r="G104" s="54"/>
      <c r="H104" s="54"/>
      <c r="I104" s="54"/>
      <c r="J104" s="58">
        <v>229.05</v>
      </c>
      <c r="K104" s="56">
        <v>1.4375</v>
      </c>
      <c r="L104" s="100">
        <v>375.36</v>
      </c>
      <c r="EX104" s="38"/>
      <c r="EY104" s="39"/>
      <c r="EZ104" s="39"/>
      <c r="FA104" s="39"/>
      <c r="FB104" s="39"/>
      <c r="FE104" s="3" t="s">
        <v>69</v>
      </c>
      <c r="FH104" s="39"/>
    </row>
    <row r="105" spans="1:164" customFormat="1" ht="15" x14ac:dyDescent="0.25">
      <c r="A105" s="52"/>
      <c r="B105" s="51" t="s">
        <v>70</v>
      </c>
      <c r="C105" s="385" t="s">
        <v>71</v>
      </c>
      <c r="D105" s="385"/>
      <c r="E105" s="385"/>
      <c r="F105" s="53"/>
      <c r="G105" s="54"/>
      <c r="H105" s="54"/>
      <c r="I105" s="54"/>
      <c r="J105" s="58">
        <v>300.83999999999997</v>
      </c>
      <c r="K105" s="54"/>
      <c r="L105" s="100">
        <v>342.96</v>
      </c>
      <c r="EX105" s="38"/>
      <c r="EY105" s="39"/>
      <c r="EZ105" s="39"/>
      <c r="FA105" s="39"/>
      <c r="FB105" s="39"/>
      <c r="FE105" s="3" t="s">
        <v>71</v>
      </c>
      <c r="FH105" s="39"/>
    </row>
    <row r="106" spans="1:164" customFormat="1" ht="15" x14ac:dyDescent="0.25">
      <c r="A106" s="59"/>
      <c r="B106" s="51"/>
      <c r="C106" s="385" t="s">
        <v>72</v>
      </c>
      <c r="D106" s="385"/>
      <c r="E106" s="385"/>
      <c r="F106" s="53" t="s">
        <v>73</v>
      </c>
      <c r="G106" s="66">
        <v>94</v>
      </c>
      <c r="H106" s="56">
        <v>1.3225</v>
      </c>
      <c r="I106" s="56">
        <v>141.7191</v>
      </c>
      <c r="J106" s="62"/>
      <c r="K106" s="54"/>
      <c r="L106" s="57"/>
      <c r="EX106" s="38"/>
      <c r="EY106" s="39"/>
      <c r="EZ106" s="39"/>
      <c r="FA106" s="39"/>
      <c r="FB106" s="39"/>
      <c r="FF106" s="3" t="s">
        <v>72</v>
      </c>
      <c r="FH106" s="39"/>
    </row>
    <row r="107" spans="1:164" customFormat="1" ht="15" x14ac:dyDescent="0.25">
      <c r="A107" s="59"/>
      <c r="B107" s="51"/>
      <c r="C107" s="385" t="s">
        <v>74</v>
      </c>
      <c r="D107" s="385"/>
      <c r="E107" s="385"/>
      <c r="F107" s="53" t="s">
        <v>73</v>
      </c>
      <c r="G107" s="73">
        <v>16.899999999999999</v>
      </c>
      <c r="H107" s="56">
        <v>1.4375</v>
      </c>
      <c r="I107" s="75">
        <v>27.694875</v>
      </c>
      <c r="J107" s="62"/>
      <c r="K107" s="54"/>
      <c r="L107" s="57"/>
      <c r="EX107" s="38"/>
      <c r="EY107" s="39"/>
      <c r="EZ107" s="39"/>
      <c r="FA107" s="39"/>
      <c r="FB107" s="39"/>
      <c r="FF107" s="3" t="s">
        <v>74</v>
      </c>
      <c r="FH107" s="39"/>
    </row>
    <row r="108" spans="1:164" customFormat="1" ht="15" x14ac:dyDescent="0.25">
      <c r="A108" s="48"/>
      <c r="B108" s="51"/>
      <c r="C108" s="384" t="s">
        <v>75</v>
      </c>
      <c r="D108" s="384"/>
      <c r="E108" s="384"/>
      <c r="F108" s="63"/>
      <c r="G108" s="64"/>
      <c r="H108" s="64"/>
      <c r="I108" s="64"/>
      <c r="J108" s="65">
        <v>170696.71</v>
      </c>
      <c r="K108" s="64"/>
      <c r="L108" s="101">
        <v>263610.12</v>
      </c>
      <c r="EX108" s="38"/>
      <c r="EY108" s="39"/>
      <c r="EZ108" s="39"/>
      <c r="FA108" s="39"/>
      <c r="FB108" s="39"/>
      <c r="FG108" s="3" t="s">
        <v>75</v>
      </c>
      <c r="FH108" s="39"/>
    </row>
    <row r="109" spans="1:164" customFormat="1" ht="15" x14ac:dyDescent="0.25">
      <c r="A109" s="59"/>
      <c r="B109" s="51"/>
      <c r="C109" s="385" t="s">
        <v>76</v>
      </c>
      <c r="D109" s="385"/>
      <c r="E109" s="385"/>
      <c r="F109" s="53"/>
      <c r="G109" s="54"/>
      <c r="H109" s="54"/>
      <c r="I109" s="54"/>
      <c r="J109" s="62"/>
      <c r="K109" s="54"/>
      <c r="L109" s="99">
        <v>184019.75</v>
      </c>
      <c r="EX109" s="38"/>
      <c r="EY109" s="39"/>
      <c r="EZ109" s="39"/>
      <c r="FA109" s="39"/>
      <c r="FB109" s="39"/>
      <c r="FF109" s="3" t="s">
        <v>76</v>
      </c>
      <c r="FH109" s="39"/>
    </row>
    <row r="110" spans="1:164" customFormat="1" ht="23.25" x14ac:dyDescent="0.25">
      <c r="A110" s="59"/>
      <c r="B110" s="51" t="s">
        <v>95</v>
      </c>
      <c r="C110" s="385" t="s">
        <v>96</v>
      </c>
      <c r="D110" s="385"/>
      <c r="E110" s="385"/>
      <c r="F110" s="53" t="s">
        <v>79</v>
      </c>
      <c r="G110" s="66">
        <v>93</v>
      </c>
      <c r="H110" s="54"/>
      <c r="I110" s="66">
        <v>93</v>
      </c>
      <c r="J110" s="62"/>
      <c r="K110" s="54"/>
      <c r="L110" s="99">
        <v>171138.37</v>
      </c>
      <c r="EX110" s="38"/>
      <c r="EY110" s="39"/>
      <c r="EZ110" s="39"/>
      <c r="FA110" s="39"/>
      <c r="FB110" s="39"/>
      <c r="FF110" s="3" t="s">
        <v>96</v>
      </c>
      <c r="FH110" s="39"/>
    </row>
    <row r="111" spans="1:164" customFormat="1" ht="45" x14ac:dyDescent="0.25">
      <c r="A111" s="59"/>
      <c r="B111" s="51" t="s">
        <v>97</v>
      </c>
      <c r="C111" s="385" t="s">
        <v>98</v>
      </c>
      <c r="D111" s="385"/>
      <c r="E111" s="385"/>
      <c r="F111" s="53" t="s">
        <v>79</v>
      </c>
      <c r="G111" s="66">
        <v>62</v>
      </c>
      <c r="H111" s="60">
        <v>0.85</v>
      </c>
      <c r="I111" s="73">
        <v>52.7</v>
      </c>
      <c r="J111" s="62"/>
      <c r="K111" s="54"/>
      <c r="L111" s="99">
        <v>96978.41</v>
      </c>
      <c r="EX111" s="38"/>
      <c r="EY111" s="39"/>
      <c r="EZ111" s="39"/>
      <c r="FA111" s="39"/>
      <c r="FB111" s="39"/>
      <c r="FF111" s="3" t="s">
        <v>98</v>
      </c>
      <c r="FH111" s="39"/>
    </row>
    <row r="112" spans="1:164" customFormat="1" ht="15" x14ac:dyDescent="0.25">
      <c r="A112" s="67"/>
      <c r="B112" s="68"/>
      <c r="C112" s="386" t="s">
        <v>82</v>
      </c>
      <c r="D112" s="386"/>
      <c r="E112" s="386"/>
      <c r="F112" s="42"/>
      <c r="G112" s="43"/>
      <c r="H112" s="43"/>
      <c r="I112" s="43"/>
      <c r="J112" s="46"/>
      <c r="K112" s="43"/>
      <c r="L112" s="102">
        <v>531726.9</v>
      </c>
      <c r="EX112" s="38"/>
      <c r="EY112" s="39"/>
      <c r="EZ112" s="39"/>
      <c r="FA112" s="39"/>
      <c r="FB112" s="39"/>
      <c r="FH112" s="39" t="s">
        <v>82</v>
      </c>
    </row>
    <row r="113" spans="1:164" customFormat="1" ht="34.5" x14ac:dyDescent="0.25">
      <c r="A113" s="40" t="s">
        <v>103</v>
      </c>
      <c r="B113" s="41" t="s">
        <v>57</v>
      </c>
      <c r="C113" s="386" t="s">
        <v>58</v>
      </c>
      <c r="D113" s="386"/>
      <c r="E113" s="386"/>
      <c r="F113" s="42" t="s">
        <v>59</v>
      </c>
      <c r="G113" s="43">
        <v>2.8000000000000001E-2</v>
      </c>
      <c r="H113" s="44">
        <v>1</v>
      </c>
      <c r="I113" s="74">
        <v>2.8000000000000001E-2</v>
      </c>
      <c r="J113" s="46"/>
      <c r="K113" s="43"/>
      <c r="L113" s="47"/>
      <c r="EX113" s="38"/>
      <c r="EY113" s="39"/>
      <c r="EZ113" s="39" t="s">
        <v>58</v>
      </c>
      <c r="FA113" s="39" t="s">
        <v>4</v>
      </c>
      <c r="FB113" s="39" t="s">
        <v>4</v>
      </c>
      <c r="FH113" s="39"/>
    </row>
    <row r="114" spans="1:164" customFormat="1" ht="15" x14ac:dyDescent="0.25">
      <c r="A114" s="48"/>
      <c r="B114" s="49"/>
      <c r="C114" s="385" t="s">
        <v>104</v>
      </c>
      <c r="D114" s="385"/>
      <c r="E114" s="385"/>
      <c r="F114" s="385"/>
      <c r="G114" s="385"/>
      <c r="H114" s="385"/>
      <c r="I114" s="385"/>
      <c r="J114" s="385"/>
      <c r="K114" s="385"/>
      <c r="L114" s="387"/>
      <c r="EX114" s="38"/>
      <c r="EY114" s="39"/>
      <c r="EZ114" s="39"/>
      <c r="FA114" s="39"/>
      <c r="FB114" s="39"/>
      <c r="FC114" s="3" t="s">
        <v>104</v>
      </c>
      <c r="FH114" s="39"/>
    </row>
    <row r="115" spans="1:164" customFormat="1" ht="68.25" x14ac:dyDescent="0.25">
      <c r="A115" s="50"/>
      <c r="B115" s="51" t="s">
        <v>61</v>
      </c>
      <c r="C115" s="388" t="s">
        <v>62</v>
      </c>
      <c r="D115" s="388"/>
      <c r="E115" s="388"/>
      <c r="F115" s="388"/>
      <c r="G115" s="388"/>
      <c r="H115" s="388"/>
      <c r="I115" s="388"/>
      <c r="J115" s="388"/>
      <c r="K115" s="388"/>
      <c r="L115" s="389"/>
      <c r="EX115" s="38"/>
      <c r="EY115" s="39"/>
      <c r="EZ115" s="39"/>
      <c r="FA115" s="39"/>
      <c r="FB115" s="39"/>
      <c r="FD115" s="3" t="s">
        <v>62</v>
      </c>
      <c r="FH115" s="39"/>
    </row>
    <row r="116" spans="1:164" customFormat="1" ht="23.25" x14ac:dyDescent="0.25">
      <c r="A116" s="50"/>
      <c r="B116" s="51" t="s">
        <v>63</v>
      </c>
      <c r="C116" s="388" t="s">
        <v>64</v>
      </c>
      <c r="D116" s="388"/>
      <c r="E116" s="388"/>
      <c r="F116" s="388"/>
      <c r="G116" s="388"/>
      <c r="H116" s="388"/>
      <c r="I116" s="388"/>
      <c r="J116" s="388"/>
      <c r="K116" s="388"/>
      <c r="L116" s="389"/>
      <c r="EX116" s="38"/>
      <c r="EY116" s="39"/>
      <c r="EZ116" s="39"/>
      <c r="FA116" s="39"/>
      <c r="FB116" s="39"/>
      <c r="FD116" s="3" t="s">
        <v>64</v>
      </c>
      <c r="FH116" s="39"/>
    </row>
    <row r="117" spans="1:164" customFormat="1" ht="15" x14ac:dyDescent="0.25">
      <c r="A117" s="52"/>
      <c r="B117" s="51" t="s">
        <v>56</v>
      </c>
      <c r="C117" s="385" t="s">
        <v>65</v>
      </c>
      <c r="D117" s="385"/>
      <c r="E117" s="385"/>
      <c r="F117" s="53"/>
      <c r="G117" s="54"/>
      <c r="H117" s="54"/>
      <c r="I117" s="54"/>
      <c r="J117" s="55">
        <v>284668.76</v>
      </c>
      <c r="K117" s="56">
        <v>1.3225</v>
      </c>
      <c r="L117" s="99">
        <v>10541.28</v>
      </c>
      <c r="EX117" s="38"/>
      <c r="EY117" s="39"/>
      <c r="EZ117" s="39"/>
      <c r="FA117" s="39"/>
      <c r="FB117" s="39"/>
      <c r="FE117" s="3" t="s">
        <v>65</v>
      </c>
      <c r="FH117" s="39"/>
    </row>
    <row r="118" spans="1:164" customFormat="1" ht="15" x14ac:dyDescent="0.25">
      <c r="A118" s="52"/>
      <c r="B118" s="51" t="s">
        <v>66</v>
      </c>
      <c r="C118" s="385" t="s">
        <v>67</v>
      </c>
      <c r="D118" s="385"/>
      <c r="E118" s="385"/>
      <c r="F118" s="53"/>
      <c r="G118" s="54"/>
      <c r="H118" s="54"/>
      <c r="I118" s="54"/>
      <c r="J118" s="55">
        <v>2041.25</v>
      </c>
      <c r="K118" s="56">
        <v>1.4375</v>
      </c>
      <c r="L118" s="100">
        <v>82.16</v>
      </c>
      <c r="EX118" s="38"/>
      <c r="EY118" s="39"/>
      <c r="EZ118" s="39"/>
      <c r="FA118" s="39"/>
      <c r="FB118" s="39"/>
      <c r="FE118" s="3" t="s">
        <v>67</v>
      </c>
      <c r="FH118" s="39"/>
    </row>
    <row r="119" spans="1:164" customFormat="1" ht="15" x14ac:dyDescent="0.25">
      <c r="A119" s="52"/>
      <c r="B119" s="51" t="s">
        <v>68</v>
      </c>
      <c r="C119" s="385" t="s">
        <v>69</v>
      </c>
      <c r="D119" s="385"/>
      <c r="E119" s="385"/>
      <c r="F119" s="53"/>
      <c r="G119" s="54"/>
      <c r="H119" s="54"/>
      <c r="I119" s="54"/>
      <c r="J119" s="58">
        <v>9</v>
      </c>
      <c r="K119" s="56">
        <v>1.4375</v>
      </c>
      <c r="L119" s="100">
        <v>0.36</v>
      </c>
      <c r="EX119" s="38"/>
      <c r="EY119" s="39"/>
      <c r="EZ119" s="39"/>
      <c r="FA119" s="39"/>
      <c r="FB119" s="39"/>
      <c r="FE119" s="3" t="s">
        <v>69</v>
      </c>
      <c r="FH119" s="39"/>
    </row>
    <row r="120" spans="1:164" customFormat="1" ht="15" x14ac:dyDescent="0.25">
      <c r="A120" s="52"/>
      <c r="B120" s="51" t="s">
        <v>70</v>
      </c>
      <c r="C120" s="385" t="s">
        <v>71</v>
      </c>
      <c r="D120" s="385"/>
      <c r="E120" s="385"/>
      <c r="F120" s="53"/>
      <c r="G120" s="54"/>
      <c r="H120" s="54"/>
      <c r="I120" s="54"/>
      <c r="J120" s="55">
        <v>2732.35</v>
      </c>
      <c r="K120" s="54"/>
      <c r="L120" s="100">
        <v>76.510000000000005</v>
      </c>
      <c r="EX120" s="38"/>
      <c r="EY120" s="39"/>
      <c r="EZ120" s="39"/>
      <c r="FA120" s="39"/>
      <c r="FB120" s="39"/>
      <c r="FE120" s="3" t="s">
        <v>71</v>
      </c>
      <c r="FH120" s="39"/>
    </row>
    <row r="121" spans="1:164" customFormat="1" ht="15" x14ac:dyDescent="0.25">
      <c r="A121" s="59"/>
      <c r="B121" s="51"/>
      <c r="C121" s="385" t="s">
        <v>72</v>
      </c>
      <c r="D121" s="385"/>
      <c r="E121" s="385"/>
      <c r="F121" s="53" t="s">
        <v>73</v>
      </c>
      <c r="G121" s="60">
        <v>219.68</v>
      </c>
      <c r="H121" s="56">
        <v>1.3225</v>
      </c>
      <c r="I121" s="61">
        <v>8.1347503999999997</v>
      </c>
      <c r="J121" s="62"/>
      <c r="K121" s="54"/>
      <c r="L121" s="57"/>
      <c r="EX121" s="38"/>
      <c r="EY121" s="39"/>
      <c r="EZ121" s="39"/>
      <c r="FA121" s="39"/>
      <c r="FB121" s="39"/>
      <c r="FF121" s="3" t="s">
        <v>72</v>
      </c>
      <c r="FH121" s="39"/>
    </row>
    <row r="122" spans="1:164" customFormat="1" ht="15" x14ac:dyDescent="0.25">
      <c r="A122" s="59"/>
      <c r="B122" s="51"/>
      <c r="C122" s="385" t="s">
        <v>74</v>
      </c>
      <c r="D122" s="385"/>
      <c r="E122" s="385"/>
      <c r="F122" s="53" t="s">
        <v>73</v>
      </c>
      <c r="G122" s="60">
        <v>0.71</v>
      </c>
      <c r="H122" s="56">
        <v>1.4375</v>
      </c>
      <c r="I122" s="61">
        <v>2.8577499999999999E-2</v>
      </c>
      <c r="J122" s="62"/>
      <c r="K122" s="54"/>
      <c r="L122" s="57"/>
      <c r="EX122" s="38"/>
      <c r="EY122" s="39"/>
      <c r="EZ122" s="39"/>
      <c r="FA122" s="39"/>
      <c r="FB122" s="39"/>
      <c r="FF122" s="3" t="s">
        <v>74</v>
      </c>
      <c r="FH122" s="39"/>
    </row>
    <row r="123" spans="1:164" customFormat="1" ht="15" x14ac:dyDescent="0.25">
      <c r="A123" s="48"/>
      <c r="B123" s="51"/>
      <c r="C123" s="384" t="s">
        <v>75</v>
      </c>
      <c r="D123" s="384"/>
      <c r="E123" s="384"/>
      <c r="F123" s="63"/>
      <c r="G123" s="64"/>
      <c r="H123" s="64"/>
      <c r="I123" s="64"/>
      <c r="J123" s="65">
        <v>289442.36</v>
      </c>
      <c r="K123" s="64"/>
      <c r="L123" s="101">
        <v>10699.95</v>
      </c>
      <c r="EX123" s="38"/>
      <c r="EY123" s="39"/>
      <c r="EZ123" s="39"/>
      <c r="FA123" s="39"/>
      <c r="FB123" s="39"/>
      <c r="FG123" s="3" t="s">
        <v>75</v>
      </c>
      <c r="FH123" s="39"/>
    </row>
    <row r="124" spans="1:164" customFormat="1" ht="15" x14ac:dyDescent="0.25">
      <c r="A124" s="59"/>
      <c r="B124" s="51"/>
      <c r="C124" s="385" t="s">
        <v>76</v>
      </c>
      <c r="D124" s="385"/>
      <c r="E124" s="385"/>
      <c r="F124" s="53"/>
      <c r="G124" s="54"/>
      <c r="H124" s="54"/>
      <c r="I124" s="54"/>
      <c r="J124" s="62"/>
      <c r="K124" s="54"/>
      <c r="L124" s="99">
        <v>10541.64</v>
      </c>
      <c r="EX124" s="38"/>
      <c r="EY124" s="39"/>
      <c r="EZ124" s="39"/>
      <c r="FA124" s="39"/>
      <c r="FB124" s="39"/>
      <c r="FF124" s="3" t="s">
        <v>76</v>
      </c>
      <c r="FH124" s="39"/>
    </row>
    <row r="125" spans="1:164" customFormat="1" ht="23.25" x14ac:dyDescent="0.25">
      <c r="A125" s="59"/>
      <c r="B125" s="51" t="s">
        <v>77</v>
      </c>
      <c r="C125" s="385" t="s">
        <v>78</v>
      </c>
      <c r="D125" s="385"/>
      <c r="E125" s="385"/>
      <c r="F125" s="53" t="s">
        <v>79</v>
      </c>
      <c r="G125" s="66">
        <v>126</v>
      </c>
      <c r="H125" s="54"/>
      <c r="I125" s="66">
        <v>126</v>
      </c>
      <c r="J125" s="62"/>
      <c r="K125" s="54"/>
      <c r="L125" s="99">
        <v>13282.47</v>
      </c>
      <c r="EX125" s="38"/>
      <c r="EY125" s="39"/>
      <c r="EZ125" s="39"/>
      <c r="FA125" s="39"/>
      <c r="FB125" s="39"/>
      <c r="FF125" s="3" t="s">
        <v>78</v>
      </c>
      <c r="FH125" s="39"/>
    </row>
    <row r="126" spans="1:164" customFormat="1" ht="23.25" x14ac:dyDescent="0.25">
      <c r="A126" s="59"/>
      <c r="B126" s="51" t="s">
        <v>80</v>
      </c>
      <c r="C126" s="385" t="s">
        <v>81</v>
      </c>
      <c r="D126" s="385"/>
      <c r="E126" s="385"/>
      <c r="F126" s="53" t="s">
        <v>79</v>
      </c>
      <c r="G126" s="66">
        <v>68</v>
      </c>
      <c r="H126" s="54"/>
      <c r="I126" s="66">
        <v>68</v>
      </c>
      <c r="J126" s="62"/>
      <c r="K126" s="54"/>
      <c r="L126" s="99">
        <v>7168.32</v>
      </c>
      <c r="EX126" s="38"/>
      <c r="EY126" s="39"/>
      <c r="EZ126" s="39"/>
      <c r="FA126" s="39"/>
      <c r="FB126" s="39"/>
      <c r="FF126" s="3" t="s">
        <v>81</v>
      </c>
      <c r="FH126" s="39"/>
    </row>
    <row r="127" spans="1:164" customFormat="1" ht="15" x14ac:dyDescent="0.25">
      <c r="A127" s="67"/>
      <c r="B127" s="68"/>
      <c r="C127" s="386" t="s">
        <v>82</v>
      </c>
      <c r="D127" s="386"/>
      <c r="E127" s="386"/>
      <c r="F127" s="42"/>
      <c r="G127" s="43"/>
      <c r="H127" s="43"/>
      <c r="I127" s="43"/>
      <c r="J127" s="46"/>
      <c r="K127" s="43"/>
      <c r="L127" s="102">
        <v>31150.74</v>
      </c>
      <c r="EX127" s="38"/>
      <c r="EY127" s="39"/>
      <c r="EZ127" s="39"/>
      <c r="FA127" s="39"/>
      <c r="FB127" s="39"/>
      <c r="FH127" s="39" t="s">
        <v>82</v>
      </c>
    </row>
    <row r="128" spans="1:164" customFormat="1" ht="33.75" x14ac:dyDescent="0.25">
      <c r="A128" s="40" t="s">
        <v>105</v>
      </c>
      <c r="B128" s="41" t="s">
        <v>83</v>
      </c>
      <c r="C128" s="386" t="s">
        <v>84</v>
      </c>
      <c r="D128" s="386"/>
      <c r="E128" s="386"/>
      <c r="F128" s="42" t="s">
        <v>85</v>
      </c>
      <c r="G128" s="43">
        <v>27</v>
      </c>
      <c r="H128" s="44">
        <v>1</v>
      </c>
      <c r="I128" s="44">
        <v>27</v>
      </c>
      <c r="J128" s="69">
        <v>1296.58</v>
      </c>
      <c r="K128" s="70">
        <v>1.04236</v>
      </c>
      <c r="L128" s="102">
        <v>36490.58</v>
      </c>
      <c r="EX128" s="38"/>
      <c r="EY128" s="39"/>
      <c r="EZ128" s="39" t="s">
        <v>84</v>
      </c>
      <c r="FA128" s="39" t="s">
        <v>4</v>
      </c>
      <c r="FB128" s="39" t="s">
        <v>4</v>
      </c>
      <c r="FH128" s="39"/>
    </row>
    <row r="129" spans="1:165" customFormat="1" ht="15" x14ac:dyDescent="0.25">
      <c r="A129" s="48"/>
      <c r="B129" s="49"/>
      <c r="C129" s="385" t="s">
        <v>86</v>
      </c>
      <c r="D129" s="385"/>
      <c r="E129" s="385"/>
      <c r="F129" s="385"/>
      <c r="G129" s="385"/>
      <c r="H129" s="385"/>
      <c r="I129" s="385"/>
      <c r="J129" s="385"/>
      <c r="K129" s="385"/>
      <c r="L129" s="387"/>
      <c r="EX129" s="38"/>
      <c r="EY129" s="39"/>
      <c r="EZ129" s="39"/>
      <c r="FA129" s="39"/>
      <c r="FB129" s="39"/>
      <c r="FH129" s="39"/>
      <c r="FI129" s="3" t="s">
        <v>86</v>
      </c>
    </row>
    <row r="130" spans="1:165" customFormat="1" ht="15" x14ac:dyDescent="0.25">
      <c r="A130" s="50"/>
      <c r="B130" s="51"/>
      <c r="C130" s="388" t="s">
        <v>87</v>
      </c>
      <c r="D130" s="388"/>
      <c r="E130" s="388"/>
      <c r="F130" s="388"/>
      <c r="G130" s="388"/>
      <c r="H130" s="388"/>
      <c r="I130" s="388"/>
      <c r="J130" s="388"/>
      <c r="K130" s="388"/>
      <c r="L130" s="389"/>
      <c r="EX130" s="38"/>
      <c r="EY130" s="39"/>
      <c r="EZ130" s="39"/>
      <c r="FA130" s="39"/>
      <c r="FB130" s="39"/>
      <c r="FD130" s="3" t="s">
        <v>87</v>
      </c>
      <c r="FH130" s="39"/>
    </row>
    <row r="131" spans="1:165" customFormat="1" ht="15" x14ac:dyDescent="0.25">
      <c r="A131" s="50"/>
      <c r="B131" s="51"/>
      <c r="C131" s="388" t="s">
        <v>88</v>
      </c>
      <c r="D131" s="388"/>
      <c r="E131" s="388"/>
      <c r="F131" s="388"/>
      <c r="G131" s="388"/>
      <c r="H131" s="388"/>
      <c r="I131" s="388"/>
      <c r="J131" s="388"/>
      <c r="K131" s="388"/>
      <c r="L131" s="389"/>
      <c r="EX131" s="38"/>
      <c r="EY131" s="39"/>
      <c r="EZ131" s="39"/>
      <c r="FA131" s="39"/>
      <c r="FB131" s="39"/>
      <c r="FD131" s="3" t="s">
        <v>88</v>
      </c>
      <c r="FH131" s="39"/>
    </row>
    <row r="132" spans="1:165" customFormat="1" ht="15" x14ac:dyDescent="0.25">
      <c r="A132" s="67"/>
      <c r="B132" s="68"/>
      <c r="C132" s="386" t="s">
        <v>82</v>
      </c>
      <c r="D132" s="386"/>
      <c r="E132" s="386"/>
      <c r="F132" s="42"/>
      <c r="G132" s="43"/>
      <c r="H132" s="43"/>
      <c r="I132" s="43"/>
      <c r="J132" s="46"/>
      <c r="K132" s="43"/>
      <c r="L132" s="102">
        <v>36490.58</v>
      </c>
      <c r="EX132" s="38"/>
      <c r="EY132" s="39"/>
      <c r="EZ132" s="39"/>
      <c r="FA132" s="39"/>
      <c r="FB132" s="39"/>
      <c r="FH132" s="39" t="s">
        <v>82</v>
      </c>
    </row>
    <row r="133" spans="1:165" customFormat="1" ht="23.25" x14ac:dyDescent="0.25">
      <c r="A133" s="40" t="s">
        <v>106</v>
      </c>
      <c r="B133" s="41" t="s">
        <v>107</v>
      </c>
      <c r="C133" s="386" t="s">
        <v>108</v>
      </c>
      <c r="D133" s="386"/>
      <c r="E133" s="386"/>
      <c r="F133" s="42" t="s">
        <v>109</v>
      </c>
      <c r="G133" s="43">
        <v>0.54</v>
      </c>
      <c r="H133" s="44">
        <v>1</v>
      </c>
      <c r="I133" s="71">
        <v>0.54</v>
      </c>
      <c r="J133" s="46"/>
      <c r="K133" s="43"/>
      <c r="L133" s="47"/>
      <c r="EX133" s="38"/>
      <c r="EY133" s="39"/>
      <c r="EZ133" s="39" t="s">
        <v>108</v>
      </c>
      <c r="FA133" s="39" t="s">
        <v>4</v>
      </c>
      <c r="FB133" s="39" t="s">
        <v>4</v>
      </c>
      <c r="FH133" s="39"/>
    </row>
    <row r="134" spans="1:165" customFormat="1" ht="15" x14ac:dyDescent="0.25">
      <c r="A134" s="48"/>
      <c r="B134" s="49"/>
      <c r="C134" s="385" t="s">
        <v>110</v>
      </c>
      <c r="D134" s="385"/>
      <c r="E134" s="385"/>
      <c r="F134" s="385"/>
      <c r="G134" s="385"/>
      <c r="H134" s="385"/>
      <c r="I134" s="385"/>
      <c r="J134" s="385"/>
      <c r="K134" s="385"/>
      <c r="L134" s="387"/>
      <c r="EX134" s="38"/>
      <c r="EY134" s="39"/>
      <c r="EZ134" s="39"/>
      <c r="FA134" s="39"/>
      <c r="FB134" s="39"/>
      <c r="FC134" s="3" t="s">
        <v>110</v>
      </c>
      <c r="FH134" s="39"/>
    </row>
    <row r="135" spans="1:165" customFormat="1" ht="68.25" x14ac:dyDescent="0.25">
      <c r="A135" s="50"/>
      <c r="B135" s="51" t="s">
        <v>61</v>
      </c>
      <c r="C135" s="388" t="s">
        <v>62</v>
      </c>
      <c r="D135" s="388"/>
      <c r="E135" s="388"/>
      <c r="F135" s="388"/>
      <c r="G135" s="388"/>
      <c r="H135" s="388"/>
      <c r="I135" s="388"/>
      <c r="J135" s="388"/>
      <c r="K135" s="388"/>
      <c r="L135" s="389"/>
      <c r="EX135" s="38"/>
      <c r="EY135" s="39"/>
      <c r="EZ135" s="39"/>
      <c r="FA135" s="39"/>
      <c r="FB135" s="39"/>
      <c r="FD135" s="3" t="s">
        <v>62</v>
      </c>
      <c r="FH135" s="39"/>
    </row>
    <row r="136" spans="1:165" customFormat="1" ht="23.25" x14ac:dyDescent="0.25">
      <c r="A136" s="50"/>
      <c r="B136" s="51" t="s">
        <v>63</v>
      </c>
      <c r="C136" s="388" t="s">
        <v>64</v>
      </c>
      <c r="D136" s="388"/>
      <c r="E136" s="388"/>
      <c r="F136" s="388"/>
      <c r="G136" s="388"/>
      <c r="H136" s="388"/>
      <c r="I136" s="388"/>
      <c r="J136" s="388"/>
      <c r="K136" s="388"/>
      <c r="L136" s="389"/>
      <c r="EX136" s="38"/>
      <c r="EY136" s="39"/>
      <c r="EZ136" s="39"/>
      <c r="FA136" s="39"/>
      <c r="FB136" s="39"/>
      <c r="FD136" s="3" t="s">
        <v>64</v>
      </c>
      <c r="FH136" s="39"/>
    </row>
    <row r="137" spans="1:165" customFormat="1" ht="15" x14ac:dyDescent="0.25">
      <c r="A137" s="52"/>
      <c r="B137" s="51" t="s">
        <v>56</v>
      </c>
      <c r="C137" s="385" t="s">
        <v>65</v>
      </c>
      <c r="D137" s="385"/>
      <c r="E137" s="385"/>
      <c r="F137" s="53"/>
      <c r="G137" s="54"/>
      <c r="H137" s="54"/>
      <c r="I137" s="54"/>
      <c r="J137" s="55">
        <v>30478.01</v>
      </c>
      <c r="K137" s="56">
        <v>1.3225</v>
      </c>
      <c r="L137" s="99">
        <v>21765.87</v>
      </c>
      <c r="EX137" s="38"/>
      <c r="EY137" s="39"/>
      <c r="EZ137" s="39"/>
      <c r="FA137" s="39"/>
      <c r="FB137" s="39"/>
      <c r="FE137" s="3" t="s">
        <v>65</v>
      </c>
      <c r="FH137" s="39"/>
    </row>
    <row r="138" spans="1:165" customFormat="1" ht="15" x14ac:dyDescent="0.25">
      <c r="A138" s="52"/>
      <c r="B138" s="51" t="s">
        <v>66</v>
      </c>
      <c r="C138" s="385" t="s">
        <v>67</v>
      </c>
      <c r="D138" s="385"/>
      <c r="E138" s="385"/>
      <c r="F138" s="53"/>
      <c r="G138" s="54"/>
      <c r="H138" s="54"/>
      <c r="I138" s="54"/>
      <c r="J138" s="58">
        <v>575</v>
      </c>
      <c r="K138" s="56">
        <v>1.4375</v>
      </c>
      <c r="L138" s="100">
        <v>446.34</v>
      </c>
      <c r="EX138" s="38"/>
      <c r="EY138" s="39"/>
      <c r="EZ138" s="39"/>
      <c r="FA138" s="39"/>
      <c r="FB138" s="39"/>
      <c r="FE138" s="3" t="s">
        <v>67</v>
      </c>
      <c r="FH138" s="39"/>
    </row>
    <row r="139" spans="1:165" customFormat="1" ht="15" x14ac:dyDescent="0.25">
      <c r="A139" s="52"/>
      <c r="B139" s="51" t="s">
        <v>68</v>
      </c>
      <c r="C139" s="385" t="s">
        <v>69</v>
      </c>
      <c r="D139" s="385"/>
      <c r="E139" s="385"/>
      <c r="F139" s="53"/>
      <c r="G139" s="54"/>
      <c r="H139" s="54"/>
      <c r="I139" s="54"/>
      <c r="J139" s="58">
        <v>2.5099999999999998</v>
      </c>
      <c r="K139" s="56">
        <v>1.4375</v>
      </c>
      <c r="L139" s="100">
        <v>1.95</v>
      </c>
      <c r="EX139" s="38"/>
      <c r="EY139" s="39"/>
      <c r="EZ139" s="39"/>
      <c r="FA139" s="39"/>
      <c r="FB139" s="39"/>
      <c r="FE139" s="3" t="s">
        <v>69</v>
      </c>
      <c r="FH139" s="39"/>
    </row>
    <row r="140" spans="1:165" customFormat="1" ht="15" x14ac:dyDescent="0.25">
      <c r="A140" s="52"/>
      <c r="B140" s="51" t="s">
        <v>70</v>
      </c>
      <c r="C140" s="385" t="s">
        <v>71</v>
      </c>
      <c r="D140" s="385"/>
      <c r="E140" s="385"/>
      <c r="F140" s="53"/>
      <c r="G140" s="54"/>
      <c r="H140" s="54"/>
      <c r="I140" s="54"/>
      <c r="J140" s="58">
        <v>111.92</v>
      </c>
      <c r="K140" s="54"/>
      <c r="L140" s="100">
        <v>60.44</v>
      </c>
      <c r="EX140" s="38"/>
      <c r="EY140" s="39"/>
      <c r="EZ140" s="39"/>
      <c r="FA140" s="39"/>
      <c r="FB140" s="39"/>
      <c r="FE140" s="3" t="s">
        <v>71</v>
      </c>
      <c r="FH140" s="39"/>
    </row>
    <row r="141" spans="1:165" customFormat="1" ht="15" x14ac:dyDescent="0.25">
      <c r="A141" s="59"/>
      <c r="B141" s="51"/>
      <c r="C141" s="385" t="s">
        <v>72</v>
      </c>
      <c r="D141" s="385"/>
      <c r="E141" s="385"/>
      <c r="F141" s="53" t="s">
        <v>73</v>
      </c>
      <c r="G141" s="60">
        <v>23.52</v>
      </c>
      <c r="H141" s="56">
        <v>1.3225</v>
      </c>
      <c r="I141" s="75">
        <v>16.796807999999999</v>
      </c>
      <c r="J141" s="62"/>
      <c r="K141" s="54"/>
      <c r="L141" s="57"/>
      <c r="EX141" s="38"/>
      <c r="EY141" s="39"/>
      <c r="EZ141" s="39"/>
      <c r="FA141" s="39"/>
      <c r="FB141" s="39"/>
      <c r="FF141" s="3" t="s">
        <v>72</v>
      </c>
      <c r="FH141" s="39"/>
    </row>
    <row r="142" spans="1:165" customFormat="1" ht="15" x14ac:dyDescent="0.25">
      <c r="A142" s="59"/>
      <c r="B142" s="51"/>
      <c r="C142" s="385" t="s">
        <v>74</v>
      </c>
      <c r="D142" s="385"/>
      <c r="E142" s="385"/>
      <c r="F142" s="53" t="s">
        <v>73</v>
      </c>
      <c r="G142" s="73">
        <v>0.2</v>
      </c>
      <c r="H142" s="56">
        <v>1.4375</v>
      </c>
      <c r="I142" s="72">
        <v>0.15525</v>
      </c>
      <c r="J142" s="62"/>
      <c r="K142" s="54"/>
      <c r="L142" s="57"/>
      <c r="EX142" s="38"/>
      <c r="EY142" s="39"/>
      <c r="EZ142" s="39"/>
      <c r="FA142" s="39"/>
      <c r="FB142" s="39"/>
      <c r="FF142" s="3" t="s">
        <v>74</v>
      </c>
      <c r="FH142" s="39"/>
    </row>
    <row r="143" spans="1:165" customFormat="1" ht="15" x14ac:dyDescent="0.25">
      <c r="A143" s="48"/>
      <c r="B143" s="51"/>
      <c r="C143" s="384" t="s">
        <v>75</v>
      </c>
      <c r="D143" s="384"/>
      <c r="E143" s="384"/>
      <c r="F143" s="63"/>
      <c r="G143" s="64"/>
      <c r="H143" s="64"/>
      <c r="I143" s="64"/>
      <c r="J143" s="65">
        <v>31164.93</v>
      </c>
      <c r="K143" s="64"/>
      <c r="L143" s="101">
        <v>22272.65</v>
      </c>
      <c r="EX143" s="38"/>
      <c r="EY143" s="39"/>
      <c r="EZ143" s="39"/>
      <c r="FA143" s="39"/>
      <c r="FB143" s="39"/>
      <c r="FG143" s="3" t="s">
        <v>75</v>
      </c>
      <c r="FH143" s="39"/>
    </row>
    <row r="144" spans="1:165" customFormat="1" ht="15" x14ac:dyDescent="0.25">
      <c r="A144" s="59"/>
      <c r="B144" s="51"/>
      <c r="C144" s="385" t="s">
        <v>76</v>
      </c>
      <c r="D144" s="385"/>
      <c r="E144" s="385"/>
      <c r="F144" s="53"/>
      <c r="G144" s="54"/>
      <c r="H144" s="54"/>
      <c r="I144" s="54"/>
      <c r="J144" s="62"/>
      <c r="K144" s="54"/>
      <c r="L144" s="99">
        <v>21767.82</v>
      </c>
      <c r="EX144" s="38"/>
      <c r="EY144" s="39"/>
      <c r="EZ144" s="39"/>
      <c r="FA144" s="39"/>
      <c r="FB144" s="39"/>
      <c r="FF144" s="3" t="s">
        <v>76</v>
      </c>
      <c r="FH144" s="39"/>
    </row>
    <row r="145" spans="1:165" customFormat="1" ht="23.25" x14ac:dyDescent="0.25">
      <c r="A145" s="59"/>
      <c r="B145" s="51" t="s">
        <v>111</v>
      </c>
      <c r="C145" s="385" t="s">
        <v>112</v>
      </c>
      <c r="D145" s="385"/>
      <c r="E145" s="385"/>
      <c r="F145" s="53" t="s">
        <v>79</v>
      </c>
      <c r="G145" s="66">
        <v>97</v>
      </c>
      <c r="H145" s="54"/>
      <c r="I145" s="66">
        <v>97</v>
      </c>
      <c r="J145" s="62"/>
      <c r="K145" s="54"/>
      <c r="L145" s="99">
        <v>21114.79</v>
      </c>
      <c r="EX145" s="38"/>
      <c r="EY145" s="39"/>
      <c r="EZ145" s="39"/>
      <c r="FA145" s="39"/>
      <c r="FB145" s="39"/>
      <c r="FF145" s="3" t="s">
        <v>112</v>
      </c>
      <c r="FH145" s="39"/>
    </row>
    <row r="146" spans="1:165" customFormat="1" ht="23.25" x14ac:dyDescent="0.25">
      <c r="A146" s="59"/>
      <c r="B146" s="51" t="s">
        <v>113</v>
      </c>
      <c r="C146" s="385" t="s">
        <v>114</v>
      </c>
      <c r="D146" s="385"/>
      <c r="E146" s="385"/>
      <c r="F146" s="53" t="s">
        <v>79</v>
      </c>
      <c r="G146" s="66">
        <v>51</v>
      </c>
      <c r="H146" s="54"/>
      <c r="I146" s="66">
        <v>51</v>
      </c>
      <c r="J146" s="62"/>
      <c r="K146" s="54"/>
      <c r="L146" s="99">
        <v>11101.59</v>
      </c>
      <c r="EX146" s="38"/>
      <c r="EY146" s="39"/>
      <c r="EZ146" s="39"/>
      <c r="FA146" s="39"/>
      <c r="FB146" s="39"/>
      <c r="FF146" s="3" t="s">
        <v>114</v>
      </c>
      <c r="FH146" s="39"/>
    </row>
    <row r="147" spans="1:165" customFormat="1" ht="15" x14ac:dyDescent="0.25">
      <c r="A147" s="67"/>
      <c r="B147" s="68"/>
      <c r="C147" s="386" t="s">
        <v>82</v>
      </c>
      <c r="D147" s="386"/>
      <c r="E147" s="386"/>
      <c r="F147" s="42"/>
      <c r="G147" s="43"/>
      <c r="H147" s="43"/>
      <c r="I147" s="43"/>
      <c r="J147" s="46"/>
      <c r="K147" s="43"/>
      <c r="L147" s="102">
        <v>54489.03</v>
      </c>
      <c r="EX147" s="38"/>
      <c r="EY147" s="39"/>
      <c r="EZ147" s="39"/>
      <c r="FA147" s="39"/>
      <c r="FB147" s="39"/>
      <c r="FH147" s="39" t="s">
        <v>82</v>
      </c>
    </row>
    <row r="148" spans="1:165" customFormat="1" ht="45" x14ac:dyDescent="0.25">
      <c r="A148" s="40" t="s">
        <v>115</v>
      </c>
      <c r="B148" s="41" t="s">
        <v>116</v>
      </c>
      <c r="C148" s="386" t="s">
        <v>117</v>
      </c>
      <c r="D148" s="386"/>
      <c r="E148" s="386"/>
      <c r="F148" s="42" t="s">
        <v>85</v>
      </c>
      <c r="G148" s="43">
        <v>18</v>
      </c>
      <c r="H148" s="44">
        <v>1</v>
      </c>
      <c r="I148" s="44">
        <v>18</v>
      </c>
      <c r="J148" s="69">
        <v>13499.17</v>
      </c>
      <c r="K148" s="70">
        <v>1.04236</v>
      </c>
      <c r="L148" s="102">
        <v>253277.91</v>
      </c>
      <c r="EX148" s="38"/>
      <c r="EY148" s="39"/>
      <c r="EZ148" s="39" t="s">
        <v>117</v>
      </c>
      <c r="FA148" s="39" t="s">
        <v>4</v>
      </c>
      <c r="FB148" s="39" t="s">
        <v>4</v>
      </c>
      <c r="FH148" s="39"/>
    </row>
    <row r="149" spans="1:165" customFormat="1" ht="15" x14ac:dyDescent="0.25">
      <c r="A149" s="48"/>
      <c r="B149" s="49"/>
      <c r="C149" s="385" t="s">
        <v>118</v>
      </c>
      <c r="D149" s="385"/>
      <c r="E149" s="385"/>
      <c r="F149" s="385"/>
      <c r="G149" s="385"/>
      <c r="H149" s="385"/>
      <c r="I149" s="385"/>
      <c r="J149" s="385"/>
      <c r="K149" s="385"/>
      <c r="L149" s="387"/>
      <c r="EX149" s="38"/>
      <c r="EY149" s="39"/>
      <c r="EZ149" s="39"/>
      <c r="FA149" s="39"/>
      <c r="FB149" s="39"/>
      <c r="FH149" s="39"/>
      <c r="FI149" s="3" t="s">
        <v>118</v>
      </c>
    </row>
    <row r="150" spans="1:165" customFormat="1" ht="15" x14ac:dyDescent="0.25">
      <c r="A150" s="50"/>
      <c r="B150" s="51"/>
      <c r="C150" s="388" t="s">
        <v>87</v>
      </c>
      <c r="D150" s="388"/>
      <c r="E150" s="388"/>
      <c r="F150" s="388"/>
      <c r="G150" s="388"/>
      <c r="H150" s="388"/>
      <c r="I150" s="388"/>
      <c r="J150" s="388"/>
      <c r="K150" s="388"/>
      <c r="L150" s="389"/>
      <c r="EX150" s="38"/>
      <c r="EY150" s="39"/>
      <c r="EZ150" s="39"/>
      <c r="FA150" s="39"/>
      <c r="FB150" s="39"/>
      <c r="FD150" s="3" t="s">
        <v>87</v>
      </c>
      <c r="FH150" s="39"/>
    </row>
    <row r="151" spans="1:165" customFormat="1" ht="15" x14ac:dyDescent="0.25">
      <c r="A151" s="50"/>
      <c r="B151" s="51"/>
      <c r="C151" s="388" t="s">
        <v>88</v>
      </c>
      <c r="D151" s="388"/>
      <c r="E151" s="388"/>
      <c r="F151" s="388"/>
      <c r="G151" s="388"/>
      <c r="H151" s="388"/>
      <c r="I151" s="388"/>
      <c r="J151" s="388"/>
      <c r="K151" s="388"/>
      <c r="L151" s="389"/>
      <c r="EX151" s="38"/>
      <c r="EY151" s="39"/>
      <c r="EZ151" s="39"/>
      <c r="FA151" s="39"/>
      <c r="FB151" s="39"/>
      <c r="FD151" s="3" t="s">
        <v>88</v>
      </c>
      <c r="FH151" s="39"/>
    </row>
    <row r="152" spans="1:165" customFormat="1" ht="15" x14ac:dyDescent="0.25">
      <c r="A152" s="67"/>
      <c r="B152" s="68"/>
      <c r="C152" s="386" t="s">
        <v>82</v>
      </c>
      <c r="D152" s="386"/>
      <c r="E152" s="386"/>
      <c r="F152" s="42"/>
      <c r="G152" s="43"/>
      <c r="H152" s="43"/>
      <c r="I152" s="43"/>
      <c r="J152" s="46"/>
      <c r="K152" s="43"/>
      <c r="L152" s="102">
        <v>253277.91</v>
      </c>
      <c r="EX152" s="38"/>
      <c r="EY152" s="39"/>
      <c r="EZ152" s="39"/>
      <c r="FA152" s="39"/>
      <c r="FB152" s="39"/>
      <c r="FH152" s="39" t="s">
        <v>82</v>
      </c>
    </row>
    <row r="153" spans="1:165" customFormat="1" ht="45" x14ac:dyDescent="0.25">
      <c r="A153" s="40" t="s">
        <v>119</v>
      </c>
      <c r="B153" s="41" t="s">
        <v>120</v>
      </c>
      <c r="C153" s="386" t="s">
        <v>121</v>
      </c>
      <c r="D153" s="386"/>
      <c r="E153" s="386"/>
      <c r="F153" s="42" t="s">
        <v>85</v>
      </c>
      <c r="G153" s="43">
        <v>18</v>
      </c>
      <c r="H153" s="44">
        <v>1</v>
      </c>
      <c r="I153" s="44">
        <v>18</v>
      </c>
      <c r="J153" s="69">
        <v>3129.17</v>
      </c>
      <c r="K153" s="70">
        <v>1.04236</v>
      </c>
      <c r="L153" s="102">
        <v>58710.99</v>
      </c>
      <c r="EX153" s="38"/>
      <c r="EY153" s="39"/>
      <c r="EZ153" s="39" t="s">
        <v>121</v>
      </c>
      <c r="FA153" s="39" t="s">
        <v>4</v>
      </c>
      <c r="FB153" s="39" t="s">
        <v>4</v>
      </c>
      <c r="FH153" s="39"/>
    </row>
    <row r="154" spans="1:165" customFormat="1" ht="15" x14ac:dyDescent="0.25">
      <c r="A154" s="48"/>
      <c r="B154" s="49"/>
      <c r="C154" s="385" t="s">
        <v>122</v>
      </c>
      <c r="D154" s="385"/>
      <c r="E154" s="385"/>
      <c r="F154" s="385"/>
      <c r="G154" s="385"/>
      <c r="H154" s="385"/>
      <c r="I154" s="385"/>
      <c r="J154" s="385"/>
      <c r="K154" s="385"/>
      <c r="L154" s="387"/>
      <c r="EX154" s="38"/>
      <c r="EY154" s="39"/>
      <c r="EZ154" s="39"/>
      <c r="FA154" s="39"/>
      <c r="FB154" s="39"/>
      <c r="FH154" s="39"/>
      <c r="FI154" s="3" t="s">
        <v>122</v>
      </c>
    </row>
    <row r="155" spans="1:165" customFormat="1" ht="15" x14ac:dyDescent="0.25">
      <c r="A155" s="50"/>
      <c r="B155" s="51"/>
      <c r="C155" s="388" t="s">
        <v>87</v>
      </c>
      <c r="D155" s="388"/>
      <c r="E155" s="388"/>
      <c r="F155" s="388"/>
      <c r="G155" s="388"/>
      <c r="H155" s="388"/>
      <c r="I155" s="388"/>
      <c r="J155" s="388"/>
      <c r="K155" s="388"/>
      <c r="L155" s="389"/>
      <c r="EX155" s="38"/>
      <c r="EY155" s="39"/>
      <c r="EZ155" s="39"/>
      <c r="FA155" s="39"/>
      <c r="FB155" s="39"/>
      <c r="FD155" s="3" t="s">
        <v>87</v>
      </c>
      <c r="FH155" s="39"/>
    </row>
    <row r="156" spans="1:165" customFormat="1" ht="15" x14ac:dyDescent="0.25">
      <c r="A156" s="50"/>
      <c r="B156" s="51"/>
      <c r="C156" s="388" t="s">
        <v>88</v>
      </c>
      <c r="D156" s="388"/>
      <c r="E156" s="388"/>
      <c r="F156" s="388"/>
      <c r="G156" s="388"/>
      <c r="H156" s="388"/>
      <c r="I156" s="388"/>
      <c r="J156" s="388"/>
      <c r="K156" s="388"/>
      <c r="L156" s="389"/>
      <c r="EX156" s="38"/>
      <c r="EY156" s="39"/>
      <c r="EZ156" s="39"/>
      <c r="FA156" s="39"/>
      <c r="FB156" s="39"/>
      <c r="FD156" s="3" t="s">
        <v>88</v>
      </c>
      <c r="FH156" s="39"/>
    </row>
    <row r="157" spans="1:165" customFormat="1" ht="15" x14ac:dyDescent="0.25">
      <c r="A157" s="67"/>
      <c r="B157" s="68"/>
      <c r="C157" s="386" t="s">
        <v>82</v>
      </c>
      <c r="D157" s="386"/>
      <c r="E157" s="386"/>
      <c r="F157" s="42"/>
      <c r="G157" s="43"/>
      <c r="H157" s="43"/>
      <c r="I157" s="43"/>
      <c r="J157" s="46"/>
      <c r="K157" s="43"/>
      <c r="L157" s="102">
        <v>58710.99</v>
      </c>
      <c r="EX157" s="38"/>
      <c r="EY157" s="39"/>
      <c r="EZ157" s="39"/>
      <c r="FA157" s="39"/>
      <c r="FB157" s="39"/>
      <c r="FH157" s="39" t="s">
        <v>82</v>
      </c>
    </row>
    <row r="158" spans="1:165" customFormat="1" ht="45.75" x14ac:dyDescent="0.25">
      <c r="A158" s="40" t="s">
        <v>123</v>
      </c>
      <c r="B158" s="41" t="s">
        <v>124</v>
      </c>
      <c r="C158" s="386" t="s">
        <v>125</v>
      </c>
      <c r="D158" s="386"/>
      <c r="E158" s="386"/>
      <c r="F158" s="42" t="s">
        <v>126</v>
      </c>
      <c r="G158" s="43">
        <v>0.02</v>
      </c>
      <c r="H158" s="44">
        <v>1</v>
      </c>
      <c r="I158" s="71">
        <v>0.02</v>
      </c>
      <c r="J158" s="46"/>
      <c r="K158" s="43"/>
      <c r="L158" s="47"/>
      <c r="EX158" s="38"/>
      <c r="EY158" s="39"/>
      <c r="EZ158" s="39" t="s">
        <v>125</v>
      </c>
      <c r="FA158" s="39" t="s">
        <v>4</v>
      </c>
      <c r="FB158" s="39" t="s">
        <v>4</v>
      </c>
      <c r="FH158" s="39"/>
    </row>
    <row r="159" spans="1:165" customFormat="1" ht="15" x14ac:dyDescent="0.25">
      <c r="A159" s="48"/>
      <c r="B159" s="49"/>
      <c r="C159" s="385" t="s">
        <v>127</v>
      </c>
      <c r="D159" s="385"/>
      <c r="E159" s="385"/>
      <c r="F159" s="385"/>
      <c r="G159" s="385"/>
      <c r="H159" s="385"/>
      <c r="I159" s="385"/>
      <c r="J159" s="385"/>
      <c r="K159" s="385"/>
      <c r="L159" s="387"/>
      <c r="EX159" s="38"/>
      <c r="EY159" s="39"/>
      <c r="EZ159" s="39"/>
      <c r="FA159" s="39"/>
      <c r="FB159" s="39"/>
      <c r="FC159" s="3" t="s">
        <v>127</v>
      </c>
      <c r="FH159" s="39"/>
    </row>
    <row r="160" spans="1:165" customFormat="1" ht="68.25" x14ac:dyDescent="0.25">
      <c r="A160" s="50"/>
      <c r="B160" s="51" t="s">
        <v>61</v>
      </c>
      <c r="C160" s="388" t="s">
        <v>62</v>
      </c>
      <c r="D160" s="388"/>
      <c r="E160" s="388"/>
      <c r="F160" s="388"/>
      <c r="G160" s="388"/>
      <c r="H160" s="388"/>
      <c r="I160" s="388"/>
      <c r="J160" s="388"/>
      <c r="K160" s="388"/>
      <c r="L160" s="389"/>
      <c r="EX160" s="38"/>
      <c r="EY160" s="39"/>
      <c r="EZ160" s="39"/>
      <c r="FA160" s="39"/>
      <c r="FB160" s="39"/>
      <c r="FD160" s="3" t="s">
        <v>62</v>
      </c>
      <c r="FH160" s="39"/>
    </row>
    <row r="161" spans="1:164" customFormat="1" ht="15" x14ac:dyDescent="0.25">
      <c r="A161" s="52"/>
      <c r="B161" s="51" t="s">
        <v>56</v>
      </c>
      <c r="C161" s="385" t="s">
        <v>65</v>
      </c>
      <c r="D161" s="385"/>
      <c r="E161" s="385"/>
      <c r="F161" s="53"/>
      <c r="G161" s="54"/>
      <c r="H161" s="54"/>
      <c r="I161" s="54"/>
      <c r="J161" s="55">
        <v>133470.88</v>
      </c>
      <c r="K161" s="60">
        <v>1.1499999999999999</v>
      </c>
      <c r="L161" s="99">
        <v>3069.83</v>
      </c>
      <c r="EX161" s="38"/>
      <c r="EY161" s="39"/>
      <c r="EZ161" s="39"/>
      <c r="FA161" s="39"/>
      <c r="FB161" s="39"/>
      <c r="FE161" s="3" t="s">
        <v>65</v>
      </c>
      <c r="FH161" s="39"/>
    </row>
    <row r="162" spans="1:164" customFormat="1" ht="15" x14ac:dyDescent="0.25">
      <c r="A162" s="59"/>
      <c r="B162" s="51"/>
      <c r="C162" s="385" t="s">
        <v>72</v>
      </c>
      <c r="D162" s="385"/>
      <c r="E162" s="385"/>
      <c r="F162" s="53" t="s">
        <v>73</v>
      </c>
      <c r="G162" s="60">
        <v>25.95</v>
      </c>
      <c r="H162" s="60">
        <v>1.1499999999999999</v>
      </c>
      <c r="I162" s="72">
        <v>0.59684999999999999</v>
      </c>
      <c r="J162" s="62"/>
      <c r="K162" s="54"/>
      <c r="L162" s="57"/>
      <c r="EX162" s="38"/>
      <c r="EY162" s="39"/>
      <c r="EZ162" s="39"/>
      <c r="FA162" s="39"/>
      <c r="FB162" s="39"/>
      <c r="FF162" s="3" t="s">
        <v>72</v>
      </c>
      <c r="FH162" s="39"/>
    </row>
    <row r="163" spans="1:164" customFormat="1" ht="15" x14ac:dyDescent="0.25">
      <c r="A163" s="48"/>
      <c r="B163" s="51"/>
      <c r="C163" s="384" t="s">
        <v>75</v>
      </c>
      <c r="D163" s="384"/>
      <c r="E163" s="384"/>
      <c r="F163" s="63"/>
      <c r="G163" s="64"/>
      <c r="H163" s="64"/>
      <c r="I163" s="64"/>
      <c r="J163" s="65">
        <v>133470.88</v>
      </c>
      <c r="K163" s="64"/>
      <c r="L163" s="101">
        <v>3069.83</v>
      </c>
      <c r="EX163" s="38"/>
      <c r="EY163" s="39"/>
      <c r="EZ163" s="39"/>
      <c r="FA163" s="39"/>
      <c r="FB163" s="39"/>
      <c r="FG163" s="3" t="s">
        <v>75</v>
      </c>
      <c r="FH163" s="39"/>
    </row>
    <row r="164" spans="1:164" customFormat="1" ht="15" x14ac:dyDescent="0.25">
      <c r="A164" s="59"/>
      <c r="B164" s="51"/>
      <c r="C164" s="385" t="s">
        <v>76</v>
      </c>
      <c r="D164" s="385"/>
      <c r="E164" s="385"/>
      <c r="F164" s="53"/>
      <c r="G164" s="54"/>
      <c r="H164" s="54"/>
      <c r="I164" s="54"/>
      <c r="J164" s="62"/>
      <c r="K164" s="54"/>
      <c r="L164" s="99">
        <v>3069.83</v>
      </c>
      <c r="EX164" s="38"/>
      <c r="EY164" s="39"/>
      <c r="EZ164" s="39"/>
      <c r="FA164" s="39"/>
      <c r="FB164" s="39"/>
      <c r="FF164" s="3" t="s">
        <v>76</v>
      </c>
      <c r="FH164" s="39"/>
    </row>
    <row r="165" spans="1:164" customFormat="1" ht="45.75" x14ac:dyDescent="0.25">
      <c r="A165" s="59"/>
      <c r="B165" s="51" t="s">
        <v>128</v>
      </c>
      <c r="C165" s="385" t="s">
        <v>129</v>
      </c>
      <c r="D165" s="385"/>
      <c r="E165" s="385"/>
      <c r="F165" s="53" t="s">
        <v>79</v>
      </c>
      <c r="G165" s="66">
        <v>103</v>
      </c>
      <c r="H165" s="54"/>
      <c r="I165" s="66">
        <v>103</v>
      </c>
      <c r="J165" s="62"/>
      <c r="K165" s="54"/>
      <c r="L165" s="99">
        <v>3161.92</v>
      </c>
      <c r="EX165" s="38"/>
      <c r="EY165" s="39"/>
      <c r="EZ165" s="39"/>
      <c r="FA165" s="39"/>
      <c r="FB165" s="39"/>
      <c r="FF165" s="3" t="s">
        <v>129</v>
      </c>
      <c r="FH165" s="39"/>
    </row>
    <row r="166" spans="1:164" customFormat="1" ht="45.75" x14ac:dyDescent="0.25">
      <c r="A166" s="59"/>
      <c r="B166" s="51" t="s">
        <v>130</v>
      </c>
      <c r="C166" s="385" t="s">
        <v>131</v>
      </c>
      <c r="D166" s="385"/>
      <c r="E166" s="385"/>
      <c r="F166" s="53" t="s">
        <v>79</v>
      </c>
      <c r="G166" s="66">
        <v>59</v>
      </c>
      <c r="H166" s="54"/>
      <c r="I166" s="66">
        <v>59</v>
      </c>
      <c r="J166" s="62"/>
      <c r="K166" s="54"/>
      <c r="L166" s="99">
        <v>1811.2</v>
      </c>
      <c r="EX166" s="38"/>
      <c r="EY166" s="39"/>
      <c r="EZ166" s="39"/>
      <c r="FA166" s="39"/>
      <c r="FB166" s="39"/>
      <c r="FF166" s="3" t="s">
        <v>131</v>
      </c>
      <c r="FH166" s="39"/>
    </row>
    <row r="167" spans="1:164" customFormat="1" ht="15" x14ac:dyDescent="0.25">
      <c r="A167" s="67"/>
      <c r="B167" s="68"/>
      <c r="C167" s="386" t="s">
        <v>82</v>
      </c>
      <c r="D167" s="386"/>
      <c r="E167" s="386"/>
      <c r="F167" s="42"/>
      <c r="G167" s="43"/>
      <c r="H167" s="43"/>
      <c r="I167" s="43"/>
      <c r="J167" s="46"/>
      <c r="K167" s="43"/>
      <c r="L167" s="102">
        <v>8042.95</v>
      </c>
      <c r="EX167" s="38"/>
      <c r="EY167" s="39"/>
      <c r="EZ167" s="39"/>
      <c r="FA167" s="39"/>
      <c r="FB167" s="39"/>
      <c r="FH167" s="39" t="s">
        <v>82</v>
      </c>
    </row>
    <row r="168" spans="1:164" customFormat="1" ht="45.75" x14ac:dyDescent="0.25">
      <c r="A168" s="40" t="s">
        <v>132</v>
      </c>
      <c r="B168" s="41" t="s">
        <v>133</v>
      </c>
      <c r="C168" s="386" t="s">
        <v>134</v>
      </c>
      <c r="D168" s="386"/>
      <c r="E168" s="386"/>
      <c r="F168" s="42" t="s">
        <v>126</v>
      </c>
      <c r="G168" s="43">
        <v>0.02</v>
      </c>
      <c r="H168" s="44">
        <v>1</v>
      </c>
      <c r="I168" s="71">
        <v>0.02</v>
      </c>
      <c r="J168" s="46"/>
      <c r="K168" s="43"/>
      <c r="L168" s="47"/>
      <c r="EX168" s="38"/>
      <c r="EY168" s="39"/>
      <c r="EZ168" s="39" t="s">
        <v>134</v>
      </c>
      <c r="FA168" s="39" t="s">
        <v>4</v>
      </c>
      <c r="FB168" s="39" t="s">
        <v>4</v>
      </c>
      <c r="FH168" s="39"/>
    </row>
    <row r="169" spans="1:164" customFormat="1" ht="15" x14ac:dyDescent="0.25">
      <c r="A169" s="48"/>
      <c r="B169" s="49"/>
      <c r="C169" s="385" t="s">
        <v>127</v>
      </c>
      <c r="D169" s="385"/>
      <c r="E169" s="385"/>
      <c r="F169" s="385"/>
      <c r="G169" s="385"/>
      <c r="H169" s="385"/>
      <c r="I169" s="385"/>
      <c r="J169" s="385"/>
      <c r="K169" s="385"/>
      <c r="L169" s="387"/>
      <c r="EX169" s="38"/>
      <c r="EY169" s="39"/>
      <c r="EZ169" s="39"/>
      <c r="FA169" s="39"/>
      <c r="FB169" s="39"/>
      <c r="FC169" s="3" t="s">
        <v>127</v>
      </c>
      <c r="FH169" s="39"/>
    </row>
    <row r="170" spans="1:164" customFormat="1" ht="68.25" x14ac:dyDescent="0.25">
      <c r="A170" s="50"/>
      <c r="B170" s="51" t="s">
        <v>61</v>
      </c>
      <c r="C170" s="388" t="s">
        <v>62</v>
      </c>
      <c r="D170" s="388"/>
      <c r="E170" s="388"/>
      <c r="F170" s="388"/>
      <c r="G170" s="388"/>
      <c r="H170" s="388"/>
      <c r="I170" s="388"/>
      <c r="J170" s="388"/>
      <c r="K170" s="388"/>
      <c r="L170" s="389"/>
      <c r="EX170" s="38"/>
      <c r="EY170" s="39"/>
      <c r="EZ170" s="39"/>
      <c r="FA170" s="39"/>
      <c r="FB170" s="39"/>
      <c r="FD170" s="3" t="s">
        <v>62</v>
      </c>
      <c r="FH170" s="39"/>
    </row>
    <row r="171" spans="1:164" customFormat="1" ht="15" x14ac:dyDescent="0.25">
      <c r="A171" s="50"/>
      <c r="B171" s="51"/>
      <c r="C171" s="388" t="s">
        <v>135</v>
      </c>
      <c r="D171" s="388"/>
      <c r="E171" s="388"/>
      <c r="F171" s="388"/>
      <c r="G171" s="388"/>
      <c r="H171" s="388"/>
      <c r="I171" s="388"/>
      <c r="J171" s="388"/>
      <c r="K171" s="388"/>
      <c r="L171" s="389"/>
      <c r="EX171" s="38"/>
      <c r="EY171" s="39"/>
      <c r="EZ171" s="39"/>
      <c r="FA171" s="39"/>
      <c r="FB171" s="39"/>
      <c r="FD171" s="3" t="s">
        <v>135</v>
      </c>
      <c r="FH171" s="39"/>
    </row>
    <row r="172" spans="1:164" customFormat="1" ht="15" x14ac:dyDescent="0.25">
      <c r="A172" s="52"/>
      <c r="B172" s="51" t="s">
        <v>56</v>
      </c>
      <c r="C172" s="385" t="s">
        <v>65</v>
      </c>
      <c r="D172" s="385"/>
      <c r="E172" s="385"/>
      <c r="F172" s="53"/>
      <c r="G172" s="54"/>
      <c r="H172" s="54"/>
      <c r="I172" s="54"/>
      <c r="J172" s="55">
        <v>133470.87</v>
      </c>
      <c r="K172" s="66">
        <v>23</v>
      </c>
      <c r="L172" s="99">
        <v>61396.6</v>
      </c>
      <c r="EX172" s="38"/>
      <c r="EY172" s="39"/>
      <c r="EZ172" s="39"/>
      <c r="FA172" s="39"/>
      <c r="FB172" s="39"/>
      <c r="FE172" s="3" t="s">
        <v>65</v>
      </c>
      <c r="FH172" s="39"/>
    </row>
    <row r="173" spans="1:164" customFormat="1" ht="15" x14ac:dyDescent="0.25">
      <c r="A173" s="59"/>
      <c r="B173" s="51"/>
      <c r="C173" s="385" t="s">
        <v>72</v>
      </c>
      <c r="D173" s="385"/>
      <c r="E173" s="385"/>
      <c r="F173" s="53" t="s">
        <v>73</v>
      </c>
      <c r="G173" s="60">
        <v>1.18</v>
      </c>
      <c r="H173" s="66">
        <v>23</v>
      </c>
      <c r="I173" s="56">
        <v>0.54279999999999995</v>
      </c>
      <c r="J173" s="62"/>
      <c r="K173" s="54"/>
      <c r="L173" s="57"/>
      <c r="EX173" s="38"/>
      <c r="EY173" s="39"/>
      <c r="EZ173" s="39"/>
      <c r="FA173" s="39"/>
      <c r="FB173" s="39"/>
      <c r="FF173" s="3" t="s">
        <v>72</v>
      </c>
      <c r="FH173" s="39"/>
    </row>
    <row r="174" spans="1:164" customFormat="1" ht="15" x14ac:dyDescent="0.25">
      <c r="A174" s="48"/>
      <c r="B174" s="51"/>
      <c r="C174" s="384" t="s">
        <v>75</v>
      </c>
      <c r="D174" s="384"/>
      <c r="E174" s="384"/>
      <c r="F174" s="63"/>
      <c r="G174" s="64"/>
      <c r="H174" s="64"/>
      <c r="I174" s="64"/>
      <c r="J174" s="65">
        <v>133470.87</v>
      </c>
      <c r="K174" s="64"/>
      <c r="L174" s="101">
        <v>61396.6</v>
      </c>
      <c r="EX174" s="38"/>
      <c r="EY174" s="39"/>
      <c r="EZ174" s="39"/>
      <c r="FA174" s="39"/>
      <c r="FB174" s="39"/>
      <c r="FG174" s="3" t="s">
        <v>75</v>
      </c>
      <c r="FH174" s="39"/>
    </row>
    <row r="175" spans="1:164" customFormat="1" ht="15" x14ac:dyDescent="0.25">
      <c r="A175" s="59"/>
      <c r="B175" s="51"/>
      <c r="C175" s="385" t="s">
        <v>76</v>
      </c>
      <c r="D175" s="385"/>
      <c r="E175" s="385"/>
      <c r="F175" s="53"/>
      <c r="G175" s="54"/>
      <c r="H175" s="54"/>
      <c r="I175" s="54"/>
      <c r="J175" s="62"/>
      <c r="K175" s="54"/>
      <c r="L175" s="99">
        <v>61396.6</v>
      </c>
      <c r="EX175" s="38"/>
      <c r="EY175" s="39"/>
      <c r="EZ175" s="39"/>
      <c r="FA175" s="39"/>
      <c r="FB175" s="39"/>
      <c r="FF175" s="3" t="s">
        <v>76</v>
      </c>
      <c r="FH175" s="39"/>
    </row>
    <row r="176" spans="1:164" customFormat="1" ht="45.75" x14ac:dyDescent="0.25">
      <c r="A176" s="59"/>
      <c r="B176" s="51" t="s">
        <v>128</v>
      </c>
      <c r="C176" s="385" t="s">
        <v>129</v>
      </c>
      <c r="D176" s="385"/>
      <c r="E176" s="385"/>
      <c r="F176" s="53" t="s">
        <v>79</v>
      </c>
      <c r="G176" s="66">
        <v>103</v>
      </c>
      <c r="H176" s="54"/>
      <c r="I176" s="66">
        <v>103</v>
      </c>
      <c r="J176" s="62"/>
      <c r="K176" s="54"/>
      <c r="L176" s="99">
        <v>63238.5</v>
      </c>
      <c r="EX176" s="38"/>
      <c r="EY176" s="39"/>
      <c r="EZ176" s="39"/>
      <c r="FA176" s="39"/>
      <c r="FB176" s="39"/>
      <c r="FF176" s="3" t="s">
        <v>129</v>
      </c>
      <c r="FH176" s="39"/>
    </row>
    <row r="177" spans="1:164" customFormat="1" ht="45.75" x14ac:dyDescent="0.25">
      <c r="A177" s="59"/>
      <c r="B177" s="51" t="s">
        <v>130</v>
      </c>
      <c r="C177" s="385" t="s">
        <v>131</v>
      </c>
      <c r="D177" s="385"/>
      <c r="E177" s="385"/>
      <c r="F177" s="53" t="s">
        <v>79</v>
      </c>
      <c r="G177" s="66">
        <v>59</v>
      </c>
      <c r="H177" s="54"/>
      <c r="I177" s="66">
        <v>59</v>
      </c>
      <c r="J177" s="62"/>
      <c r="K177" s="54"/>
      <c r="L177" s="99">
        <v>36223.99</v>
      </c>
      <c r="EX177" s="38"/>
      <c r="EY177" s="39"/>
      <c r="EZ177" s="39"/>
      <c r="FA177" s="39"/>
      <c r="FB177" s="39"/>
      <c r="FF177" s="3" t="s">
        <v>131</v>
      </c>
      <c r="FH177" s="39"/>
    </row>
    <row r="178" spans="1:164" customFormat="1" ht="15" x14ac:dyDescent="0.25">
      <c r="A178" s="67"/>
      <c r="B178" s="68"/>
      <c r="C178" s="386" t="s">
        <v>82</v>
      </c>
      <c r="D178" s="386"/>
      <c r="E178" s="386"/>
      <c r="F178" s="42"/>
      <c r="G178" s="43"/>
      <c r="H178" s="43"/>
      <c r="I178" s="43"/>
      <c r="J178" s="46"/>
      <c r="K178" s="43"/>
      <c r="L178" s="102">
        <v>160859.09</v>
      </c>
      <c r="EX178" s="38"/>
      <c r="EY178" s="39"/>
      <c r="EZ178" s="39"/>
      <c r="FA178" s="39"/>
      <c r="FB178" s="39"/>
      <c r="FH178" s="39" t="s">
        <v>82</v>
      </c>
    </row>
    <row r="179" spans="1:164" customFormat="1" ht="23.25" x14ac:dyDescent="0.25">
      <c r="A179" s="40" t="s">
        <v>136</v>
      </c>
      <c r="B179" s="41" t="s">
        <v>137</v>
      </c>
      <c r="C179" s="386" t="s">
        <v>138</v>
      </c>
      <c r="D179" s="386"/>
      <c r="E179" s="386"/>
      <c r="F179" s="42" t="s">
        <v>85</v>
      </c>
      <c r="G179" s="43">
        <v>1</v>
      </c>
      <c r="H179" s="44">
        <v>1</v>
      </c>
      <c r="I179" s="44">
        <v>1</v>
      </c>
      <c r="J179" s="69">
        <v>2632.8</v>
      </c>
      <c r="K179" s="43"/>
      <c r="L179" s="102">
        <v>2632.8</v>
      </c>
      <c r="EX179" s="38"/>
      <c r="EY179" s="39"/>
      <c r="EZ179" s="39" t="s">
        <v>138</v>
      </c>
      <c r="FA179" s="39" t="s">
        <v>4</v>
      </c>
      <c r="FB179" s="39" t="s">
        <v>4</v>
      </c>
      <c r="FH179" s="39"/>
    </row>
    <row r="180" spans="1:164" customFormat="1" ht="15" x14ac:dyDescent="0.25">
      <c r="A180" s="67"/>
      <c r="B180" s="68"/>
      <c r="C180" s="386" t="s">
        <v>82</v>
      </c>
      <c r="D180" s="386"/>
      <c r="E180" s="386"/>
      <c r="F180" s="42"/>
      <c r="G180" s="43"/>
      <c r="H180" s="43"/>
      <c r="I180" s="43"/>
      <c r="J180" s="46"/>
      <c r="K180" s="43"/>
      <c r="L180" s="102">
        <v>2632.8</v>
      </c>
      <c r="EX180" s="38"/>
      <c r="EY180" s="39"/>
      <c r="EZ180" s="39"/>
      <c r="FA180" s="39"/>
      <c r="FB180" s="39"/>
      <c r="FH180" s="39" t="s">
        <v>82</v>
      </c>
    </row>
    <row r="181" spans="1:164" customFormat="1" ht="68.25" x14ac:dyDescent="0.25">
      <c r="A181" s="40" t="s">
        <v>139</v>
      </c>
      <c r="B181" s="41" t="s">
        <v>140</v>
      </c>
      <c r="C181" s="386" t="s">
        <v>141</v>
      </c>
      <c r="D181" s="386"/>
      <c r="E181" s="386"/>
      <c r="F181" s="42" t="s">
        <v>109</v>
      </c>
      <c r="G181" s="43">
        <v>8.0000000000000002E-3</v>
      </c>
      <c r="H181" s="44">
        <v>1</v>
      </c>
      <c r="I181" s="74">
        <v>8.0000000000000002E-3</v>
      </c>
      <c r="J181" s="46"/>
      <c r="K181" s="43"/>
      <c r="L181" s="47"/>
      <c r="EX181" s="38"/>
      <c r="EY181" s="39"/>
      <c r="EZ181" s="39" t="s">
        <v>141</v>
      </c>
      <c r="FA181" s="39" t="s">
        <v>4</v>
      </c>
      <c r="FB181" s="39" t="s">
        <v>4</v>
      </c>
      <c r="FH181" s="39"/>
    </row>
    <row r="182" spans="1:164" customFormat="1" ht="15" x14ac:dyDescent="0.25">
      <c r="A182" s="48"/>
      <c r="B182" s="49"/>
      <c r="C182" s="385" t="s">
        <v>142</v>
      </c>
      <c r="D182" s="385"/>
      <c r="E182" s="385"/>
      <c r="F182" s="385"/>
      <c r="G182" s="385"/>
      <c r="H182" s="385"/>
      <c r="I182" s="385"/>
      <c r="J182" s="385"/>
      <c r="K182" s="385"/>
      <c r="L182" s="387"/>
      <c r="EX182" s="38"/>
      <c r="EY182" s="39"/>
      <c r="EZ182" s="39"/>
      <c r="FA182" s="39"/>
      <c r="FB182" s="39"/>
      <c r="FC182" s="3" t="s">
        <v>142</v>
      </c>
      <c r="FH182" s="39"/>
    </row>
    <row r="183" spans="1:164" customFormat="1" ht="68.25" x14ac:dyDescent="0.25">
      <c r="A183" s="50"/>
      <c r="B183" s="51" t="s">
        <v>61</v>
      </c>
      <c r="C183" s="388" t="s">
        <v>62</v>
      </c>
      <c r="D183" s="388"/>
      <c r="E183" s="388"/>
      <c r="F183" s="388"/>
      <c r="G183" s="388"/>
      <c r="H183" s="388"/>
      <c r="I183" s="388"/>
      <c r="J183" s="388"/>
      <c r="K183" s="388"/>
      <c r="L183" s="389"/>
      <c r="EX183" s="38"/>
      <c r="EY183" s="39"/>
      <c r="EZ183" s="39"/>
      <c r="FA183" s="39"/>
      <c r="FB183" s="39"/>
      <c r="FD183" s="3" t="s">
        <v>62</v>
      </c>
      <c r="FH183" s="39"/>
    </row>
    <row r="184" spans="1:164" customFormat="1" ht="23.25" x14ac:dyDescent="0.25">
      <c r="A184" s="50"/>
      <c r="B184" s="51" t="s">
        <v>63</v>
      </c>
      <c r="C184" s="388" t="s">
        <v>64</v>
      </c>
      <c r="D184" s="388"/>
      <c r="E184" s="388"/>
      <c r="F184" s="388"/>
      <c r="G184" s="388"/>
      <c r="H184" s="388"/>
      <c r="I184" s="388"/>
      <c r="J184" s="388"/>
      <c r="K184" s="388"/>
      <c r="L184" s="389"/>
      <c r="EX184" s="38"/>
      <c r="EY184" s="39"/>
      <c r="EZ184" s="39"/>
      <c r="FA184" s="39"/>
      <c r="FB184" s="39"/>
      <c r="FD184" s="3" t="s">
        <v>64</v>
      </c>
      <c r="FH184" s="39"/>
    </row>
    <row r="185" spans="1:164" customFormat="1" ht="15" x14ac:dyDescent="0.25">
      <c r="A185" s="52"/>
      <c r="B185" s="51" t="s">
        <v>56</v>
      </c>
      <c r="C185" s="385" t="s">
        <v>65</v>
      </c>
      <c r="D185" s="385"/>
      <c r="E185" s="385"/>
      <c r="F185" s="53"/>
      <c r="G185" s="54"/>
      <c r="H185" s="54"/>
      <c r="I185" s="54"/>
      <c r="J185" s="55">
        <v>72566.69</v>
      </c>
      <c r="K185" s="56">
        <v>1.3225</v>
      </c>
      <c r="L185" s="100">
        <v>767.76</v>
      </c>
      <c r="EX185" s="38"/>
      <c r="EY185" s="39"/>
      <c r="EZ185" s="39"/>
      <c r="FA185" s="39"/>
      <c r="FB185" s="39"/>
      <c r="FE185" s="3" t="s">
        <v>65</v>
      </c>
      <c r="FH185" s="39"/>
    </row>
    <row r="186" spans="1:164" customFormat="1" ht="15" x14ac:dyDescent="0.25">
      <c r="A186" s="52"/>
      <c r="B186" s="51" t="s">
        <v>66</v>
      </c>
      <c r="C186" s="385" t="s">
        <v>67</v>
      </c>
      <c r="D186" s="385"/>
      <c r="E186" s="385"/>
      <c r="F186" s="53"/>
      <c r="G186" s="54"/>
      <c r="H186" s="54"/>
      <c r="I186" s="54"/>
      <c r="J186" s="58">
        <v>201.25</v>
      </c>
      <c r="K186" s="56">
        <v>1.4375</v>
      </c>
      <c r="L186" s="100">
        <v>2.31</v>
      </c>
      <c r="EX186" s="38"/>
      <c r="EY186" s="39"/>
      <c r="EZ186" s="39"/>
      <c r="FA186" s="39"/>
      <c r="FB186" s="39"/>
      <c r="FE186" s="3" t="s">
        <v>67</v>
      </c>
      <c r="FH186" s="39"/>
    </row>
    <row r="187" spans="1:164" customFormat="1" ht="15" x14ac:dyDescent="0.25">
      <c r="A187" s="52"/>
      <c r="B187" s="51" t="s">
        <v>68</v>
      </c>
      <c r="C187" s="385" t="s">
        <v>69</v>
      </c>
      <c r="D187" s="385"/>
      <c r="E187" s="385"/>
      <c r="F187" s="53"/>
      <c r="G187" s="54"/>
      <c r="H187" s="54"/>
      <c r="I187" s="54"/>
      <c r="J187" s="58">
        <v>0.91</v>
      </c>
      <c r="K187" s="56">
        <v>1.4375</v>
      </c>
      <c r="L187" s="100">
        <v>0.01</v>
      </c>
      <c r="EX187" s="38"/>
      <c r="EY187" s="39"/>
      <c r="EZ187" s="39"/>
      <c r="FA187" s="39"/>
      <c r="FB187" s="39"/>
      <c r="FE187" s="3" t="s">
        <v>69</v>
      </c>
      <c r="FH187" s="39"/>
    </row>
    <row r="188" spans="1:164" customFormat="1" ht="15" x14ac:dyDescent="0.25">
      <c r="A188" s="52"/>
      <c r="B188" s="51" t="s">
        <v>70</v>
      </c>
      <c r="C188" s="385" t="s">
        <v>71</v>
      </c>
      <c r="D188" s="385"/>
      <c r="E188" s="385"/>
      <c r="F188" s="53"/>
      <c r="G188" s="54"/>
      <c r="H188" s="54"/>
      <c r="I188" s="54"/>
      <c r="J188" s="58">
        <v>140.91999999999999</v>
      </c>
      <c r="K188" s="54"/>
      <c r="L188" s="100">
        <v>1.1299999999999999</v>
      </c>
      <c r="EX188" s="38"/>
      <c r="EY188" s="39"/>
      <c r="EZ188" s="39"/>
      <c r="FA188" s="39"/>
      <c r="FB188" s="39"/>
      <c r="FE188" s="3" t="s">
        <v>71</v>
      </c>
      <c r="FH188" s="39"/>
    </row>
    <row r="189" spans="1:164" customFormat="1" ht="15" x14ac:dyDescent="0.25">
      <c r="A189" s="59"/>
      <c r="B189" s="51"/>
      <c r="C189" s="385" t="s">
        <v>72</v>
      </c>
      <c r="D189" s="385"/>
      <c r="E189" s="385"/>
      <c r="F189" s="53" t="s">
        <v>73</v>
      </c>
      <c r="G189" s="66">
        <v>56</v>
      </c>
      <c r="H189" s="56">
        <v>1.3225</v>
      </c>
      <c r="I189" s="72">
        <v>0.59248000000000001</v>
      </c>
      <c r="J189" s="62"/>
      <c r="K189" s="54"/>
      <c r="L189" s="57"/>
      <c r="EX189" s="38"/>
      <c r="EY189" s="39"/>
      <c r="EZ189" s="39"/>
      <c r="FA189" s="39"/>
      <c r="FB189" s="39"/>
      <c r="FF189" s="3" t="s">
        <v>72</v>
      </c>
      <c r="FH189" s="39"/>
    </row>
    <row r="190" spans="1:164" customFormat="1" ht="15" x14ac:dyDescent="0.25">
      <c r="A190" s="59"/>
      <c r="B190" s="51"/>
      <c r="C190" s="385" t="s">
        <v>74</v>
      </c>
      <c r="D190" s="385"/>
      <c r="E190" s="385"/>
      <c r="F190" s="53" t="s">
        <v>73</v>
      </c>
      <c r="G190" s="60">
        <v>7.0000000000000007E-2</v>
      </c>
      <c r="H190" s="56">
        <v>1.4375</v>
      </c>
      <c r="I190" s="75">
        <v>8.0500000000000005E-4</v>
      </c>
      <c r="J190" s="62"/>
      <c r="K190" s="54"/>
      <c r="L190" s="57"/>
      <c r="EX190" s="38"/>
      <c r="EY190" s="39"/>
      <c r="EZ190" s="39"/>
      <c r="FA190" s="39"/>
      <c r="FB190" s="39"/>
      <c r="FF190" s="3" t="s">
        <v>74</v>
      </c>
      <c r="FH190" s="39"/>
    </row>
    <row r="191" spans="1:164" customFormat="1" ht="15" x14ac:dyDescent="0.25">
      <c r="A191" s="48"/>
      <c r="B191" s="51"/>
      <c r="C191" s="384" t="s">
        <v>75</v>
      </c>
      <c r="D191" s="384"/>
      <c r="E191" s="384"/>
      <c r="F191" s="63"/>
      <c r="G191" s="64"/>
      <c r="H191" s="64"/>
      <c r="I191" s="64"/>
      <c r="J191" s="65">
        <v>72908.86</v>
      </c>
      <c r="K191" s="64"/>
      <c r="L191" s="103">
        <v>771.2</v>
      </c>
      <c r="EX191" s="38"/>
      <c r="EY191" s="39"/>
      <c r="EZ191" s="39"/>
      <c r="FA191" s="39"/>
      <c r="FB191" s="39"/>
      <c r="FG191" s="3" t="s">
        <v>75</v>
      </c>
      <c r="FH191" s="39"/>
    </row>
    <row r="192" spans="1:164" customFormat="1" ht="15" x14ac:dyDescent="0.25">
      <c r="A192" s="59"/>
      <c r="B192" s="51"/>
      <c r="C192" s="385" t="s">
        <v>76</v>
      </c>
      <c r="D192" s="385"/>
      <c r="E192" s="385"/>
      <c r="F192" s="53"/>
      <c r="G192" s="54"/>
      <c r="H192" s="54"/>
      <c r="I192" s="54"/>
      <c r="J192" s="62"/>
      <c r="K192" s="54"/>
      <c r="L192" s="100">
        <v>767.77</v>
      </c>
      <c r="EX192" s="38"/>
      <c r="EY192" s="39"/>
      <c r="EZ192" s="39"/>
      <c r="FA192" s="39"/>
      <c r="FB192" s="39"/>
      <c r="FF192" s="3" t="s">
        <v>76</v>
      </c>
      <c r="FH192" s="39"/>
    </row>
    <row r="193" spans="1:164" customFormat="1" ht="45.75" x14ac:dyDescent="0.25">
      <c r="A193" s="59"/>
      <c r="B193" s="51" t="s">
        <v>143</v>
      </c>
      <c r="C193" s="385" t="s">
        <v>144</v>
      </c>
      <c r="D193" s="385"/>
      <c r="E193" s="385"/>
      <c r="F193" s="53" t="s">
        <v>79</v>
      </c>
      <c r="G193" s="66">
        <v>121</v>
      </c>
      <c r="H193" s="54"/>
      <c r="I193" s="66">
        <v>121</v>
      </c>
      <c r="J193" s="62"/>
      <c r="K193" s="54"/>
      <c r="L193" s="100">
        <v>929</v>
      </c>
      <c r="EX193" s="38"/>
      <c r="EY193" s="39"/>
      <c r="EZ193" s="39"/>
      <c r="FA193" s="39"/>
      <c r="FB193" s="39"/>
      <c r="FF193" s="3" t="s">
        <v>144</v>
      </c>
      <c r="FH193" s="39"/>
    </row>
    <row r="194" spans="1:164" customFormat="1" ht="45.75" x14ac:dyDescent="0.25">
      <c r="A194" s="59"/>
      <c r="B194" s="51" t="s">
        <v>145</v>
      </c>
      <c r="C194" s="385" t="s">
        <v>146</v>
      </c>
      <c r="D194" s="385"/>
      <c r="E194" s="385"/>
      <c r="F194" s="53" t="s">
        <v>79</v>
      </c>
      <c r="G194" s="66">
        <v>72</v>
      </c>
      <c r="H194" s="60">
        <v>0.85</v>
      </c>
      <c r="I194" s="73">
        <v>61.2</v>
      </c>
      <c r="J194" s="62"/>
      <c r="K194" s="54"/>
      <c r="L194" s="100">
        <v>469.88</v>
      </c>
      <c r="EX194" s="38"/>
      <c r="EY194" s="39"/>
      <c r="EZ194" s="39"/>
      <c r="FA194" s="39"/>
      <c r="FB194" s="39"/>
      <c r="FF194" s="3" t="s">
        <v>146</v>
      </c>
      <c r="FH194" s="39"/>
    </row>
    <row r="195" spans="1:164" customFormat="1" ht="15" x14ac:dyDescent="0.25">
      <c r="A195" s="67"/>
      <c r="B195" s="68"/>
      <c r="C195" s="386" t="s">
        <v>82</v>
      </c>
      <c r="D195" s="386"/>
      <c r="E195" s="386"/>
      <c r="F195" s="42"/>
      <c r="G195" s="43"/>
      <c r="H195" s="43"/>
      <c r="I195" s="43"/>
      <c r="J195" s="46"/>
      <c r="K195" s="43"/>
      <c r="L195" s="102">
        <v>2170.08</v>
      </c>
      <c r="EX195" s="38"/>
      <c r="EY195" s="39"/>
      <c r="EZ195" s="39"/>
      <c r="FA195" s="39"/>
      <c r="FB195" s="39"/>
      <c r="FH195" s="39" t="s">
        <v>82</v>
      </c>
    </row>
    <row r="196" spans="1:164" customFormat="1" ht="23.25" x14ac:dyDescent="0.25">
      <c r="A196" s="40" t="s">
        <v>147</v>
      </c>
      <c r="B196" s="41" t="s">
        <v>148</v>
      </c>
      <c r="C196" s="386" t="s">
        <v>149</v>
      </c>
      <c r="D196" s="386"/>
      <c r="E196" s="386"/>
      <c r="F196" s="42" t="s">
        <v>150</v>
      </c>
      <c r="G196" s="43">
        <v>0.7984</v>
      </c>
      <c r="H196" s="44">
        <v>1</v>
      </c>
      <c r="I196" s="45">
        <v>0.7984</v>
      </c>
      <c r="J196" s="77">
        <v>182.5</v>
      </c>
      <c r="K196" s="43"/>
      <c r="L196" s="104">
        <v>145.71</v>
      </c>
      <c r="EX196" s="38"/>
      <c r="EY196" s="39"/>
      <c r="EZ196" s="39" t="s">
        <v>149</v>
      </c>
      <c r="FA196" s="39" t="s">
        <v>4</v>
      </c>
      <c r="FB196" s="39" t="s">
        <v>4</v>
      </c>
      <c r="FH196" s="39"/>
    </row>
    <row r="197" spans="1:164" customFormat="1" ht="15" x14ac:dyDescent="0.25">
      <c r="A197" s="67"/>
      <c r="B197" s="68"/>
      <c r="C197" s="386" t="s">
        <v>82</v>
      </c>
      <c r="D197" s="386"/>
      <c r="E197" s="386"/>
      <c r="F197" s="42"/>
      <c r="G197" s="43"/>
      <c r="H197" s="43"/>
      <c r="I197" s="43"/>
      <c r="J197" s="46"/>
      <c r="K197" s="43"/>
      <c r="L197" s="104">
        <v>145.71</v>
      </c>
      <c r="EX197" s="38"/>
      <c r="EY197" s="39"/>
      <c r="EZ197" s="39"/>
      <c r="FA197" s="39"/>
      <c r="FB197" s="39"/>
      <c r="FH197" s="39" t="s">
        <v>82</v>
      </c>
    </row>
    <row r="198" spans="1:164" customFormat="1" ht="34.5" x14ac:dyDescent="0.25">
      <c r="A198" s="40" t="s">
        <v>151</v>
      </c>
      <c r="B198" s="41" t="s">
        <v>152</v>
      </c>
      <c r="C198" s="386" t="s">
        <v>153</v>
      </c>
      <c r="D198" s="386"/>
      <c r="E198" s="386"/>
      <c r="F198" s="42" t="s">
        <v>59</v>
      </c>
      <c r="G198" s="43">
        <v>2.76E-2</v>
      </c>
      <c r="H198" s="44">
        <v>1</v>
      </c>
      <c r="I198" s="45">
        <v>2.76E-2</v>
      </c>
      <c r="J198" s="46"/>
      <c r="K198" s="43"/>
      <c r="L198" s="47"/>
      <c r="EX198" s="38"/>
      <c r="EY198" s="39"/>
      <c r="EZ198" s="39" t="s">
        <v>153</v>
      </c>
      <c r="FA198" s="39" t="s">
        <v>4</v>
      </c>
      <c r="FB198" s="39" t="s">
        <v>4</v>
      </c>
      <c r="FH198" s="39"/>
    </row>
    <row r="199" spans="1:164" customFormat="1" ht="15" x14ac:dyDescent="0.25">
      <c r="A199" s="48"/>
      <c r="B199" s="49"/>
      <c r="C199" s="385" t="s">
        <v>154</v>
      </c>
      <c r="D199" s="385"/>
      <c r="E199" s="385"/>
      <c r="F199" s="385"/>
      <c r="G199" s="385"/>
      <c r="H199" s="385"/>
      <c r="I199" s="385"/>
      <c r="J199" s="385"/>
      <c r="K199" s="385"/>
      <c r="L199" s="387"/>
      <c r="EX199" s="38"/>
      <c r="EY199" s="39"/>
      <c r="EZ199" s="39"/>
      <c r="FA199" s="39"/>
      <c r="FB199" s="39"/>
      <c r="FC199" s="3" t="s">
        <v>154</v>
      </c>
      <c r="FH199" s="39"/>
    </row>
    <row r="200" spans="1:164" customFormat="1" ht="68.25" x14ac:dyDescent="0.25">
      <c r="A200" s="50"/>
      <c r="B200" s="51" t="s">
        <v>61</v>
      </c>
      <c r="C200" s="388" t="s">
        <v>62</v>
      </c>
      <c r="D200" s="388"/>
      <c r="E200" s="388"/>
      <c r="F200" s="388"/>
      <c r="G200" s="388"/>
      <c r="H200" s="388"/>
      <c r="I200" s="388"/>
      <c r="J200" s="388"/>
      <c r="K200" s="388"/>
      <c r="L200" s="389"/>
      <c r="EX200" s="38"/>
      <c r="EY200" s="39"/>
      <c r="EZ200" s="39"/>
      <c r="FA200" s="39"/>
      <c r="FB200" s="39"/>
      <c r="FD200" s="3" t="s">
        <v>62</v>
      </c>
      <c r="FH200" s="39"/>
    </row>
    <row r="201" spans="1:164" customFormat="1" ht="23.25" x14ac:dyDescent="0.25">
      <c r="A201" s="50"/>
      <c r="B201" s="51" t="s">
        <v>63</v>
      </c>
      <c r="C201" s="388" t="s">
        <v>64</v>
      </c>
      <c r="D201" s="388"/>
      <c r="E201" s="388"/>
      <c r="F201" s="388"/>
      <c r="G201" s="388"/>
      <c r="H201" s="388"/>
      <c r="I201" s="388"/>
      <c r="J201" s="388"/>
      <c r="K201" s="388"/>
      <c r="L201" s="389"/>
      <c r="EX201" s="38"/>
      <c r="EY201" s="39"/>
      <c r="EZ201" s="39"/>
      <c r="FA201" s="39"/>
      <c r="FB201" s="39"/>
      <c r="FD201" s="3" t="s">
        <v>64</v>
      </c>
      <c r="FH201" s="39"/>
    </row>
    <row r="202" spans="1:164" customFormat="1" ht="15" x14ac:dyDescent="0.25">
      <c r="A202" s="52"/>
      <c r="B202" s="51" t="s">
        <v>56</v>
      </c>
      <c r="C202" s="385" t="s">
        <v>65</v>
      </c>
      <c r="D202" s="385"/>
      <c r="E202" s="385"/>
      <c r="F202" s="53"/>
      <c r="G202" s="54"/>
      <c r="H202" s="54"/>
      <c r="I202" s="54"/>
      <c r="J202" s="55">
        <v>69975.02</v>
      </c>
      <c r="K202" s="56">
        <v>1.3225</v>
      </c>
      <c r="L202" s="99">
        <v>2554.16</v>
      </c>
      <c r="EX202" s="38"/>
      <c r="EY202" s="39"/>
      <c r="EZ202" s="39"/>
      <c r="FA202" s="39"/>
      <c r="FB202" s="39"/>
      <c r="FE202" s="3" t="s">
        <v>65</v>
      </c>
      <c r="FH202" s="39"/>
    </row>
    <row r="203" spans="1:164" customFormat="1" ht="15" x14ac:dyDescent="0.25">
      <c r="A203" s="52"/>
      <c r="B203" s="51" t="s">
        <v>66</v>
      </c>
      <c r="C203" s="385" t="s">
        <v>67</v>
      </c>
      <c r="D203" s="385"/>
      <c r="E203" s="385"/>
      <c r="F203" s="53"/>
      <c r="G203" s="54"/>
      <c r="H203" s="54"/>
      <c r="I203" s="54"/>
      <c r="J203" s="55">
        <v>7187.5</v>
      </c>
      <c r="K203" s="56">
        <v>1.4375</v>
      </c>
      <c r="L203" s="100">
        <v>285.16000000000003</v>
      </c>
      <c r="EX203" s="38"/>
      <c r="EY203" s="39"/>
      <c r="EZ203" s="39"/>
      <c r="FA203" s="39"/>
      <c r="FB203" s="39"/>
      <c r="FE203" s="3" t="s">
        <v>67</v>
      </c>
      <c r="FH203" s="39"/>
    </row>
    <row r="204" spans="1:164" customFormat="1" ht="15" x14ac:dyDescent="0.25">
      <c r="A204" s="52"/>
      <c r="B204" s="51" t="s">
        <v>68</v>
      </c>
      <c r="C204" s="385" t="s">
        <v>69</v>
      </c>
      <c r="D204" s="385"/>
      <c r="E204" s="385"/>
      <c r="F204" s="53"/>
      <c r="G204" s="54"/>
      <c r="H204" s="54"/>
      <c r="I204" s="54"/>
      <c r="J204" s="58">
        <v>31.38</v>
      </c>
      <c r="K204" s="56">
        <v>1.4375</v>
      </c>
      <c r="L204" s="100">
        <v>1.25</v>
      </c>
      <c r="EX204" s="38"/>
      <c r="EY204" s="39"/>
      <c r="EZ204" s="39"/>
      <c r="FA204" s="39"/>
      <c r="FB204" s="39"/>
      <c r="FE204" s="3" t="s">
        <v>69</v>
      </c>
      <c r="FH204" s="39"/>
    </row>
    <row r="205" spans="1:164" customFormat="1" ht="15" x14ac:dyDescent="0.25">
      <c r="A205" s="52"/>
      <c r="B205" s="51" t="s">
        <v>70</v>
      </c>
      <c r="C205" s="385" t="s">
        <v>71</v>
      </c>
      <c r="D205" s="385"/>
      <c r="E205" s="385"/>
      <c r="F205" s="53"/>
      <c r="G205" s="54"/>
      <c r="H205" s="54"/>
      <c r="I205" s="54"/>
      <c r="J205" s="58">
        <v>68.63</v>
      </c>
      <c r="K205" s="54"/>
      <c r="L205" s="100">
        <v>1.89</v>
      </c>
      <c r="EX205" s="38"/>
      <c r="EY205" s="39"/>
      <c r="EZ205" s="39"/>
      <c r="FA205" s="39"/>
      <c r="FB205" s="39"/>
      <c r="FE205" s="3" t="s">
        <v>71</v>
      </c>
      <c r="FH205" s="39"/>
    </row>
    <row r="206" spans="1:164" customFormat="1" ht="15" x14ac:dyDescent="0.25">
      <c r="A206" s="59"/>
      <c r="B206" s="51"/>
      <c r="C206" s="385" t="s">
        <v>72</v>
      </c>
      <c r="D206" s="385"/>
      <c r="E206" s="385"/>
      <c r="F206" s="53" t="s">
        <v>73</v>
      </c>
      <c r="G206" s="66">
        <v>54</v>
      </c>
      <c r="H206" s="56">
        <v>1.3225</v>
      </c>
      <c r="I206" s="75">
        <v>1.9710540000000001</v>
      </c>
      <c r="J206" s="62"/>
      <c r="K206" s="54"/>
      <c r="L206" s="57"/>
      <c r="EX206" s="38"/>
      <c r="EY206" s="39"/>
      <c r="EZ206" s="39"/>
      <c r="FA206" s="39"/>
      <c r="FB206" s="39"/>
      <c r="FF206" s="3" t="s">
        <v>72</v>
      </c>
      <c r="FH206" s="39"/>
    </row>
    <row r="207" spans="1:164" customFormat="1" ht="15" x14ac:dyDescent="0.25">
      <c r="A207" s="59"/>
      <c r="B207" s="51"/>
      <c r="C207" s="385" t="s">
        <v>74</v>
      </c>
      <c r="D207" s="385"/>
      <c r="E207" s="385"/>
      <c r="F207" s="53" t="s">
        <v>73</v>
      </c>
      <c r="G207" s="73">
        <v>2.5</v>
      </c>
      <c r="H207" s="56">
        <v>1.4375</v>
      </c>
      <c r="I207" s="61">
        <v>9.9187499999999998E-2</v>
      </c>
      <c r="J207" s="62"/>
      <c r="K207" s="54"/>
      <c r="L207" s="57"/>
      <c r="EX207" s="38"/>
      <c r="EY207" s="39"/>
      <c r="EZ207" s="39"/>
      <c r="FA207" s="39"/>
      <c r="FB207" s="39"/>
      <c r="FF207" s="3" t="s">
        <v>74</v>
      </c>
      <c r="FH207" s="39"/>
    </row>
    <row r="208" spans="1:164" customFormat="1" ht="15" x14ac:dyDescent="0.25">
      <c r="A208" s="48"/>
      <c r="B208" s="51"/>
      <c r="C208" s="384" t="s">
        <v>75</v>
      </c>
      <c r="D208" s="384"/>
      <c r="E208" s="384"/>
      <c r="F208" s="63"/>
      <c r="G208" s="64"/>
      <c r="H208" s="64"/>
      <c r="I208" s="64"/>
      <c r="J208" s="65">
        <v>77231.149999999994</v>
      </c>
      <c r="K208" s="64"/>
      <c r="L208" s="101">
        <v>2841.21</v>
      </c>
      <c r="EX208" s="38"/>
      <c r="EY208" s="39"/>
      <c r="EZ208" s="39"/>
      <c r="FA208" s="39"/>
      <c r="FB208" s="39"/>
      <c r="FG208" s="3" t="s">
        <v>75</v>
      </c>
      <c r="FH208" s="39"/>
    </row>
    <row r="209" spans="1:165" customFormat="1" ht="15" x14ac:dyDescent="0.25">
      <c r="A209" s="59"/>
      <c r="B209" s="51"/>
      <c r="C209" s="385" t="s">
        <v>76</v>
      </c>
      <c r="D209" s="385"/>
      <c r="E209" s="385"/>
      <c r="F209" s="53"/>
      <c r="G209" s="54"/>
      <c r="H209" s="54"/>
      <c r="I209" s="54"/>
      <c r="J209" s="62"/>
      <c r="K209" s="54"/>
      <c r="L209" s="99">
        <v>2555.41</v>
      </c>
      <c r="EX209" s="38"/>
      <c r="EY209" s="39"/>
      <c r="EZ209" s="39"/>
      <c r="FA209" s="39"/>
      <c r="FB209" s="39"/>
      <c r="FF209" s="3" t="s">
        <v>76</v>
      </c>
      <c r="FH209" s="39"/>
    </row>
    <row r="210" spans="1:165" customFormat="1" ht="23.25" x14ac:dyDescent="0.25">
      <c r="A210" s="59"/>
      <c r="B210" s="51" t="s">
        <v>111</v>
      </c>
      <c r="C210" s="385" t="s">
        <v>112</v>
      </c>
      <c r="D210" s="385"/>
      <c r="E210" s="385"/>
      <c r="F210" s="53" t="s">
        <v>79</v>
      </c>
      <c r="G210" s="66">
        <v>97</v>
      </c>
      <c r="H210" s="54"/>
      <c r="I210" s="66">
        <v>97</v>
      </c>
      <c r="J210" s="62"/>
      <c r="K210" s="54"/>
      <c r="L210" s="99">
        <v>2478.75</v>
      </c>
      <c r="EX210" s="38"/>
      <c r="EY210" s="39"/>
      <c r="EZ210" s="39"/>
      <c r="FA210" s="39"/>
      <c r="FB210" s="39"/>
      <c r="FF210" s="3" t="s">
        <v>112</v>
      </c>
      <c r="FH210" s="39"/>
    </row>
    <row r="211" spans="1:165" customFormat="1" ht="23.25" x14ac:dyDescent="0.25">
      <c r="A211" s="59"/>
      <c r="B211" s="51" t="s">
        <v>113</v>
      </c>
      <c r="C211" s="385" t="s">
        <v>114</v>
      </c>
      <c r="D211" s="385"/>
      <c r="E211" s="385"/>
      <c r="F211" s="53" t="s">
        <v>79</v>
      </c>
      <c r="G211" s="66">
        <v>51</v>
      </c>
      <c r="H211" s="54"/>
      <c r="I211" s="66">
        <v>51</v>
      </c>
      <c r="J211" s="62"/>
      <c r="K211" s="54"/>
      <c r="L211" s="99">
        <v>1303.26</v>
      </c>
      <c r="EX211" s="38"/>
      <c r="EY211" s="39"/>
      <c r="EZ211" s="39"/>
      <c r="FA211" s="39"/>
      <c r="FB211" s="39"/>
      <c r="FF211" s="3" t="s">
        <v>114</v>
      </c>
      <c r="FH211" s="39"/>
    </row>
    <row r="212" spans="1:165" customFormat="1" ht="15" x14ac:dyDescent="0.25">
      <c r="A212" s="67"/>
      <c r="B212" s="68"/>
      <c r="C212" s="386" t="s">
        <v>82</v>
      </c>
      <c r="D212" s="386"/>
      <c r="E212" s="386"/>
      <c r="F212" s="42"/>
      <c r="G212" s="43"/>
      <c r="H212" s="43"/>
      <c r="I212" s="43"/>
      <c r="J212" s="46"/>
      <c r="K212" s="43"/>
      <c r="L212" s="102">
        <v>6623.22</v>
      </c>
      <c r="EX212" s="38"/>
      <c r="EY212" s="39"/>
      <c r="EZ212" s="39"/>
      <c r="FA212" s="39"/>
      <c r="FB212" s="39"/>
      <c r="FH212" s="39" t="s">
        <v>82</v>
      </c>
    </row>
    <row r="213" spans="1:165" customFormat="1" ht="45" x14ac:dyDescent="0.25">
      <c r="A213" s="40" t="s">
        <v>155</v>
      </c>
      <c r="B213" s="41" t="s">
        <v>156</v>
      </c>
      <c r="C213" s="386" t="s">
        <v>157</v>
      </c>
      <c r="D213" s="386"/>
      <c r="E213" s="386"/>
      <c r="F213" s="42" t="s">
        <v>85</v>
      </c>
      <c r="G213" s="43">
        <v>3.3</v>
      </c>
      <c r="H213" s="44">
        <v>1</v>
      </c>
      <c r="I213" s="78">
        <v>3.3</v>
      </c>
      <c r="J213" s="69">
        <v>4225</v>
      </c>
      <c r="K213" s="70">
        <v>1.04236</v>
      </c>
      <c r="L213" s="102">
        <v>14533.1</v>
      </c>
      <c r="EX213" s="38"/>
      <c r="EY213" s="39"/>
      <c r="EZ213" s="39" t="s">
        <v>157</v>
      </c>
      <c r="FA213" s="39" t="s">
        <v>4</v>
      </c>
      <c r="FB213" s="39" t="s">
        <v>4</v>
      </c>
      <c r="FH213" s="39"/>
    </row>
    <row r="214" spans="1:165" customFormat="1" ht="15" x14ac:dyDescent="0.25">
      <c r="A214" s="48"/>
      <c r="B214" s="49"/>
      <c r="C214" s="385" t="s">
        <v>158</v>
      </c>
      <c r="D214" s="385"/>
      <c r="E214" s="385"/>
      <c r="F214" s="385"/>
      <c r="G214" s="385"/>
      <c r="H214" s="385"/>
      <c r="I214" s="385"/>
      <c r="J214" s="385"/>
      <c r="K214" s="385"/>
      <c r="L214" s="387"/>
      <c r="EX214" s="38"/>
      <c r="EY214" s="39"/>
      <c r="EZ214" s="39"/>
      <c r="FA214" s="39"/>
      <c r="FB214" s="39"/>
      <c r="FH214" s="39"/>
      <c r="FI214" s="3" t="s">
        <v>158</v>
      </c>
    </row>
    <row r="215" spans="1:165" customFormat="1" ht="15" x14ac:dyDescent="0.25">
      <c r="A215" s="50"/>
      <c r="B215" s="51"/>
      <c r="C215" s="388" t="s">
        <v>87</v>
      </c>
      <c r="D215" s="388"/>
      <c r="E215" s="388"/>
      <c r="F215" s="388"/>
      <c r="G215" s="388"/>
      <c r="H215" s="388"/>
      <c r="I215" s="388"/>
      <c r="J215" s="388"/>
      <c r="K215" s="388"/>
      <c r="L215" s="389"/>
      <c r="EX215" s="38"/>
      <c r="EY215" s="39"/>
      <c r="EZ215" s="39"/>
      <c r="FA215" s="39"/>
      <c r="FB215" s="39"/>
      <c r="FD215" s="3" t="s">
        <v>87</v>
      </c>
      <c r="FH215" s="39"/>
    </row>
    <row r="216" spans="1:165" customFormat="1" ht="15" x14ac:dyDescent="0.25">
      <c r="A216" s="50"/>
      <c r="B216" s="51"/>
      <c r="C216" s="388" t="s">
        <v>88</v>
      </c>
      <c r="D216" s="388"/>
      <c r="E216" s="388"/>
      <c r="F216" s="388"/>
      <c r="G216" s="388"/>
      <c r="H216" s="388"/>
      <c r="I216" s="388"/>
      <c r="J216" s="388"/>
      <c r="K216" s="388"/>
      <c r="L216" s="389"/>
      <c r="EX216" s="38"/>
      <c r="EY216" s="39"/>
      <c r="EZ216" s="39"/>
      <c r="FA216" s="39"/>
      <c r="FB216" s="39"/>
      <c r="FD216" s="3" t="s">
        <v>88</v>
      </c>
      <c r="FH216" s="39"/>
    </row>
    <row r="217" spans="1:165" customFormat="1" ht="15" x14ac:dyDescent="0.25">
      <c r="A217" s="67"/>
      <c r="B217" s="68"/>
      <c r="C217" s="386" t="s">
        <v>82</v>
      </c>
      <c r="D217" s="386"/>
      <c r="E217" s="386"/>
      <c r="F217" s="42"/>
      <c r="G217" s="43"/>
      <c r="H217" s="43"/>
      <c r="I217" s="43"/>
      <c r="J217" s="46"/>
      <c r="K217" s="43"/>
      <c r="L217" s="102">
        <v>14533.1</v>
      </c>
      <c r="EX217" s="38"/>
      <c r="EY217" s="39"/>
      <c r="EZ217" s="39"/>
      <c r="FA217" s="39"/>
      <c r="FB217" s="39"/>
      <c r="FH217" s="39" t="s">
        <v>82</v>
      </c>
    </row>
    <row r="218" spans="1:165" customFormat="1" ht="34.5" x14ac:dyDescent="0.25">
      <c r="A218" s="40" t="s">
        <v>159</v>
      </c>
      <c r="B218" s="41" t="s">
        <v>57</v>
      </c>
      <c r="C218" s="386" t="s">
        <v>58</v>
      </c>
      <c r="D218" s="386"/>
      <c r="E218" s="386"/>
      <c r="F218" s="42" t="s">
        <v>59</v>
      </c>
      <c r="G218" s="43">
        <v>1.1339999999999999E-2</v>
      </c>
      <c r="H218" s="44">
        <v>1</v>
      </c>
      <c r="I218" s="70">
        <v>1.1339999999999999E-2</v>
      </c>
      <c r="J218" s="46"/>
      <c r="K218" s="43"/>
      <c r="L218" s="47"/>
      <c r="EX218" s="38"/>
      <c r="EY218" s="39"/>
      <c r="EZ218" s="39" t="s">
        <v>58</v>
      </c>
      <c r="FA218" s="39" t="s">
        <v>4</v>
      </c>
      <c r="FB218" s="39" t="s">
        <v>4</v>
      </c>
      <c r="FH218" s="39"/>
    </row>
    <row r="219" spans="1:165" customFormat="1" ht="15" x14ac:dyDescent="0.25">
      <c r="A219" s="48"/>
      <c r="B219" s="49"/>
      <c r="C219" s="385" t="s">
        <v>160</v>
      </c>
      <c r="D219" s="385"/>
      <c r="E219" s="385"/>
      <c r="F219" s="385"/>
      <c r="G219" s="385"/>
      <c r="H219" s="385"/>
      <c r="I219" s="385"/>
      <c r="J219" s="385"/>
      <c r="K219" s="385"/>
      <c r="L219" s="387"/>
      <c r="EX219" s="38"/>
      <c r="EY219" s="39"/>
      <c r="EZ219" s="39"/>
      <c r="FA219" s="39"/>
      <c r="FB219" s="39"/>
      <c r="FC219" s="3" t="s">
        <v>160</v>
      </c>
      <c r="FH219" s="39"/>
    </row>
    <row r="220" spans="1:165" customFormat="1" ht="68.25" x14ac:dyDescent="0.25">
      <c r="A220" s="50"/>
      <c r="B220" s="51" t="s">
        <v>61</v>
      </c>
      <c r="C220" s="388" t="s">
        <v>62</v>
      </c>
      <c r="D220" s="388"/>
      <c r="E220" s="388"/>
      <c r="F220" s="388"/>
      <c r="G220" s="388"/>
      <c r="H220" s="388"/>
      <c r="I220" s="388"/>
      <c r="J220" s="388"/>
      <c r="K220" s="388"/>
      <c r="L220" s="389"/>
      <c r="EX220" s="38"/>
      <c r="EY220" s="39"/>
      <c r="EZ220" s="39"/>
      <c r="FA220" s="39"/>
      <c r="FB220" s="39"/>
      <c r="FD220" s="3" t="s">
        <v>62</v>
      </c>
      <c r="FH220" s="39"/>
    </row>
    <row r="221" spans="1:165" customFormat="1" ht="23.25" x14ac:dyDescent="0.25">
      <c r="A221" s="50"/>
      <c r="B221" s="51" t="s">
        <v>63</v>
      </c>
      <c r="C221" s="388" t="s">
        <v>64</v>
      </c>
      <c r="D221" s="388"/>
      <c r="E221" s="388"/>
      <c r="F221" s="388"/>
      <c r="G221" s="388"/>
      <c r="H221" s="388"/>
      <c r="I221" s="388"/>
      <c r="J221" s="388"/>
      <c r="K221" s="388"/>
      <c r="L221" s="389"/>
      <c r="EX221" s="38"/>
      <c r="EY221" s="39"/>
      <c r="EZ221" s="39"/>
      <c r="FA221" s="39"/>
      <c r="FB221" s="39"/>
      <c r="FD221" s="3" t="s">
        <v>64</v>
      </c>
      <c r="FH221" s="39"/>
    </row>
    <row r="222" spans="1:165" customFormat="1" ht="15" x14ac:dyDescent="0.25">
      <c r="A222" s="52"/>
      <c r="B222" s="51" t="s">
        <v>56</v>
      </c>
      <c r="C222" s="385" t="s">
        <v>65</v>
      </c>
      <c r="D222" s="385"/>
      <c r="E222" s="385"/>
      <c r="F222" s="53"/>
      <c r="G222" s="54"/>
      <c r="H222" s="54"/>
      <c r="I222" s="54"/>
      <c r="J222" s="55">
        <v>284668.76</v>
      </c>
      <c r="K222" s="56">
        <v>1.3225</v>
      </c>
      <c r="L222" s="99">
        <v>4269.22</v>
      </c>
      <c r="EX222" s="38"/>
      <c r="EY222" s="39"/>
      <c r="EZ222" s="39"/>
      <c r="FA222" s="39"/>
      <c r="FB222" s="39"/>
      <c r="FE222" s="3" t="s">
        <v>65</v>
      </c>
      <c r="FH222" s="39"/>
    </row>
    <row r="223" spans="1:165" customFormat="1" ht="15" x14ac:dyDescent="0.25">
      <c r="A223" s="52"/>
      <c r="B223" s="51" t="s">
        <v>66</v>
      </c>
      <c r="C223" s="385" t="s">
        <v>67</v>
      </c>
      <c r="D223" s="385"/>
      <c r="E223" s="385"/>
      <c r="F223" s="53"/>
      <c r="G223" s="54"/>
      <c r="H223" s="54"/>
      <c r="I223" s="54"/>
      <c r="J223" s="55">
        <v>2041.25</v>
      </c>
      <c r="K223" s="56">
        <v>1.4375</v>
      </c>
      <c r="L223" s="100">
        <v>33.270000000000003</v>
      </c>
      <c r="EX223" s="38"/>
      <c r="EY223" s="39"/>
      <c r="EZ223" s="39"/>
      <c r="FA223" s="39"/>
      <c r="FB223" s="39"/>
      <c r="FE223" s="3" t="s">
        <v>67</v>
      </c>
      <c r="FH223" s="39"/>
    </row>
    <row r="224" spans="1:165" customFormat="1" ht="15" x14ac:dyDescent="0.25">
      <c r="A224" s="52"/>
      <c r="B224" s="51" t="s">
        <v>68</v>
      </c>
      <c r="C224" s="385" t="s">
        <v>69</v>
      </c>
      <c r="D224" s="385"/>
      <c r="E224" s="385"/>
      <c r="F224" s="53"/>
      <c r="G224" s="54"/>
      <c r="H224" s="54"/>
      <c r="I224" s="54"/>
      <c r="J224" s="58">
        <v>9</v>
      </c>
      <c r="K224" s="56">
        <v>1.4375</v>
      </c>
      <c r="L224" s="100">
        <v>0.15</v>
      </c>
      <c r="EX224" s="38"/>
      <c r="EY224" s="39"/>
      <c r="EZ224" s="39"/>
      <c r="FA224" s="39"/>
      <c r="FB224" s="39"/>
      <c r="FE224" s="3" t="s">
        <v>69</v>
      </c>
      <c r="FH224" s="39"/>
    </row>
    <row r="225" spans="1:165" customFormat="1" ht="15" x14ac:dyDescent="0.25">
      <c r="A225" s="52"/>
      <c r="B225" s="51" t="s">
        <v>70</v>
      </c>
      <c r="C225" s="385" t="s">
        <v>71</v>
      </c>
      <c r="D225" s="385"/>
      <c r="E225" s="385"/>
      <c r="F225" s="53"/>
      <c r="G225" s="54"/>
      <c r="H225" s="54"/>
      <c r="I225" s="54"/>
      <c r="J225" s="55">
        <v>2732.35</v>
      </c>
      <c r="K225" s="54"/>
      <c r="L225" s="100">
        <v>30.98</v>
      </c>
      <c r="EX225" s="38"/>
      <c r="EY225" s="39"/>
      <c r="EZ225" s="39"/>
      <c r="FA225" s="39"/>
      <c r="FB225" s="39"/>
      <c r="FE225" s="3" t="s">
        <v>71</v>
      </c>
      <c r="FH225" s="39"/>
    </row>
    <row r="226" spans="1:165" customFormat="1" ht="15" x14ac:dyDescent="0.25">
      <c r="A226" s="59"/>
      <c r="B226" s="51"/>
      <c r="C226" s="385" t="s">
        <v>72</v>
      </c>
      <c r="D226" s="385"/>
      <c r="E226" s="385"/>
      <c r="F226" s="53" t="s">
        <v>73</v>
      </c>
      <c r="G226" s="60">
        <v>219.68</v>
      </c>
      <c r="H226" s="56">
        <v>1.3225</v>
      </c>
      <c r="I226" s="61">
        <v>3.2945739000000001</v>
      </c>
      <c r="J226" s="62"/>
      <c r="K226" s="54"/>
      <c r="L226" s="57"/>
      <c r="EX226" s="38"/>
      <c r="EY226" s="39"/>
      <c r="EZ226" s="39"/>
      <c r="FA226" s="39"/>
      <c r="FB226" s="39"/>
      <c r="FF226" s="3" t="s">
        <v>72</v>
      </c>
      <c r="FH226" s="39"/>
    </row>
    <row r="227" spans="1:165" customFormat="1" ht="15" x14ac:dyDescent="0.25">
      <c r="A227" s="59"/>
      <c r="B227" s="51"/>
      <c r="C227" s="385" t="s">
        <v>74</v>
      </c>
      <c r="D227" s="385"/>
      <c r="E227" s="385"/>
      <c r="F227" s="53" t="s">
        <v>73</v>
      </c>
      <c r="G227" s="60">
        <v>0.71</v>
      </c>
      <c r="H227" s="56">
        <v>1.4375</v>
      </c>
      <c r="I227" s="61">
        <v>1.15739E-2</v>
      </c>
      <c r="J227" s="62"/>
      <c r="K227" s="54"/>
      <c r="L227" s="57"/>
      <c r="EX227" s="38"/>
      <c r="EY227" s="39"/>
      <c r="EZ227" s="39"/>
      <c r="FA227" s="39"/>
      <c r="FB227" s="39"/>
      <c r="FF227" s="3" t="s">
        <v>74</v>
      </c>
      <c r="FH227" s="39"/>
    </row>
    <row r="228" spans="1:165" customFormat="1" ht="15" x14ac:dyDescent="0.25">
      <c r="A228" s="48"/>
      <c r="B228" s="51"/>
      <c r="C228" s="384" t="s">
        <v>75</v>
      </c>
      <c r="D228" s="384"/>
      <c r="E228" s="384"/>
      <c r="F228" s="63"/>
      <c r="G228" s="64"/>
      <c r="H228" s="64"/>
      <c r="I228" s="64"/>
      <c r="J228" s="65">
        <v>289442.36</v>
      </c>
      <c r="K228" s="64"/>
      <c r="L228" s="101">
        <v>4333.47</v>
      </c>
      <c r="EX228" s="38"/>
      <c r="EY228" s="39"/>
      <c r="EZ228" s="39"/>
      <c r="FA228" s="39"/>
      <c r="FB228" s="39"/>
      <c r="FG228" s="3" t="s">
        <v>75</v>
      </c>
      <c r="FH228" s="39"/>
    </row>
    <row r="229" spans="1:165" customFormat="1" ht="15" x14ac:dyDescent="0.25">
      <c r="A229" s="59"/>
      <c r="B229" s="51"/>
      <c r="C229" s="385" t="s">
        <v>76</v>
      </c>
      <c r="D229" s="385"/>
      <c r="E229" s="385"/>
      <c r="F229" s="53"/>
      <c r="G229" s="54"/>
      <c r="H229" s="54"/>
      <c r="I229" s="54"/>
      <c r="J229" s="62"/>
      <c r="K229" s="54"/>
      <c r="L229" s="99">
        <v>4269.37</v>
      </c>
      <c r="EX229" s="38"/>
      <c r="EY229" s="39"/>
      <c r="EZ229" s="39"/>
      <c r="FA229" s="39"/>
      <c r="FB229" s="39"/>
      <c r="FF229" s="3" t="s">
        <v>76</v>
      </c>
      <c r="FH229" s="39"/>
    </row>
    <row r="230" spans="1:165" customFormat="1" ht="23.25" x14ac:dyDescent="0.25">
      <c r="A230" s="59"/>
      <c r="B230" s="51" t="s">
        <v>77</v>
      </c>
      <c r="C230" s="385" t="s">
        <v>78</v>
      </c>
      <c r="D230" s="385"/>
      <c r="E230" s="385"/>
      <c r="F230" s="53" t="s">
        <v>79</v>
      </c>
      <c r="G230" s="66">
        <v>126</v>
      </c>
      <c r="H230" s="54"/>
      <c r="I230" s="66">
        <v>126</v>
      </c>
      <c r="J230" s="62"/>
      <c r="K230" s="54"/>
      <c r="L230" s="99">
        <v>5379.41</v>
      </c>
      <c r="EX230" s="38"/>
      <c r="EY230" s="39"/>
      <c r="EZ230" s="39"/>
      <c r="FA230" s="39"/>
      <c r="FB230" s="39"/>
      <c r="FF230" s="3" t="s">
        <v>78</v>
      </c>
      <c r="FH230" s="39"/>
    </row>
    <row r="231" spans="1:165" customFormat="1" ht="23.25" x14ac:dyDescent="0.25">
      <c r="A231" s="59"/>
      <c r="B231" s="51" t="s">
        <v>80</v>
      </c>
      <c r="C231" s="385" t="s">
        <v>81</v>
      </c>
      <c r="D231" s="385"/>
      <c r="E231" s="385"/>
      <c r="F231" s="53" t="s">
        <v>79</v>
      </c>
      <c r="G231" s="66">
        <v>68</v>
      </c>
      <c r="H231" s="54"/>
      <c r="I231" s="66">
        <v>68</v>
      </c>
      <c r="J231" s="62"/>
      <c r="K231" s="54"/>
      <c r="L231" s="99">
        <v>2903.17</v>
      </c>
      <c r="EX231" s="38"/>
      <c r="EY231" s="39"/>
      <c r="EZ231" s="39"/>
      <c r="FA231" s="39"/>
      <c r="FB231" s="39"/>
      <c r="FF231" s="3" t="s">
        <v>81</v>
      </c>
      <c r="FH231" s="39"/>
    </row>
    <row r="232" spans="1:165" customFormat="1" ht="15" x14ac:dyDescent="0.25">
      <c r="A232" s="67"/>
      <c r="B232" s="68"/>
      <c r="C232" s="386" t="s">
        <v>82</v>
      </c>
      <c r="D232" s="386"/>
      <c r="E232" s="386"/>
      <c r="F232" s="42"/>
      <c r="G232" s="43"/>
      <c r="H232" s="43"/>
      <c r="I232" s="43"/>
      <c r="J232" s="46"/>
      <c r="K232" s="43"/>
      <c r="L232" s="102">
        <v>12616.05</v>
      </c>
      <c r="EX232" s="38"/>
      <c r="EY232" s="39"/>
      <c r="EZ232" s="39"/>
      <c r="FA232" s="39"/>
      <c r="FB232" s="39"/>
      <c r="FH232" s="39" t="s">
        <v>82</v>
      </c>
    </row>
    <row r="233" spans="1:165" customFormat="1" ht="33.75" x14ac:dyDescent="0.25">
      <c r="A233" s="40" t="s">
        <v>161</v>
      </c>
      <c r="B233" s="41" t="s">
        <v>162</v>
      </c>
      <c r="C233" s="386" t="s">
        <v>163</v>
      </c>
      <c r="D233" s="386"/>
      <c r="E233" s="386"/>
      <c r="F233" s="42" t="s">
        <v>85</v>
      </c>
      <c r="G233" s="43">
        <v>21</v>
      </c>
      <c r="H233" s="44">
        <v>1</v>
      </c>
      <c r="I233" s="44">
        <v>21</v>
      </c>
      <c r="J233" s="77">
        <v>796.67</v>
      </c>
      <c r="K233" s="70">
        <v>1.04236</v>
      </c>
      <c r="L233" s="102">
        <v>17438.759999999998</v>
      </c>
      <c r="EX233" s="38"/>
      <c r="EY233" s="39"/>
      <c r="EZ233" s="39" t="s">
        <v>163</v>
      </c>
      <c r="FA233" s="39" t="s">
        <v>4</v>
      </c>
      <c r="FB233" s="39" t="s">
        <v>4</v>
      </c>
      <c r="FH233" s="39"/>
    </row>
    <row r="234" spans="1:165" customFormat="1" ht="15" x14ac:dyDescent="0.25">
      <c r="A234" s="48"/>
      <c r="B234" s="49"/>
      <c r="C234" s="385" t="s">
        <v>164</v>
      </c>
      <c r="D234" s="385"/>
      <c r="E234" s="385"/>
      <c r="F234" s="385"/>
      <c r="G234" s="385"/>
      <c r="H234" s="385"/>
      <c r="I234" s="385"/>
      <c r="J234" s="385"/>
      <c r="K234" s="385"/>
      <c r="L234" s="387"/>
      <c r="EX234" s="38"/>
      <c r="EY234" s="39"/>
      <c r="EZ234" s="39"/>
      <c r="FA234" s="39"/>
      <c r="FB234" s="39"/>
      <c r="FH234" s="39"/>
      <c r="FI234" s="3" t="s">
        <v>164</v>
      </c>
    </row>
    <row r="235" spans="1:165" customFormat="1" ht="15" x14ac:dyDescent="0.25">
      <c r="A235" s="50"/>
      <c r="B235" s="51"/>
      <c r="C235" s="388" t="s">
        <v>87</v>
      </c>
      <c r="D235" s="388"/>
      <c r="E235" s="388"/>
      <c r="F235" s="388"/>
      <c r="G235" s="388"/>
      <c r="H235" s="388"/>
      <c r="I235" s="388"/>
      <c r="J235" s="388"/>
      <c r="K235" s="388"/>
      <c r="L235" s="389"/>
      <c r="EX235" s="38"/>
      <c r="EY235" s="39"/>
      <c r="EZ235" s="39"/>
      <c r="FA235" s="39"/>
      <c r="FB235" s="39"/>
      <c r="FD235" s="3" t="s">
        <v>87</v>
      </c>
      <c r="FH235" s="39"/>
    </row>
    <row r="236" spans="1:165" customFormat="1" ht="15" x14ac:dyDescent="0.25">
      <c r="A236" s="50"/>
      <c r="B236" s="51"/>
      <c r="C236" s="388" t="s">
        <v>88</v>
      </c>
      <c r="D236" s="388"/>
      <c r="E236" s="388"/>
      <c r="F236" s="388"/>
      <c r="G236" s="388"/>
      <c r="H236" s="388"/>
      <c r="I236" s="388"/>
      <c r="J236" s="388"/>
      <c r="K236" s="388"/>
      <c r="L236" s="389"/>
      <c r="EX236" s="38"/>
      <c r="EY236" s="39"/>
      <c r="EZ236" s="39"/>
      <c r="FA236" s="39"/>
      <c r="FB236" s="39"/>
      <c r="FD236" s="3" t="s">
        <v>88</v>
      </c>
      <c r="FH236" s="39"/>
    </row>
    <row r="237" spans="1:165" customFormat="1" ht="15" x14ac:dyDescent="0.25">
      <c r="A237" s="67"/>
      <c r="B237" s="68"/>
      <c r="C237" s="386" t="s">
        <v>82</v>
      </c>
      <c r="D237" s="386"/>
      <c r="E237" s="386"/>
      <c r="F237" s="42"/>
      <c r="G237" s="43"/>
      <c r="H237" s="43"/>
      <c r="I237" s="43"/>
      <c r="J237" s="46"/>
      <c r="K237" s="43"/>
      <c r="L237" s="102">
        <v>17438.759999999998</v>
      </c>
      <c r="EX237" s="38"/>
      <c r="EY237" s="39"/>
      <c r="EZ237" s="39"/>
      <c r="FA237" s="39"/>
      <c r="FB237" s="39"/>
      <c r="FH237" s="39" t="s">
        <v>82</v>
      </c>
    </row>
    <row r="238" spans="1:165" customFormat="1" ht="15" x14ac:dyDescent="0.25">
      <c r="A238" s="394" t="s">
        <v>165</v>
      </c>
      <c r="B238" s="395"/>
      <c r="C238" s="395"/>
      <c r="D238" s="395"/>
      <c r="E238" s="395"/>
      <c r="F238" s="395"/>
      <c r="G238" s="395"/>
      <c r="H238" s="395"/>
      <c r="I238" s="395"/>
      <c r="J238" s="395"/>
      <c r="K238" s="395"/>
      <c r="L238" s="396"/>
      <c r="EX238" s="38"/>
      <c r="EY238" s="39" t="s">
        <v>165</v>
      </c>
      <c r="EZ238" s="39"/>
      <c r="FA238" s="39"/>
      <c r="FB238" s="39"/>
      <c r="FH238" s="39"/>
    </row>
    <row r="239" spans="1:165" customFormat="1" ht="68.25" x14ac:dyDescent="0.25">
      <c r="A239" s="40" t="s">
        <v>166</v>
      </c>
      <c r="B239" s="41" t="s">
        <v>167</v>
      </c>
      <c r="C239" s="386" t="s">
        <v>168</v>
      </c>
      <c r="D239" s="386"/>
      <c r="E239" s="386"/>
      <c r="F239" s="42" t="s">
        <v>85</v>
      </c>
      <c r="G239" s="43">
        <v>4</v>
      </c>
      <c r="H239" s="44">
        <v>1</v>
      </c>
      <c r="I239" s="44">
        <v>4</v>
      </c>
      <c r="J239" s="46"/>
      <c r="K239" s="43"/>
      <c r="L239" s="47"/>
      <c r="EX239" s="38"/>
      <c r="EY239" s="39"/>
      <c r="EZ239" s="39" t="s">
        <v>168</v>
      </c>
      <c r="FA239" s="39" t="s">
        <v>4</v>
      </c>
      <c r="FB239" s="39" t="s">
        <v>4</v>
      </c>
      <c r="FH239" s="39"/>
    </row>
    <row r="240" spans="1:165" customFormat="1" ht="68.25" x14ac:dyDescent="0.25">
      <c r="A240" s="50"/>
      <c r="B240" s="51" t="s">
        <v>61</v>
      </c>
      <c r="C240" s="388" t="s">
        <v>62</v>
      </c>
      <c r="D240" s="388"/>
      <c r="E240" s="388"/>
      <c r="F240" s="388"/>
      <c r="G240" s="388"/>
      <c r="H240" s="388"/>
      <c r="I240" s="388"/>
      <c r="J240" s="388"/>
      <c r="K240" s="388"/>
      <c r="L240" s="389"/>
      <c r="EX240" s="38"/>
      <c r="EY240" s="39"/>
      <c r="EZ240" s="39"/>
      <c r="FA240" s="39"/>
      <c r="FB240" s="39"/>
      <c r="FD240" s="3" t="s">
        <v>62</v>
      </c>
      <c r="FH240" s="39"/>
    </row>
    <row r="241" spans="1:165" customFormat="1" ht="23.25" x14ac:dyDescent="0.25">
      <c r="A241" s="50"/>
      <c r="B241" s="51" t="s">
        <v>63</v>
      </c>
      <c r="C241" s="388" t="s">
        <v>64</v>
      </c>
      <c r="D241" s="388"/>
      <c r="E241" s="388"/>
      <c r="F241" s="388"/>
      <c r="G241" s="388"/>
      <c r="H241" s="388"/>
      <c r="I241" s="388"/>
      <c r="J241" s="388"/>
      <c r="K241" s="388"/>
      <c r="L241" s="389"/>
      <c r="EX241" s="38"/>
      <c r="EY241" s="39"/>
      <c r="EZ241" s="39"/>
      <c r="FA241" s="39"/>
      <c r="FB241" s="39"/>
      <c r="FD241" s="3" t="s">
        <v>64</v>
      </c>
      <c r="FH241" s="39"/>
    </row>
    <row r="242" spans="1:165" customFormat="1" ht="15" x14ac:dyDescent="0.25">
      <c r="A242" s="52"/>
      <c r="B242" s="51" t="s">
        <v>56</v>
      </c>
      <c r="C242" s="385" t="s">
        <v>65</v>
      </c>
      <c r="D242" s="385"/>
      <c r="E242" s="385"/>
      <c r="F242" s="53"/>
      <c r="G242" s="54"/>
      <c r="H242" s="54"/>
      <c r="I242" s="54"/>
      <c r="J242" s="55">
        <v>1788.25</v>
      </c>
      <c r="K242" s="56">
        <v>1.3225</v>
      </c>
      <c r="L242" s="99">
        <v>9459.84</v>
      </c>
      <c r="EX242" s="38"/>
      <c r="EY242" s="39"/>
      <c r="EZ242" s="39"/>
      <c r="FA242" s="39"/>
      <c r="FB242" s="39"/>
      <c r="FE242" s="3" t="s">
        <v>65</v>
      </c>
      <c r="FH242" s="39"/>
    </row>
    <row r="243" spans="1:165" customFormat="1" ht="15" x14ac:dyDescent="0.25">
      <c r="A243" s="52"/>
      <c r="B243" s="51" t="s">
        <v>70</v>
      </c>
      <c r="C243" s="385" t="s">
        <v>71</v>
      </c>
      <c r="D243" s="385"/>
      <c r="E243" s="385"/>
      <c r="F243" s="53"/>
      <c r="G243" s="54"/>
      <c r="H243" s="54"/>
      <c r="I243" s="54"/>
      <c r="J243" s="58">
        <v>4.0999999999999996</v>
      </c>
      <c r="K243" s="54"/>
      <c r="L243" s="100">
        <v>16.399999999999999</v>
      </c>
      <c r="EX243" s="38"/>
      <c r="EY243" s="39"/>
      <c r="EZ243" s="39"/>
      <c r="FA243" s="39"/>
      <c r="FB243" s="39"/>
      <c r="FE243" s="3" t="s">
        <v>71</v>
      </c>
      <c r="FH243" s="39"/>
    </row>
    <row r="244" spans="1:165" customFormat="1" ht="15" x14ac:dyDescent="0.25">
      <c r="A244" s="59"/>
      <c r="B244" s="51"/>
      <c r="C244" s="385" t="s">
        <v>72</v>
      </c>
      <c r="D244" s="385"/>
      <c r="E244" s="385"/>
      <c r="F244" s="53" t="s">
        <v>73</v>
      </c>
      <c r="G244" s="60">
        <v>1.38</v>
      </c>
      <c r="H244" s="56">
        <v>1.3225</v>
      </c>
      <c r="I244" s="56">
        <v>7.3002000000000002</v>
      </c>
      <c r="J244" s="62"/>
      <c r="K244" s="54"/>
      <c r="L244" s="57"/>
      <c r="EX244" s="38"/>
      <c r="EY244" s="39"/>
      <c r="EZ244" s="39"/>
      <c r="FA244" s="39"/>
      <c r="FB244" s="39"/>
      <c r="FF244" s="3" t="s">
        <v>72</v>
      </c>
      <c r="FH244" s="39"/>
    </row>
    <row r="245" spans="1:165" customFormat="1" ht="15" x14ac:dyDescent="0.25">
      <c r="A245" s="48"/>
      <c r="B245" s="51"/>
      <c r="C245" s="384" t="s">
        <v>75</v>
      </c>
      <c r="D245" s="384"/>
      <c r="E245" s="384"/>
      <c r="F245" s="63"/>
      <c r="G245" s="64"/>
      <c r="H245" s="64"/>
      <c r="I245" s="64"/>
      <c r="J245" s="65">
        <v>1792.35</v>
      </c>
      <c r="K245" s="64"/>
      <c r="L245" s="101">
        <v>9476.24</v>
      </c>
      <c r="EX245" s="38"/>
      <c r="EY245" s="39"/>
      <c r="EZ245" s="39"/>
      <c r="FA245" s="39"/>
      <c r="FB245" s="39"/>
      <c r="FG245" s="3" t="s">
        <v>75</v>
      </c>
      <c r="FH245" s="39"/>
    </row>
    <row r="246" spans="1:165" customFormat="1" ht="15" x14ac:dyDescent="0.25">
      <c r="A246" s="59"/>
      <c r="B246" s="51"/>
      <c r="C246" s="385" t="s">
        <v>76</v>
      </c>
      <c r="D246" s="385"/>
      <c r="E246" s="385"/>
      <c r="F246" s="53"/>
      <c r="G246" s="54"/>
      <c r="H246" s="54"/>
      <c r="I246" s="54"/>
      <c r="J246" s="62"/>
      <c r="K246" s="54"/>
      <c r="L246" s="99">
        <v>9459.84</v>
      </c>
      <c r="EX246" s="38"/>
      <c r="EY246" s="39"/>
      <c r="EZ246" s="39"/>
      <c r="FA246" s="39"/>
      <c r="FB246" s="39"/>
      <c r="FF246" s="3" t="s">
        <v>76</v>
      </c>
      <c r="FH246" s="39"/>
    </row>
    <row r="247" spans="1:165" customFormat="1" ht="23.25" x14ac:dyDescent="0.25">
      <c r="A247" s="59"/>
      <c r="B247" s="51" t="s">
        <v>111</v>
      </c>
      <c r="C247" s="385" t="s">
        <v>112</v>
      </c>
      <c r="D247" s="385"/>
      <c r="E247" s="385"/>
      <c r="F247" s="53" t="s">
        <v>79</v>
      </c>
      <c r="G247" s="66">
        <v>97</v>
      </c>
      <c r="H247" s="54"/>
      <c r="I247" s="66">
        <v>97</v>
      </c>
      <c r="J247" s="62"/>
      <c r="K247" s="54"/>
      <c r="L247" s="99">
        <v>9176.0400000000009</v>
      </c>
      <c r="EX247" s="38"/>
      <c r="EY247" s="39"/>
      <c r="EZ247" s="39"/>
      <c r="FA247" s="39"/>
      <c r="FB247" s="39"/>
      <c r="FF247" s="3" t="s">
        <v>112</v>
      </c>
      <c r="FH247" s="39"/>
    </row>
    <row r="248" spans="1:165" customFormat="1" ht="23.25" x14ac:dyDescent="0.25">
      <c r="A248" s="59"/>
      <c r="B248" s="51" t="s">
        <v>113</v>
      </c>
      <c r="C248" s="385" t="s">
        <v>114</v>
      </c>
      <c r="D248" s="385"/>
      <c r="E248" s="385"/>
      <c r="F248" s="53" t="s">
        <v>79</v>
      </c>
      <c r="G248" s="66">
        <v>51</v>
      </c>
      <c r="H248" s="54"/>
      <c r="I248" s="66">
        <v>51</v>
      </c>
      <c r="J248" s="62"/>
      <c r="K248" s="54"/>
      <c r="L248" s="99">
        <v>4824.5200000000004</v>
      </c>
      <c r="EX248" s="38"/>
      <c r="EY248" s="39"/>
      <c r="EZ248" s="39"/>
      <c r="FA248" s="39"/>
      <c r="FB248" s="39"/>
      <c r="FF248" s="3" t="s">
        <v>114</v>
      </c>
      <c r="FH248" s="39"/>
    </row>
    <row r="249" spans="1:165" customFormat="1" ht="15" x14ac:dyDescent="0.25">
      <c r="A249" s="67"/>
      <c r="B249" s="68"/>
      <c r="C249" s="386" t="s">
        <v>82</v>
      </c>
      <c r="D249" s="386"/>
      <c r="E249" s="386"/>
      <c r="F249" s="42"/>
      <c r="G249" s="43"/>
      <c r="H249" s="43"/>
      <c r="I249" s="43"/>
      <c r="J249" s="46"/>
      <c r="K249" s="43"/>
      <c r="L249" s="102">
        <v>23476.799999999999</v>
      </c>
      <c r="EX249" s="38"/>
      <c r="EY249" s="39"/>
      <c r="EZ249" s="39"/>
      <c r="FA249" s="39"/>
      <c r="FB249" s="39"/>
      <c r="FH249" s="39" t="s">
        <v>82</v>
      </c>
    </row>
    <row r="250" spans="1:165" customFormat="1" ht="33.75" x14ac:dyDescent="0.25">
      <c r="A250" s="40" t="s">
        <v>169</v>
      </c>
      <c r="B250" s="41" t="s">
        <v>170</v>
      </c>
      <c r="C250" s="386" t="s">
        <v>171</v>
      </c>
      <c r="D250" s="386"/>
      <c r="E250" s="386"/>
      <c r="F250" s="42" t="s">
        <v>85</v>
      </c>
      <c r="G250" s="43">
        <v>4</v>
      </c>
      <c r="H250" s="44">
        <v>1</v>
      </c>
      <c r="I250" s="44">
        <v>4</v>
      </c>
      <c r="J250" s="69">
        <v>4112.5</v>
      </c>
      <c r="K250" s="70">
        <v>1.04236</v>
      </c>
      <c r="L250" s="102">
        <v>17146.82</v>
      </c>
      <c r="EX250" s="38"/>
      <c r="EY250" s="39"/>
      <c r="EZ250" s="39" t="s">
        <v>171</v>
      </c>
      <c r="FA250" s="39" t="s">
        <v>4</v>
      </c>
      <c r="FB250" s="39" t="s">
        <v>4</v>
      </c>
      <c r="FH250" s="39"/>
    </row>
    <row r="251" spans="1:165" customFormat="1" ht="15" x14ac:dyDescent="0.25">
      <c r="A251" s="48"/>
      <c r="B251" s="49"/>
      <c r="C251" s="385" t="s">
        <v>172</v>
      </c>
      <c r="D251" s="385"/>
      <c r="E251" s="385"/>
      <c r="F251" s="385"/>
      <c r="G251" s="385"/>
      <c r="H251" s="385"/>
      <c r="I251" s="385"/>
      <c r="J251" s="385"/>
      <c r="K251" s="385"/>
      <c r="L251" s="387"/>
      <c r="EX251" s="38"/>
      <c r="EY251" s="39"/>
      <c r="EZ251" s="39"/>
      <c r="FA251" s="39"/>
      <c r="FB251" s="39"/>
      <c r="FH251" s="39"/>
      <c r="FI251" s="3" t="s">
        <v>172</v>
      </c>
    </row>
    <row r="252" spans="1:165" customFormat="1" ht="15" x14ac:dyDescent="0.25">
      <c r="A252" s="50"/>
      <c r="B252" s="51"/>
      <c r="C252" s="388" t="s">
        <v>87</v>
      </c>
      <c r="D252" s="388"/>
      <c r="E252" s="388"/>
      <c r="F252" s="388"/>
      <c r="G252" s="388"/>
      <c r="H252" s="388"/>
      <c r="I252" s="388"/>
      <c r="J252" s="388"/>
      <c r="K252" s="388"/>
      <c r="L252" s="389"/>
      <c r="EX252" s="38"/>
      <c r="EY252" s="39"/>
      <c r="EZ252" s="39"/>
      <c r="FA252" s="39"/>
      <c r="FB252" s="39"/>
      <c r="FD252" s="3" t="s">
        <v>87</v>
      </c>
      <c r="FH252" s="39"/>
    </row>
    <row r="253" spans="1:165" customFormat="1" ht="15" x14ac:dyDescent="0.25">
      <c r="A253" s="50"/>
      <c r="B253" s="51"/>
      <c r="C253" s="388" t="s">
        <v>88</v>
      </c>
      <c r="D253" s="388"/>
      <c r="E253" s="388"/>
      <c r="F253" s="388"/>
      <c r="G253" s="388"/>
      <c r="H253" s="388"/>
      <c r="I253" s="388"/>
      <c r="J253" s="388"/>
      <c r="K253" s="388"/>
      <c r="L253" s="389"/>
      <c r="EX253" s="38"/>
      <c r="EY253" s="39"/>
      <c r="EZ253" s="39"/>
      <c r="FA253" s="39"/>
      <c r="FB253" s="39"/>
      <c r="FD253" s="3" t="s">
        <v>88</v>
      </c>
      <c r="FH253" s="39"/>
    </row>
    <row r="254" spans="1:165" customFormat="1" ht="15" x14ac:dyDescent="0.25">
      <c r="A254" s="67"/>
      <c r="B254" s="68"/>
      <c r="C254" s="386" t="s">
        <v>82</v>
      </c>
      <c r="D254" s="386"/>
      <c r="E254" s="386"/>
      <c r="F254" s="42"/>
      <c r="G254" s="43"/>
      <c r="H254" s="43"/>
      <c r="I254" s="43"/>
      <c r="J254" s="46"/>
      <c r="K254" s="43"/>
      <c r="L254" s="102">
        <v>17146.82</v>
      </c>
      <c r="EX254" s="38"/>
      <c r="EY254" s="39"/>
      <c r="EZ254" s="39"/>
      <c r="FA254" s="39"/>
      <c r="FB254" s="39"/>
      <c r="FH254" s="39" t="s">
        <v>82</v>
      </c>
    </row>
    <row r="255" spans="1:165" customFormat="1" ht="34.5" x14ac:dyDescent="0.25">
      <c r="A255" s="40" t="s">
        <v>173</v>
      </c>
      <c r="B255" s="41" t="s">
        <v>174</v>
      </c>
      <c r="C255" s="386" t="s">
        <v>175</v>
      </c>
      <c r="D255" s="386"/>
      <c r="E255" s="386"/>
      <c r="F255" s="42" t="s">
        <v>109</v>
      </c>
      <c r="G255" s="43">
        <v>0.3</v>
      </c>
      <c r="H255" s="44">
        <v>1</v>
      </c>
      <c r="I255" s="78">
        <v>0.3</v>
      </c>
      <c r="J255" s="46"/>
      <c r="K255" s="43"/>
      <c r="L255" s="47"/>
      <c r="EX255" s="38"/>
      <c r="EY255" s="39"/>
      <c r="EZ255" s="39" t="s">
        <v>175</v>
      </c>
      <c r="FA255" s="39" t="s">
        <v>4</v>
      </c>
      <c r="FB255" s="39" t="s">
        <v>4</v>
      </c>
      <c r="FH255" s="39"/>
    </row>
    <row r="256" spans="1:165" customFormat="1" ht="15" x14ac:dyDescent="0.25">
      <c r="A256" s="48"/>
      <c r="B256" s="49"/>
      <c r="C256" s="385" t="s">
        <v>176</v>
      </c>
      <c r="D256" s="385"/>
      <c r="E256" s="385"/>
      <c r="F256" s="385"/>
      <c r="G256" s="385"/>
      <c r="H256" s="385"/>
      <c r="I256" s="385"/>
      <c r="J256" s="385"/>
      <c r="K256" s="385"/>
      <c r="L256" s="387"/>
      <c r="EX256" s="38"/>
      <c r="EY256" s="39"/>
      <c r="EZ256" s="39"/>
      <c r="FA256" s="39"/>
      <c r="FB256" s="39"/>
      <c r="FC256" s="3" t="s">
        <v>176</v>
      </c>
      <c r="FH256" s="39"/>
    </row>
    <row r="257" spans="1:165" customFormat="1" ht="68.25" x14ac:dyDescent="0.25">
      <c r="A257" s="50"/>
      <c r="B257" s="51" t="s">
        <v>61</v>
      </c>
      <c r="C257" s="388" t="s">
        <v>62</v>
      </c>
      <c r="D257" s="388"/>
      <c r="E257" s="388"/>
      <c r="F257" s="388"/>
      <c r="G257" s="388"/>
      <c r="H257" s="388"/>
      <c r="I257" s="388"/>
      <c r="J257" s="388"/>
      <c r="K257" s="388"/>
      <c r="L257" s="389"/>
      <c r="EX257" s="38"/>
      <c r="EY257" s="39"/>
      <c r="EZ257" s="39"/>
      <c r="FA257" s="39"/>
      <c r="FB257" s="39"/>
      <c r="FD257" s="3" t="s">
        <v>62</v>
      </c>
      <c r="FH257" s="39"/>
    </row>
    <row r="258" spans="1:165" customFormat="1" ht="23.25" x14ac:dyDescent="0.25">
      <c r="A258" s="50"/>
      <c r="B258" s="51" t="s">
        <v>63</v>
      </c>
      <c r="C258" s="388" t="s">
        <v>64</v>
      </c>
      <c r="D258" s="388"/>
      <c r="E258" s="388"/>
      <c r="F258" s="388"/>
      <c r="G258" s="388"/>
      <c r="H258" s="388"/>
      <c r="I258" s="388"/>
      <c r="J258" s="388"/>
      <c r="K258" s="388"/>
      <c r="L258" s="389"/>
      <c r="EX258" s="38"/>
      <c r="EY258" s="39"/>
      <c r="EZ258" s="39"/>
      <c r="FA258" s="39"/>
      <c r="FB258" s="39"/>
      <c r="FD258" s="3" t="s">
        <v>64</v>
      </c>
      <c r="FH258" s="39"/>
    </row>
    <row r="259" spans="1:165" customFormat="1" ht="15" x14ac:dyDescent="0.25">
      <c r="A259" s="52"/>
      <c r="B259" s="51" t="s">
        <v>56</v>
      </c>
      <c r="C259" s="385" t="s">
        <v>65</v>
      </c>
      <c r="D259" s="385"/>
      <c r="E259" s="385"/>
      <c r="F259" s="53"/>
      <c r="G259" s="54"/>
      <c r="H259" s="54"/>
      <c r="I259" s="54"/>
      <c r="J259" s="55">
        <v>38460.35</v>
      </c>
      <c r="K259" s="56">
        <v>1.3225</v>
      </c>
      <c r="L259" s="99">
        <v>15259.14</v>
      </c>
      <c r="EX259" s="38"/>
      <c r="EY259" s="39"/>
      <c r="EZ259" s="39"/>
      <c r="FA259" s="39"/>
      <c r="FB259" s="39"/>
      <c r="FE259" s="3" t="s">
        <v>65</v>
      </c>
      <c r="FH259" s="39"/>
    </row>
    <row r="260" spans="1:165" customFormat="1" ht="15" x14ac:dyDescent="0.25">
      <c r="A260" s="52"/>
      <c r="B260" s="51" t="s">
        <v>66</v>
      </c>
      <c r="C260" s="385" t="s">
        <v>67</v>
      </c>
      <c r="D260" s="385"/>
      <c r="E260" s="385"/>
      <c r="F260" s="53"/>
      <c r="G260" s="54"/>
      <c r="H260" s="54"/>
      <c r="I260" s="54"/>
      <c r="J260" s="55">
        <v>1150</v>
      </c>
      <c r="K260" s="56">
        <v>1.4375</v>
      </c>
      <c r="L260" s="100">
        <v>495.94</v>
      </c>
      <c r="EX260" s="38"/>
      <c r="EY260" s="39"/>
      <c r="EZ260" s="39"/>
      <c r="FA260" s="39"/>
      <c r="FB260" s="39"/>
      <c r="FE260" s="3" t="s">
        <v>67</v>
      </c>
      <c r="FH260" s="39"/>
    </row>
    <row r="261" spans="1:165" customFormat="1" ht="15" x14ac:dyDescent="0.25">
      <c r="A261" s="52"/>
      <c r="B261" s="51" t="s">
        <v>68</v>
      </c>
      <c r="C261" s="385" t="s">
        <v>69</v>
      </c>
      <c r="D261" s="385"/>
      <c r="E261" s="385"/>
      <c r="F261" s="53"/>
      <c r="G261" s="54"/>
      <c r="H261" s="54"/>
      <c r="I261" s="54"/>
      <c r="J261" s="58">
        <v>5.0199999999999996</v>
      </c>
      <c r="K261" s="56">
        <v>1.4375</v>
      </c>
      <c r="L261" s="100">
        <v>2.16</v>
      </c>
      <c r="EX261" s="38"/>
      <c r="EY261" s="39"/>
      <c r="EZ261" s="39"/>
      <c r="FA261" s="39"/>
      <c r="FB261" s="39"/>
      <c r="FE261" s="3" t="s">
        <v>69</v>
      </c>
      <c r="FH261" s="39"/>
    </row>
    <row r="262" spans="1:165" customFormat="1" ht="15" x14ac:dyDescent="0.25">
      <c r="A262" s="52"/>
      <c r="B262" s="51" t="s">
        <v>70</v>
      </c>
      <c r="C262" s="385" t="s">
        <v>71</v>
      </c>
      <c r="D262" s="385"/>
      <c r="E262" s="385"/>
      <c r="F262" s="53"/>
      <c r="G262" s="54"/>
      <c r="H262" s="54"/>
      <c r="I262" s="54"/>
      <c r="J262" s="58">
        <v>37.630000000000003</v>
      </c>
      <c r="K262" s="54"/>
      <c r="L262" s="100">
        <v>11.29</v>
      </c>
      <c r="EX262" s="38"/>
      <c r="EY262" s="39"/>
      <c r="EZ262" s="39"/>
      <c r="FA262" s="39"/>
      <c r="FB262" s="39"/>
      <c r="FE262" s="3" t="s">
        <v>71</v>
      </c>
      <c r="FH262" s="39"/>
    </row>
    <row r="263" spans="1:165" customFormat="1" ht="15" x14ac:dyDescent="0.25">
      <c r="A263" s="59"/>
      <c r="B263" s="51"/>
      <c r="C263" s="385" t="s">
        <v>72</v>
      </c>
      <c r="D263" s="385"/>
      <c r="E263" s="385"/>
      <c r="F263" s="53" t="s">
        <v>73</v>
      </c>
      <c r="G263" s="60">
        <v>29.68</v>
      </c>
      <c r="H263" s="56">
        <v>1.3225</v>
      </c>
      <c r="I263" s="72">
        <v>11.775539999999999</v>
      </c>
      <c r="J263" s="62"/>
      <c r="K263" s="54"/>
      <c r="L263" s="57"/>
      <c r="EX263" s="38"/>
      <c r="EY263" s="39"/>
      <c r="EZ263" s="39"/>
      <c r="FA263" s="39"/>
      <c r="FB263" s="39"/>
      <c r="FF263" s="3" t="s">
        <v>72</v>
      </c>
      <c r="FH263" s="39"/>
    </row>
    <row r="264" spans="1:165" customFormat="1" ht="15" x14ac:dyDescent="0.25">
      <c r="A264" s="59"/>
      <c r="B264" s="51"/>
      <c r="C264" s="385" t="s">
        <v>74</v>
      </c>
      <c r="D264" s="385"/>
      <c r="E264" s="385"/>
      <c r="F264" s="53" t="s">
        <v>73</v>
      </c>
      <c r="G264" s="73">
        <v>0.4</v>
      </c>
      <c r="H264" s="56">
        <v>1.4375</v>
      </c>
      <c r="I264" s="56">
        <v>0.17249999999999999</v>
      </c>
      <c r="J264" s="62"/>
      <c r="K264" s="54"/>
      <c r="L264" s="57"/>
      <c r="EX264" s="38"/>
      <c r="EY264" s="39"/>
      <c r="EZ264" s="39"/>
      <c r="FA264" s="39"/>
      <c r="FB264" s="39"/>
      <c r="FF264" s="3" t="s">
        <v>74</v>
      </c>
      <c r="FH264" s="39"/>
    </row>
    <row r="265" spans="1:165" customFormat="1" ht="15" x14ac:dyDescent="0.25">
      <c r="A265" s="48"/>
      <c r="B265" s="51"/>
      <c r="C265" s="384" t="s">
        <v>75</v>
      </c>
      <c r="D265" s="384"/>
      <c r="E265" s="384"/>
      <c r="F265" s="63"/>
      <c r="G265" s="64"/>
      <c r="H265" s="64"/>
      <c r="I265" s="64"/>
      <c r="J265" s="65">
        <v>39647.980000000003</v>
      </c>
      <c r="K265" s="64"/>
      <c r="L265" s="101">
        <v>15766.37</v>
      </c>
      <c r="EX265" s="38"/>
      <c r="EY265" s="39"/>
      <c r="EZ265" s="39"/>
      <c r="FA265" s="39"/>
      <c r="FB265" s="39"/>
      <c r="FG265" s="3" t="s">
        <v>75</v>
      </c>
      <c r="FH265" s="39"/>
    </row>
    <row r="266" spans="1:165" customFormat="1" ht="15" x14ac:dyDescent="0.25">
      <c r="A266" s="59"/>
      <c r="B266" s="51"/>
      <c r="C266" s="385" t="s">
        <v>76</v>
      </c>
      <c r="D266" s="385"/>
      <c r="E266" s="385"/>
      <c r="F266" s="53"/>
      <c r="G266" s="54"/>
      <c r="H266" s="54"/>
      <c r="I266" s="54"/>
      <c r="J266" s="62"/>
      <c r="K266" s="54"/>
      <c r="L266" s="99">
        <v>15261.3</v>
      </c>
      <c r="EX266" s="38"/>
      <c r="EY266" s="39"/>
      <c r="EZ266" s="39"/>
      <c r="FA266" s="39"/>
      <c r="FB266" s="39"/>
      <c r="FF266" s="3" t="s">
        <v>76</v>
      </c>
      <c r="FH266" s="39"/>
    </row>
    <row r="267" spans="1:165" customFormat="1" ht="23.25" x14ac:dyDescent="0.25">
      <c r="A267" s="59"/>
      <c r="B267" s="51" t="s">
        <v>111</v>
      </c>
      <c r="C267" s="385" t="s">
        <v>112</v>
      </c>
      <c r="D267" s="385"/>
      <c r="E267" s="385"/>
      <c r="F267" s="53" t="s">
        <v>79</v>
      </c>
      <c r="G267" s="66">
        <v>97</v>
      </c>
      <c r="H267" s="54"/>
      <c r="I267" s="66">
        <v>97</v>
      </c>
      <c r="J267" s="62"/>
      <c r="K267" s="54"/>
      <c r="L267" s="99">
        <v>14803.46</v>
      </c>
      <c r="EX267" s="38"/>
      <c r="EY267" s="39"/>
      <c r="EZ267" s="39"/>
      <c r="FA267" s="39"/>
      <c r="FB267" s="39"/>
      <c r="FF267" s="3" t="s">
        <v>112</v>
      </c>
      <c r="FH267" s="39"/>
    </row>
    <row r="268" spans="1:165" customFormat="1" ht="23.25" x14ac:dyDescent="0.25">
      <c r="A268" s="59"/>
      <c r="B268" s="51" t="s">
        <v>113</v>
      </c>
      <c r="C268" s="385" t="s">
        <v>114</v>
      </c>
      <c r="D268" s="385"/>
      <c r="E268" s="385"/>
      <c r="F268" s="53" t="s">
        <v>79</v>
      </c>
      <c r="G268" s="66">
        <v>51</v>
      </c>
      <c r="H268" s="54"/>
      <c r="I268" s="66">
        <v>51</v>
      </c>
      <c r="J268" s="62"/>
      <c r="K268" s="54"/>
      <c r="L268" s="99">
        <v>7783.26</v>
      </c>
      <c r="EX268" s="38"/>
      <c r="EY268" s="39"/>
      <c r="EZ268" s="39"/>
      <c r="FA268" s="39"/>
      <c r="FB268" s="39"/>
      <c r="FF268" s="3" t="s">
        <v>114</v>
      </c>
      <c r="FH268" s="39"/>
    </row>
    <row r="269" spans="1:165" customFormat="1" ht="15" x14ac:dyDescent="0.25">
      <c r="A269" s="67"/>
      <c r="B269" s="68"/>
      <c r="C269" s="386" t="s">
        <v>82</v>
      </c>
      <c r="D269" s="386"/>
      <c r="E269" s="386"/>
      <c r="F269" s="42"/>
      <c r="G269" s="43"/>
      <c r="H269" s="43"/>
      <c r="I269" s="43"/>
      <c r="J269" s="46"/>
      <c r="K269" s="43"/>
      <c r="L269" s="102">
        <v>38353.089999999997</v>
      </c>
      <c r="EX269" s="38"/>
      <c r="EY269" s="39"/>
      <c r="EZ269" s="39"/>
      <c r="FA269" s="39"/>
      <c r="FB269" s="39"/>
      <c r="FH269" s="39" t="s">
        <v>82</v>
      </c>
    </row>
    <row r="270" spans="1:165" customFormat="1" ht="45" x14ac:dyDescent="0.25">
      <c r="A270" s="40" t="s">
        <v>177</v>
      </c>
      <c r="B270" s="41" t="s">
        <v>178</v>
      </c>
      <c r="C270" s="386" t="s">
        <v>179</v>
      </c>
      <c r="D270" s="386"/>
      <c r="E270" s="386"/>
      <c r="F270" s="42" t="s">
        <v>150</v>
      </c>
      <c r="G270" s="43">
        <v>30.6</v>
      </c>
      <c r="H270" s="44">
        <v>1</v>
      </c>
      <c r="I270" s="78">
        <v>30.6</v>
      </c>
      <c r="J270" s="69">
        <v>1547</v>
      </c>
      <c r="K270" s="70">
        <v>1.04236</v>
      </c>
      <c r="L270" s="102">
        <v>49343.45</v>
      </c>
      <c r="EX270" s="38"/>
      <c r="EY270" s="39"/>
      <c r="EZ270" s="39" t="s">
        <v>179</v>
      </c>
      <c r="FA270" s="39" t="s">
        <v>4</v>
      </c>
      <c r="FB270" s="39" t="s">
        <v>4</v>
      </c>
      <c r="FH270" s="39"/>
    </row>
    <row r="271" spans="1:165" customFormat="1" ht="15" x14ac:dyDescent="0.25">
      <c r="A271" s="48"/>
      <c r="B271" s="49"/>
      <c r="C271" s="385" t="s">
        <v>180</v>
      </c>
      <c r="D271" s="385"/>
      <c r="E271" s="385"/>
      <c r="F271" s="385"/>
      <c r="G271" s="385"/>
      <c r="H271" s="385"/>
      <c r="I271" s="385"/>
      <c r="J271" s="385"/>
      <c r="K271" s="385"/>
      <c r="L271" s="387"/>
      <c r="EX271" s="38"/>
      <c r="EY271" s="39"/>
      <c r="EZ271" s="39"/>
      <c r="FA271" s="39"/>
      <c r="FB271" s="39"/>
      <c r="FC271" s="3" t="s">
        <v>180</v>
      </c>
      <c r="FH271" s="39"/>
    </row>
    <row r="272" spans="1:165" customFormat="1" ht="15" x14ac:dyDescent="0.25">
      <c r="A272" s="48"/>
      <c r="B272" s="49"/>
      <c r="C272" s="385" t="s">
        <v>181</v>
      </c>
      <c r="D272" s="385"/>
      <c r="E272" s="385"/>
      <c r="F272" s="385"/>
      <c r="G272" s="385"/>
      <c r="H272" s="385"/>
      <c r="I272" s="385"/>
      <c r="J272" s="385"/>
      <c r="K272" s="385"/>
      <c r="L272" s="387"/>
      <c r="EX272" s="38"/>
      <c r="EY272" s="39"/>
      <c r="EZ272" s="39"/>
      <c r="FA272" s="39"/>
      <c r="FB272" s="39"/>
      <c r="FH272" s="39"/>
      <c r="FI272" s="3" t="s">
        <v>181</v>
      </c>
    </row>
    <row r="273" spans="1:164" customFormat="1" ht="15" x14ac:dyDescent="0.25">
      <c r="A273" s="50"/>
      <c r="B273" s="51"/>
      <c r="C273" s="388" t="s">
        <v>87</v>
      </c>
      <c r="D273" s="388"/>
      <c r="E273" s="388"/>
      <c r="F273" s="388"/>
      <c r="G273" s="388"/>
      <c r="H273" s="388"/>
      <c r="I273" s="388"/>
      <c r="J273" s="388"/>
      <c r="K273" s="388"/>
      <c r="L273" s="389"/>
      <c r="EX273" s="38"/>
      <c r="EY273" s="39"/>
      <c r="EZ273" s="39"/>
      <c r="FA273" s="39"/>
      <c r="FB273" s="39"/>
      <c r="FD273" s="3" t="s">
        <v>87</v>
      </c>
      <c r="FH273" s="39"/>
    </row>
    <row r="274" spans="1:164" customFormat="1" ht="15" x14ac:dyDescent="0.25">
      <c r="A274" s="50"/>
      <c r="B274" s="51"/>
      <c r="C274" s="388" t="s">
        <v>88</v>
      </c>
      <c r="D274" s="388"/>
      <c r="E274" s="388"/>
      <c r="F274" s="388"/>
      <c r="G274" s="388"/>
      <c r="H274" s="388"/>
      <c r="I274" s="388"/>
      <c r="J274" s="388"/>
      <c r="K274" s="388"/>
      <c r="L274" s="389"/>
      <c r="EX274" s="38"/>
      <c r="EY274" s="39"/>
      <c r="EZ274" s="39"/>
      <c r="FA274" s="39"/>
      <c r="FB274" s="39"/>
      <c r="FD274" s="3" t="s">
        <v>88</v>
      </c>
      <c r="FH274" s="39"/>
    </row>
    <row r="275" spans="1:164" customFormat="1" ht="15" x14ac:dyDescent="0.25">
      <c r="A275" s="67"/>
      <c r="B275" s="68"/>
      <c r="C275" s="386" t="s">
        <v>82</v>
      </c>
      <c r="D275" s="386"/>
      <c r="E275" s="386"/>
      <c r="F275" s="42"/>
      <c r="G275" s="43"/>
      <c r="H275" s="43"/>
      <c r="I275" s="43"/>
      <c r="J275" s="46"/>
      <c r="K275" s="43"/>
      <c r="L275" s="102">
        <v>49343.45</v>
      </c>
      <c r="EX275" s="38"/>
      <c r="EY275" s="39"/>
      <c r="EZ275" s="39"/>
      <c r="FA275" s="39"/>
      <c r="FB275" s="39"/>
      <c r="FH275" s="39" t="s">
        <v>82</v>
      </c>
    </row>
    <row r="276" spans="1:164" customFormat="1" ht="23.25" x14ac:dyDescent="0.25">
      <c r="A276" s="40" t="s">
        <v>182</v>
      </c>
      <c r="B276" s="41" t="s">
        <v>183</v>
      </c>
      <c r="C276" s="386" t="s">
        <v>184</v>
      </c>
      <c r="D276" s="386"/>
      <c r="E276" s="386"/>
      <c r="F276" s="42" t="s">
        <v>91</v>
      </c>
      <c r="G276" s="43">
        <v>4.2000000000000003E-2</v>
      </c>
      <c r="H276" s="44">
        <v>1</v>
      </c>
      <c r="I276" s="74">
        <v>4.2000000000000003E-2</v>
      </c>
      <c r="J276" s="46"/>
      <c r="K276" s="43"/>
      <c r="L276" s="47"/>
      <c r="EX276" s="38"/>
      <c r="EY276" s="39"/>
      <c r="EZ276" s="39" t="s">
        <v>184</v>
      </c>
      <c r="FA276" s="39" t="s">
        <v>4</v>
      </c>
      <c r="FB276" s="39" t="s">
        <v>4</v>
      </c>
      <c r="FH276" s="39"/>
    </row>
    <row r="277" spans="1:164" customFormat="1" ht="15" x14ac:dyDescent="0.25">
      <c r="A277" s="48"/>
      <c r="B277" s="49"/>
      <c r="C277" s="385" t="s">
        <v>185</v>
      </c>
      <c r="D277" s="385"/>
      <c r="E277" s="385"/>
      <c r="F277" s="385"/>
      <c r="G277" s="385"/>
      <c r="H277" s="385"/>
      <c r="I277" s="385"/>
      <c r="J277" s="385"/>
      <c r="K277" s="385"/>
      <c r="L277" s="387"/>
      <c r="EX277" s="38"/>
      <c r="EY277" s="39"/>
      <c r="EZ277" s="39"/>
      <c r="FA277" s="39"/>
      <c r="FB277" s="39"/>
      <c r="FC277" s="3" t="s">
        <v>185</v>
      </c>
      <c r="FH277" s="39"/>
    </row>
    <row r="278" spans="1:164" customFormat="1" ht="68.25" x14ac:dyDescent="0.25">
      <c r="A278" s="50"/>
      <c r="B278" s="51" t="s">
        <v>61</v>
      </c>
      <c r="C278" s="388" t="s">
        <v>62</v>
      </c>
      <c r="D278" s="388"/>
      <c r="E278" s="388"/>
      <c r="F278" s="388"/>
      <c r="G278" s="388"/>
      <c r="H278" s="388"/>
      <c r="I278" s="388"/>
      <c r="J278" s="388"/>
      <c r="K278" s="388"/>
      <c r="L278" s="389"/>
      <c r="EX278" s="38"/>
      <c r="EY278" s="39"/>
      <c r="EZ278" s="39"/>
      <c r="FA278" s="39"/>
      <c r="FB278" s="39"/>
      <c r="FD278" s="3" t="s">
        <v>62</v>
      </c>
      <c r="FH278" s="39"/>
    </row>
    <row r="279" spans="1:164" customFormat="1" ht="23.25" x14ac:dyDescent="0.25">
      <c r="A279" s="50"/>
      <c r="B279" s="51" t="s">
        <v>63</v>
      </c>
      <c r="C279" s="388" t="s">
        <v>64</v>
      </c>
      <c r="D279" s="388"/>
      <c r="E279" s="388"/>
      <c r="F279" s="388"/>
      <c r="G279" s="388"/>
      <c r="H279" s="388"/>
      <c r="I279" s="388"/>
      <c r="J279" s="388"/>
      <c r="K279" s="388"/>
      <c r="L279" s="389"/>
      <c r="EX279" s="38"/>
      <c r="EY279" s="39"/>
      <c r="EZ279" s="39"/>
      <c r="FA279" s="39"/>
      <c r="FB279" s="39"/>
      <c r="FD279" s="3" t="s">
        <v>64</v>
      </c>
      <c r="FH279" s="39"/>
    </row>
    <row r="280" spans="1:164" customFormat="1" ht="15" x14ac:dyDescent="0.25">
      <c r="A280" s="52"/>
      <c r="B280" s="51" t="s">
        <v>56</v>
      </c>
      <c r="C280" s="385" t="s">
        <v>65</v>
      </c>
      <c r="D280" s="385"/>
      <c r="E280" s="385"/>
      <c r="F280" s="53"/>
      <c r="G280" s="54"/>
      <c r="H280" s="54"/>
      <c r="I280" s="54"/>
      <c r="J280" s="55">
        <v>80872.98</v>
      </c>
      <c r="K280" s="56">
        <v>1.3225</v>
      </c>
      <c r="L280" s="99">
        <v>4492.09</v>
      </c>
      <c r="EX280" s="38"/>
      <c r="EY280" s="39"/>
      <c r="EZ280" s="39"/>
      <c r="FA280" s="39"/>
      <c r="FB280" s="39"/>
      <c r="FE280" s="3" t="s">
        <v>65</v>
      </c>
      <c r="FH280" s="39"/>
    </row>
    <row r="281" spans="1:164" customFormat="1" ht="15" x14ac:dyDescent="0.25">
      <c r="A281" s="52"/>
      <c r="B281" s="51" t="s">
        <v>66</v>
      </c>
      <c r="C281" s="385" t="s">
        <v>67</v>
      </c>
      <c r="D281" s="385"/>
      <c r="E281" s="385"/>
      <c r="F281" s="53"/>
      <c r="G281" s="54"/>
      <c r="H281" s="54"/>
      <c r="I281" s="54"/>
      <c r="J281" s="58">
        <v>747.5</v>
      </c>
      <c r="K281" s="56">
        <v>1.4375</v>
      </c>
      <c r="L281" s="100">
        <v>45.13</v>
      </c>
      <c r="EX281" s="38"/>
      <c r="EY281" s="39"/>
      <c r="EZ281" s="39"/>
      <c r="FA281" s="39"/>
      <c r="FB281" s="39"/>
      <c r="FE281" s="3" t="s">
        <v>67</v>
      </c>
      <c r="FH281" s="39"/>
    </row>
    <row r="282" spans="1:164" customFormat="1" ht="15" x14ac:dyDescent="0.25">
      <c r="A282" s="52"/>
      <c r="B282" s="51" t="s">
        <v>68</v>
      </c>
      <c r="C282" s="385" t="s">
        <v>69</v>
      </c>
      <c r="D282" s="385"/>
      <c r="E282" s="385"/>
      <c r="F282" s="53"/>
      <c r="G282" s="54"/>
      <c r="H282" s="54"/>
      <c r="I282" s="54"/>
      <c r="J282" s="58">
        <v>3.02</v>
      </c>
      <c r="K282" s="56">
        <v>1.4375</v>
      </c>
      <c r="L282" s="100">
        <v>0.18</v>
      </c>
      <c r="EX282" s="38"/>
      <c r="EY282" s="39"/>
      <c r="EZ282" s="39"/>
      <c r="FA282" s="39"/>
      <c r="FB282" s="39"/>
      <c r="FE282" s="3" t="s">
        <v>69</v>
      </c>
      <c r="FH282" s="39"/>
    </row>
    <row r="283" spans="1:164" customFormat="1" ht="15" x14ac:dyDescent="0.25">
      <c r="A283" s="52"/>
      <c r="B283" s="51" t="s">
        <v>70</v>
      </c>
      <c r="C283" s="385" t="s">
        <v>71</v>
      </c>
      <c r="D283" s="385"/>
      <c r="E283" s="385"/>
      <c r="F283" s="53"/>
      <c r="G283" s="54"/>
      <c r="H283" s="54"/>
      <c r="I283" s="54"/>
      <c r="J283" s="58">
        <v>63.71</v>
      </c>
      <c r="K283" s="54"/>
      <c r="L283" s="100">
        <v>2.68</v>
      </c>
      <c r="EX283" s="38"/>
      <c r="EY283" s="39"/>
      <c r="EZ283" s="39"/>
      <c r="FA283" s="39"/>
      <c r="FB283" s="39"/>
      <c r="FE283" s="3" t="s">
        <v>71</v>
      </c>
      <c r="FH283" s="39"/>
    </row>
    <row r="284" spans="1:164" customFormat="1" ht="15" x14ac:dyDescent="0.25">
      <c r="A284" s="59"/>
      <c r="B284" s="51"/>
      <c r="C284" s="385" t="s">
        <v>72</v>
      </c>
      <c r="D284" s="385"/>
      <c r="E284" s="385"/>
      <c r="F284" s="53" t="s">
        <v>73</v>
      </c>
      <c r="G284" s="60">
        <v>62.41</v>
      </c>
      <c r="H284" s="56">
        <v>1.3225</v>
      </c>
      <c r="I284" s="61">
        <v>3.4665634999999999</v>
      </c>
      <c r="J284" s="62"/>
      <c r="K284" s="54"/>
      <c r="L284" s="57"/>
      <c r="EX284" s="38"/>
      <c r="EY284" s="39"/>
      <c r="EZ284" s="39"/>
      <c r="FA284" s="39"/>
      <c r="FB284" s="39"/>
      <c r="FF284" s="3" t="s">
        <v>72</v>
      </c>
      <c r="FH284" s="39"/>
    </row>
    <row r="285" spans="1:164" customFormat="1" ht="15" x14ac:dyDescent="0.25">
      <c r="A285" s="59"/>
      <c r="B285" s="51"/>
      <c r="C285" s="385" t="s">
        <v>74</v>
      </c>
      <c r="D285" s="385"/>
      <c r="E285" s="385"/>
      <c r="F285" s="53" t="s">
        <v>73</v>
      </c>
      <c r="G285" s="60">
        <v>0.26</v>
      </c>
      <c r="H285" s="56">
        <v>1.4375</v>
      </c>
      <c r="I285" s="61">
        <v>1.56975E-2</v>
      </c>
      <c r="J285" s="62"/>
      <c r="K285" s="54"/>
      <c r="L285" s="57"/>
      <c r="EX285" s="38"/>
      <c r="EY285" s="39"/>
      <c r="EZ285" s="39"/>
      <c r="FA285" s="39"/>
      <c r="FB285" s="39"/>
      <c r="FF285" s="3" t="s">
        <v>74</v>
      </c>
      <c r="FH285" s="39"/>
    </row>
    <row r="286" spans="1:164" customFormat="1" ht="15" x14ac:dyDescent="0.25">
      <c r="A286" s="48"/>
      <c r="B286" s="51"/>
      <c r="C286" s="384" t="s">
        <v>75</v>
      </c>
      <c r="D286" s="384"/>
      <c r="E286" s="384"/>
      <c r="F286" s="63"/>
      <c r="G286" s="64"/>
      <c r="H286" s="64"/>
      <c r="I286" s="64"/>
      <c r="J286" s="65">
        <v>81684.19</v>
      </c>
      <c r="K286" s="64"/>
      <c r="L286" s="101">
        <v>4539.8999999999996</v>
      </c>
      <c r="EX286" s="38"/>
      <c r="EY286" s="39"/>
      <c r="EZ286" s="39"/>
      <c r="FA286" s="39"/>
      <c r="FB286" s="39"/>
      <c r="FG286" s="3" t="s">
        <v>75</v>
      </c>
      <c r="FH286" s="39"/>
    </row>
    <row r="287" spans="1:164" customFormat="1" ht="15" x14ac:dyDescent="0.25">
      <c r="A287" s="59"/>
      <c r="B287" s="51"/>
      <c r="C287" s="385" t="s">
        <v>76</v>
      </c>
      <c r="D287" s="385"/>
      <c r="E287" s="385"/>
      <c r="F287" s="53"/>
      <c r="G287" s="54"/>
      <c r="H287" s="54"/>
      <c r="I287" s="54"/>
      <c r="J287" s="62"/>
      <c r="K287" s="54"/>
      <c r="L287" s="99">
        <v>4492.2700000000004</v>
      </c>
      <c r="EX287" s="38"/>
      <c r="EY287" s="39"/>
      <c r="EZ287" s="39"/>
      <c r="FA287" s="39"/>
      <c r="FB287" s="39"/>
      <c r="FF287" s="3" t="s">
        <v>76</v>
      </c>
      <c r="FH287" s="39"/>
    </row>
    <row r="288" spans="1:164" customFormat="1" ht="15" x14ac:dyDescent="0.25">
      <c r="A288" s="59"/>
      <c r="B288" s="51" t="s">
        <v>186</v>
      </c>
      <c r="C288" s="385" t="s">
        <v>187</v>
      </c>
      <c r="D288" s="385"/>
      <c r="E288" s="385"/>
      <c r="F288" s="53" t="s">
        <v>79</v>
      </c>
      <c r="G288" s="66">
        <v>97</v>
      </c>
      <c r="H288" s="54"/>
      <c r="I288" s="66">
        <v>97</v>
      </c>
      <c r="J288" s="62"/>
      <c r="K288" s="54"/>
      <c r="L288" s="99">
        <v>4357.5</v>
      </c>
      <c r="EX288" s="38"/>
      <c r="EY288" s="39"/>
      <c r="EZ288" s="39"/>
      <c r="FA288" s="39"/>
      <c r="FB288" s="39"/>
      <c r="FF288" s="3" t="s">
        <v>187</v>
      </c>
      <c r="FH288" s="39"/>
    </row>
    <row r="289" spans="1:165" customFormat="1" ht="22.5" x14ac:dyDescent="0.25">
      <c r="A289" s="59"/>
      <c r="B289" s="51" t="s">
        <v>188</v>
      </c>
      <c r="C289" s="385" t="s">
        <v>189</v>
      </c>
      <c r="D289" s="385"/>
      <c r="E289" s="385"/>
      <c r="F289" s="53" t="s">
        <v>79</v>
      </c>
      <c r="G289" s="66">
        <v>55</v>
      </c>
      <c r="H289" s="60">
        <v>0.85</v>
      </c>
      <c r="I289" s="60">
        <v>46.75</v>
      </c>
      <c r="J289" s="62"/>
      <c r="K289" s="54"/>
      <c r="L289" s="99">
        <v>2100.14</v>
      </c>
      <c r="EX289" s="38"/>
      <c r="EY289" s="39"/>
      <c r="EZ289" s="39"/>
      <c r="FA289" s="39"/>
      <c r="FB289" s="39"/>
      <c r="FF289" s="3" t="s">
        <v>189</v>
      </c>
      <c r="FH289" s="39"/>
    </row>
    <row r="290" spans="1:165" customFormat="1" ht="15" x14ac:dyDescent="0.25">
      <c r="A290" s="67"/>
      <c r="B290" s="68"/>
      <c r="C290" s="386" t="s">
        <v>82</v>
      </c>
      <c r="D290" s="386"/>
      <c r="E290" s="386"/>
      <c r="F290" s="42"/>
      <c r="G290" s="43"/>
      <c r="H290" s="43"/>
      <c r="I290" s="43"/>
      <c r="J290" s="46"/>
      <c r="K290" s="43"/>
      <c r="L290" s="102">
        <v>10997.54</v>
      </c>
      <c r="EX290" s="38"/>
      <c r="EY290" s="39"/>
      <c r="EZ290" s="39"/>
      <c r="FA290" s="39"/>
      <c r="FB290" s="39"/>
      <c r="FH290" s="39" t="s">
        <v>82</v>
      </c>
    </row>
    <row r="291" spans="1:165" customFormat="1" ht="33.75" x14ac:dyDescent="0.25">
      <c r="A291" s="40" t="s">
        <v>190</v>
      </c>
      <c r="B291" s="41" t="s">
        <v>191</v>
      </c>
      <c r="C291" s="386" t="s">
        <v>192</v>
      </c>
      <c r="D291" s="386"/>
      <c r="E291" s="386"/>
      <c r="F291" s="42" t="s">
        <v>193</v>
      </c>
      <c r="G291" s="43">
        <v>6.3</v>
      </c>
      <c r="H291" s="44">
        <v>1</v>
      </c>
      <c r="I291" s="78">
        <v>6.3</v>
      </c>
      <c r="J291" s="69">
        <v>1595.83</v>
      </c>
      <c r="K291" s="70">
        <v>1.04236</v>
      </c>
      <c r="L291" s="102">
        <v>10479.6</v>
      </c>
      <c r="EX291" s="38"/>
      <c r="EY291" s="39"/>
      <c r="EZ291" s="39" t="s">
        <v>192</v>
      </c>
      <c r="FA291" s="39" t="s">
        <v>4</v>
      </c>
      <c r="FB291" s="39" t="s">
        <v>4</v>
      </c>
      <c r="FH291" s="39"/>
    </row>
    <row r="292" spans="1:165" customFormat="1" ht="15" x14ac:dyDescent="0.25">
      <c r="A292" s="48"/>
      <c r="B292" s="49"/>
      <c r="C292" s="385" t="s">
        <v>194</v>
      </c>
      <c r="D292" s="385"/>
      <c r="E292" s="385"/>
      <c r="F292" s="385"/>
      <c r="G292" s="385"/>
      <c r="H292" s="385"/>
      <c r="I292" s="385"/>
      <c r="J292" s="385"/>
      <c r="K292" s="385"/>
      <c r="L292" s="387"/>
      <c r="EX292" s="38"/>
      <c r="EY292" s="39"/>
      <c r="EZ292" s="39"/>
      <c r="FA292" s="39"/>
      <c r="FB292" s="39"/>
      <c r="FH292" s="39"/>
      <c r="FI292" s="3" t="s">
        <v>194</v>
      </c>
    </row>
    <row r="293" spans="1:165" customFormat="1" ht="15" x14ac:dyDescent="0.25">
      <c r="A293" s="50"/>
      <c r="B293" s="51"/>
      <c r="C293" s="388" t="s">
        <v>87</v>
      </c>
      <c r="D293" s="388"/>
      <c r="E293" s="388"/>
      <c r="F293" s="388"/>
      <c r="G293" s="388"/>
      <c r="H293" s="388"/>
      <c r="I293" s="388"/>
      <c r="J293" s="388"/>
      <c r="K293" s="388"/>
      <c r="L293" s="389"/>
      <c r="EX293" s="38"/>
      <c r="EY293" s="39"/>
      <c r="EZ293" s="39"/>
      <c r="FA293" s="39"/>
      <c r="FB293" s="39"/>
      <c r="FD293" s="3" t="s">
        <v>87</v>
      </c>
      <c r="FH293" s="39"/>
    </row>
    <row r="294" spans="1:165" customFormat="1" ht="15" x14ac:dyDescent="0.25">
      <c r="A294" s="50"/>
      <c r="B294" s="51"/>
      <c r="C294" s="388" t="s">
        <v>88</v>
      </c>
      <c r="D294" s="388"/>
      <c r="E294" s="388"/>
      <c r="F294" s="388"/>
      <c r="G294" s="388"/>
      <c r="H294" s="388"/>
      <c r="I294" s="388"/>
      <c r="J294" s="388"/>
      <c r="K294" s="388"/>
      <c r="L294" s="389"/>
      <c r="EX294" s="38"/>
      <c r="EY294" s="39"/>
      <c r="EZ294" s="39"/>
      <c r="FA294" s="39"/>
      <c r="FB294" s="39"/>
      <c r="FD294" s="3" t="s">
        <v>88</v>
      </c>
      <c r="FH294" s="39"/>
    </row>
    <row r="295" spans="1:165" customFormat="1" ht="15" x14ac:dyDescent="0.25">
      <c r="A295" s="67"/>
      <c r="B295" s="68"/>
      <c r="C295" s="386" t="s">
        <v>82</v>
      </c>
      <c r="D295" s="386"/>
      <c r="E295" s="386"/>
      <c r="F295" s="42"/>
      <c r="G295" s="43"/>
      <c r="H295" s="43"/>
      <c r="I295" s="43"/>
      <c r="J295" s="46"/>
      <c r="K295" s="43"/>
      <c r="L295" s="102">
        <v>10479.6</v>
      </c>
      <c r="EX295" s="38"/>
      <c r="EY295" s="39"/>
      <c r="EZ295" s="39"/>
      <c r="FA295" s="39"/>
      <c r="FB295" s="39"/>
      <c r="FH295" s="39" t="s">
        <v>82</v>
      </c>
    </row>
    <row r="296" spans="1:165" customFormat="1" ht="34.5" x14ac:dyDescent="0.25">
      <c r="A296" s="40" t="s">
        <v>195</v>
      </c>
      <c r="B296" s="41" t="s">
        <v>196</v>
      </c>
      <c r="C296" s="386" t="s">
        <v>197</v>
      </c>
      <c r="D296" s="386"/>
      <c r="E296" s="386"/>
      <c r="F296" s="42" t="s">
        <v>109</v>
      </c>
      <c r="G296" s="43">
        <v>3.04</v>
      </c>
      <c r="H296" s="44">
        <v>1</v>
      </c>
      <c r="I296" s="71">
        <v>3.04</v>
      </c>
      <c r="J296" s="46"/>
      <c r="K296" s="43"/>
      <c r="L296" s="47"/>
      <c r="EX296" s="38"/>
      <c r="EY296" s="39"/>
      <c r="EZ296" s="39" t="s">
        <v>197</v>
      </c>
      <c r="FA296" s="39" t="s">
        <v>4</v>
      </c>
      <c r="FB296" s="39" t="s">
        <v>4</v>
      </c>
      <c r="FH296" s="39"/>
    </row>
    <row r="297" spans="1:165" customFormat="1" ht="15" x14ac:dyDescent="0.25">
      <c r="A297" s="48"/>
      <c r="B297" s="49"/>
      <c r="C297" s="385" t="s">
        <v>198</v>
      </c>
      <c r="D297" s="385"/>
      <c r="E297" s="385"/>
      <c r="F297" s="385"/>
      <c r="G297" s="385"/>
      <c r="H297" s="385"/>
      <c r="I297" s="385"/>
      <c r="J297" s="385"/>
      <c r="K297" s="385"/>
      <c r="L297" s="387"/>
      <c r="EX297" s="38"/>
      <c r="EY297" s="39"/>
      <c r="EZ297" s="39"/>
      <c r="FA297" s="39"/>
      <c r="FB297" s="39"/>
      <c r="FC297" s="3" t="s">
        <v>198</v>
      </c>
      <c r="FH297" s="39"/>
    </row>
    <row r="298" spans="1:165" customFormat="1" ht="68.25" x14ac:dyDescent="0.25">
      <c r="A298" s="50"/>
      <c r="B298" s="51" t="s">
        <v>61</v>
      </c>
      <c r="C298" s="388" t="s">
        <v>62</v>
      </c>
      <c r="D298" s="388"/>
      <c r="E298" s="388"/>
      <c r="F298" s="388"/>
      <c r="G298" s="388"/>
      <c r="H298" s="388"/>
      <c r="I298" s="388"/>
      <c r="J298" s="388"/>
      <c r="K298" s="388"/>
      <c r="L298" s="389"/>
      <c r="EX298" s="38"/>
      <c r="EY298" s="39"/>
      <c r="EZ298" s="39"/>
      <c r="FA298" s="39"/>
      <c r="FB298" s="39"/>
      <c r="FD298" s="3" t="s">
        <v>62</v>
      </c>
      <c r="FH298" s="39"/>
    </row>
    <row r="299" spans="1:165" customFormat="1" ht="15" x14ac:dyDescent="0.25">
      <c r="A299" s="50"/>
      <c r="B299" s="51" t="s">
        <v>199</v>
      </c>
      <c r="C299" s="388" t="s">
        <v>200</v>
      </c>
      <c r="D299" s="388"/>
      <c r="E299" s="388"/>
      <c r="F299" s="388"/>
      <c r="G299" s="388"/>
      <c r="H299" s="388"/>
      <c r="I299" s="388"/>
      <c r="J299" s="388"/>
      <c r="K299" s="388"/>
      <c r="L299" s="389"/>
      <c r="EX299" s="38"/>
      <c r="EY299" s="39"/>
      <c r="EZ299" s="39"/>
      <c r="FA299" s="39"/>
      <c r="FB299" s="39"/>
      <c r="FD299" s="3" t="s">
        <v>200</v>
      </c>
      <c r="FH299" s="39"/>
    </row>
    <row r="300" spans="1:165" customFormat="1" ht="23.25" x14ac:dyDescent="0.25">
      <c r="A300" s="50"/>
      <c r="B300" s="51" t="s">
        <v>63</v>
      </c>
      <c r="C300" s="388" t="s">
        <v>64</v>
      </c>
      <c r="D300" s="388"/>
      <c r="E300" s="388"/>
      <c r="F300" s="388"/>
      <c r="G300" s="388"/>
      <c r="H300" s="388"/>
      <c r="I300" s="388"/>
      <c r="J300" s="388"/>
      <c r="K300" s="388"/>
      <c r="L300" s="389"/>
      <c r="EX300" s="38"/>
      <c r="EY300" s="39"/>
      <c r="EZ300" s="39"/>
      <c r="FA300" s="39"/>
      <c r="FB300" s="39"/>
      <c r="FD300" s="3" t="s">
        <v>64</v>
      </c>
      <c r="FH300" s="39"/>
    </row>
    <row r="301" spans="1:165" customFormat="1" ht="15" x14ac:dyDescent="0.25">
      <c r="A301" s="52"/>
      <c r="B301" s="51" t="s">
        <v>56</v>
      </c>
      <c r="C301" s="385" t="s">
        <v>65</v>
      </c>
      <c r="D301" s="385"/>
      <c r="E301" s="385"/>
      <c r="F301" s="53"/>
      <c r="G301" s="54"/>
      <c r="H301" s="54"/>
      <c r="I301" s="54"/>
      <c r="J301" s="55">
        <v>31722.01</v>
      </c>
      <c r="K301" s="72">
        <v>1.45475</v>
      </c>
      <c r="L301" s="99">
        <v>140288.69</v>
      </c>
      <c r="EX301" s="38"/>
      <c r="EY301" s="39"/>
      <c r="EZ301" s="39"/>
      <c r="FA301" s="39"/>
      <c r="FB301" s="39"/>
      <c r="FE301" s="3" t="s">
        <v>65</v>
      </c>
      <c r="FH301" s="39"/>
    </row>
    <row r="302" spans="1:165" customFormat="1" ht="15" x14ac:dyDescent="0.25">
      <c r="A302" s="52"/>
      <c r="B302" s="51" t="s">
        <v>66</v>
      </c>
      <c r="C302" s="385" t="s">
        <v>67</v>
      </c>
      <c r="D302" s="385"/>
      <c r="E302" s="385"/>
      <c r="F302" s="53"/>
      <c r="G302" s="54"/>
      <c r="H302" s="54"/>
      <c r="I302" s="54"/>
      <c r="J302" s="55">
        <v>57385</v>
      </c>
      <c r="K302" s="56">
        <v>1.4375</v>
      </c>
      <c r="L302" s="99">
        <v>250772.45</v>
      </c>
      <c r="EX302" s="38"/>
      <c r="EY302" s="39"/>
      <c r="EZ302" s="39"/>
      <c r="FA302" s="39"/>
      <c r="FB302" s="39"/>
      <c r="FE302" s="3" t="s">
        <v>67</v>
      </c>
      <c r="FH302" s="39"/>
    </row>
    <row r="303" spans="1:165" customFormat="1" ht="15" x14ac:dyDescent="0.25">
      <c r="A303" s="52"/>
      <c r="B303" s="51" t="s">
        <v>68</v>
      </c>
      <c r="C303" s="385" t="s">
        <v>69</v>
      </c>
      <c r="D303" s="385"/>
      <c r="E303" s="385"/>
      <c r="F303" s="53"/>
      <c r="G303" s="54"/>
      <c r="H303" s="54"/>
      <c r="I303" s="54"/>
      <c r="J303" s="58">
        <v>216.58</v>
      </c>
      <c r="K303" s="56">
        <v>1.4375</v>
      </c>
      <c r="L303" s="100">
        <v>946.45</v>
      </c>
      <c r="EX303" s="38"/>
      <c r="EY303" s="39"/>
      <c r="EZ303" s="39"/>
      <c r="FA303" s="39"/>
      <c r="FB303" s="39"/>
      <c r="FE303" s="3" t="s">
        <v>69</v>
      </c>
      <c r="FH303" s="39"/>
    </row>
    <row r="304" spans="1:165" customFormat="1" ht="15" x14ac:dyDescent="0.25">
      <c r="A304" s="52"/>
      <c r="B304" s="51" t="s">
        <v>70</v>
      </c>
      <c r="C304" s="385" t="s">
        <v>71</v>
      </c>
      <c r="D304" s="385"/>
      <c r="E304" s="385"/>
      <c r="F304" s="53"/>
      <c r="G304" s="54"/>
      <c r="H304" s="54"/>
      <c r="I304" s="54"/>
      <c r="J304" s="58">
        <v>42.16</v>
      </c>
      <c r="K304" s="54"/>
      <c r="L304" s="100">
        <v>128.16999999999999</v>
      </c>
      <c r="EX304" s="38"/>
      <c r="EY304" s="39"/>
      <c r="EZ304" s="39"/>
      <c r="FA304" s="39"/>
      <c r="FB304" s="39"/>
      <c r="FE304" s="3" t="s">
        <v>71</v>
      </c>
      <c r="FH304" s="39"/>
    </row>
    <row r="305" spans="1:165" customFormat="1" ht="15" x14ac:dyDescent="0.25">
      <c r="A305" s="59"/>
      <c r="B305" s="51"/>
      <c r="C305" s="385" t="s">
        <v>72</v>
      </c>
      <c r="D305" s="385"/>
      <c r="E305" s="385"/>
      <c r="F305" s="53" t="s">
        <v>73</v>
      </c>
      <c r="G305" s="60">
        <v>24.48</v>
      </c>
      <c r="H305" s="72">
        <v>1.45475</v>
      </c>
      <c r="I305" s="61">
        <v>108.2613312</v>
      </c>
      <c r="J305" s="62"/>
      <c r="K305" s="54"/>
      <c r="L305" s="57"/>
      <c r="EX305" s="38"/>
      <c r="EY305" s="39"/>
      <c r="EZ305" s="39"/>
      <c r="FA305" s="39"/>
      <c r="FB305" s="39"/>
      <c r="FF305" s="3" t="s">
        <v>72</v>
      </c>
      <c r="FH305" s="39"/>
    </row>
    <row r="306" spans="1:165" customFormat="1" ht="15" x14ac:dyDescent="0.25">
      <c r="A306" s="59"/>
      <c r="B306" s="51"/>
      <c r="C306" s="385" t="s">
        <v>74</v>
      </c>
      <c r="D306" s="385"/>
      <c r="E306" s="385"/>
      <c r="F306" s="53" t="s">
        <v>73</v>
      </c>
      <c r="G306" s="60">
        <v>19.96</v>
      </c>
      <c r="H306" s="56">
        <v>1.4375</v>
      </c>
      <c r="I306" s="56">
        <v>87.225200000000001</v>
      </c>
      <c r="J306" s="62"/>
      <c r="K306" s="54"/>
      <c r="L306" s="57"/>
      <c r="EX306" s="38"/>
      <c r="EY306" s="39"/>
      <c r="EZ306" s="39"/>
      <c r="FA306" s="39"/>
      <c r="FB306" s="39"/>
      <c r="FF306" s="3" t="s">
        <v>74</v>
      </c>
      <c r="FH306" s="39"/>
    </row>
    <row r="307" spans="1:165" customFormat="1" ht="15" x14ac:dyDescent="0.25">
      <c r="A307" s="48"/>
      <c r="B307" s="51"/>
      <c r="C307" s="384" t="s">
        <v>75</v>
      </c>
      <c r="D307" s="384"/>
      <c r="E307" s="384"/>
      <c r="F307" s="63"/>
      <c r="G307" s="64"/>
      <c r="H307" s="64"/>
      <c r="I307" s="64"/>
      <c r="J307" s="65">
        <v>89149.17</v>
      </c>
      <c r="K307" s="64"/>
      <c r="L307" s="101">
        <v>391189.31</v>
      </c>
      <c r="EX307" s="38"/>
      <c r="EY307" s="39"/>
      <c r="EZ307" s="39"/>
      <c r="FA307" s="39"/>
      <c r="FB307" s="39"/>
      <c r="FG307" s="3" t="s">
        <v>75</v>
      </c>
      <c r="FH307" s="39"/>
    </row>
    <row r="308" spans="1:165" customFormat="1" ht="15" x14ac:dyDescent="0.25">
      <c r="A308" s="59"/>
      <c r="B308" s="51"/>
      <c r="C308" s="385" t="s">
        <v>76</v>
      </c>
      <c r="D308" s="385"/>
      <c r="E308" s="385"/>
      <c r="F308" s="53"/>
      <c r="G308" s="54"/>
      <c r="H308" s="54"/>
      <c r="I308" s="54"/>
      <c r="J308" s="62"/>
      <c r="K308" s="54"/>
      <c r="L308" s="99">
        <v>141235.14000000001</v>
      </c>
      <c r="EX308" s="38"/>
      <c r="EY308" s="39"/>
      <c r="EZ308" s="39"/>
      <c r="FA308" s="39"/>
      <c r="FB308" s="39"/>
      <c r="FF308" s="3" t="s">
        <v>76</v>
      </c>
      <c r="FH308" s="39"/>
    </row>
    <row r="309" spans="1:165" customFormat="1" ht="23.25" x14ac:dyDescent="0.25">
      <c r="A309" s="59"/>
      <c r="B309" s="51" t="s">
        <v>111</v>
      </c>
      <c r="C309" s="385" t="s">
        <v>112</v>
      </c>
      <c r="D309" s="385"/>
      <c r="E309" s="385"/>
      <c r="F309" s="53" t="s">
        <v>79</v>
      </c>
      <c r="G309" s="66">
        <v>97</v>
      </c>
      <c r="H309" s="54"/>
      <c r="I309" s="66">
        <v>97</v>
      </c>
      <c r="J309" s="62"/>
      <c r="K309" s="54"/>
      <c r="L309" s="99">
        <v>136998.09</v>
      </c>
      <c r="EX309" s="38"/>
      <c r="EY309" s="39"/>
      <c r="EZ309" s="39"/>
      <c r="FA309" s="39"/>
      <c r="FB309" s="39"/>
      <c r="FF309" s="3" t="s">
        <v>112</v>
      </c>
      <c r="FH309" s="39"/>
    </row>
    <row r="310" spans="1:165" customFormat="1" ht="23.25" x14ac:dyDescent="0.25">
      <c r="A310" s="59"/>
      <c r="B310" s="51" t="s">
        <v>113</v>
      </c>
      <c r="C310" s="385" t="s">
        <v>114</v>
      </c>
      <c r="D310" s="385"/>
      <c r="E310" s="385"/>
      <c r="F310" s="53" t="s">
        <v>79</v>
      </c>
      <c r="G310" s="66">
        <v>51</v>
      </c>
      <c r="H310" s="54"/>
      <c r="I310" s="66">
        <v>51</v>
      </c>
      <c r="J310" s="62"/>
      <c r="K310" s="54"/>
      <c r="L310" s="99">
        <v>72029.919999999998</v>
      </c>
      <c r="EX310" s="38"/>
      <c r="EY310" s="39"/>
      <c r="EZ310" s="39"/>
      <c r="FA310" s="39"/>
      <c r="FB310" s="39"/>
      <c r="FF310" s="3" t="s">
        <v>114</v>
      </c>
      <c r="FH310" s="39"/>
    </row>
    <row r="311" spans="1:165" customFormat="1" ht="15" x14ac:dyDescent="0.25">
      <c r="A311" s="67"/>
      <c r="B311" s="68"/>
      <c r="C311" s="386" t="s">
        <v>82</v>
      </c>
      <c r="D311" s="386"/>
      <c r="E311" s="386"/>
      <c r="F311" s="42"/>
      <c r="G311" s="43"/>
      <c r="H311" s="43"/>
      <c r="I311" s="43"/>
      <c r="J311" s="46"/>
      <c r="K311" s="43"/>
      <c r="L311" s="102">
        <v>600217.31999999995</v>
      </c>
      <c r="EX311" s="38"/>
      <c r="EY311" s="39"/>
      <c r="EZ311" s="39"/>
      <c r="FA311" s="39"/>
      <c r="FB311" s="39"/>
      <c r="FH311" s="39" t="s">
        <v>82</v>
      </c>
    </row>
    <row r="312" spans="1:165" customFormat="1" ht="45" x14ac:dyDescent="0.25">
      <c r="A312" s="40" t="s">
        <v>201</v>
      </c>
      <c r="B312" s="41" t="s">
        <v>178</v>
      </c>
      <c r="C312" s="386" t="s">
        <v>179</v>
      </c>
      <c r="D312" s="386"/>
      <c r="E312" s="386"/>
      <c r="F312" s="42" t="s">
        <v>150</v>
      </c>
      <c r="G312" s="43">
        <v>310.08</v>
      </c>
      <c r="H312" s="44">
        <v>1</v>
      </c>
      <c r="I312" s="71">
        <v>310.08</v>
      </c>
      <c r="J312" s="69">
        <v>1547</v>
      </c>
      <c r="K312" s="70">
        <v>1.04236</v>
      </c>
      <c r="L312" s="102">
        <v>500013.59</v>
      </c>
      <c r="EX312" s="38"/>
      <c r="EY312" s="39"/>
      <c r="EZ312" s="39" t="s">
        <v>179</v>
      </c>
      <c r="FA312" s="39" t="s">
        <v>4</v>
      </c>
      <c r="FB312" s="39" t="s">
        <v>4</v>
      </c>
      <c r="FH312" s="39"/>
    </row>
    <row r="313" spans="1:165" customFormat="1" ht="15" x14ac:dyDescent="0.25">
      <c r="A313" s="48"/>
      <c r="B313" s="49"/>
      <c r="C313" s="385" t="s">
        <v>202</v>
      </c>
      <c r="D313" s="385"/>
      <c r="E313" s="385"/>
      <c r="F313" s="385"/>
      <c r="G313" s="385"/>
      <c r="H313" s="385"/>
      <c r="I313" s="385"/>
      <c r="J313" s="385"/>
      <c r="K313" s="385"/>
      <c r="L313" s="387"/>
      <c r="EX313" s="38"/>
      <c r="EY313" s="39"/>
      <c r="EZ313" s="39"/>
      <c r="FA313" s="39"/>
      <c r="FB313" s="39"/>
      <c r="FC313" s="3" t="s">
        <v>202</v>
      </c>
      <c r="FH313" s="39"/>
    </row>
    <row r="314" spans="1:165" customFormat="1" ht="15" x14ac:dyDescent="0.25">
      <c r="A314" s="48"/>
      <c r="B314" s="49"/>
      <c r="C314" s="385" t="s">
        <v>181</v>
      </c>
      <c r="D314" s="385"/>
      <c r="E314" s="385"/>
      <c r="F314" s="385"/>
      <c r="G314" s="385"/>
      <c r="H314" s="385"/>
      <c r="I314" s="385"/>
      <c r="J314" s="385"/>
      <c r="K314" s="385"/>
      <c r="L314" s="387"/>
      <c r="EX314" s="38"/>
      <c r="EY314" s="39"/>
      <c r="EZ314" s="39"/>
      <c r="FA314" s="39"/>
      <c r="FB314" s="39"/>
      <c r="FH314" s="39"/>
      <c r="FI314" s="3" t="s">
        <v>181</v>
      </c>
    </row>
    <row r="315" spans="1:165" customFormat="1" ht="15" x14ac:dyDescent="0.25">
      <c r="A315" s="50"/>
      <c r="B315" s="51"/>
      <c r="C315" s="388" t="s">
        <v>87</v>
      </c>
      <c r="D315" s="388"/>
      <c r="E315" s="388"/>
      <c r="F315" s="388"/>
      <c r="G315" s="388"/>
      <c r="H315" s="388"/>
      <c r="I315" s="388"/>
      <c r="J315" s="388"/>
      <c r="K315" s="388"/>
      <c r="L315" s="389"/>
      <c r="EX315" s="38"/>
      <c r="EY315" s="39"/>
      <c r="EZ315" s="39"/>
      <c r="FA315" s="39"/>
      <c r="FB315" s="39"/>
      <c r="FD315" s="3" t="s">
        <v>87</v>
      </c>
      <c r="FH315" s="39"/>
    </row>
    <row r="316" spans="1:165" customFormat="1" ht="15" x14ac:dyDescent="0.25">
      <c r="A316" s="50"/>
      <c r="B316" s="51"/>
      <c r="C316" s="388" t="s">
        <v>88</v>
      </c>
      <c r="D316" s="388"/>
      <c r="E316" s="388"/>
      <c r="F316" s="388"/>
      <c r="G316" s="388"/>
      <c r="H316" s="388"/>
      <c r="I316" s="388"/>
      <c r="J316" s="388"/>
      <c r="K316" s="388"/>
      <c r="L316" s="389"/>
      <c r="EX316" s="38"/>
      <c r="EY316" s="39"/>
      <c r="EZ316" s="39"/>
      <c r="FA316" s="39"/>
      <c r="FB316" s="39"/>
      <c r="FD316" s="3" t="s">
        <v>88</v>
      </c>
      <c r="FH316" s="39"/>
    </row>
    <row r="317" spans="1:165" customFormat="1" ht="15" x14ac:dyDescent="0.25">
      <c r="A317" s="67"/>
      <c r="B317" s="68"/>
      <c r="C317" s="386" t="s">
        <v>82</v>
      </c>
      <c r="D317" s="386"/>
      <c r="E317" s="386"/>
      <c r="F317" s="42"/>
      <c r="G317" s="43"/>
      <c r="H317" s="43"/>
      <c r="I317" s="43"/>
      <c r="J317" s="46"/>
      <c r="K317" s="43"/>
      <c r="L317" s="102">
        <v>500013.59</v>
      </c>
      <c r="EX317" s="38"/>
      <c r="EY317" s="39"/>
      <c r="EZ317" s="39"/>
      <c r="FA317" s="39"/>
      <c r="FB317" s="39"/>
      <c r="FH317" s="39" t="s">
        <v>82</v>
      </c>
    </row>
    <row r="318" spans="1:165" customFormat="1" ht="45.75" x14ac:dyDescent="0.25">
      <c r="A318" s="40" t="s">
        <v>203</v>
      </c>
      <c r="B318" s="41" t="s">
        <v>174</v>
      </c>
      <c r="C318" s="386" t="s">
        <v>204</v>
      </c>
      <c r="D318" s="386"/>
      <c r="E318" s="386"/>
      <c r="F318" s="42" t="s">
        <v>109</v>
      </c>
      <c r="G318" s="43">
        <v>1.52</v>
      </c>
      <c r="H318" s="44">
        <v>1</v>
      </c>
      <c r="I318" s="71">
        <v>1.52</v>
      </c>
      <c r="J318" s="46"/>
      <c r="K318" s="43"/>
      <c r="L318" s="47"/>
      <c r="EX318" s="38"/>
      <c r="EY318" s="39"/>
      <c r="EZ318" s="39" t="s">
        <v>204</v>
      </c>
      <c r="FA318" s="39" t="s">
        <v>4</v>
      </c>
      <c r="FB318" s="39" t="s">
        <v>4</v>
      </c>
      <c r="FH318" s="39"/>
    </row>
    <row r="319" spans="1:165" customFormat="1" ht="15" x14ac:dyDescent="0.25">
      <c r="A319" s="48"/>
      <c r="B319" s="49"/>
      <c r="C319" s="385" t="s">
        <v>205</v>
      </c>
      <c r="D319" s="385"/>
      <c r="E319" s="385"/>
      <c r="F319" s="385"/>
      <c r="G319" s="385"/>
      <c r="H319" s="385"/>
      <c r="I319" s="385"/>
      <c r="J319" s="385"/>
      <c r="K319" s="385"/>
      <c r="L319" s="387"/>
      <c r="EX319" s="38"/>
      <c r="EY319" s="39"/>
      <c r="EZ319" s="39"/>
      <c r="FA319" s="39"/>
      <c r="FB319" s="39"/>
      <c r="FC319" s="3" t="s">
        <v>205</v>
      </c>
      <c r="FH319" s="39"/>
    </row>
    <row r="320" spans="1:165" customFormat="1" ht="68.25" x14ac:dyDescent="0.25">
      <c r="A320" s="50"/>
      <c r="B320" s="51" t="s">
        <v>61</v>
      </c>
      <c r="C320" s="388" t="s">
        <v>62</v>
      </c>
      <c r="D320" s="388"/>
      <c r="E320" s="388"/>
      <c r="F320" s="388"/>
      <c r="G320" s="388"/>
      <c r="H320" s="388"/>
      <c r="I320" s="388"/>
      <c r="J320" s="388"/>
      <c r="K320" s="388"/>
      <c r="L320" s="389"/>
      <c r="EX320" s="38"/>
      <c r="EY320" s="39"/>
      <c r="EZ320" s="39"/>
      <c r="FA320" s="39"/>
      <c r="FB320" s="39"/>
      <c r="FD320" s="3" t="s">
        <v>62</v>
      </c>
      <c r="FH320" s="39"/>
    </row>
    <row r="321" spans="1:165" customFormat="1" ht="15" x14ac:dyDescent="0.25">
      <c r="A321" s="50"/>
      <c r="B321" s="51" t="s">
        <v>199</v>
      </c>
      <c r="C321" s="388" t="s">
        <v>200</v>
      </c>
      <c r="D321" s="388"/>
      <c r="E321" s="388"/>
      <c r="F321" s="388"/>
      <c r="G321" s="388"/>
      <c r="H321" s="388"/>
      <c r="I321" s="388"/>
      <c r="J321" s="388"/>
      <c r="K321" s="388"/>
      <c r="L321" s="389"/>
      <c r="EX321" s="38"/>
      <c r="EY321" s="39"/>
      <c r="EZ321" s="39"/>
      <c r="FA321" s="39"/>
      <c r="FB321" s="39"/>
      <c r="FD321" s="3" t="s">
        <v>200</v>
      </c>
      <c r="FH321" s="39"/>
    </row>
    <row r="322" spans="1:165" customFormat="1" ht="23.25" x14ac:dyDescent="0.25">
      <c r="A322" s="50"/>
      <c r="B322" s="51" t="s">
        <v>63</v>
      </c>
      <c r="C322" s="388" t="s">
        <v>64</v>
      </c>
      <c r="D322" s="388"/>
      <c r="E322" s="388"/>
      <c r="F322" s="388"/>
      <c r="G322" s="388"/>
      <c r="H322" s="388"/>
      <c r="I322" s="388"/>
      <c r="J322" s="388"/>
      <c r="K322" s="388"/>
      <c r="L322" s="389"/>
      <c r="EX322" s="38"/>
      <c r="EY322" s="39"/>
      <c r="EZ322" s="39"/>
      <c r="FA322" s="39"/>
      <c r="FB322" s="39"/>
      <c r="FD322" s="3" t="s">
        <v>64</v>
      </c>
      <c r="FH322" s="39"/>
    </row>
    <row r="323" spans="1:165" customFormat="1" ht="15" x14ac:dyDescent="0.25">
      <c r="A323" s="52"/>
      <c r="B323" s="51" t="s">
        <v>56</v>
      </c>
      <c r="C323" s="385" t="s">
        <v>65</v>
      </c>
      <c r="D323" s="385"/>
      <c r="E323" s="385"/>
      <c r="F323" s="53"/>
      <c r="G323" s="54"/>
      <c r="H323" s="54"/>
      <c r="I323" s="54"/>
      <c r="J323" s="55">
        <v>38460.35</v>
      </c>
      <c r="K323" s="72">
        <v>1.45475</v>
      </c>
      <c r="L323" s="99">
        <v>85044.3</v>
      </c>
      <c r="EX323" s="38"/>
      <c r="EY323" s="39"/>
      <c r="EZ323" s="39"/>
      <c r="FA323" s="39"/>
      <c r="FB323" s="39"/>
      <c r="FE323" s="3" t="s">
        <v>65</v>
      </c>
      <c r="FH323" s="39"/>
    </row>
    <row r="324" spans="1:165" customFormat="1" ht="15" x14ac:dyDescent="0.25">
      <c r="A324" s="52"/>
      <c r="B324" s="51" t="s">
        <v>66</v>
      </c>
      <c r="C324" s="385" t="s">
        <v>67</v>
      </c>
      <c r="D324" s="385"/>
      <c r="E324" s="385"/>
      <c r="F324" s="53"/>
      <c r="G324" s="54"/>
      <c r="H324" s="54"/>
      <c r="I324" s="54"/>
      <c r="J324" s="55">
        <v>1150</v>
      </c>
      <c r="K324" s="56">
        <v>1.4375</v>
      </c>
      <c r="L324" s="99">
        <v>2512.75</v>
      </c>
      <c r="EX324" s="38"/>
      <c r="EY324" s="39"/>
      <c r="EZ324" s="39"/>
      <c r="FA324" s="39"/>
      <c r="FB324" s="39"/>
      <c r="FE324" s="3" t="s">
        <v>67</v>
      </c>
      <c r="FH324" s="39"/>
    </row>
    <row r="325" spans="1:165" customFormat="1" ht="15" x14ac:dyDescent="0.25">
      <c r="A325" s="52"/>
      <c r="B325" s="51" t="s">
        <v>68</v>
      </c>
      <c r="C325" s="385" t="s">
        <v>69</v>
      </c>
      <c r="D325" s="385"/>
      <c r="E325" s="385"/>
      <c r="F325" s="53"/>
      <c r="G325" s="54"/>
      <c r="H325" s="54"/>
      <c r="I325" s="54"/>
      <c r="J325" s="58">
        <v>5.0199999999999996</v>
      </c>
      <c r="K325" s="56">
        <v>1.4375</v>
      </c>
      <c r="L325" s="100">
        <v>10.97</v>
      </c>
      <c r="EX325" s="38"/>
      <c r="EY325" s="39"/>
      <c r="EZ325" s="39"/>
      <c r="FA325" s="39"/>
      <c r="FB325" s="39"/>
      <c r="FE325" s="3" t="s">
        <v>69</v>
      </c>
      <c r="FH325" s="39"/>
    </row>
    <row r="326" spans="1:165" customFormat="1" ht="15" x14ac:dyDescent="0.25">
      <c r="A326" s="52"/>
      <c r="B326" s="51" t="s">
        <v>70</v>
      </c>
      <c r="C326" s="385" t="s">
        <v>71</v>
      </c>
      <c r="D326" s="385"/>
      <c r="E326" s="385"/>
      <c r="F326" s="53"/>
      <c r="G326" s="54"/>
      <c r="H326" s="54"/>
      <c r="I326" s="54"/>
      <c r="J326" s="58">
        <v>37.630000000000003</v>
      </c>
      <c r="K326" s="54"/>
      <c r="L326" s="100">
        <v>57.2</v>
      </c>
      <c r="EX326" s="38"/>
      <c r="EY326" s="39"/>
      <c r="EZ326" s="39"/>
      <c r="FA326" s="39"/>
      <c r="FB326" s="39"/>
      <c r="FE326" s="3" t="s">
        <v>71</v>
      </c>
      <c r="FH326" s="39"/>
    </row>
    <row r="327" spans="1:165" customFormat="1" ht="15" x14ac:dyDescent="0.25">
      <c r="A327" s="59"/>
      <c r="B327" s="51"/>
      <c r="C327" s="385" t="s">
        <v>72</v>
      </c>
      <c r="D327" s="385"/>
      <c r="E327" s="385"/>
      <c r="F327" s="53" t="s">
        <v>73</v>
      </c>
      <c r="G327" s="60">
        <v>29.68</v>
      </c>
      <c r="H327" s="72">
        <v>1.45475</v>
      </c>
      <c r="I327" s="61">
        <v>65.629009600000003</v>
      </c>
      <c r="J327" s="62"/>
      <c r="K327" s="54"/>
      <c r="L327" s="57"/>
      <c r="EX327" s="38"/>
      <c r="EY327" s="39"/>
      <c r="EZ327" s="39"/>
      <c r="FA327" s="39"/>
      <c r="FB327" s="39"/>
      <c r="FF327" s="3" t="s">
        <v>72</v>
      </c>
      <c r="FH327" s="39"/>
    </row>
    <row r="328" spans="1:165" customFormat="1" ht="15" x14ac:dyDescent="0.25">
      <c r="A328" s="59"/>
      <c r="B328" s="51"/>
      <c r="C328" s="385" t="s">
        <v>74</v>
      </c>
      <c r="D328" s="385"/>
      <c r="E328" s="385"/>
      <c r="F328" s="53" t="s">
        <v>73</v>
      </c>
      <c r="G328" s="73">
        <v>0.4</v>
      </c>
      <c r="H328" s="56">
        <v>1.4375</v>
      </c>
      <c r="I328" s="79">
        <v>0.874</v>
      </c>
      <c r="J328" s="62"/>
      <c r="K328" s="54"/>
      <c r="L328" s="57"/>
      <c r="EX328" s="38"/>
      <c r="EY328" s="39"/>
      <c r="EZ328" s="39"/>
      <c r="FA328" s="39"/>
      <c r="FB328" s="39"/>
      <c r="FF328" s="3" t="s">
        <v>74</v>
      </c>
      <c r="FH328" s="39"/>
    </row>
    <row r="329" spans="1:165" customFormat="1" ht="15" x14ac:dyDescent="0.25">
      <c r="A329" s="48"/>
      <c r="B329" s="51"/>
      <c r="C329" s="384" t="s">
        <v>75</v>
      </c>
      <c r="D329" s="384"/>
      <c r="E329" s="384"/>
      <c r="F329" s="63"/>
      <c r="G329" s="64"/>
      <c r="H329" s="64"/>
      <c r="I329" s="64"/>
      <c r="J329" s="65">
        <v>39647.980000000003</v>
      </c>
      <c r="K329" s="64"/>
      <c r="L329" s="101">
        <v>87614.25</v>
      </c>
      <c r="EX329" s="38"/>
      <c r="EY329" s="39"/>
      <c r="EZ329" s="39"/>
      <c r="FA329" s="39"/>
      <c r="FB329" s="39"/>
      <c r="FG329" s="3" t="s">
        <v>75</v>
      </c>
      <c r="FH329" s="39"/>
    </row>
    <row r="330" spans="1:165" customFormat="1" ht="15" x14ac:dyDescent="0.25">
      <c r="A330" s="59"/>
      <c r="B330" s="51"/>
      <c r="C330" s="385" t="s">
        <v>76</v>
      </c>
      <c r="D330" s="385"/>
      <c r="E330" s="385"/>
      <c r="F330" s="53"/>
      <c r="G330" s="54"/>
      <c r="H330" s="54"/>
      <c r="I330" s="54"/>
      <c r="J330" s="62"/>
      <c r="K330" s="54"/>
      <c r="L330" s="99">
        <v>85055.27</v>
      </c>
      <c r="EX330" s="38"/>
      <c r="EY330" s="39"/>
      <c r="EZ330" s="39"/>
      <c r="FA330" s="39"/>
      <c r="FB330" s="39"/>
      <c r="FF330" s="3" t="s">
        <v>76</v>
      </c>
      <c r="FH330" s="39"/>
    </row>
    <row r="331" spans="1:165" customFormat="1" ht="23.25" x14ac:dyDescent="0.25">
      <c r="A331" s="59"/>
      <c r="B331" s="51" t="s">
        <v>111</v>
      </c>
      <c r="C331" s="385" t="s">
        <v>112</v>
      </c>
      <c r="D331" s="385"/>
      <c r="E331" s="385"/>
      <c r="F331" s="53" t="s">
        <v>79</v>
      </c>
      <c r="G331" s="66">
        <v>97</v>
      </c>
      <c r="H331" s="54"/>
      <c r="I331" s="66">
        <v>97</v>
      </c>
      <c r="J331" s="62"/>
      <c r="K331" s="54"/>
      <c r="L331" s="99">
        <v>82503.61</v>
      </c>
      <c r="EX331" s="38"/>
      <c r="EY331" s="39"/>
      <c r="EZ331" s="39"/>
      <c r="FA331" s="39"/>
      <c r="FB331" s="39"/>
      <c r="FF331" s="3" t="s">
        <v>112</v>
      </c>
      <c r="FH331" s="39"/>
    </row>
    <row r="332" spans="1:165" customFormat="1" ht="23.25" x14ac:dyDescent="0.25">
      <c r="A332" s="59"/>
      <c r="B332" s="51" t="s">
        <v>113</v>
      </c>
      <c r="C332" s="385" t="s">
        <v>114</v>
      </c>
      <c r="D332" s="385"/>
      <c r="E332" s="385"/>
      <c r="F332" s="53" t="s">
        <v>79</v>
      </c>
      <c r="G332" s="66">
        <v>51</v>
      </c>
      <c r="H332" s="54"/>
      <c r="I332" s="66">
        <v>51</v>
      </c>
      <c r="J332" s="62"/>
      <c r="K332" s="54"/>
      <c r="L332" s="99">
        <v>43378.19</v>
      </c>
      <c r="EX332" s="38"/>
      <c r="EY332" s="39"/>
      <c r="EZ332" s="39"/>
      <c r="FA332" s="39"/>
      <c r="FB332" s="39"/>
      <c r="FF332" s="3" t="s">
        <v>114</v>
      </c>
      <c r="FH332" s="39"/>
    </row>
    <row r="333" spans="1:165" customFormat="1" ht="15" x14ac:dyDescent="0.25">
      <c r="A333" s="67"/>
      <c r="B333" s="68"/>
      <c r="C333" s="386" t="s">
        <v>82</v>
      </c>
      <c r="D333" s="386"/>
      <c r="E333" s="386"/>
      <c r="F333" s="42"/>
      <c r="G333" s="43"/>
      <c r="H333" s="43"/>
      <c r="I333" s="43"/>
      <c r="J333" s="46"/>
      <c r="K333" s="43"/>
      <c r="L333" s="102">
        <v>213496.05</v>
      </c>
      <c r="EX333" s="38"/>
      <c r="EY333" s="39"/>
      <c r="EZ333" s="39"/>
      <c r="FA333" s="39"/>
      <c r="FB333" s="39"/>
      <c r="FH333" s="39" t="s">
        <v>82</v>
      </c>
    </row>
    <row r="334" spans="1:165" customFormat="1" ht="45" x14ac:dyDescent="0.25">
      <c r="A334" s="40" t="s">
        <v>206</v>
      </c>
      <c r="B334" s="41" t="s">
        <v>178</v>
      </c>
      <c r="C334" s="386" t="s">
        <v>179</v>
      </c>
      <c r="D334" s="386"/>
      <c r="E334" s="386"/>
      <c r="F334" s="42" t="s">
        <v>150</v>
      </c>
      <c r="G334" s="43">
        <v>155.04</v>
      </c>
      <c r="H334" s="44">
        <v>1</v>
      </c>
      <c r="I334" s="71">
        <v>155.04</v>
      </c>
      <c r="J334" s="69">
        <v>1547</v>
      </c>
      <c r="K334" s="70">
        <v>1.04236</v>
      </c>
      <c r="L334" s="102">
        <v>250006.79</v>
      </c>
      <c r="EX334" s="38"/>
      <c r="EY334" s="39"/>
      <c r="EZ334" s="39" t="s">
        <v>179</v>
      </c>
      <c r="FA334" s="39" t="s">
        <v>4</v>
      </c>
      <c r="FB334" s="39" t="s">
        <v>4</v>
      </c>
      <c r="FH334" s="39"/>
    </row>
    <row r="335" spans="1:165" customFormat="1" ht="15" x14ac:dyDescent="0.25">
      <c r="A335" s="48"/>
      <c r="B335" s="49"/>
      <c r="C335" s="385" t="s">
        <v>207</v>
      </c>
      <c r="D335" s="385"/>
      <c r="E335" s="385"/>
      <c r="F335" s="385"/>
      <c r="G335" s="385"/>
      <c r="H335" s="385"/>
      <c r="I335" s="385"/>
      <c r="J335" s="385"/>
      <c r="K335" s="385"/>
      <c r="L335" s="387"/>
      <c r="EX335" s="38"/>
      <c r="EY335" s="39"/>
      <c r="EZ335" s="39"/>
      <c r="FA335" s="39"/>
      <c r="FB335" s="39"/>
      <c r="FC335" s="3" t="s">
        <v>207</v>
      </c>
      <c r="FH335" s="39"/>
    </row>
    <row r="336" spans="1:165" customFormat="1" ht="15" x14ac:dyDescent="0.25">
      <c r="A336" s="48"/>
      <c r="B336" s="49"/>
      <c r="C336" s="385" t="s">
        <v>181</v>
      </c>
      <c r="D336" s="385"/>
      <c r="E336" s="385"/>
      <c r="F336" s="385"/>
      <c r="G336" s="385"/>
      <c r="H336" s="385"/>
      <c r="I336" s="385"/>
      <c r="J336" s="385"/>
      <c r="K336" s="385"/>
      <c r="L336" s="387"/>
      <c r="EX336" s="38"/>
      <c r="EY336" s="39"/>
      <c r="EZ336" s="39"/>
      <c r="FA336" s="39"/>
      <c r="FB336" s="39"/>
      <c r="FH336" s="39"/>
      <c r="FI336" s="3" t="s">
        <v>181</v>
      </c>
    </row>
    <row r="337" spans="1:164" customFormat="1" ht="15" x14ac:dyDescent="0.25">
      <c r="A337" s="50"/>
      <c r="B337" s="51"/>
      <c r="C337" s="388" t="s">
        <v>87</v>
      </c>
      <c r="D337" s="388"/>
      <c r="E337" s="388"/>
      <c r="F337" s="388"/>
      <c r="G337" s="388"/>
      <c r="H337" s="388"/>
      <c r="I337" s="388"/>
      <c r="J337" s="388"/>
      <c r="K337" s="388"/>
      <c r="L337" s="389"/>
      <c r="EX337" s="38"/>
      <c r="EY337" s="39"/>
      <c r="EZ337" s="39"/>
      <c r="FA337" s="39"/>
      <c r="FB337" s="39"/>
      <c r="FD337" s="3" t="s">
        <v>87</v>
      </c>
      <c r="FH337" s="39"/>
    </row>
    <row r="338" spans="1:164" customFormat="1" ht="15" x14ac:dyDescent="0.25">
      <c r="A338" s="50"/>
      <c r="B338" s="51"/>
      <c r="C338" s="388" t="s">
        <v>88</v>
      </c>
      <c r="D338" s="388"/>
      <c r="E338" s="388"/>
      <c r="F338" s="388"/>
      <c r="G338" s="388"/>
      <c r="H338" s="388"/>
      <c r="I338" s="388"/>
      <c r="J338" s="388"/>
      <c r="K338" s="388"/>
      <c r="L338" s="389"/>
      <c r="EX338" s="38"/>
      <c r="EY338" s="39"/>
      <c r="EZ338" s="39"/>
      <c r="FA338" s="39"/>
      <c r="FB338" s="39"/>
      <c r="FD338" s="3" t="s">
        <v>88</v>
      </c>
      <c r="FH338" s="39"/>
    </row>
    <row r="339" spans="1:164" customFormat="1" ht="15" x14ac:dyDescent="0.25">
      <c r="A339" s="67"/>
      <c r="B339" s="68"/>
      <c r="C339" s="386" t="s">
        <v>82</v>
      </c>
      <c r="D339" s="386"/>
      <c r="E339" s="386"/>
      <c r="F339" s="42"/>
      <c r="G339" s="43"/>
      <c r="H339" s="43"/>
      <c r="I339" s="43"/>
      <c r="J339" s="46"/>
      <c r="K339" s="43"/>
      <c r="L339" s="102">
        <v>250006.79</v>
      </c>
      <c r="EX339" s="38"/>
      <c r="EY339" s="39"/>
      <c r="EZ339" s="39"/>
      <c r="FA339" s="39"/>
      <c r="FB339" s="39"/>
      <c r="FH339" s="39" t="s">
        <v>82</v>
      </c>
    </row>
    <row r="340" spans="1:164" customFormat="1" ht="34.5" x14ac:dyDescent="0.25">
      <c r="A340" s="40" t="s">
        <v>208</v>
      </c>
      <c r="B340" s="41" t="s">
        <v>174</v>
      </c>
      <c r="C340" s="386" t="s">
        <v>175</v>
      </c>
      <c r="D340" s="386"/>
      <c r="E340" s="386"/>
      <c r="F340" s="42" t="s">
        <v>109</v>
      </c>
      <c r="G340" s="43">
        <v>1.08</v>
      </c>
      <c r="H340" s="44">
        <v>1</v>
      </c>
      <c r="I340" s="71">
        <v>1.08</v>
      </c>
      <c r="J340" s="46"/>
      <c r="K340" s="43"/>
      <c r="L340" s="47"/>
      <c r="EX340" s="38"/>
      <c r="EY340" s="39"/>
      <c r="EZ340" s="39" t="s">
        <v>175</v>
      </c>
      <c r="FA340" s="39" t="s">
        <v>4</v>
      </c>
      <c r="FB340" s="39" t="s">
        <v>4</v>
      </c>
      <c r="FH340" s="39"/>
    </row>
    <row r="341" spans="1:164" customFormat="1" ht="15" x14ac:dyDescent="0.25">
      <c r="A341" s="48"/>
      <c r="B341" s="49"/>
      <c r="C341" s="385" t="s">
        <v>209</v>
      </c>
      <c r="D341" s="385"/>
      <c r="E341" s="385"/>
      <c r="F341" s="385"/>
      <c r="G341" s="385"/>
      <c r="H341" s="385"/>
      <c r="I341" s="385"/>
      <c r="J341" s="385"/>
      <c r="K341" s="385"/>
      <c r="L341" s="387"/>
      <c r="EX341" s="38"/>
      <c r="EY341" s="39"/>
      <c r="EZ341" s="39"/>
      <c r="FA341" s="39"/>
      <c r="FB341" s="39"/>
      <c r="FC341" s="3" t="s">
        <v>209</v>
      </c>
      <c r="FH341" s="39"/>
    </row>
    <row r="342" spans="1:164" customFormat="1" ht="68.25" x14ac:dyDescent="0.25">
      <c r="A342" s="50"/>
      <c r="B342" s="51" t="s">
        <v>61</v>
      </c>
      <c r="C342" s="388" t="s">
        <v>62</v>
      </c>
      <c r="D342" s="388"/>
      <c r="E342" s="388"/>
      <c r="F342" s="388"/>
      <c r="G342" s="388"/>
      <c r="H342" s="388"/>
      <c r="I342" s="388"/>
      <c r="J342" s="388"/>
      <c r="K342" s="388"/>
      <c r="L342" s="389"/>
      <c r="EX342" s="38"/>
      <c r="EY342" s="39"/>
      <c r="EZ342" s="39"/>
      <c r="FA342" s="39"/>
      <c r="FB342" s="39"/>
      <c r="FD342" s="3" t="s">
        <v>62</v>
      </c>
      <c r="FH342" s="39"/>
    </row>
    <row r="343" spans="1:164" customFormat="1" ht="15" x14ac:dyDescent="0.25">
      <c r="A343" s="50"/>
      <c r="B343" s="51" t="s">
        <v>199</v>
      </c>
      <c r="C343" s="388" t="s">
        <v>200</v>
      </c>
      <c r="D343" s="388"/>
      <c r="E343" s="388"/>
      <c r="F343" s="388"/>
      <c r="G343" s="388"/>
      <c r="H343" s="388"/>
      <c r="I343" s="388"/>
      <c r="J343" s="388"/>
      <c r="K343" s="388"/>
      <c r="L343" s="389"/>
      <c r="EX343" s="38"/>
      <c r="EY343" s="39"/>
      <c r="EZ343" s="39"/>
      <c r="FA343" s="39"/>
      <c r="FB343" s="39"/>
      <c r="FD343" s="3" t="s">
        <v>200</v>
      </c>
      <c r="FH343" s="39"/>
    </row>
    <row r="344" spans="1:164" customFormat="1" ht="23.25" x14ac:dyDescent="0.25">
      <c r="A344" s="50"/>
      <c r="B344" s="51" t="s">
        <v>63</v>
      </c>
      <c r="C344" s="388" t="s">
        <v>64</v>
      </c>
      <c r="D344" s="388"/>
      <c r="E344" s="388"/>
      <c r="F344" s="388"/>
      <c r="G344" s="388"/>
      <c r="H344" s="388"/>
      <c r="I344" s="388"/>
      <c r="J344" s="388"/>
      <c r="K344" s="388"/>
      <c r="L344" s="389"/>
      <c r="EX344" s="38"/>
      <c r="EY344" s="39"/>
      <c r="EZ344" s="39"/>
      <c r="FA344" s="39"/>
      <c r="FB344" s="39"/>
      <c r="FD344" s="3" t="s">
        <v>64</v>
      </c>
      <c r="FH344" s="39"/>
    </row>
    <row r="345" spans="1:164" customFormat="1" ht="15" x14ac:dyDescent="0.25">
      <c r="A345" s="52"/>
      <c r="B345" s="51" t="s">
        <v>56</v>
      </c>
      <c r="C345" s="385" t="s">
        <v>65</v>
      </c>
      <c r="D345" s="385"/>
      <c r="E345" s="385"/>
      <c r="F345" s="53"/>
      <c r="G345" s="54"/>
      <c r="H345" s="54"/>
      <c r="I345" s="54"/>
      <c r="J345" s="55">
        <v>38460.35</v>
      </c>
      <c r="K345" s="72">
        <v>1.45475</v>
      </c>
      <c r="L345" s="99">
        <v>60426.21</v>
      </c>
      <c r="EX345" s="38"/>
      <c r="EY345" s="39"/>
      <c r="EZ345" s="39"/>
      <c r="FA345" s="39"/>
      <c r="FB345" s="39"/>
      <c r="FE345" s="3" t="s">
        <v>65</v>
      </c>
      <c r="FH345" s="39"/>
    </row>
    <row r="346" spans="1:164" customFormat="1" ht="15" x14ac:dyDescent="0.25">
      <c r="A346" s="52"/>
      <c r="B346" s="51" t="s">
        <v>66</v>
      </c>
      <c r="C346" s="385" t="s">
        <v>67</v>
      </c>
      <c r="D346" s="385"/>
      <c r="E346" s="385"/>
      <c r="F346" s="53"/>
      <c r="G346" s="54"/>
      <c r="H346" s="54"/>
      <c r="I346" s="54"/>
      <c r="J346" s="55">
        <v>1150</v>
      </c>
      <c r="K346" s="56">
        <v>1.4375</v>
      </c>
      <c r="L346" s="99">
        <v>1785.38</v>
      </c>
      <c r="EX346" s="38"/>
      <c r="EY346" s="39"/>
      <c r="EZ346" s="39"/>
      <c r="FA346" s="39"/>
      <c r="FB346" s="39"/>
      <c r="FE346" s="3" t="s">
        <v>67</v>
      </c>
      <c r="FH346" s="39"/>
    </row>
    <row r="347" spans="1:164" customFormat="1" ht="15" x14ac:dyDescent="0.25">
      <c r="A347" s="52"/>
      <c r="B347" s="51" t="s">
        <v>68</v>
      </c>
      <c r="C347" s="385" t="s">
        <v>69</v>
      </c>
      <c r="D347" s="385"/>
      <c r="E347" s="385"/>
      <c r="F347" s="53"/>
      <c r="G347" s="54"/>
      <c r="H347" s="54"/>
      <c r="I347" s="54"/>
      <c r="J347" s="58">
        <v>5.0199999999999996</v>
      </c>
      <c r="K347" s="56">
        <v>1.4375</v>
      </c>
      <c r="L347" s="100">
        <v>7.79</v>
      </c>
      <c r="EX347" s="38"/>
      <c r="EY347" s="39"/>
      <c r="EZ347" s="39"/>
      <c r="FA347" s="39"/>
      <c r="FB347" s="39"/>
      <c r="FE347" s="3" t="s">
        <v>69</v>
      </c>
      <c r="FH347" s="39"/>
    </row>
    <row r="348" spans="1:164" customFormat="1" ht="15" x14ac:dyDescent="0.25">
      <c r="A348" s="52"/>
      <c r="B348" s="51" t="s">
        <v>70</v>
      </c>
      <c r="C348" s="385" t="s">
        <v>71</v>
      </c>
      <c r="D348" s="385"/>
      <c r="E348" s="385"/>
      <c r="F348" s="53"/>
      <c r="G348" s="54"/>
      <c r="H348" s="54"/>
      <c r="I348" s="54"/>
      <c r="J348" s="58">
        <v>37.630000000000003</v>
      </c>
      <c r="K348" s="54"/>
      <c r="L348" s="100">
        <v>40.64</v>
      </c>
      <c r="EX348" s="38"/>
      <c r="EY348" s="39"/>
      <c r="EZ348" s="39"/>
      <c r="FA348" s="39"/>
      <c r="FB348" s="39"/>
      <c r="FE348" s="3" t="s">
        <v>71</v>
      </c>
      <c r="FH348" s="39"/>
    </row>
    <row r="349" spans="1:164" customFormat="1" ht="15" x14ac:dyDescent="0.25">
      <c r="A349" s="59"/>
      <c r="B349" s="51"/>
      <c r="C349" s="385" t="s">
        <v>72</v>
      </c>
      <c r="D349" s="385"/>
      <c r="E349" s="385"/>
      <c r="F349" s="53" t="s">
        <v>73</v>
      </c>
      <c r="G349" s="60">
        <v>29.68</v>
      </c>
      <c r="H349" s="72">
        <v>1.45475</v>
      </c>
      <c r="I349" s="61">
        <v>46.631138399999998</v>
      </c>
      <c r="J349" s="62"/>
      <c r="K349" s="54"/>
      <c r="L349" s="57"/>
      <c r="EX349" s="38"/>
      <c r="EY349" s="39"/>
      <c r="EZ349" s="39"/>
      <c r="FA349" s="39"/>
      <c r="FB349" s="39"/>
      <c r="FF349" s="3" t="s">
        <v>72</v>
      </c>
      <c r="FH349" s="39"/>
    </row>
    <row r="350" spans="1:164" customFormat="1" ht="15" x14ac:dyDescent="0.25">
      <c r="A350" s="59"/>
      <c r="B350" s="51"/>
      <c r="C350" s="385" t="s">
        <v>74</v>
      </c>
      <c r="D350" s="385"/>
      <c r="E350" s="385"/>
      <c r="F350" s="53" t="s">
        <v>73</v>
      </c>
      <c r="G350" s="73">
        <v>0.4</v>
      </c>
      <c r="H350" s="56">
        <v>1.4375</v>
      </c>
      <c r="I350" s="79">
        <v>0.621</v>
      </c>
      <c r="J350" s="62"/>
      <c r="K350" s="54"/>
      <c r="L350" s="57"/>
      <c r="EX350" s="38"/>
      <c r="EY350" s="39"/>
      <c r="EZ350" s="39"/>
      <c r="FA350" s="39"/>
      <c r="FB350" s="39"/>
      <c r="FF350" s="3" t="s">
        <v>74</v>
      </c>
      <c r="FH350" s="39"/>
    </row>
    <row r="351" spans="1:164" customFormat="1" ht="15" x14ac:dyDescent="0.25">
      <c r="A351" s="48"/>
      <c r="B351" s="51"/>
      <c r="C351" s="384" t="s">
        <v>75</v>
      </c>
      <c r="D351" s="384"/>
      <c r="E351" s="384"/>
      <c r="F351" s="63"/>
      <c r="G351" s="64"/>
      <c r="H351" s="64"/>
      <c r="I351" s="64"/>
      <c r="J351" s="65">
        <v>39647.980000000003</v>
      </c>
      <c r="K351" s="64"/>
      <c r="L351" s="101">
        <v>62252.23</v>
      </c>
      <c r="EX351" s="38"/>
      <c r="EY351" s="39"/>
      <c r="EZ351" s="39"/>
      <c r="FA351" s="39"/>
      <c r="FB351" s="39"/>
      <c r="FG351" s="3" t="s">
        <v>75</v>
      </c>
      <c r="FH351" s="39"/>
    </row>
    <row r="352" spans="1:164" customFormat="1" ht="15" x14ac:dyDescent="0.25">
      <c r="A352" s="59"/>
      <c r="B352" s="51"/>
      <c r="C352" s="385" t="s">
        <v>76</v>
      </c>
      <c r="D352" s="385"/>
      <c r="E352" s="385"/>
      <c r="F352" s="53"/>
      <c r="G352" s="54"/>
      <c r="H352" s="54"/>
      <c r="I352" s="54"/>
      <c r="J352" s="62"/>
      <c r="K352" s="54"/>
      <c r="L352" s="99">
        <v>60434</v>
      </c>
      <c r="EX352" s="38"/>
      <c r="EY352" s="39"/>
      <c r="EZ352" s="39"/>
      <c r="FA352" s="39"/>
      <c r="FB352" s="39"/>
      <c r="FF352" s="3" t="s">
        <v>76</v>
      </c>
      <c r="FH352" s="39"/>
    </row>
    <row r="353" spans="1:165" customFormat="1" ht="23.25" x14ac:dyDescent="0.25">
      <c r="A353" s="59"/>
      <c r="B353" s="51" t="s">
        <v>111</v>
      </c>
      <c r="C353" s="385" t="s">
        <v>112</v>
      </c>
      <c r="D353" s="385"/>
      <c r="E353" s="385"/>
      <c r="F353" s="53" t="s">
        <v>79</v>
      </c>
      <c r="G353" s="66">
        <v>97</v>
      </c>
      <c r="H353" s="54"/>
      <c r="I353" s="66">
        <v>97</v>
      </c>
      <c r="J353" s="62"/>
      <c r="K353" s="54"/>
      <c r="L353" s="99">
        <v>58620.98</v>
      </c>
      <c r="EX353" s="38"/>
      <c r="EY353" s="39"/>
      <c r="EZ353" s="39"/>
      <c r="FA353" s="39"/>
      <c r="FB353" s="39"/>
      <c r="FF353" s="3" t="s">
        <v>112</v>
      </c>
      <c r="FH353" s="39"/>
    </row>
    <row r="354" spans="1:165" customFormat="1" ht="23.25" x14ac:dyDescent="0.25">
      <c r="A354" s="59"/>
      <c r="B354" s="51" t="s">
        <v>113</v>
      </c>
      <c r="C354" s="385" t="s">
        <v>114</v>
      </c>
      <c r="D354" s="385"/>
      <c r="E354" s="385"/>
      <c r="F354" s="53" t="s">
        <v>79</v>
      </c>
      <c r="G354" s="66">
        <v>51</v>
      </c>
      <c r="H354" s="54"/>
      <c r="I354" s="66">
        <v>51</v>
      </c>
      <c r="J354" s="62"/>
      <c r="K354" s="54"/>
      <c r="L354" s="99">
        <v>30821.34</v>
      </c>
      <c r="EX354" s="38"/>
      <c r="EY354" s="39"/>
      <c r="EZ354" s="39"/>
      <c r="FA354" s="39"/>
      <c r="FB354" s="39"/>
      <c r="FF354" s="3" t="s">
        <v>114</v>
      </c>
      <c r="FH354" s="39"/>
    </row>
    <row r="355" spans="1:165" customFormat="1" ht="15" x14ac:dyDescent="0.25">
      <c r="A355" s="67"/>
      <c r="B355" s="68"/>
      <c r="C355" s="386" t="s">
        <v>82</v>
      </c>
      <c r="D355" s="386"/>
      <c r="E355" s="386"/>
      <c r="F355" s="42"/>
      <c r="G355" s="43"/>
      <c r="H355" s="43"/>
      <c r="I355" s="43"/>
      <c r="J355" s="46"/>
      <c r="K355" s="43"/>
      <c r="L355" s="102">
        <v>151694.54999999999</v>
      </c>
      <c r="EX355" s="38"/>
      <c r="EY355" s="39"/>
      <c r="EZ355" s="39"/>
      <c r="FA355" s="39"/>
      <c r="FB355" s="39"/>
      <c r="FH355" s="39" t="s">
        <v>82</v>
      </c>
    </row>
    <row r="356" spans="1:165" customFormat="1" ht="45" x14ac:dyDescent="0.25">
      <c r="A356" s="40" t="s">
        <v>210</v>
      </c>
      <c r="B356" s="41" t="s">
        <v>178</v>
      </c>
      <c r="C356" s="386" t="s">
        <v>179</v>
      </c>
      <c r="D356" s="386"/>
      <c r="E356" s="386"/>
      <c r="F356" s="42" t="s">
        <v>150</v>
      </c>
      <c r="G356" s="43">
        <v>110.16</v>
      </c>
      <c r="H356" s="44">
        <v>1</v>
      </c>
      <c r="I356" s="71">
        <v>110.16</v>
      </c>
      <c r="J356" s="69">
        <v>1547</v>
      </c>
      <c r="K356" s="70">
        <v>1.04236</v>
      </c>
      <c r="L356" s="102">
        <v>177636.41</v>
      </c>
      <c r="EX356" s="38"/>
      <c r="EY356" s="39"/>
      <c r="EZ356" s="39" t="s">
        <v>179</v>
      </c>
      <c r="FA356" s="39" t="s">
        <v>4</v>
      </c>
      <c r="FB356" s="39" t="s">
        <v>4</v>
      </c>
      <c r="FH356" s="39"/>
    </row>
    <row r="357" spans="1:165" customFormat="1" ht="15" x14ac:dyDescent="0.25">
      <c r="A357" s="48"/>
      <c r="B357" s="49"/>
      <c r="C357" s="385" t="s">
        <v>211</v>
      </c>
      <c r="D357" s="385"/>
      <c r="E357" s="385"/>
      <c r="F357" s="385"/>
      <c r="G357" s="385"/>
      <c r="H357" s="385"/>
      <c r="I357" s="385"/>
      <c r="J357" s="385"/>
      <c r="K357" s="385"/>
      <c r="L357" s="387"/>
      <c r="EX357" s="38"/>
      <c r="EY357" s="39"/>
      <c r="EZ357" s="39"/>
      <c r="FA357" s="39"/>
      <c r="FB357" s="39"/>
      <c r="FC357" s="3" t="s">
        <v>211</v>
      </c>
      <c r="FH357" s="39"/>
    </row>
    <row r="358" spans="1:165" customFormat="1" ht="15" x14ac:dyDescent="0.25">
      <c r="A358" s="48"/>
      <c r="B358" s="49"/>
      <c r="C358" s="385" t="s">
        <v>181</v>
      </c>
      <c r="D358" s="385"/>
      <c r="E358" s="385"/>
      <c r="F358" s="385"/>
      <c r="G358" s="385"/>
      <c r="H358" s="385"/>
      <c r="I358" s="385"/>
      <c r="J358" s="385"/>
      <c r="K358" s="385"/>
      <c r="L358" s="387"/>
      <c r="EX358" s="38"/>
      <c r="EY358" s="39"/>
      <c r="EZ358" s="39"/>
      <c r="FA358" s="39"/>
      <c r="FB358" s="39"/>
      <c r="FH358" s="39"/>
      <c r="FI358" s="3" t="s">
        <v>181</v>
      </c>
    </row>
    <row r="359" spans="1:165" customFormat="1" ht="15" x14ac:dyDescent="0.25">
      <c r="A359" s="50"/>
      <c r="B359" s="51"/>
      <c r="C359" s="388" t="s">
        <v>87</v>
      </c>
      <c r="D359" s="388"/>
      <c r="E359" s="388"/>
      <c r="F359" s="388"/>
      <c r="G359" s="388"/>
      <c r="H359" s="388"/>
      <c r="I359" s="388"/>
      <c r="J359" s="388"/>
      <c r="K359" s="388"/>
      <c r="L359" s="389"/>
      <c r="EX359" s="38"/>
      <c r="EY359" s="39"/>
      <c r="EZ359" s="39"/>
      <c r="FA359" s="39"/>
      <c r="FB359" s="39"/>
      <c r="FD359" s="3" t="s">
        <v>87</v>
      </c>
      <c r="FH359" s="39"/>
    </row>
    <row r="360" spans="1:165" customFormat="1" ht="15" x14ac:dyDescent="0.25">
      <c r="A360" s="50"/>
      <c r="B360" s="51"/>
      <c r="C360" s="388" t="s">
        <v>88</v>
      </c>
      <c r="D360" s="388"/>
      <c r="E360" s="388"/>
      <c r="F360" s="388"/>
      <c r="G360" s="388"/>
      <c r="H360" s="388"/>
      <c r="I360" s="388"/>
      <c r="J360" s="388"/>
      <c r="K360" s="388"/>
      <c r="L360" s="389"/>
      <c r="EX360" s="38"/>
      <c r="EY360" s="39"/>
      <c r="EZ360" s="39"/>
      <c r="FA360" s="39"/>
      <c r="FB360" s="39"/>
      <c r="FD360" s="3" t="s">
        <v>88</v>
      </c>
      <c r="FH360" s="39"/>
    </row>
    <row r="361" spans="1:165" customFormat="1" ht="15" x14ac:dyDescent="0.25">
      <c r="A361" s="67"/>
      <c r="B361" s="68"/>
      <c r="C361" s="386" t="s">
        <v>82</v>
      </c>
      <c r="D361" s="386"/>
      <c r="E361" s="386"/>
      <c r="F361" s="42"/>
      <c r="G361" s="43"/>
      <c r="H361" s="43"/>
      <c r="I361" s="43"/>
      <c r="J361" s="46"/>
      <c r="K361" s="43"/>
      <c r="L361" s="102">
        <v>177636.41</v>
      </c>
      <c r="EX361" s="38"/>
      <c r="EY361" s="39"/>
      <c r="EZ361" s="39"/>
      <c r="FA361" s="39"/>
      <c r="FB361" s="39"/>
      <c r="FH361" s="39" t="s">
        <v>82</v>
      </c>
    </row>
    <row r="362" spans="1:165" customFormat="1" ht="34.5" x14ac:dyDescent="0.25">
      <c r="A362" s="40" t="s">
        <v>212</v>
      </c>
      <c r="B362" s="41" t="s">
        <v>174</v>
      </c>
      <c r="C362" s="386" t="s">
        <v>175</v>
      </c>
      <c r="D362" s="386"/>
      <c r="E362" s="386"/>
      <c r="F362" s="42" t="s">
        <v>109</v>
      </c>
      <c r="G362" s="43">
        <v>0.2</v>
      </c>
      <c r="H362" s="44">
        <v>1</v>
      </c>
      <c r="I362" s="78">
        <v>0.2</v>
      </c>
      <c r="J362" s="46"/>
      <c r="K362" s="43"/>
      <c r="L362" s="47"/>
      <c r="EX362" s="38"/>
      <c r="EY362" s="39"/>
      <c r="EZ362" s="39" t="s">
        <v>175</v>
      </c>
      <c r="FA362" s="39" t="s">
        <v>4</v>
      </c>
      <c r="FB362" s="39" t="s">
        <v>4</v>
      </c>
      <c r="FH362" s="39"/>
    </row>
    <row r="363" spans="1:165" customFormat="1" ht="15" x14ac:dyDescent="0.25">
      <c r="A363" s="48"/>
      <c r="B363" s="49"/>
      <c r="C363" s="385" t="s">
        <v>213</v>
      </c>
      <c r="D363" s="385"/>
      <c r="E363" s="385"/>
      <c r="F363" s="385"/>
      <c r="G363" s="385"/>
      <c r="H363" s="385"/>
      <c r="I363" s="385"/>
      <c r="J363" s="385"/>
      <c r="K363" s="385"/>
      <c r="L363" s="387"/>
      <c r="EX363" s="38"/>
      <c r="EY363" s="39"/>
      <c r="EZ363" s="39"/>
      <c r="FA363" s="39"/>
      <c r="FB363" s="39"/>
      <c r="FC363" s="3" t="s">
        <v>213</v>
      </c>
      <c r="FH363" s="39"/>
    </row>
    <row r="364" spans="1:165" customFormat="1" ht="68.25" x14ac:dyDescent="0.25">
      <c r="A364" s="50"/>
      <c r="B364" s="51" t="s">
        <v>61</v>
      </c>
      <c r="C364" s="388" t="s">
        <v>62</v>
      </c>
      <c r="D364" s="388"/>
      <c r="E364" s="388"/>
      <c r="F364" s="388"/>
      <c r="G364" s="388"/>
      <c r="H364" s="388"/>
      <c r="I364" s="388"/>
      <c r="J364" s="388"/>
      <c r="K364" s="388"/>
      <c r="L364" s="389"/>
      <c r="EX364" s="38"/>
      <c r="EY364" s="39"/>
      <c r="EZ364" s="39"/>
      <c r="FA364" s="39"/>
      <c r="FB364" s="39"/>
      <c r="FD364" s="3" t="s">
        <v>62</v>
      </c>
      <c r="FH364" s="39"/>
    </row>
    <row r="365" spans="1:165" customFormat="1" ht="15" x14ac:dyDescent="0.25">
      <c r="A365" s="50"/>
      <c r="B365" s="51" t="s">
        <v>199</v>
      </c>
      <c r="C365" s="388" t="s">
        <v>200</v>
      </c>
      <c r="D365" s="388"/>
      <c r="E365" s="388"/>
      <c r="F365" s="388"/>
      <c r="G365" s="388"/>
      <c r="H365" s="388"/>
      <c r="I365" s="388"/>
      <c r="J365" s="388"/>
      <c r="K365" s="388"/>
      <c r="L365" s="389"/>
      <c r="EX365" s="38"/>
      <c r="EY365" s="39"/>
      <c r="EZ365" s="39"/>
      <c r="FA365" s="39"/>
      <c r="FB365" s="39"/>
      <c r="FD365" s="3" t="s">
        <v>200</v>
      </c>
      <c r="FH365" s="39"/>
    </row>
    <row r="366" spans="1:165" customFormat="1" ht="23.25" x14ac:dyDescent="0.25">
      <c r="A366" s="50"/>
      <c r="B366" s="51" t="s">
        <v>63</v>
      </c>
      <c r="C366" s="388" t="s">
        <v>64</v>
      </c>
      <c r="D366" s="388"/>
      <c r="E366" s="388"/>
      <c r="F366" s="388"/>
      <c r="G366" s="388"/>
      <c r="H366" s="388"/>
      <c r="I366" s="388"/>
      <c r="J366" s="388"/>
      <c r="K366" s="388"/>
      <c r="L366" s="389"/>
      <c r="EX366" s="38"/>
      <c r="EY366" s="39"/>
      <c r="EZ366" s="39"/>
      <c r="FA366" s="39"/>
      <c r="FB366" s="39"/>
      <c r="FD366" s="3" t="s">
        <v>64</v>
      </c>
      <c r="FH366" s="39"/>
    </row>
    <row r="367" spans="1:165" customFormat="1" ht="15" x14ac:dyDescent="0.25">
      <c r="A367" s="52"/>
      <c r="B367" s="51" t="s">
        <v>56</v>
      </c>
      <c r="C367" s="385" t="s">
        <v>65</v>
      </c>
      <c r="D367" s="385"/>
      <c r="E367" s="385"/>
      <c r="F367" s="53"/>
      <c r="G367" s="54"/>
      <c r="H367" s="54"/>
      <c r="I367" s="54"/>
      <c r="J367" s="55">
        <v>38460.35</v>
      </c>
      <c r="K367" s="72">
        <v>1.45475</v>
      </c>
      <c r="L367" s="99">
        <v>11190.04</v>
      </c>
      <c r="EX367" s="38"/>
      <c r="EY367" s="39"/>
      <c r="EZ367" s="39"/>
      <c r="FA367" s="39"/>
      <c r="FB367" s="39"/>
      <c r="FE367" s="3" t="s">
        <v>65</v>
      </c>
      <c r="FH367" s="39"/>
    </row>
    <row r="368" spans="1:165" customFormat="1" ht="15" x14ac:dyDescent="0.25">
      <c r="A368" s="52"/>
      <c r="B368" s="51" t="s">
        <v>66</v>
      </c>
      <c r="C368" s="385" t="s">
        <v>67</v>
      </c>
      <c r="D368" s="385"/>
      <c r="E368" s="385"/>
      <c r="F368" s="53"/>
      <c r="G368" s="54"/>
      <c r="H368" s="54"/>
      <c r="I368" s="54"/>
      <c r="J368" s="55">
        <v>1150</v>
      </c>
      <c r="K368" s="56">
        <v>1.4375</v>
      </c>
      <c r="L368" s="100">
        <v>330.63</v>
      </c>
      <c r="EX368" s="38"/>
      <c r="EY368" s="39"/>
      <c r="EZ368" s="39"/>
      <c r="FA368" s="39"/>
      <c r="FB368" s="39"/>
      <c r="FE368" s="3" t="s">
        <v>67</v>
      </c>
      <c r="FH368" s="39"/>
    </row>
    <row r="369" spans="1:165" customFormat="1" ht="15" x14ac:dyDescent="0.25">
      <c r="A369" s="52"/>
      <c r="B369" s="51" t="s">
        <v>68</v>
      </c>
      <c r="C369" s="385" t="s">
        <v>69</v>
      </c>
      <c r="D369" s="385"/>
      <c r="E369" s="385"/>
      <c r="F369" s="53"/>
      <c r="G369" s="54"/>
      <c r="H369" s="54"/>
      <c r="I369" s="54"/>
      <c r="J369" s="58">
        <v>5.0199999999999996</v>
      </c>
      <c r="K369" s="56">
        <v>1.4375</v>
      </c>
      <c r="L369" s="100">
        <v>1.44</v>
      </c>
      <c r="EX369" s="38"/>
      <c r="EY369" s="39"/>
      <c r="EZ369" s="39"/>
      <c r="FA369" s="39"/>
      <c r="FB369" s="39"/>
      <c r="FE369" s="3" t="s">
        <v>69</v>
      </c>
      <c r="FH369" s="39"/>
    </row>
    <row r="370" spans="1:165" customFormat="1" ht="15" x14ac:dyDescent="0.25">
      <c r="A370" s="52"/>
      <c r="B370" s="51" t="s">
        <v>70</v>
      </c>
      <c r="C370" s="385" t="s">
        <v>71</v>
      </c>
      <c r="D370" s="385"/>
      <c r="E370" s="385"/>
      <c r="F370" s="53"/>
      <c r="G370" s="54"/>
      <c r="H370" s="54"/>
      <c r="I370" s="54"/>
      <c r="J370" s="58">
        <v>37.630000000000003</v>
      </c>
      <c r="K370" s="54"/>
      <c r="L370" s="100">
        <v>7.53</v>
      </c>
      <c r="EX370" s="38"/>
      <c r="EY370" s="39"/>
      <c r="EZ370" s="39"/>
      <c r="FA370" s="39"/>
      <c r="FB370" s="39"/>
      <c r="FE370" s="3" t="s">
        <v>71</v>
      </c>
      <c r="FH370" s="39"/>
    </row>
    <row r="371" spans="1:165" customFormat="1" ht="15" x14ac:dyDescent="0.25">
      <c r="A371" s="59"/>
      <c r="B371" s="51"/>
      <c r="C371" s="385" t="s">
        <v>72</v>
      </c>
      <c r="D371" s="385"/>
      <c r="E371" s="385"/>
      <c r="F371" s="53" t="s">
        <v>73</v>
      </c>
      <c r="G371" s="60">
        <v>29.68</v>
      </c>
      <c r="H371" s="72">
        <v>1.45475</v>
      </c>
      <c r="I371" s="75">
        <v>8.6353960000000001</v>
      </c>
      <c r="J371" s="62"/>
      <c r="K371" s="54"/>
      <c r="L371" s="57"/>
      <c r="EX371" s="38"/>
      <c r="EY371" s="39"/>
      <c r="EZ371" s="39"/>
      <c r="FA371" s="39"/>
      <c r="FB371" s="39"/>
      <c r="FF371" s="3" t="s">
        <v>72</v>
      </c>
      <c r="FH371" s="39"/>
    </row>
    <row r="372" spans="1:165" customFormat="1" ht="15" x14ac:dyDescent="0.25">
      <c r="A372" s="59"/>
      <c r="B372" s="51"/>
      <c r="C372" s="385" t="s">
        <v>74</v>
      </c>
      <c r="D372" s="385"/>
      <c r="E372" s="385"/>
      <c r="F372" s="53" t="s">
        <v>73</v>
      </c>
      <c r="G372" s="73">
        <v>0.4</v>
      </c>
      <c r="H372" s="56">
        <v>1.4375</v>
      </c>
      <c r="I372" s="79">
        <v>0.115</v>
      </c>
      <c r="J372" s="62"/>
      <c r="K372" s="54"/>
      <c r="L372" s="57"/>
      <c r="EX372" s="38"/>
      <c r="EY372" s="39"/>
      <c r="EZ372" s="39"/>
      <c r="FA372" s="39"/>
      <c r="FB372" s="39"/>
      <c r="FF372" s="3" t="s">
        <v>74</v>
      </c>
      <c r="FH372" s="39"/>
    </row>
    <row r="373" spans="1:165" customFormat="1" ht="15" x14ac:dyDescent="0.25">
      <c r="A373" s="48"/>
      <c r="B373" s="51"/>
      <c r="C373" s="384" t="s">
        <v>75</v>
      </c>
      <c r="D373" s="384"/>
      <c r="E373" s="384"/>
      <c r="F373" s="63"/>
      <c r="G373" s="64"/>
      <c r="H373" s="64"/>
      <c r="I373" s="64"/>
      <c r="J373" s="65">
        <v>39647.980000000003</v>
      </c>
      <c r="K373" s="64"/>
      <c r="L373" s="101">
        <v>11528.2</v>
      </c>
      <c r="EX373" s="38"/>
      <c r="EY373" s="39"/>
      <c r="EZ373" s="39"/>
      <c r="FA373" s="39"/>
      <c r="FB373" s="39"/>
      <c r="FG373" s="3" t="s">
        <v>75</v>
      </c>
      <c r="FH373" s="39"/>
    </row>
    <row r="374" spans="1:165" customFormat="1" ht="15" x14ac:dyDescent="0.25">
      <c r="A374" s="59"/>
      <c r="B374" s="51"/>
      <c r="C374" s="385" t="s">
        <v>76</v>
      </c>
      <c r="D374" s="385"/>
      <c r="E374" s="385"/>
      <c r="F374" s="53"/>
      <c r="G374" s="54"/>
      <c r="H374" s="54"/>
      <c r="I374" s="54"/>
      <c r="J374" s="62"/>
      <c r="K374" s="54"/>
      <c r="L374" s="99">
        <v>11191.48</v>
      </c>
      <c r="EX374" s="38"/>
      <c r="EY374" s="39"/>
      <c r="EZ374" s="39"/>
      <c r="FA374" s="39"/>
      <c r="FB374" s="39"/>
      <c r="FF374" s="3" t="s">
        <v>76</v>
      </c>
      <c r="FH374" s="39"/>
    </row>
    <row r="375" spans="1:165" customFormat="1" ht="23.25" x14ac:dyDescent="0.25">
      <c r="A375" s="59"/>
      <c r="B375" s="51" t="s">
        <v>111</v>
      </c>
      <c r="C375" s="385" t="s">
        <v>112</v>
      </c>
      <c r="D375" s="385"/>
      <c r="E375" s="385"/>
      <c r="F375" s="53" t="s">
        <v>79</v>
      </c>
      <c r="G375" s="66">
        <v>97</v>
      </c>
      <c r="H375" s="54"/>
      <c r="I375" s="66">
        <v>97</v>
      </c>
      <c r="J375" s="62"/>
      <c r="K375" s="54"/>
      <c r="L375" s="99">
        <v>10855.74</v>
      </c>
      <c r="EX375" s="38"/>
      <c r="EY375" s="39"/>
      <c r="EZ375" s="39"/>
      <c r="FA375" s="39"/>
      <c r="FB375" s="39"/>
      <c r="FF375" s="3" t="s">
        <v>112</v>
      </c>
      <c r="FH375" s="39"/>
    </row>
    <row r="376" spans="1:165" customFormat="1" ht="23.25" x14ac:dyDescent="0.25">
      <c r="A376" s="59"/>
      <c r="B376" s="51" t="s">
        <v>113</v>
      </c>
      <c r="C376" s="385" t="s">
        <v>114</v>
      </c>
      <c r="D376" s="385"/>
      <c r="E376" s="385"/>
      <c r="F376" s="53" t="s">
        <v>79</v>
      </c>
      <c r="G376" s="66">
        <v>51</v>
      </c>
      <c r="H376" s="54"/>
      <c r="I376" s="66">
        <v>51</v>
      </c>
      <c r="J376" s="62"/>
      <c r="K376" s="54"/>
      <c r="L376" s="99">
        <v>5707.65</v>
      </c>
      <c r="EX376" s="38"/>
      <c r="EY376" s="39"/>
      <c r="EZ376" s="39"/>
      <c r="FA376" s="39"/>
      <c r="FB376" s="39"/>
      <c r="FF376" s="3" t="s">
        <v>114</v>
      </c>
      <c r="FH376" s="39"/>
    </row>
    <row r="377" spans="1:165" customFormat="1" ht="15" x14ac:dyDescent="0.25">
      <c r="A377" s="67"/>
      <c r="B377" s="68"/>
      <c r="C377" s="386" t="s">
        <v>82</v>
      </c>
      <c r="D377" s="386"/>
      <c r="E377" s="386"/>
      <c r="F377" s="42"/>
      <c r="G377" s="43"/>
      <c r="H377" s="43"/>
      <c r="I377" s="43"/>
      <c r="J377" s="46"/>
      <c r="K377" s="43"/>
      <c r="L377" s="102">
        <v>28091.59</v>
      </c>
      <c r="EX377" s="38"/>
      <c r="EY377" s="39"/>
      <c r="EZ377" s="39"/>
      <c r="FA377" s="39"/>
      <c r="FB377" s="39"/>
      <c r="FH377" s="39" t="s">
        <v>82</v>
      </c>
    </row>
    <row r="378" spans="1:165" customFormat="1" ht="45" x14ac:dyDescent="0.25">
      <c r="A378" s="40" t="s">
        <v>214</v>
      </c>
      <c r="B378" s="41" t="s">
        <v>178</v>
      </c>
      <c r="C378" s="386" t="s">
        <v>179</v>
      </c>
      <c r="D378" s="386"/>
      <c r="E378" s="386"/>
      <c r="F378" s="42" t="s">
        <v>150</v>
      </c>
      <c r="G378" s="43">
        <v>20.399999999999999</v>
      </c>
      <c r="H378" s="44">
        <v>1</v>
      </c>
      <c r="I378" s="78">
        <v>20.399999999999999</v>
      </c>
      <c r="J378" s="69">
        <v>1547</v>
      </c>
      <c r="K378" s="70">
        <v>1.04236</v>
      </c>
      <c r="L378" s="102">
        <v>32895.629999999997</v>
      </c>
      <c r="EX378" s="38"/>
      <c r="EY378" s="39"/>
      <c r="EZ378" s="39" t="s">
        <v>179</v>
      </c>
      <c r="FA378" s="39" t="s">
        <v>4</v>
      </c>
      <c r="FB378" s="39" t="s">
        <v>4</v>
      </c>
      <c r="FH378" s="39"/>
    </row>
    <row r="379" spans="1:165" customFormat="1" ht="15" x14ac:dyDescent="0.25">
      <c r="A379" s="48"/>
      <c r="B379" s="49"/>
      <c r="C379" s="385" t="s">
        <v>215</v>
      </c>
      <c r="D379" s="385"/>
      <c r="E379" s="385"/>
      <c r="F379" s="385"/>
      <c r="G379" s="385"/>
      <c r="H379" s="385"/>
      <c r="I379" s="385"/>
      <c r="J379" s="385"/>
      <c r="K379" s="385"/>
      <c r="L379" s="387"/>
      <c r="EX379" s="38"/>
      <c r="EY379" s="39"/>
      <c r="EZ379" s="39"/>
      <c r="FA379" s="39"/>
      <c r="FB379" s="39"/>
      <c r="FC379" s="3" t="s">
        <v>215</v>
      </c>
      <c r="FH379" s="39"/>
    </row>
    <row r="380" spans="1:165" customFormat="1" ht="15" x14ac:dyDescent="0.25">
      <c r="A380" s="48"/>
      <c r="B380" s="49"/>
      <c r="C380" s="385" t="s">
        <v>181</v>
      </c>
      <c r="D380" s="385"/>
      <c r="E380" s="385"/>
      <c r="F380" s="385"/>
      <c r="G380" s="385"/>
      <c r="H380" s="385"/>
      <c r="I380" s="385"/>
      <c r="J380" s="385"/>
      <c r="K380" s="385"/>
      <c r="L380" s="387"/>
      <c r="EX380" s="38"/>
      <c r="EY380" s="39"/>
      <c r="EZ380" s="39"/>
      <c r="FA380" s="39"/>
      <c r="FB380" s="39"/>
      <c r="FH380" s="39"/>
      <c r="FI380" s="3" t="s">
        <v>181</v>
      </c>
    </row>
    <row r="381" spans="1:165" customFormat="1" ht="15" x14ac:dyDescent="0.25">
      <c r="A381" s="50"/>
      <c r="B381" s="51"/>
      <c r="C381" s="388" t="s">
        <v>87</v>
      </c>
      <c r="D381" s="388"/>
      <c r="E381" s="388"/>
      <c r="F381" s="388"/>
      <c r="G381" s="388"/>
      <c r="H381" s="388"/>
      <c r="I381" s="388"/>
      <c r="J381" s="388"/>
      <c r="K381" s="388"/>
      <c r="L381" s="389"/>
      <c r="EX381" s="38"/>
      <c r="EY381" s="39"/>
      <c r="EZ381" s="39"/>
      <c r="FA381" s="39"/>
      <c r="FB381" s="39"/>
      <c r="FD381" s="3" t="s">
        <v>87</v>
      </c>
      <c r="FH381" s="39"/>
    </row>
    <row r="382" spans="1:165" customFormat="1" ht="15" x14ac:dyDescent="0.25">
      <c r="A382" s="50"/>
      <c r="B382" s="51"/>
      <c r="C382" s="388" t="s">
        <v>88</v>
      </c>
      <c r="D382" s="388"/>
      <c r="E382" s="388"/>
      <c r="F382" s="388"/>
      <c r="G382" s="388"/>
      <c r="H382" s="388"/>
      <c r="I382" s="388"/>
      <c r="J382" s="388"/>
      <c r="K382" s="388"/>
      <c r="L382" s="389"/>
      <c r="EX382" s="38"/>
      <c r="EY382" s="39"/>
      <c r="EZ382" s="39"/>
      <c r="FA382" s="39"/>
      <c r="FB382" s="39"/>
      <c r="FD382" s="3" t="s">
        <v>88</v>
      </c>
      <c r="FH382" s="39"/>
    </row>
    <row r="383" spans="1:165" customFormat="1" ht="15" x14ac:dyDescent="0.25">
      <c r="A383" s="67"/>
      <c r="B383" s="68"/>
      <c r="C383" s="386" t="s">
        <v>82</v>
      </c>
      <c r="D383" s="386"/>
      <c r="E383" s="386"/>
      <c r="F383" s="42"/>
      <c r="G383" s="43"/>
      <c r="H383" s="43"/>
      <c r="I383" s="43"/>
      <c r="J383" s="46"/>
      <c r="K383" s="43"/>
      <c r="L383" s="102">
        <v>32895.629999999997</v>
      </c>
      <c r="EX383" s="38"/>
      <c r="EY383" s="39"/>
      <c r="EZ383" s="39"/>
      <c r="FA383" s="39"/>
      <c r="FB383" s="39"/>
      <c r="FH383" s="39" t="s">
        <v>82</v>
      </c>
    </row>
    <row r="384" spans="1:165" customFormat="1" ht="34.5" x14ac:dyDescent="0.25">
      <c r="A384" s="40" t="s">
        <v>216</v>
      </c>
      <c r="B384" s="41" t="s">
        <v>174</v>
      </c>
      <c r="C384" s="386" t="s">
        <v>175</v>
      </c>
      <c r="D384" s="386"/>
      <c r="E384" s="386"/>
      <c r="F384" s="42" t="s">
        <v>109</v>
      </c>
      <c r="G384" s="43">
        <v>0.4</v>
      </c>
      <c r="H384" s="44">
        <v>1</v>
      </c>
      <c r="I384" s="78">
        <v>0.4</v>
      </c>
      <c r="J384" s="46"/>
      <c r="K384" s="43"/>
      <c r="L384" s="47"/>
      <c r="EX384" s="38"/>
      <c r="EY384" s="39"/>
      <c r="EZ384" s="39" t="s">
        <v>175</v>
      </c>
      <c r="FA384" s="39" t="s">
        <v>4</v>
      </c>
      <c r="FB384" s="39" t="s">
        <v>4</v>
      </c>
      <c r="FH384" s="39"/>
    </row>
    <row r="385" spans="1:164" customFormat="1" ht="15" x14ac:dyDescent="0.25">
      <c r="A385" s="48"/>
      <c r="B385" s="49"/>
      <c r="C385" s="385" t="s">
        <v>217</v>
      </c>
      <c r="D385" s="385"/>
      <c r="E385" s="385"/>
      <c r="F385" s="385"/>
      <c r="G385" s="385"/>
      <c r="H385" s="385"/>
      <c r="I385" s="385"/>
      <c r="J385" s="385"/>
      <c r="K385" s="385"/>
      <c r="L385" s="387"/>
      <c r="EX385" s="38"/>
      <c r="EY385" s="39"/>
      <c r="EZ385" s="39"/>
      <c r="FA385" s="39"/>
      <c r="FB385" s="39"/>
      <c r="FC385" s="3" t="s">
        <v>217</v>
      </c>
      <c r="FH385" s="39"/>
    </row>
    <row r="386" spans="1:164" customFormat="1" ht="68.25" x14ac:dyDescent="0.25">
      <c r="A386" s="50"/>
      <c r="B386" s="51" t="s">
        <v>61</v>
      </c>
      <c r="C386" s="388" t="s">
        <v>62</v>
      </c>
      <c r="D386" s="388"/>
      <c r="E386" s="388"/>
      <c r="F386" s="388"/>
      <c r="G386" s="388"/>
      <c r="H386" s="388"/>
      <c r="I386" s="388"/>
      <c r="J386" s="388"/>
      <c r="K386" s="388"/>
      <c r="L386" s="389"/>
      <c r="EX386" s="38"/>
      <c r="EY386" s="39"/>
      <c r="EZ386" s="39"/>
      <c r="FA386" s="39"/>
      <c r="FB386" s="39"/>
      <c r="FD386" s="3" t="s">
        <v>62</v>
      </c>
      <c r="FH386" s="39"/>
    </row>
    <row r="387" spans="1:164" customFormat="1" ht="15" x14ac:dyDescent="0.25">
      <c r="A387" s="50"/>
      <c r="B387" s="51" t="s">
        <v>199</v>
      </c>
      <c r="C387" s="388" t="s">
        <v>200</v>
      </c>
      <c r="D387" s="388"/>
      <c r="E387" s="388"/>
      <c r="F387" s="388"/>
      <c r="G387" s="388"/>
      <c r="H387" s="388"/>
      <c r="I387" s="388"/>
      <c r="J387" s="388"/>
      <c r="K387" s="388"/>
      <c r="L387" s="389"/>
      <c r="EX387" s="38"/>
      <c r="EY387" s="39"/>
      <c r="EZ387" s="39"/>
      <c r="FA387" s="39"/>
      <c r="FB387" s="39"/>
      <c r="FD387" s="3" t="s">
        <v>200</v>
      </c>
      <c r="FH387" s="39"/>
    </row>
    <row r="388" spans="1:164" customFormat="1" ht="23.25" x14ac:dyDescent="0.25">
      <c r="A388" s="50"/>
      <c r="B388" s="51" t="s">
        <v>63</v>
      </c>
      <c r="C388" s="388" t="s">
        <v>64</v>
      </c>
      <c r="D388" s="388"/>
      <c r="E388" s="388"/>
      <c r="F388" s="388"/>
      <c r="G388" s="388"/>
      <c r="H388" s="388"/>
      <c r="I388" s="388"/>
      <c r="J388" s="388"/>
      <c r="K388" s="388"/>
      <c r="L388" s="389"/>
      <c r="EX388" s="38"/>
      <c r="EY388" s="39"/>
      <c r="EZ388" s="39"/>
      <c r="FA388" s="39"/>
      <c r="FB388" s="39"/>
      <c r="FD388" s="3" t="s">
        <v>64</v>
      </c>
      <c r="FH388" s="39"/>
    </row>
    <row r="389" spans="1:164" customFormat="1" ht="15" x14ac:dyDescent="0.25">
      <c r="A389" s="52"/>
      <c r="B389" s="51" t="s">
        <v>56</v>
      </c>
      <c r="C389" s="385" t="s">
        <v>65</v>
      </c>
      <c r="D389" s="385"/>
      <c r="E389" s="385"/>
      <c r="F389" s="53"/>
      <c r="G389" s="54"/>
      <c r="H389" s="54"/>
      <c r="I389" s="54"/>
      <c r="J389" s="55">
        <v>38460.35</v>
      </c>
      <c r="K389" s="72">
        <v>1.45475</v>
      </c>
      <c r="L389" s="99">
        <v>22380.080000000002</v>
      </c>
      <c r="EX389" s="38"/>
      <c r="EY389" s="39"/>
      <c r="EZ389" s="39"/>
      <c r="FA389" s="39"/>
      <c r="FB389" s="39"/>
      <c r="FE389" s="3" t="s">
        <v>65</v>
      </c>
      <c r="FH389" s="39"/>
    </row>
    <row r="390" spans="1:164" customFormat="1" ht="15" x14ac:dyDescent="0.25">
      <c r="A390" s="52"/>
      <c r="B390" s="51" t="s">
        <v>66</v>
      </c>
      <c r="C390" s="385" t="s">
        <v>67</v>
      </c>
      <c r="D390" s="385"/>
      <c r="E390" s="385"/>
      <c r="F390" s="53"/>
      <c r="G390" s="54"/>
      <c r="H390" s="54"/>
      <c r="I390" s="54"/>
      <c r="J390" s="55">
        <v>1150</v>
      </c>
      <c r="K390" s="56">
        <v>1.4375</v>
      </c>
      <c r="L390" s="100">
        <v>661.25</v>
      </c>
      <c r="EX390" s="38"/>
      <c r="EY390" s="39"/>
      <c r="EZ390" s="39"/>
      <c r="FA390" s="39"/>
      <c r="FB390" s="39"/>
      <c r="FE390" s="3" t="s">
        <v>67</v>
      </c>
      <c r="FH390" s="39"/>
    </row>
    <row r="391" spans="1:164" customFormat="1" ht="15" x14ac:dyDescent="0.25">
      <c r="A391" s="52"/>
      <c r="B391" s="51" t="s">
        <v>68</v>
      </c>
      <c r="C391" s="385" t="s">
        <v>69</v>
      </c>
      <c r="D391" s="385"/>
      <c r="E391" s="385"/>
      <c r="F391" s="53"/>
      <c r="G391" s="54"/>
      <c r="H391" s="54"/>
      <c r="I391" s="54"/>
      <c r="J391" s="58">
        <v>5.0199999999999996</v>
      </c>
      <c r="K391" s="56">
        <v>1.4375</v>
      </c>
      <c r="L391" s="100">
        <v>2.89</v>
      </c>
      <c r="EX391" s="38"/>
      <c r="EY391" s="39"/>
      <c r="EZ391" s="39"/>
      <c r="FA391" s="39"/>
      <c r="FB391" s="39"/>
      <c r="FE391" s="3" t="s">
        <v>69</v>
      </c>
      <c r="FH391" s="39"/>
    </row>
    <row r="392" spans="1:164" customFormat="1" ht="15" x14ac:dyDescent="0.25">
      <c r="A392" s="52"/>
      <c r="B392" s="51" t="s">
        <v>70</v>
      </c>
      <c r="C392" s="385" t="s">
        <v>71</v>
      </c>
      <c r="D392" s="385"/>
      <c r="E392" s="385"/>
      <c r="F392" s="53"/>
      <c r="G392" s="54"/>
      <c r="H392" s="54"/>
      <c r="I392" s="54"/>
      <c r="J392" s="58">
        <v>37.630000000000003</v>
      </c>
      <c r="K392" s="54"/>
      <c r="L392" s="100">
        <v>15.05</v>
      </c>
      <c r="EX392" s="38"/>
      <c r="EY392" s="39"/>
      <c r="EZ392" s="39"/>
      <c r="FA392" s="39"/>
      <c r="FB392" s="39"/>
      <c r="FE392" s="3" t="s">
        <v>71</v>
      </c>
      <c r="FH392" s="39"/>
    </row>
    <row r="393" spans="1:164" customFormat="1" ht="15" x14ac:dyDescent="0.25">
      <c r="A393" s="59"/>
      <c r="B393" s="51"/>
      <c r="C393" s="385" t="s">
        <v>72</v>
      </c>
      <c r="D393" s="385"/>
      <c r="E393" s="385"/>
      <c r="F393" s="53" t="s">
        <v>73</v>
      </c>
      <c r="G393" s="60">
        <v>29.68</v>
      </c>
      <c r="H393" s="72">
        <v>1.45475</v>
      </c>
      <c r="I393" s="75">
        <v>17.270792</v>
      </c>
      <c r="J393" s="62"/>
      <c r="K393" s="54"/>
      <c r="L393" s="57"/>
      <c r="EX393" s="38"/>
      <c r="EY393" s="39"/>
      <c r="EZ393" s="39"/>
      <c r="FA393" s="39"/>
      <c r="FB393" s="39"/>
      <c r="FF393" s="3" t="s">
        <v>72</v>
      </c>
      <c r="FH393" s="39"/>
    </row>
    <row r="394" spans="1:164" customFormat="1" ht="15" x14ac:dyDescent="0.25">
      <c r="A394" s="59"/>
      <c r="B394" s="51"/>
      <c r="C394" s="385" t="s">
        <v>74</v>
      </c>
      <c r="D394" s="385"/>
      <c r="E394" s="385"/>
      <c r="F394" s="53" t="s">
        <v>73</v>
      </c>
      <c r="G394" s="73">
        <v>0.4</v>
      </c>
      <c r="H394" s="56">
        <v>1.4375</v>
      </c>
      <c r="I394" s="60">
        <v>0.23</v>
      </c>
      <c r="J394" s="62"/>
      <c r="K394" s="54"/>
      <c r="L394" s="57"/>
      <c r="EX394" s="38"/>
      <c r="EY394" s="39"/>
      <c r="EZ394" s="39"/>
      <c r="FA394" s="39"/>
      <c r="FB394" s="39"/>
      <c r="FF394" s="3" t="s">
        <v>74</v>
      </c>
      <c r="FH394" s="39"/>
    </row>
    <row r="395" spans="1:164" customFormat="1" ht="15" x14ac:dyDescent="0.25">
      <c r="A395" s="48"/>
      <c r="B395" s="51"/>
      <c r="C395" s="384" t="s">
        <v>75</v>
      </c>
      <c r="D395" s="384"/>
      <c r="E395" s="384"/>
      <c r="F395" s="63"/>
      <c r="G395" s="64"/>
      <c r="H395" s="64"/>
      <c r="I395" s="64"/>
      <c r="J395" s="65">
        <v>39647.980000000003</v>
      </c>
      <c r="K395" s="64"/>
      <c r="L395" s="101">
        <v>23056.38</v>
      </c>
      <c r="EX395" s="38"/>
      <c r="EY395" s="39"/>
      <c r="EZ395" s="39"/>
      <c r="FA395" s="39"/>
      <c r="FB395" s="39"/>
      <c r="FG395" s="3" t="s">
        <v>75</v>
      </c>
      <c r="FH395" s="39"/>
    </row>
    <row r="396" spans="1:164" customFormat="1" ht="15" x14ac:dyDescent="0.25">
      <c r="A396" s="59"/>
      <c r="B396" s="51"/>
      <c r="C396" s="385" t="s">
        <v>76</v>
      </c>
      <c r="D396" s="385"/>
      <c r="E396" s="385"/>
      <c r="F396" s="53"/>
      <c r="G396" s="54"/>
      <c r="H396" s="54"/>
      <c r="I396" s="54"/>
      <c r="J396" s="62"/>
      <c r="K396" s="54"/>
      <c r="L396" s="99">
        <v>22382.97</v>
      </c>
      <c r="EX396" s="38"/>
      <c r="EY396" s="39"/>
      <c r="EZ396" s="39"/>
      <c r="FA396" s="39"/>
      <c r="FB396" s="39"/>
      <c r="FF396" s="3" t="s">
        <v>76</v>
      </c>
      <c r="FH396" s="39"/>
    </row>
    <row r="397" spans="1:164" customFormat="1" ht="23.25" x14ac:dyDescent="0.25">
      <c r="A397" s="59"/>
      <c r="B397" s="51" t="s">
        <v>111</v>
      </c>
      <c r="C397" s="385" t="s">
        <v>112</v>
      </c>
      <c r="D397" s="385"/>
      <c r="E397" s="385"/>
      <c r="F397" s="53" t="s">
        <v>79</v>
      </c>
      <c r="G397" s="66">
        <v>97</v>
      </c>
      <c r="H397" s="54"/>
      <c r="I397" s="66">
        <v>97</v>
      </c>
      <c r="J397" s="62"/>
      <c r="K397" s="54"/>
      <c r="L397" s="99">
        <v>21711.48</v>
      </c>
      <c r="EX397" s="38"/>
      <c r="EY397" s="39"/>
      <c r="EZ397" s="39"/>
      <c r="FA397" s="39"/>
      <c r="FB397" s="39"/>
      <c r="FF397" s="3" t="s">
        <v>112</v>
      </c>
      <c r="FH397" s="39"/>
    </row>
    <row r="398" spans="1:164" customFormat="1" ht="23.25" x14ac:dyDescent="0.25">
      <c r="A398" s="59"/>
      <c r="B398" s="51" t="s">
        <v>113</v>
      </c>
      <c r="C398" s="385" t="s">
        <v>114</v>
      </c>
      <c r="D398" s="385"/>
      <c r="E398" s="385"/>
      <c r="F398" s="53" t="s">
        <v>79</v>
      </c>
      <c r="G398" s="66">
        <v>51</v>
      </c>
      <c r="H398" s="54"/>
      <c r="I398" s="66">
        <v>51</v>
      </c>
      <c r="J398" s="62"/>
      <c r="K398" s="54"/>
      <c r="L398" s="99">
        <v>11415.31</v>
      </c>
      <c r="EX398" s="38"/>
      <c r="EY398" s="39"/>
      <c r="EZ398" s="39"/>
      <c r="FA398" s="39"/>
      <c r="FB398" s="39"/>
      <c r="FF398" s="3" t="s">
        <v>114</v>
      </c>
      <c r="FH398" s="39"/>
    </row>
    <row r="399" spans="1:164" customFormat="1" ht="15" x14ac:dyDescent="0.25">
      <c r="A399" s="67"/>
      <c r="B399" s="68"/>
      <c r="C399" s="386" t="s">
        <v>82</v>
      </c>
      <c r="D399" s="386"/>
      <c r="E399" s="386"/>
      <c r="F399" s="42"/>
      <c r="G399" s="43"/>
      <c r="H399" s="43"/>
      <c r="I399" s="43"/>
      <c r="J399" s="46"/>
      <c r="K399" s="43"/>
      <c r="L399" s="102">
        <v>56183.17</v>
      </c>
      <c r="EX399" s="38"/>
      <c r="EY399" s="39"/>
      <c r="EZ399" s="39"/>
      <c r="FA399" s="39"/>
      <c r="FB399" s="39"/>
      <c r="FH399" s="39" t="s">
        <v>82</v>
      </c>
    </row>
    <row r="400" spans="1:164" customFormat="1" ht="45" x14ac:dyDescent="0.25">
      <c r="A400" s="40" t="s">
        <v>218</v>
      </c>
      <c r="B400" s="41" t="s">
        <v>178</v>
      </c>
      <c r="C400" s="386" t="s">
        <v>179</v>
      </c>
      <c r="D400" s="386"/>
      <c r="E400" s="386"/>
      <c r="F400" s="42" t="s">
        <v>150</v>
      </c>
      <c r="G400" s="43">
        <v>40.799999999999997</v>
      </c>
      <c r="H400" s="44">
        <v>1</v>
      </c>
      <c r="I400" s="78">
        <v>40.799999999999997</v>
      </c>
      <c r="J400" s="69">
        <v>1547</v>
      </c>
      <c r="K400" s="70">
        <v>1.04236</v>
      </c>
      <c r="L400" s="102">
        <v>65791.259999999995</v>
      </c>
      <c r="EX400" s="38"/>
      <c r="EY400" s="39"/>
      <c r="EZ400" s="39" t="s">
        <v>179</v>
      </c>
      <c r="FA400" s="39" t="s">
        <v>4</v>
      </c>
      <c r="FB400" s="39" t="s">
        <v>4</v>
      </c>
      <c r="FH400" s="39"/>
    </row>
    <row r="401" spans="1:165" customFormat="1" ht="15" x14ac:dyDescent="0.25">
      <c r="A401" s="48"/>
      <c r="B401" s="49"/>
      <c r="C401" s="385" t="s">
        <v>219</v>
      </c>
      <c r="D401" s="385"/>
      <c r="E401" s="385"/>
      <c r="F401" s="385"/>
      <c r="G401" s="385"/>
      <c r="H401" s="385"/>
      <c r="I401" s="385"/>
      <c r="J401" s="385"/>
      <c r="K401" s="385"/>
      <c r="L401" s="387"/>
      <c r="EX401" s="38"/>
      <c r="EY401" s="39"/>
      <c r="EZ401" s="39"/>
      <c r="FA401" s="39"/>
      <c r="FB401" s="39"/>
      <c r="FC401" s="3" t="s">
        <v>219</v>
      </c>
      <c r="FH401" s="39"/>
    </row>
    <row r="402" spans="1:165" customFormat="1" ht="15" x14ac:dyDescent="0.25">
      <c r="A402" s="48"/>
      <c r="B402" s="49"/>
      <c r="C402" s="385" t="s">
        <v>181</v>
      </c>
      <c r="D402" s="385"/>
      <c r="E402" s="385"/>
      <c r="F402" s="385"/>
      <c r="G402" s="385"/>
      <c r="H402" s="385"/>
      <c r="I402" s="385"/>
      <c r="J402" s="385"/>
      <c r="K402" s="385"/>
      <c r="L402" s="387"/>
      <c r="EX402" s="38"/>
      <c r="EY402" s="39"/>
      <c r="EZ402" s="39"/>
      <c r="FA402" s="39"/>
      <c r="FB402" s="39"/>
      <c r="FH402" s="39"/>
      <c r="FI402" s="3" t="s">
        <v>181</v>
      </c>
    </row>
    <row r="403" spans="1:165" customFormat="1" ht="15" x14ac:dyDescent="0.25">
      <c r="A403" s="50"/>
      <c r="B403" s="51"/>
      <c r="C403" s="388" t="s">
        <v>87</v>
      </c>
      <c r="D403" s="388"/>
      <c r="E403" s="388"/>
      <c r="F403" s="388"/>
      <c r="G403" s="388"/>
      <c r="H403" s="388"/>
      <c r="I403" s="388"/>
      <c r="J403" s="388"/>
      <c r="K403" s="388"/>
      <c r="L403" s="389"/>
      <c r="EX403" s="38"/>
      <c r="EY403" s="39"/>
      <c r="EZ403" s="39"/>
      <c r="FA403" s="39"/>
      <c r="FB403" s="39"/>
      <c r="FD403" s="3" t="s">
        <v>87</v>
      </c>
      <c r="FH403" s="39"/>
    </row>
    <row r="404" spans="1:165" customFormat="1" ht="15" x14ac:dyDescent="0.25">
      <c r="A404" s="50"/>
      <c r="B404" s="51"/>
      <c r="C404" s="388" t="s">
        <v>88</v>
      </c>
      <c r="D404" s="388"/>
      <c r="E404" s="388"/>
      <c r="F404" s="388"/>
      <c r="G404" s="388"/>
      <c r="H404" s="388"/>
      <c r="I404" s="388"/>
      <c r="J404" s="388"/>
      <c r="K404" s="388"/>
      <c r="L404" s="389"/>
      <c r="EX404" s="38"/>
      <c r="EY404" s="39"/>
      <c r="EZ404" s="39"/>
      <c r="FA404" s="39"/>
      <c r="FB404" s="39"/>
      <c r="FD404" s="3" t="s">
        <v>88</v>
      </c>
      <c r="FH404" s="39"/>
    </row>
    <row r="405" spans="1:165" customFormat="1" ht="15" x14ac:dyDescent="0.25">
      <c r="A405" s="67"/>
      <c r="B405" s="68"/>
      <c r="C405" s="386" t="s">
        <v>82</v>
      </c>
      <c r="D405" s="386"/>
      <c r="E405" s="386"/>
      <c r="F405" s="42"/>
      <c r="G405" s="43"/>
      <c r="H405" s="43"/>
      <c r="I405" s="43"/>
      <c r="J405" s="46"/>
      <c r="K405" s="43"/>
      <c r="L405" s="102">
        <v>65791.259999999995</v>
      </c>
      <c r="EX405" s="38"/>
      <c r="EY405" s="39"/>
      <c r="EZ405" s="39"/>
      <c r="FA405" s="39"/>
      <c r="FB405" s="39"/>
      <c r="FH405" s="39" t="s">
        <v>82</v>
      </c>
    </row>
    <row r="406" spans="1:165" customFormat="1" ht="23.25" x14ac:dyDescent="0.25">
      <c r="A406" s="40" t="s">
        <v>220</v>
      </c>
      <c r="B406" s="41" t="s">
        <v>183</v>
      </c>
      <c r="C406" s="386" t="s">
        <v>184</v>
      </c>
      <c r="D406" s="386"/>
      <c r="E406" s="386"/>
      <c r="F406" s="42" t="s">
        <v>91</v>
      </c>
      <c r="G406" s="43">
        <v>0.23699999999999999</v>
      </c>
      <c r="H406" s="44">
        <v>1</v>
      </c>
      <c r="I406" s="74">
        <v>0.23699999999999999</v>
      </c>
      <c r="J406" s="46"/>
      <c r="K406" s="43"/>
      <c r="L406" s="47"/>
      <c r="EX406" s="38"/>
      <c r="EY406" s="39"/>
      <c r="EZ406" s="39" t="s">
        <v>184</v>
      </c>
      <c r="FA406" s="39" t="s">
        <v>4</v>
      </c>
      <c r="FB406" s="39" t="s">
        <v>4</v>
      </c>
      <c r="FH406" s="39"/>
    </row>
    <row r="407" spans="1:165" customFormat="1" ht="15" x14ac:dyDescent="0.25">
      <c r="A407" s="48"/>
      <c r="B407" s="49"/>
      <c r="C407" s="385" t="s">
        <v>221</v>
      </c>
      <c r="D407" s="385"/>
      <c r="E407" s="385"/>
      <c r="F407" s="385"/>
      <c r="G407" s="385"/>
      <c r="H407" s="385"/>
      <c r="I407" s="385"/>
      <c r="J407" s="385"/>
      <c r="K407" s="385"/>
      <c r="L407" s="387"/>
      <c r="EX407" s="38"/>
      <c r="EY407" s="39"/>
      <c r="EZ407" s="39"/>
      <c r="FA407" s="39"/>
      <c r="FB407" s="39"/>
      <c r="FC407" s="3" t="s">
        <v>221</v>
      </c>
      <c r="FH407" s="39"/>
    </row>
    <row r="408" spans="1:165" customFormat="1" ht="68.25" x14ac:dyDescent="0.25">
      <c r="A408" s="50"/>
      <c r="B408" s="51" t="s">
        <v>61</v>
      </c>
      <c r="C408" s="388" t="s">
        <v>62</v>
      </c>
      <c r="D408" s="388"/>
      <c r="E408" s="388"/>
      <c r="F408" s="388"/>
      <c r="G408" s="388"/>
      <c r="H408" s="388"/>
      <c r="I408" s="388"/>
      <c r="J408" s="388"/>
      <c r="K408" s="388"/>
      <c r="L408" s="389"/>
      <c r="EX408" s="38"/>
      <c r="EY408" s="39"/>
      <c r="EZ408" s="39"/>
      <c r="FA408" s="39"/>
      <c r="FB408" s="39"/>
      <c r="FD408" s="3" t="s">
        <v>62</v>
      </c>
      <c r="FH408" s="39"/>
    </row>
    <row r="409" spans="1:165" customFormat="1" ht="23.25" x14ac:dyDescent="0.25">
      <c r="A409" s="50"/>
      <c r="B409" s="51" t="s">
        <v>63</v>
      </c>
      <c r="C409" s="388" t="s">
        <v>64</v>
      </c>
      <c r="D409" s="388"/>
      <c r="E409" s="388"/>
      <c r="F409" s="388"/>
      <c r="G409" s="388"/>
      <c r="H409" s="388"/>
      <c r="I409" s="388"/>
      <c r="J409" s="388"/>
      <c r="K409" s="388"/>
      <c r="L409" s="389"/>
      <c r="EX409" s="38"/>
      <c r="EY409" s="39"/>
      <c r="EZ409" s="39"/>
      <c r="FA409" s="39"/>
      <c r="FB409" s="39"/>
      <c r="FD409" s="3" t="s">
        <v>64</v>
      </c>
      <c r="FH409" s="39"/>
    </row>
    <row r="410" spans="1:165" customFormat="1" ht="15" x14ac:dyDescent="0.25">
      <c r="A410" s="52"/>
      <c r="B410" s="51" t="s">
        <v>56</v>
      </c>
      <c r="C410" s="385" t="s">
        <v>65</v>
      </c>
      <c r="D410" s="385"/>
      <c r="E410" s="385"/>
      <c r="F410" s="53"/>
      <c r="G410" s="54"/>
      <c r="H410" s="54"/>
      <c r="I410" s="54"/>
      <c r="J410" s="55">
        <v>80872.98</v>
      </c>
      <c r="K410" s="56">
        <v>1.3225</v>
      </c>
      <c r="L410" s="99">
        <v>25348.22</v>
      </c>
      <c r="EX410" s="38"/>
      <c r="EY410" s="39"/>
      <c r="EZ410" s="39"/>
      <c r="FA410" s="39"/>
      <c r="FB410" s="39"/>
      <c r="FE410" s="3" t="s">
        <v>65</v>
      </c>
      <c r="FH410" s="39"/>
    </row>
    <row r="411" spans="1:165" customFormat="1" ht="15" x14ac:dyDescent="0.25">
      <c r="A411" s="52"/>
      <c r="B411" s="51" t="s">
        <v>66</v>
      </c>
      <c r="C411" s="385" t="s">
        <v>67</v>
      </c>
      <c r="D411" s="385"/>
      <c r="E411" s="385"/>
      <c r="F411" s="53"/>
      <c r="G411" s="54"/>
      <c r="H411" s="54"/>
      <c r="I411" s="54"/>
      <c r="J411" s="58">
        <v>747.5</v>
      </c>
      <c r="K411" s="56">
        <v>1.4375</v>
      </c>
      <c r="L411" s="100">
        <v>254.66</v>
      </c>
      <c r="EX411" s="38"/>
      <c r="EY411" s="39"/>
      <c r="EZ411" s="39"/>
      <c r="FA411" s="39"/>
      <c r="FB411" s="39"/>
      <c r="FE411" s="3" t="s">
        <v>67</v>
      </c>
      <c r="FH411" s="39"/>
    </row>
    <row r="412" spans="1:165" customFormat="1" ht="15" x14ac:dyDescent="0.25">
      <c r="A412" s="52"/>
      <c r="B412" s="51" t="s">
        <v>68</v>
      </c>
      <c r="C412" s="385" t="s">
        <v>69</v>
      </c>
      <c r="D412" s="385"/>
      <c r="E412" s="385"/>
      <c r="F412" s="53"/>
      <c r="G412" s="54"/>
      <c r="H412" s="54"/>
      <c r="I412" s="54"/>
      <c r="J412" s="58">
        <v>3.02</v>
      </c>
      <c r="K412" s="56">
        <v>1.4375</v>
      </c>
      <c r="L412" s="100">
        <v>1.03</v>
      </c>
      <c r="EX412" s="38"/>
      <c r="EY412" s="39"/>
      <c r="EZ412" s="39"/>
      <c r="FA412" s="39"/>
      <c r="FB412" s="39"/>
      <c r="FE412" s="3" t="s">
        <v>69</v>
      </c>
      <c r="FH412" s="39"/>
    </row>
    <row r="413" spans="1:165" customFormat="1" ht="15" x14ac:dyDescent="0.25">
      <c r="A413" s="52"/>
      <c r="B413" s="51" t="s">
        <v>70</v>
      </c>
      <c r="C413" s="385" t="s">
        <v>71</v>
      </c>
      <c r="D413" s="385"/>
      <c r="E413" s="385"/>
      <c r="F413" s="53"/>
      <c r="G413" s="54"/>
      <c r="H413" s="54"/>
      <c r="I413" s="54"/>
      <c r="J413" s="58">
        <v>63.71</v>
      </c>
      <c r="K413" s="54"/>
      <c r="L413" s="100">
        <v>15.1</v>
      </c>
      <c r="EX413" s="38"/>
      <c r="EY413" s="39"/>
      <c r="EZ413" s="39"/>
      <c r="FA413" s="39"/>
      <c r="FB413" s="39"/>
      <c r="FE413" s="3" t="s">
        <v>71</v>
      </c>
      <c r="FH413" s="39"/>
    </row>
    <row r="414" spans="1:165" customFormat="1" ht="15" x14ac:dyDescent="0.25">
      <c r="A414" s="59"/>
      <c r="B414" s="51"/>
      <c r="C414" s="385" t="s">
        <v>72</v>
      </c>
      <c r="D414" s="385"/>
      <c r="E414" s="385"/>
      <c r="F414" s="53" t="s">
        <v>73</v>
      </c>
      <c r="G414" s="60">
        <v>62.41</v>
      </c>
      <c r="H414" s="56">
        <v>1.3225</v>
      </c>
      <c r="I414" s="61">
        <v>19.5613223</v>
      </c>
      <c r="J414" s="62"/>
      <c r="K414" s="54"/>
      <c r="L414" s="57"/>
      <c r="EX414" s="38"/>
      <c r="EY414" s="39"/>
      <c r="EZ414" s="39"/>
      <c r="FA414" s="39"/>
      <c r="FB414" s="39"/>
      <c r="FF414" s="3" t="s">
        <v>72</v>
      </c>
      <c r="FH414" s="39"/>
    </row>
    <row r="415" spans="1:165" customFormat="1" ht="15" x14ac:dyDescent="0.25">
      <c r="A415" s="59"/>
      <c r="B415" s="51"/>
      <c r="C415" s="385" t="s">
        <v>74</v>
      </c>
      <c r="D415" s="385"/>
      <c r="E415" s="385"/>
      <c r="F415" s="53" t="s">
        <v>73</v>
      </c>
      <c r="G415" s="60">
        <v>0.26</v>
      </c>
      <c r="H415" s="56">
        <v>1.4375</v>
      </c>
      <c r="I415" s="61">
        <v>8.8578799999999999E-2</v>
      </c>
      <c r="J415" s="62"/>
      <c r="K415" s="54"/>
      <c r="L415" s="57"/>
      <c r="EX415" s="38"/>
      <c r="EY415" s="39"/>
      <c r="EZ415" s="39"/>
      <c r="FA415" s="39"/>
      <c r="FB415" s="39"/>
      <c r="FF415" s="3" t="s">
        <v>74</v>
      </c>
      <c r="FH415" s="39"/>
    </row>
    <row r="416" spans="1:165" customFormat="1" ht="15" x14ac:dyDescent="0.25">
      <c r="A416" s="48"/>
      <c r="B416" s="51"/>
      <c r="C416" s="384" t="s">
        <v>75</v>
      </c>
      <c r="D416" s="384"/>
      <c r="E416" s="384"/>
      <c r="F416" s="63"/>
      <c r="G416" s="64"/>
      <c r="H416" s="64"/>
      <c r="I416" s="64"/>
      <c r="J416" s="65">
        <v>81684.19</v>
      </c>
      <c r="K416" s="64"/>
      <c r="L416" s="101">
        <v>25617.98</v>
      </c>
      <c r="EX416" s="38"/>
      <c r="EY416" s="39"/>
      <c r="EZ416" s="39"/>
      <c r="FA416" s="39"/>
      <c r="FB416" s="39"/>
      <c r="FG416" s="3" t="s">
        <v>75</v>
      </c>
      <c r="FH416" s="39"/>
    </row>
    <row r="417" spans="1:165" customFormat="1" ht="15" x14ac:dyDescent="0.25">
      <c r="A417" s="59"/>
      <c r="B417" s="51"/>
      <c r="C417" s="385" t="s">
        <v>76</v>
      </c>
      <c r="D417" s="385"/>
      <c r="E417" s="385"/>
      <c r="F417" s="53"/>
      <c r="G417" s="54"/>
      <c r="H417" s="54"/>
      <c r="I417" s="54"/>
      <c r="J417" s="62"/>
      <c r="K417" s="54"/>
      <c r="L417" s="99">
        <v>25349.25</v>
      </c>
      <c r="EX417" s="38"/>
      <c r="EY417" s="39"/>
      <c r="EZ417" s="39"/>
      <c r="FA417" s="39"/>
      <c r="FB417" s="39"/>
      <c r="FF417" s="3" t="s">
        <v>76</v>
      </c>
      <c r="FH417" s="39"/>
    </row>
    <row r="418" spans="1:165" customFormat="1" ht="15" x14ac:dyDescent="0.25">
      <c r="A418" s="59"/>
      <c r="B418" s="51" t="s">
        <v>186</v>
      </c>
      <c r="C418" s="385" t="s">
        <v>187</v>
      </c>
      <c r="D418" s="385"/>
      <c r="E418" s="385"/>
      <c r="F418" s="53" t="s">
        <v>79</v>
      </c>
      <c r="G418" s="66">
        <v>97</v>
      </c>
      <c r="H418" s="54"/>
      <c r="I418" s="66">
        <v>97</v>
      </c>
      <c r="J418" s="62"/>
      <c r="K418" s="54"/>
      <c r="L418" s="99">
        <v>24588.77</v>
      </c>
      <c r="EX418" s="38"/>
      <c r="EY418" s="39"/>
      <c r="EZ418" s="39"/>
      <c r="FA418" s="39"/>
      <c r="FB418" s="39"/>
      <c r="FF418" s="3" t="s">
        <v>187</v>
      </c>
      <c r="FH418" s="39"/>
    </row>
    <row r="419" spans="1:165" customFormat="1" ht="22.5" x14ac:dyDescent="0.25">
      <c r="A419" s="59"/>
      <c r="B419" s="51" t="s">
        <v>188</v>
      </c>
      <c r="C419" s="385" t="s">
        <v>189</v>
      </c>
      <c r="D419" s="385"/>
      <c r="E419" s="385"/>
      <c r="F419" s="53" t="s">
        <v>79</v>
      </c>
      <c r="G419" s="66">
        <v>55</v>
      </c>
      <c r="H419" s="60">
        <v>0.85</v>
      </c>
      <c r="I419" s="60">
        <v>46.75</v>
      </c>
      <c r="J419" s="62"/>
      <c r="K419" s="54"/>
      <c r="L419" s="99">
        <v>11850.77</v>
      </c>
      <c r="EX419" s="38"/>
      <c r="EY419" s="39"/>
      <c r="EZ419" s="39"/>
      <c r="FA419" s="39"/>
      <c r="FB419" s="39"/>
      <c r="FF419" s="3" t="s">
        <v>189</v>
      </c>
      <c r="FH419" s="39"/>
    </row>
    <row r="420" spans="1:165" customFormat="1" ht="15" x14ac:dyDescent="0.25">
      <c r="A420" s="67"/>
      <c r="B420" s="68"/>
      <c r="C420" s="386" t="s">
        <v>82</v>
      </c>
      <c r="D420" s="386"/>
      <c r="E420" s="386"/>
      <c r="F420" s="42"/>
      <c r="G420" s="43"/>
      <c r="H420" s="43"/>
      <c r="I420" s="43"/>
      <c r="J420" s="46"/>
      <c r="K420" s="43"/>
      <c r="L420" s="102">
        <v>62057.52</v>
      </c>
      <c r="EX420" s="38"/>
      <c r="EY420" s="39"/>
      <c r="EZ420" s="39"/>
      <c r="FA420" s="39"/>
      <c r="FB420" s="39"/>
      <c r="FH420" s="39" t="s">
        <v>82</v>
      </c>
    </row>
    <row r="421" spans="1:165" customFormat="1" ht="33.75" x14ac:dyDescent="0.25">
      <c r="A421" s="40" t="s">
        <v>222</v>
      </c>
      <c r="B421" s="41" t="s">
        <v>191</v>
      </c>
      <c r="C421" s="386" t="s">
        <v>192</v>
      </c>
      <c r="D421" s="386"/>
      <c r="E421" s="386"/>
      <c r="F421" s="42" t="s">
        <v>193</v>
      </c>
      <c r="G421" s="43">
        <v>35.6</v>
      </c>
      <c r="H421" s="44">
        <v>1</v>
      </c>
      <c r="I421" s="78">
        <v>35.6</v>
      </c>
      <c r="J421" s="69">
        <v>1595.83</v>
      </c>
      <c r="K421" s="70">
        <v>1.04236</v>
      </c>
      <c r="L421" s="102">
        <v>59218.09</v>
      </c>
      <c r="EX421" s="38"/>
      <c r="EY421" s="39"/>
      <c r="EZ421" s="39" t="s">
        <v>192</v>
      </c>
      <c r="FA421" s="39" t="s">
        <v>4</v>
      </c>
      <c r="FB421" s="39" t="s">
        <v>4</v>
      </c>
      <c r="FH421" s="39"/>
    </row>
    <row r="422" spans="1:165" customFormat="1" ht="15" x14ac:dyDescent="0.25">
      <c r="A422" s="48"/>
      <c r="B422" s="49"/>
      <c r="C422" s="385" t="s">
        <v>194</v>
      </c>
      <c r="D422" s="385"/>
      <c r="E422" s="385"/>
      <c r="F422" s="385"/>
      <c r="G422" s="385"/>
      <c r="H422" s="385"/>
      <c r="I422" s="385"/>
      <c r="J422" s="385"/>
      <c r="K422" s="385"/>
      <c r="L422" s="387"/>
      <c r="EX422" s="38"/>
      <c r="EY422" s="39"/>
      <c r="EZ422" s="39"/>
      <c r="FA422" s="39"/>
      <c r="FB422" s="39"/>
      <c r="FH422" s="39"/>
      <c r="FI422" s="3" t="s">
        <v>194</v>
      </c>
    </row>
    <row r="423" spans="1:165" customFormat="1" ht="15" x14ac:dyDescent="0.25">
      <c r="A423" s="50"/>
      <c r="B423" s="51"/>
      <c r="C423" s="388" t="s">
        <v>87</v>
      </c>
      <c r="D423" s="388"/>
      <c r="E423" s="388"/>
      <c r="F423" s="388"/>
      <c r="G423" s="388"/>
      <c r="H423" s="388"/>
      <c r="I423" s="388"/>
      <c r="J423" s="388"/>
      <c r="K423" s="388"/>
      <c r="L423" s="389"/>
      <c r="EX423" s="38"/>
      <c r="EY423" s="39"/>
      <c r="EZ423" s="39"/>
      <c r="FA423" s="39"/>
      <c r="FB423" s="39"/>
      <c r="FD423" s="3" t="s">
        <v>87</v>
      </c>
      <c r="FH423" s="39"/>
    </row>
    <row r="424" spans="1:165" customFormat="1" ht="15" x14ac:dyDescent="0.25">
      <c r="A424" s="50"/>
      <c r="B424" s="51"/>
      <c r="C424" s="388" t="s">
        <v>88</v>
      </c>
      <c r="D424" s="388"/>
      <c r="E424" s="388"/>
      <c r="F424" s="388"/>
      <c r="G424" s="388"/>
      <c r="H424" s="388"/>
      <c r="I424" s="388"/>
      <c r="J424" s="388"/>
      <c r="K424" s="388"/>
      <c r="L424" s="389"/>
      <c r="EX424" s="38"/>
      <c r="EY424" s="39"/>
      <c r="EZ424" s="39"/>
      <c r="FA424" s="39"/>
      <c r="FB424" s="39"/>
      <c r="FD424" s="3" t="s">
        <v>88</v>
      </c>
      <c r="FH424" s="39"/>
    </row>
    <row r="425" spans="1:165" customFormat="1" ht="15" x14ac:dyDescent="0.25">
      <c r="A425" s="67"/>
      <c r="B425" s="68"/>
      <c r="C425" s="386" t="s">
        <v>82</v>
      </c>
      <c r="D425" s="386"/>
      <c r="E425" s="386"/>
      <c r="F425" s="42"/>
      <c r="G425" s="43"/>
      <c r="H425" s="43"/>
      <c r="I425" s="43"/>
      <c r="J425" s="46"/>
      <c r="K425" s="43"/>
      <c r="L425" s="102">
        <v>59218.09</v>
      </c>
      <c r="EX425" s="38"/>
      <c r="EY425" s="39"/>
      <c r="EZ425" s="39"/>
      <c r="FA425" s="39"/>
      <c r="FB425" s="39"/>
      <c r="FH425" s="39" t="s">
        <v>82</v>
      </c>
    </row>
    <row r="426" spans="1:165" customFormat="1" ht="34.5" x14ac:dyDescent="0.25">
      <c r="A426" s="40" t="s">
        <v>223</v>
      </c>
      <c r="B426" s="41" t="s">
        <v>224</v>
      </c>
      <c r="C426" s="386" t="s">
        <v>225</v>
      </c>
      <c r="D426" s="386"/>
      <c r="E426" s="386"/>
      <c r="F426" s="42" t="s">
        <v>85</v>
      </c>
      <c r="G426" s="43">
        <v>2</v>
      </c>
      <c r="H426" s="44">
        <v>1</v>
      </c>
      <c r="I426" s="44">
        <v>2</v>
      </c>
      <c r="J426" s="46"/>
      <c r="K426" s="43"/>
      <c r="L426" s="47"/>
      <c r="EX426" s="38"/>
      <c r="EY426" s="39"/>
      <c r="EZ426" s="39" t="s">
        <v>225</v>
      </c>
      <c r="FA426" s="39" t="s">
        <v>4</v>
      </c>
      <c r="FB426" s="39" t="s">
        <v>4</v>
      </c>
      <c r="FH426" s="39"/>
    </row>
    <row r="427" spans="1:165" customFormat="1" ht="68.25" x14ac:dyDescent="0.25">
      <c r="A427" s="50"/>
      <c r="B427" s="51" t="s">
        <v>61</v>
      </c>
      <c r="C427" s="388" t="s">
        <v>62</v>
      </c>
      <c r="D427" s="388"/>
      <c r="E427" s="388"/>
      <c r="F427" s="388"/>
      <c r="G427" s="388"/>
      <c r="H427" s="388"/>
      <c r="I427" s="388"/>
      <c r="J427" s="388"/>
      <c r="K427" s="388"/>
      <c r="L427" s="389"/>
      <c r="EX427" s="38"/>
      <c r="EY427" s="39"/>
      <c r="EZ427" s="39"/>
      <c r="FA427" s="39"/>
      <c r="FB427" s="39"/>
      <c r="FD427" s="3" t="s">
        <v>62</v>
      </c>
      <c r="FH427" s="39"/>
    </row>
    <row r="428" spans="1:165" customFormat="1" ht="23.25" x14ac:dyDescent="0.25">
      <c r="A428" s="50"/>
      <c r="B428" s="51" t="s">
        <v>63</v>
      </c>
      <c r="C428" s="388" t="s">
        <v>64</v>
      </c>
      <c r="D428" s="388"/>
      <c r="E428" s="388"/>
      <c r="F428" s="388"/>
      <c r="G428" s="388"/>
      <c r="H428" s="388"/>
      <c r="I428" s="388"/>
      <c r="J428" s="388"/>
      <c r="K428" s="388"/>
      <c r="L428" s="389"/>
      <c r="EX428" s="38"/>
      <c r="EY428" s="39"/>
      <c r="EZ428" s="39"/>
      <c r="FA428" s="39"/>
      <c r="FB428" s="39"/>
      <c r="FD428" s="3" t="s">
        <v>64</v>
      </c>
      <c r="FH428" s="39"/>
    </row>
    <row r="429" spans="1:165" customFormat="1" ht="15" x14ac:dyDescent="0.25">
      <c r="A429" s="52"/>
      <c r="B429" s="51" t="s">
        <v>56</v>
      </c>
      <c r="C429" s="385" t="s">
        <v>65</v>
      </c>
      <c r="D429" s="385"/>
      <c r="E429" s="385"/>
      <c r="F429" s="53"/>
      <c r="G429" s="54"/>
      <c r="H429" s="54"/>
      <c r="I429" s="54"/>
      <c r="J429" s="58">
        <v>492.41</v>
      </c>
      <c r="K429" s="56">
        <v>1.3225</v>
      </c>
      <c r="L429" s="99">
        <v>1302.42</v>
      </c>
      <c r="EX429" s="38"/>
      <c r="EY429" s="39"/>
      <c r="EZ429" s="39"/>
      <c r="FA429" s="39"/>
      <c r="FB429" s="39"/>
      <c r="FE429" s="3" t="s">
        <v>65</v>
      </c>
      <c r="FH429" s="39"/>
    </row>
    <row r="430" spans="1:165" customFormat="1" ht="15" x14ac:dyDescent="0.25">
      <c r="A430" s="52"/>
      <c r="B430" s="51" t="s">
        <v>70</v>
      </c>
      <c r="C430" s="385" t="s">
        <v>71</v>
      </c>
      <c r="D430" s="385"/>
      <c r="E430" s="385"/>
      <c r="F430" s="53"/>
      <c r="G430" s="54"/>
      <c r="H430" s="54"/>
      <c r="I430" s="54"/>
      <c r="J430" s="58">
        <v>15.07</v>
      </c>
      <c r="K430" s="54"/>
      <c r="L430" s="100">
        <v>30.14</v>
      </c>
      <c r="EX430" s="38"/>
      <c r="EY430" s="39"/>
      <c r="EZ430" s="39"/>
      <c r="FA430" s="39"/>
      <c r="FB430" s="39"/>
      <c r="FE430" s="3" t="s">
        <v>71</v>
      </c>
      <c r="FH430" s="39"/>
    </row>
    <row r="431" spans="1:165" customFormat="1" ht="15" x14ac:dyDescent="0.25">
      <c r="A431" s="59"/>
      <c r="B431" s="51"/>
      <c r="C431" s="385" t="s">
        <v>72</v>
      </c>
      <c r="D431" s="385"/>
      <c r="E431" s="385"/>
      <c r="F431" s="53" t="s">
        <v>73</v>
      </c>
      <c r="G431" s="60">
        <v>0.38</v>
      </c>
      <c r="H431" s="56">
        <v>1.3225</v>
      </c>
      <c r="I431" s="56">
        <v>1.0051000000000001</v>
      </c>
      <c r="J431" s="62"/>
      <c r="K431" s="54"/>
      <c r="L431" s="57"/>
      <c r="EX431" s="38"/>
      <c r="EY431" s="39"/>
      <c r="EZ431" s="39"/>
      <c r="FA431" s="39"/>
      <c r="FB431" s="39"/>
      <c r="FF431" s="3" t="s">
        <v>72</v>
      </c>
      <c r="FH431" s="39"/>
    </row>
    <row r="432" spans="1:165" customFormat="1" ht="15" x14ac:dyDescent="0.25">
      <c r="A432" s="48"/>
      <c r="B432" s="51"/>
      <c r="C432" s="384" t="s">
        <v>75</v>
      </c>
      <c r="D432" s="384"/>
      <c r="E432" s="384"/>
      <c r="F432" s="63"/>
      <c r="G432" s="64"/>
      <c r="H432" s="64"/>
      <c r="I432" s="64"/>
      <c r="J432" s="76">
        <v>507.48</v>
      </c>
      <c r="K432" s="64"/>
      <c r="L432" s="101">
        <v>1332.56</v>
      </c>
      <c r="EX432" s="38"/>
      <c r="EY432" s="39"/>
      <c r="EZ432" s="39"/>
      <c r="FA432" s="39"/>
      <c r="FB432" s="39"/>
      <c r="FG432" s="3" t="s">
        <v>75</v>
      </c>
      <c r="FH432" s="39"/>
    </row>
    <row r="433" spans="1:166" customFormat="1" ht="15" x14ac:dyDescent="0.25">
      <c r="A433" s="59"/>
      <c r="B433" s="51"/>
      <c r="C433" s="385" t="s">
        <v>76</v>
      </c>
      <c r="D433" s="385"/>
      <c r="E433" s="385"/>
      <c r="F433" s="53"/>
      <c r="G433" s="54"/>
      <c r="H433" s="54"/>
      <c r="I433" s="54"/>
      <c r="J433" s="62"/>
      <c r="K433" s="54"/>
      <c r="L433" s="99">
        <v>1302.42</v>
      </c>
      <c r="EX433" s="38"/>
      <c r="EY433" s="39"/>
      <c r="EZ433" s="39"/>
      <c r="FA433" s="39"/>
      <c r="FB433" s="39"/>
      <c r="FF433" s="3" t="s">
        <v>76</v>
      </c>
      <c r="FH433" s="39"/>
    </row>
    <row r="434" spans="1:166" customFormat="1" ht="23.25" x14ac:dyDescent="0.25">
      <c r="A434" s="59"/>
      <c r="B434" s="51" t="s">
        <v>111</v>
      </c>
      <c r="C434" s="385" t="s">
        <v>112</v>
      </c>
      <c r="D434" s="385"/>
      <c r="E434" s="385"/>
      <c r="F434" s="53" t="s">
        <v>79</v>
      </c>
      <c r="G434" s="66">
        <v>97</v>
      </c>
      <c r="H434" s="54"/>
      <c r="I434" s="66">
        <v>97</v>
      </c>
      <c r="J434" s="62"/>
      <c r="K434" s="54"/>
      <c r="L434" s="99">
        <v>1263.3499999999999</v>
      </c>
      <c r="EX434" s="38"/>
      <c r="EY434" s="39"/>
      <c r="EZ434" s="39"/>
      <c r="FA434" s="39"/>
      <c r="FB434" s="39"/>
      <c r="FF434" s="3" t="s">
        <v>112</v>
      </c>
      <c r="FH434" s="39"/>
    </row>
    <row r="435" spans="1:166" customFormat="1" ht="23.25" x14ac:dyDescent="0.25">
      <c r="A435" s="59"/>
      <c r="B435" s="51" t="s">
        <v>113</v>
      </c>
      <c r="C435" s="385" t="s">
        <v>114</v>
      </c>
      <c r="D435" s="385"/>
      <c r="E435" s="385"/>
      <c r="F435" s="53" t="s">
        <v>79</v>
      </c>
      <c r="G435" s="66">
        <v>51</v>
      </c>
      <c r="H435" s="54"/>
      <c r="I435" s="66">
        <v>51</v>
      </c>
      <c r="J435" s="62"/>
      <c r="K435" s="54"/>
      <c r="L435" s="100">
        <v>664.23</v>
      </c>
      <c r="EX435" s="38"/>
      <c r="EY435" s="39"/>
      <c r="EZ435" s="39"/>
      <c r="FA435" s="39"/>
      <c r="FB435" s="39"/>
      <c r="FF435" s="3" t="s">
        <v>114</v>
      </c>
      <c r="FH435" s="39"/>
    </row>
    <row r="436" spans="1:166" customFormat="1" ht="15" x14ac:dyDescent="0.25">
      <c r="A436" s="67"/>
      <c r="B436" s="68"/>
      <c r="C436" s="386" t="s">
        <v>82</v>
      </c>
      <c r="D436" s="386"/>
      <c r="E436" s="386"/>
      <c r="F436" s="42"/>
      <c r="G436" s="43"/>
      <c r="H436" s="43"/>
      <c r="I436" s="43"/>
      <c r="J436" s="46"/>
      <c r="K436" s="43"/>
      <c r="L436" s="102">
        <v>3260.14</v>
      </c>
      <c r="EX436" s="38"/>
      <c r="EY436" s="39"/>
      <c r="EZ436" s="39"/>
      <c r="FA436" s="39"/>
      <c r="FB436" s="39"/>
      <c r="FH436" s="39" t="s">
        <v>82</v>
      </c>
    </row>
    <row r="437" spans="1:166" customFormat="1" ht="15" x14ac:dyDescent="0.25">
      <c r="A437" s="40" t="s">
        <v>226</v>
      </c>
      <c r="B437" s="41" t="s">
        <v>227</v>
      </c>
      <c r="C437" s="386" t="s">
        <v>228</v>
      </c>
      <c r="D437" s="386"/>
      <c r="E437" s="386"/>
      <c r="F437" s="42" t="s">
        <v>193</v>
      </c>
      <c r="G437" s="43">
        <v>-1.44</v>
      </c>
      <c r="H437" s="44">
        <v>1</v>
      </c>
      <c r="I437" s="71">
        <v>-1.44</v>
      </c>
      <c r="J437" s="77">
        <v>16.7</v>
      </c>
      <c r="K437" s="43"/>
      <c r="L437" s="104">
        <v>-24.05</v>
      </c>
      <c r="EX437" s="38"/>
      <c r="EY437" s="39"/>
      <c r="EZ437" s="39" t="s">
        <v>228</v>
      </c>
      <c r="FA437" s="39" t="s">
        <v>4</v>
      </c>
      <c r="FB437" s="39" t="s">
        <v>4</v>
      </c>
      <c r="FH437" s="39"/>
    </row>
    <row r="438" spans="1:166" customFormat="1" ht="15" x14ac:dyDescent="0.25">
      <c r="A438" s="67"/>
      <c r="B438" s="68"/>
      <c r="C438" s="386" t="s">
        <v>82</v>
      </c>
      <c r="D438" s="386"/>
      <c r="E438" s="386"/>
      <c r="F438" s="42"/>
      <c r="G438" s="43"/>
      <c r="H438" s="43"/>
      <c r="I438" s="43"/>
      <c r="J438" s="46"/>
      <c r="K438" s="43"/>
      <c r="L438" s="104">
        <v>-24.05</v>
      </c>
      <c r="EX438" s="38"/>
      <c r="EY438" s="39"/>
      <c r="EZ438" s="39"/>
      <c r="FA438" s="39"/>
      <c r="FB438" s="39"/>
      <c r="FH438" s="39" t="s">
        <v>82</v>
      </c>
    </row>
    <row r="439" spans="1:166" customFormat="1" ht="33.75" x14ac:dyDescent="0.25">
      <c r="A439" s="40" t="s">
        <v>229</v>
      </c>
      <c r="B439" s="41" t="s">
        <v>230</v>
      </c>
      <c r="C439" s="386" t="s">
        <v>231</v>
      </c>
      <c r="D439" s="386"/>
      <c r="E439" s="386"/>
      <c r="F439" s="42" t="s">
        <v>85</v>
      </c>
      <c r="G439" s="43">
        <v>2</v>
      </c>
      <c r="H439" s="44">
        <v>1</v>
      </c>
      <c r="I439" s="44">
        <v>2</v>
      </c>
      <c r="J439" s="69">
        <v>5750</v>
      </c>
      <c r="K439" s="70">
        <v>1.04236</v>
      </c>
      <c r="L439" s="102">
        <v>11987.14</v>
      </c>
      <c r="EX439" s="38"/>
      <c r="EY439" s="39"/>
      <c r="EZ439" s="39" t="s">
        <v>231</v>
      </c>
      <c r="FA439" s="39" t="s">
        <v>4</v>
      </c>
      <c r="FB439" s="39" t="s">
        <v>4</v>
      </c>
      <c r="FH439" s="39"/>
    </row>
    <row r="440" spans="1:166" customFormat="1" ht="15" x14ac:dyDescent="0.25">
      <c r="A440" s="48"/>
      <c r="B440" s="49"/>
      <c r="C440" s="385" t="s">
        <v>232</v>
      </c>
      <c r="D440" s="385"/>
      <c r="E440" s="385"/>
      <c r="F440" s="385"/>
      <c r="G440" s="385"/>
      <c r="H440" s="385"/>
      <c r="I440" s="385"/>
      <c r="J440" s="385"/>
      <c r="K440" s="385"/>
      <c r="L440" s="387"/>
      <c r="EX440" s="38"/>
      <c r="EY440" s="39"/>
      <c r="EZ440" s="39"/>
      <c r="FA440" s="39"/>
      <c r="FB440" s="39"/>
      <c r="FH440" s="39"/>
      <c r="FI440" s="3" t="s">
        <v>232</v>
      </c>
    </row>
    <row r="441" spans="1:166" customFormat="1" ht="15" x14ac:dyDescent="0.25">
      <c r="A441" s="50"/>
      <c r="B441" s="51"/>
      <c r="C441" s="388" t="s">
        <v>87</v>
      </c>
      <c r="D441" s="388"/>
      <c r="E441" s="388"/>
      <c r="F441" s="388"/>
      <c r="G441" s="388"/>
      <c r="H441" s="388"/>
      <c r="I441" s="388"/>
      <c r="J441" s="388"/>
      <c r="K441" s="388"/>
      <c r="L441" s="389"/>
      <c r="EX441" s="38"/>
      <c r="EY441" s="39"/>
      <c r="EZ441" s="39"/>
      <c r="FA441" s="39"/>
      <c r="FB441" s="39"/>
      <c r="FD441" s="3" t="s">
        <v>87</v>
      </c>
      <c r="FH441" s="39"/>
    </row>
    <row r="442" spans="1:166" customFormat="1" ht="15" x14ac:dyDescent="0.25">
      <c r="A442" s="50"/>
      <c r="B442" s="51"/>
      <c r="C442" s="388" t="s">
        <v>88</v>
      </c>
      <c r="D442" s="388"/>
      <c r="E442" s="388"/>
      <c r="F442" s="388"/>
      <c r="G442" s="388"/>
      <c r="H442" s="388"/>
      <c r="I442" s="388"/>
      <c r="J442" s="388"/>
      <c r="K442" s="388"/>
      <c r="L442" s="389"/>
      <c r="EX442" s="38"/>
      <c r="EY442" s="39"/>
      <c r="EZ442" s="39"/>
      <c r="FA442" s="39"/>
      <c r="FB442" s="39"/>
      <c r="FD442" s="3" t="s">
        <v>88</v>
      </c>
      <c r="FH442" s="39"/>
    </row>
    <row r="443" spans="1:166" customFormat="1" ht="15" x14ac:dyDescent="0.25">
      <c r="A443" s="67"/>
      <c r="B443" s="68"/>
      <c r="C443" s="386" t="s">
        <v>82</v>
      </c>
      <c r="D443" s="386"/>
      <c r="E443" s="386"/>
      <c r="F443" s="42"/>
      <c r="G443" s="43"/>
      <c r="H443" s="43"/>
      <c r="I443" s="43"/>
      <c r="J443" s="46"/>
      <c r="K443" s="43"/>
      <c r="L443" s="102">
        <v>11987.14</v>
      </c>
      <c r="EX443" s="38"/>
      <c r="EY443" s="39"/>
      <c r="EZ443" s="39"/>
      <c r="FA443" s="39"/>
      <c r="FB443" s="39"/>
      <c r="FH443" s="39" t="s">
        <v>82</v>
      </c>
    </row>
    <row r="444" spans="1:166" customFormat="1" ht="15" x14ac:dyDescent="0.25">
      <c r="A444" s="67"/>
      <c r="B444" s="80"/>
      <c r="C444" s="80"/>
      <c r="D444" s="80"/>
      <c r="E444" s="80"/>
      <c r="F444" s="81"/>
      <c r="G444" s="81"/>
      <c r="H444" s="81"/>
      <c r="I444" s="81"/>
      <c r="J444" s="82"/>
      <c r="K444" s="81"/>
      <c r="L444" s="105"/>
      <c r="EX444" s="38"/>
      <c r="EY444" s="39"/>
      <c r="EZ444" s="39"/>
      <c r="FA444" s="39"/>
      <c r="FB444" s="39"/>
      <c r="FH444" s="39"/>
    </row>
    <row r="445" spans="1:166" customFormat="1" ht="15" x14ac:dyDescent="0.25">
      <c r="A445" s="83"/>
      <c r="B445" s="84"/>
      <c r="C445" s="386" t="s">
        <v>233</v>
      </c>
      <c r="D445" s="386"/>
      <c r="E445" s="386"/>
      <c r="F445" s="386"/>
      <c r="G445" s="386"/>
      <c r="H445" s="386"/>
      <c r="I445" s="386"/>
      <c r="J445" s="386"/>
      <c r="K445" s="386"/>
      <c r="L445" s="106">
        <v>4094516.75</v>
      </c>
      <c r="EX445" s="38"/>
      <c r="EY445" s="39"/>
      <c r="EZ445" s="39"/>
      <c r="FA445" s="39"/>
      <c r="FB445" s="39"/>
      <c r="FH445" s="39"/>
      <c r="FJ445" s="39" t="s">
        <v>233</v>
      </c>
    </row>
    <row r="446" spans="1:166" customFormat="1" ht="15" x14ac:dyDescent="0.25">
      <c r="A446" s="391" t="s">
        <v>234</v>
      </c>
      <c r="B446" s="392"/>
      <c r="C446" s="392"/>
      <c r="D446" s="392"/>
      <c r="E446" s="392"/>
      <c r="F446" s="392"/>
      <c r="G446" s="392"/>
      <c r="H446" s="392"/>
      <c r="I446" s="392"/>
      <c r="J446" s="392"/>
      <c r="K446" s="392"/>
      <c r="L446" s="393"/>
      <c r="EX446" s="38" t="s">
        <v>234</v>
      </c>
      <c r="EY446" s="39"/>
      <c r="EZ446" s="39"/>
      <c r="FA446" s="39"/>
      <c r="FB446" s="39"/>
      <c r="FH446" s="39"/>
      <c r="FJ446" s="39"/>
    </row>
    <row r="447" spans="1:166" customFormat="1" ht="15" x14ac:dyDescent="0.25">
      <c r="A447" s="394" t="s">
        <v>54</v>
      </c>
      <c r="B447" s="395"/>
      <c r="C447" s="395"/>
      <c r="D447" s="395"/>
      <c r="E447" s="395"/>
      <c r="F447" s="395"/>
      <c r="G447" s="395"/>
      <c r="H447" s="395"/>
      <c r="I447" s="395"/>
      <c r="J447" s="395"/>
      <c r="K447" s="395"/>
      <c r="L447" s="396"/>
      <c r="EX447" s="38"/>
      <c r="EY447" s="39" t="s">
        <v>54</v>
      </c>
      <c r="EZ447" s="39"/>
      <c r="FA447" s="39"/>
      <c r="FB447" s="39"/>
      <c r="FH447" s="39"/>
      <c r="FJ447" s="39"/>
    </row>
    <row r="448" spans="1:166" customFormat="1" ht="34.5" x14ac:dyDescent="0.25">
      <c r="A448" s="40" t="s">
        <v>235</v>
      </c>
      <c r="B448" s="41" t="s">
        <v>57</v>
      </c>
      <c r="C448" s="386" t="s">
        <v>58</v>
      </c>
      <c r="D448" s="386"/>
      <c r="E448" s="386"/>
      <c r="F448" s="42" t="s">
        <v>59</v>
      </c>
      <c r="G448" s="43">
        <v>2.9000000000000001E-2</v>
      </c>
      <c r="H448" s="44">
        <v>1</v>
      </c>
      <c r="I448" s="74">
        <v>2.9000000000000001E-2</v>
      </c>
      <c r="J448" s="46"/>
      <c r="K448" s="43"/>
      <c r="L448" s="47"/>
      <c r="EX448" s="38"/>
      <c r="EY448" s="39"/>
      <c r="EZ448" s="39" t="s">
        <v>58</v>
      </c>
      <c r="FA448" s="39" t="s">
        <v>4</v>
      </c>
      <c r="FB448" s="39" t="s">
        <v>4</v>
      </c>
      <c r="FH448" s="39"/>
      <c r="FJ448" s="39"/>
    </row>
    <row r="449" spans="1:166" customFormat="1" ht="15" x14ac:dyDescent="0.25">
      <c r="A449" s="48"/>
      <c r="B449" s="49"/>
      <c r="C449" s="385" t="s">
        <v>236</v>
      </c>
      <c r="D449" s="385"/>
      <c r="E449" s="385"/>
      <c r="F449" s="385"/>
      <c r="G449" s="385"/>
      <c r="H449" s="385"/>
      <c r="I449" s="385"/>
      <c r="J449" s="385"/>
      <c r="K449" s="385"/>
      <c r="L449" s="387"/>
      <c r="EX449" s="38"/>
      <c r="EY449" s="39"/>
      <c r="EZ449" s="39"/>
      <c r="FA449" s="39"/>
      <c r="FB449" s="39"/>
      <c r="FC449" s="3" t="s">
        <v>236</v>
      </c>
      <c r="FH449" s="39"/>
      <c r="FJ449" s="39"/>
    </row>
    <row r="450" spans="1:166" customFormat="1" ht="68.25" x14ac:dyDescent="0.25">
      <c r="A450" s="50"/>
      <c r="B450" s="51" t="s">
        <v>61</v>
      </c>
      <c r="C450" s="388" t="s">
        <v>62</v>
      </c>
      <c r="D450" s="388"/>
      <c r="E450" s="388"/>
      <c r="F450" s="388"/>
      <c r="G450" s="388"/>
      <c r="H450" s="388"/>
      <c r="I450" s="388"/>
      <c r="J450" s="388"/>
      <c r="K450" s="388"/>
      <c r="L450" s="389"/>
      <c r="EX450" s="38"/>
      <c r="EY450" s="39"/>
      <c r="EZ450" s="39"/>
      <c r="FA450" s="39"/>
      <c r="FB450" s="39"/>
      <c r="FD450" s="3" t="s">
        <v>62</v>
      </c>
      <c r="FH450" s="39"/>
      <c r="FJ450" s="39"/>
    </row>
    <row r="451" spans="1:166" customFormat="1" ht="23.25" x14ac:dyDescent="0.25">
      <c r="A451" s="50"/>
      <c r="B451" s="51" t="s">
        <v>63</v>
      </c>
      <c r="C451" s="388" t="s">
        <v>64</v>
      </c>
      <c r="D451" s="388"/>
      <c r="E451" s="388"/>
      <c r="F451" s="388"/>
      <c r="G451" s="388"/>
      <c r="H451" s="388"/>
      <c r="I451" s="388"/>
      <c r="J451" s="388"/>
      <c r="K451" s="388"/>
      <c r="L451" s="389"/>
      <c r="EX451" s="38"/>
      <c r="EY451" s="39"/>
      <c r="EZ451" s="39"/>
      <c r="FA451" s="39"/>
      <c r="FB451" s="39"/>
      <c r="FD451" s="3" t="s">
        <v>64</v>
      </c>
      <c r="FH451" s="39"/>
      <c r="FJ451" s="39"/>
    </row>
    <row r="452" spans="1:166" customFormat="1" ht="15" x14ac:dyDescent="0.25">
      <c r="A452" s="52"/>
      <c r="B452" s="51" t="s">
        <v>56</v>
      </c>
      <c r="C452" s="385" t="s">
        <v>65</v>
      </c>
      <c r="D452" s="385"/>
      <c r="E452" s="385"/>
      <c r="F452" s="53"/>
      <c r="G452" s="54"/>
      <c r="H452" s="54"/>
      <c r="I452" s="54"/>
      <c r="J452" s="55">
        <v>284668.76</v>
      </c>
      <c r="K452" s="56">
        <v>1.3225</v>
      </c>
      <c r="L452" s="99">
        <v>10917.76</v>
      </c>
      <c r="EX452" s="38"/>
      <c r="EY452" s="39"/>
      <c r="EZ452" s="39"/>
      <c r="FA452" s="39"/>
      <c r="FB452" s="39"/>
      <c r="FE452" s="3" t="s">
        <v>65</v>
      </c>
      <c r="FH452" s="39"/>
      <c r="FJ452" s="39"/>
    </row>
    <row r="453" spans="1:166" customFormat="1" ht="15" x14ac:dyDescent="0.25">
      <c r="A453" s="52"/>
      <c r="B453" s="51" t="s">
        <v>66</v>
      </c>
      <c r="C453" s="385" t="s">
        <v>67</v>
      </c>
      <c r="D453" s="385"/>
      <c r="E453" s="385"/>
      <c r="F453" s="53"/>
      <c r="G453" s="54"/>
      <c r="H453" s="54"/>
      <c r="I453" s="54"/>
      <c r="J453" s="55">
        <v>2041.25</v>
      </c>
      <c r="K453" s="56">
        <v>1.4375</v>
      </c>
      <c r="L453" s="100">
        <v>85.09</v>
      </c>
      <c r="EX453" s="38"/>
      <c r="EY453" s="39"/>
      <c r="EZ453" s="39"/>
      <c r="FA453" s="39"/>
      <c r="FB453" s="39"/>
      <c r="FE453" s="3" t="s">
        <v>67</v>
      </c>
      <c r="FH453" s="39"/>
      <c r="FJ453" s="39"/>
    </row>
    <row r="454" spans="1:166" customFormat="1" ht="15" x14ac:dyDescent="0.25">
      <c r="A454" s="52"/>
      <c r="B454" s="51" t="s">
        <v>68</v>
      </c>
      <c r="C454" s="385" t="s">
        <v>69</v>
      </c>
      <c r="D454" s="385"/>
      <c r="E454" s="385"/>
      <c r="F454" s="53"/>
      <c r="G454" s="54"/>
      <c r="H454" s="54"/>
      <c r="I454" s="54"/>
      <c r="J454" s="58">
        <v>9</v>
      </c>
      <c r="K454" s="56">
        <v>1.4375</v>
      </c>
      <c r="L454" s="100">
        <v>0.38</v>
      </c>
      <c r="EX454" s="38"/>
      <c r="EY454" s="39"/>
      <c r="EZ454" s="39"/>
      <c r="FA454" s="39"/>
      <c r="FB454" s="39"/>
      <c r="FE454" s="3" t="s">
        <v>69</v>
      </c>
      <c r="FH454" s="39"/>
      <c r="FJ454" s="39"/>
    </row>
    <row r="455" spans="1:166" customFormat="1" ht="15" x14ac:dyDescent="0.25">
      <c r="A455" s="52"/>
      <c r="B455" s="51" t="s">
        <v>70</v>
      </c>
      <c r="C455" s="385" t="s">
        <v>71</v>
      </c>
      <c r="D455" s="385"/>
      <c r="E455" s="385"/>
      <c r="F455" s="53"/>
      <c r="G455" s="54"/>
      <c r="H455" s="54"/>
      <c r="I455" s="54"/>
      <c r="J455" s="55">
        <v>2732.35</v>
      </c>
      <c r="K455" s="54"/>
      <c r="L455" s="100">
        <v>79.239999999999995</v>
      </c>
      <c r="EX455" s="38"/>
      <c r="EY455" s="39"/>
      <c r="EZ455" s="39"/>
      <c r="FA455" s="39"/>
      <c r="FB455" s="39"/>
      <c r="FE455" s="3" t="s">
        <v>71</v>
      </c>
      <c r="FH455" s="39"/>
      <c r="FJ455" s="39"/>
    </row>
    <row r="456" spans="1:166" customFormat="1" ht="15" x14ac:dyDescent="0.25">
      <c r="A456" s="59"/>
      <c r="B456" s="51"/>
      <c r="C456" s="385" t="s">
        <v>72</v>
      </c>
      <c r="D456" s="385"/>
      <c r="E456" s="385"/>
      <c r="F456" s="53" t="s">
        <v>73</v>
      </c>
      <c r="G456" s="60">
        <v>219.68</v>
      </c>
      <c r="H456" s="56">
        <v>1.3225</v>
      </c>
      <c r="I456" s="61">
        <v>8.4252772</v>
      </c>
      <c r="J456" s="62"/>
      <c r="K456" s="54"/>
      <c r="L456" s="57"/>
      <c r="EX456" s="38"/>
      <c r="EY456" s="39"/>
      <c r="EZ456" s="39"/>
      <c r="FA456" s="39"/>
      <c r="FB456" s="39"/>
      <c r="FF456" s="3" t="s">
        <v>72</v>
      </c>
      <c r="FH456" s="39"/>
      <c r="FJ456" s="39"/>
    </row>
    <row r="457" spans="1:166" customFormat="1" ht="15" x14ac:dyDescent="0.25">
      <c r="A457" s="59"/>
      <c r="B457" s="51"/>
      <c r="C457" s="385" t="s">
        <v>74</v>
      </c>
      <c r="D457" s="385"/>
      <c r="E457" s="385"/>
      <c r="F457" s="53" t="s">
        <v>73</v>
      </c>
      <c r="G457" s="60">
        <v>0.71</v>
      </c>
      <c r="H457" s="56">
        <v>1.4375</v>
      </c>
      <c r="I457" s="61">
        <v>2.9598099999999999E-2</v>
      </c>
      <c r="J457" s="62"/>
      <c r="K457" s="54"/>
      <c r="L457" s="57"/>
      <c r="EX457" s="38"/>
      <c r="EY457" s="39"/>
      <c r="EZ457" s="39"/>
      <c r="FA457" s="39"/>
      <c r="FB457" s="39"/>
      <c r="FF457" s="3" t="s">
        <v>74</v>
      </c>
      <c r="FH457" s="39"/>
      <c r="FJ457" s="39"/>
    </row>
    <row r="458" spans="1:166" customFormat="1" ht="15" x14ac:dyDescent="0.25">
      <c r="A458" s="48"/>
      <c r="B458" s="51"/>
      <c r="C458" s="384" t="s">
        <v>75</v>
      </c>
      <c r="D458" s="384"/>
      <c r="E458" s="384"/>
      <c r="F458" s="63"/>
      <c r="G458" s="64"/>
      <c r="H458" s="64"/>
      <c r="I458" s="64"/>
      <c r="J458" s="65">
        <v>289442.36</v>
      </c>
      <c r="K458" s="64"/>
      <c r="L458" s="101">
        <v>11082.09</v>
      </c>
      <c r="EX458" s="38"/>
      <c r="EY458" s="39"/>
      <c r="EZ458" s="39"/>
      <c r="FA458" s="39"/>
      <c r="FB458" s="39"/>
      <c r="FG458" s="3" t="s">
        <v>75</v>
      </c>
      <c r="FH458" s="39"/>
      <c r="FJ458" s="39"/>
    </row>
    <row r="459" spans="1:166" customFormat="1" ht="15" x14ac:dyDescent="0.25">
      <c r="A459" s="59"/>
      <c r="B459" s="51"/>
      <c r="C459" s="385" t="s">
        <v>76</v>
      </c>
      <c r="D459" s="385"/>
      <c r="E459" s="385"/>
      <c r="F459" s="53"/>
      <c r="G459" s="54"/>
      <c r="H459" s="54"/>
      <c r="I459" s="54"/>
      <c r="J459" s="62"/>
      <c r="K459" s="54"/>
      <c r="L459" s="99">
        <v>10918.14</v>
      </c>
      <c r="EX459" s="38"/>
      <c r="EY459" s="39"/>
      <c r="EZ459" s="39"/>
      <c r="FA459" s="39"/>
      <c r="FB459" s="39"/>
      <c r="FF459" s="3" t="s">
        <v>76</v>
      </c>
      <c r="FH459" s="39"/>
      <c r="FJ459" s="39"/>
    </row>
    <row r="460" spans="1:166" customFormat="1" ht="23.25" x14ac:dyDescent="0.25">
      <c r="A460" s="59"/>
      <c r="B460" s="51" t="s">
        <v>77</v>
      </c>
      <c r="C460" s="385" t="s">
        <v>78</v>
      </c>
      <c r="D460" s="385"/>
      <c r="E460" s="385"/>
      <c r="F460" s="53" t="s">
        <v>79</v>
      </c>
      <c r="G460" s="66">
        <v>126</v>
      </c>
      <c r="H460" s="54"/>
      <c r="I460" s="66">
        <v>126</v>
      </c>
      <c r="J460" s="62"/>
      <c r="K460" s="54"/>
      <c r="L460" s="99">
        <v>13756.86</v>
      </c>
      <c r="EX460" s="38"/>
      <c r="EY460" s="39"/>
      <c r="EZ460" s="39"/>
      <c r="FA460" s="39"/>
      <c r="FB460" s="39"/>
      <c r="FF460" s="3" t="s">
        <v>78</v>
      </c>
      <c r="FH460" s="39"/>
      <c r="FJ460" s="39"/>
    </row>
    <row r="461" spans="1:166" customFormat="1" ht="23.25" x14ac:dyDescent="0.25">
      <c r="A461" s="59"/>
      <c r="B461" s="51" t="s">
        <v>80</v>
      </c>
      <c r="C461" s="385" t="s">
        <v>81</v>
      </c>
      <c r="D461" s="385"/>
      <c r="E461" s="385"/>
      <c r="F461" s="53" t="s">
        <v>79</v>
      </c>
      <c r="G461" s="66">
        <v>68</v>
      </c>
      <c r="H461" s="54"/>
      <c r="I461" s="66">
        <v>68</v>
      </c>
      <c r="J461" s="62"/>
      <c r="K461" s="54"/>
      <c r="L461" s="99">
        <v>7424.34</v>
      </c>
      <c r="EX461" s="38"/>
      <c r="EY461" s="39"/>
      <c r="EZ461" s="39"/>
      <c r="FA461" s="39"/>
      <c r="FB461" s="39"/>
      <c r="FF461" s="3" t="s">
        <v>81</v>
      </c>
      <c r="FH461" s="39"/>
      <c r="FJ461" s="39"/>
    </row>
    <row r="462" spans="1:166" customFormat="1" ht="15" x14ac:dyDescent="0.25">
      <c r="A462" s="67"/>
      <c r="B462" s="68"/>
      <c r="C462" s="386" t="s">
        <v>82</v>
      </c>
      <c r="D462" s="386"/>
      <c r="E462" s="386"/>
      <c r="F462" s="42"/>
      <c r="G462" s="43"/>
      <c r="H462" s="43"/>
      <c r="I462" s="43"/>
      <c r="J462" s="46"/>
      <c r="K462" s="43"/>
      <c r="L462" s="102">
        <v>32263.29</v>
      </c>
      <c r="EX462" s="38"/>
      <c r="EY462" s="39"/>
      <c r="EZ462" s="39"/>
      <c r="FA462" s="39"/>
      <c r="FB462" s="39"/>
      <c r="FH462" s="39" t="s">
        <v>82</v>
      </c>
      <c r="FJ462" s="39"/>
    </row>
    <row r="463" spans="1:166" customFormat="1" ht="33.75" x14ac:dyDescent="0.25">
      <c r="A463" s="40" t="s">
        <v>237</v>
      </c>
      <c r="B463" s="41" t="s">
        <v>162</v>
      </c>
      <c r="C463" s="386" t="s">
        <v>163</v>
      </c>
      <c r="D463" s="386"/>
      <c r="E463" s="386"/>
      <c r="F463" s="42" t="s">
        <v>85</v>
      </c>
      <c r="G463" s="43">
        <v>54</v>
      </c>
      <c r="H463" s="44">
        <v>1</v>
      </c>
      <c r="I463" s="44">
        <v>54</v>
      </c>
      <c r="J463" s="77">
        <v>796.67</v>
      </c>
      <c r="K463" s="70">
        <v>1.04236</v>
      </c>
      <c r="L463" s="102">
        <v>44842.51</v>
      </c>
      <c r="EX463" s="38"/>
      <c r="EY463" s="39"/>
      <c r="EZ463" s="39" t="s">
        <v>163</v>
      </c>
      <c r="FA463" s="39" t="s">
        <v>4</v>
      </c>
      <c r="FB463" s="39" t="s">
        <v>4</v>
      </c>
      <c r="FH463" s="39"/>
      <c r="FJ463" s="39"/>
    </row>
    <row r="464" spans="1:166" customFormat="1" ht="15" x14ac:dyDescent="0.25">
      <c r="A464" s="48"/>
      <c r="B464" s="49"/>
      <c r="C464" s="385" t="s">
        <v>164</v>
      </c>
      <c r="D464" s="385"/>
      <c r="E464" s="385"/>
      <c r="F464" s="385"/>
      <c r="G464" s="385"/>
      <c r="H464" s="385"/>
      <c r="I464" s="385"/>
      <c r="J464" s="385"/>
      <c r="K464" s="385"/>
      <c r="L464" s="387"/>
      <c r="EX464" s="38"/>
      <c r="EY464" s="39"/>
      <c r="EZ464" s="39"/>
      <c r="FA464" s="39"/>
      <c r="FB464" s="39"/>
      <c r="FH464" s="39"/>
      <c r="FI464" s="3" t="s">
        <v>164</v>
      </c>
      <c r="FJ464" s="39"/>
    </row>
    <row r="465" spans="1:166" customFormat="1" ht="15" x14ac:dyDescent="0.25">
      <c r="A465" s="50"/>
      <c r="B465" s="51"/>
      <c r="C465" s="388" t="s">
        <v>87</v>
      </c>
      <c r="D465" s="388"/>
      <c r="E465" s="388"/>
      <c r="F465" s="388"/>
      <c r="G465" s="388"/>
      <c r="H465" s="388"/>
      <c r="I465" s="388"/>
      <c r="J465" s="388"/>
      <c r="K465" s="388"/>
      <c r="L465" s="389"/>
      <c r="EX465" s="38"/>
      <c r="EY465" s="39"/>
      <c r="EZ465" s="39"/>
      <c r="FA465" s="39"/>
      <c r="FB465" s="39"/>
      <c r="FD465" s="3" t="s">
        <v>87</v>
      </c>
      <c r="FH465" s="39"/>
      <c r="FJ465" s="39"/>
    </row>
    <row r="466" spans="1:166" customFormat="1" ht="15" x14ac:dyDescent="0.25">
      <c r="A466" s="50"/>
      <c r="B466" s="51"/>
      <c r="C466" s="388" t="s">
        <v>88</v>
      </c>
      <c r="D466" s="388"/>
      <c r="E466" s="388"/>
      <c r="F466" s="388"/>
      <c r="G466" s="388"/>
      <c r="H466" s="388"/>
      <c r="I466" s="388"/>
      <c r="J466" s="388"/>
      <c r="K466" s="388"/>
      <c r="L466" s="389"/>
      <c r="EX466" s="38"/>
      <c r="EY466" s="39"/>
      <c r="EZ466" s="39"/>
      <c r="FA466" s="39"/>
      <c r="FB466" s="39"/>
      <c r="FD466" s="3" t="s">
        <v>88</v>
      </c>
      <c r="FH466" s="39"/>
      <c r="FJ466" s="39"/>
    </row>
    <row r="467" spans="1:166" customFormat="1" ht="15" x14ac:dyDescent="0.25">
      <c r="A467" s="67"/>
      <c r="B467" s="68"/>
      <c r="C467" s="386" t="s">
        <v>82</v>
      </c>
      <c r="D467" s="386"/>
      <c r="E467" s="386"/>
      <c r="F467" s="42"/>
      <c r="G467" s="43"/>
      <c r="H467" s="43"/>
      <c r="I467" s="43"/>
      <c r="J467" s="46"/>
      <c r="K467" s="43"/>
      <c r="L467" s="102">
        <v>44842.51</v>
      </c>
      <c r="EX467" s="38"/>
      <c r="EY467" s="39"/>
      <c r="EZ467" s="39"/>
      <c r="FA467" s="39"/>
      <c r="FB467" s="39"/>
      <c r="FH467" s="39" t="s">
        <v>82</v>
      </c>
      <c r="FJ467" s="39"/>
    </row>
    <row r="468" spans="1:166" customFormat="1" ht="23.25" x14ac:dyDescent="0.25">
      <c r="A468" s="40" t="s">
        <v>238</v>
      </c>
      <c r="B468" s="41" t="s">
        <v>107</v>
      </c>
      <c r="C468" s="386" t="s">
        <v>108</v>
      </c>
      <c r="D468" s="386"/>
      <c r="E468" s="386"/>
      <c r="F468" s="42" t="s">
        <v>109</v>
      </c>
      <c r="G468" s="43">
        <v>1.08</v>
      </c>
      <c r="H468" s="44">
        <v>1</v>
      </c>
      <c r="I468" s="71">
        <v>1.08</v>
      </c>
      <c r="J468" s="46"/>
      <c r="K468" s="43"/>
      <c r="L468" s="47"/>
      <c r="EX468" s="38"/>
      <c r="EY468" s="39"/>
      <c r="EZ468" s="39" t="s">
        <v>108</v>
      </c>
      <c r="FA468" s="39" t="s">
        <v>4</v>
      </c>
      <c r="FB468" s="39" t="s">
        <v>4</v>
      </c>
      <c r="FH468" s="39"/>
      <c r="FJ468" s="39"/>
    </row>
    <row r="469" spans="1:166" customFormat="1" ht="15" x14ac:dyDescent="0.25">
      <c r="A469" s="48"/>
      <c r="B469" s="49"/>
      <c r="C469" s="385" t="s">
        <v>209</v>
      </c>
      <c r="D469" s="385"/>
      <c r="E469" s="385"/>
      <c r="F469" s="385"/>
      <c r="G469" s="385"/>
      <c r="H469" s="385"/>
      <c r="I469" s="385"/>
      <c r="J469" s="385"/>
      <c r="K469" s="385"/>
      <c r="L469" s="387"/>
      <c r="EX469" s="38"/>
      <c r="EY469" s="39"/>
      <c r="EZ469" s="39"/>
      <c r="FA469" s="39"/>
      <c r="FB469" s="39"/>
      <c r="FC469" s="3" t="s">
        <v>209</v>
      </c>
      <c r="FH469" s="39"/>
      <c r="FJ469" s="39"/>
    </row>
    <row r="470" spans="1:166" customFormat="1" ht="68.25" x14ac:dyDescent="0.25">
      <c r="A470" s="50"/>
      <c r="B470" s="51" t="s">
        <v>61</v>
      </c>
      <c r="C470" s="388" t="s">
        <v>62</v>
      </c>
      <c r="D470" s="388"/>
      <c r="E470" s="388"/>
      <c r="F470" s="388"/>
      <c r="G470" s="388"/>
      <c r="H470" s="388"/>
      <c r="I470" s="388"/>
      <c r="J470" s="388"/>
      <c r="K470" s="388"/>
      <c r="L470" s="389"/>
      <c r="EX470" s="38"/>
      <c r="EY470" s="39"/>
      <c r="EZ470" s="39"/>
      <c r="FA470" s="39"/>
      <c r="FB470" s="39"/>
      <c r="FD470" s="3" t="s">
        <v>62</v>
      </c>
      <c r="FH470" s="39"/>
      <c r="FJ470" s="39"/>
    </row>
    <row r="471" spans="1:166" customFormat="1" ht="23.25" x14ac:dyDescent="0.25">
      <c r="A471" s="50"/>
      <c r="B471" s="51" t="s">
        <v>63</v>
      </c>
      <c r="C471" s="388" t="s">
        <v>64</v>
      </c>
      <c r="D471" s="388"/>
      <c r="E471" s="388"/>
      <c r="F471" s="388"/>
      <c r="G471" s="388"/>
      <c r="H471" s="388"/>
      <c r="I471" s="388"/>
      <c r="J471" s="388"/>
      <c r="K471" s="388"/>
      <c r="L471" s="389"/>
      <c r="EX471" s="38"/>
      <c r="EY471" s="39"/>
      <c r="EZ471" s="39"/>
      <c r="FA471" s="39"/>
      <c r="FB471" s="39"/>
      <c r="FD471" s="3" t="s">
        <v>64</v>
      </c>
      <c r="FH471" s="39"/>
      <c r="FJ471" s="39"/>
    </row>
    <row r="472" spans="1:166" customFormat="1" ht="15" x14ac:dyDescent="0.25">
      <c r="A472" s="52"/>
      <c r="B472" s="51" t="s">
        <v>56</v>
      </c>
      <c r="C472" s="385" t="s">
        <v>65</v>
      </c>
      <c r="D472" s="385"/>
      <c r="E472" s="385"/>
      <c r="F472" s="53"/>
      <c r="G472" s="54"/>
      <c r="H472" s="54"/>
      <c r="I472" s="54"/>
      <c r="J472" s="55">
        <v>30478.01</v>
      </c>
      <c r="K472" s="56">
        <v>1.3225</v>
      </c>
      <c r="L472" s="99">
        <v>43531.74</v>
      </c>
      <c r="EX472" s="38"/>
      <c r="EY472" s="39"/>
      <c r="EZ472" s="39"/>
      <c r="FA472" s="39"/>
      <c r="FB472" s="39"/>
      <c r="FE472" s="3" t="s">
        <v>65</v>
      </c>
      <c r="FH472" s="39"/>
      <c r="FJ472" s="39"/>
    </row>
    <row r="473" spans="1:166" customFormat="1" ht="15" x14ac:dyDescent="0.25">
      <c r="A473" s="52"/>
      <c r="B473" s="51" t="s">
        <v>66</v>
      </c>
      <c r="C473" s="385" t="s">
        <v>67</v>
      </c>
      <c r="D473" s="385"/>
      <c r="E473" s="385"/>
      <c r="F473" s="53"/>
      <c r="G473" s="54"/>
      <c r="H473" s="54"/>
      <c r="I473" s="54"/>
      <c r="J473" s="58">
        <v>575</v>
      </c>
      <c r="K473" s="56">
        <v>1.4375</v>
      </c>
      <c r="L473" s="100">
        <v>892.69</v>
      </c>
      <c r="EX473" s="38"/>
      <c r="EY473" s="39"/>
      <c r="EZ473" s="39"/>
      <c r="FA473" s="39"/>
      <c r="FB473" s="39"/>
      <c r="FE473" s="3" t="s">
        <v>67</v>
      </c>
      <c r="FH473" s="39"/>
      <c r="FJ473" s="39"/>
    </row>
    <row r="474" spans="1:166" customFormat="1" ht="15" x14ac:dyDescent="0.25">
      <c r="A474" s="52"/>
      <c r="B474" s="51" t="s">
        <v>68</v>
      </c>
      <c r="C474" s="385" t="s">
        <v>69</v>
      </c>
      <c r="D474" s="385"/>
      <c r="E474" s="385"/>
      <c r="F474" s="53"/>
      <c r="G474" s="54"/>
      <c r="H474" s="54"/>
      <c r="I474" s="54"/>
      <c r="J474" s="58">
        <v>2.5099999999999998</v>
      </c>
      <c r="K474" s="56">
        <v>1.4375</v>
      </c>
      <c r="L474" s="100">
        <v>3.9</v>
      </c>
      <c r="EX474" s="38"/>
      <c r="EY474" s="39"/>
      <c r="EZ474" s="39"/>
      <c r="FA474" s="39"/>
      <c r="FB474" s="39"/>
      <c r="FE474" s="3" t="s">
        <v>69</v>
      </c>
      <c r="FH474" s="39"/>
      <c r="FJ474" s="39"/>
    </row>
    <row r="475" spans="1:166" customFormat="1" ht="15" x14ac:dyDescent="0.25">
      <c r="A475" s="52"/>
      <c r="B475" s="51" t="s">
        <v>70</v>
      </c>
      <c r="C475" s="385" t="s">
        <v>71</v>
      </c>
      <c r="D475" s="385"/>
      <c r="E475" s="385"/>
      <c r="F475" s="53"/>
      <c r="G475" s="54"/>
      <c r="H475" s="54"/>
      <c r="I475" s="54"/>
      <c r="J475" s="58">
        <v>111.92</v>
      </c>
      <c r="K475" s="54"/>
      <c r="L475" s="100">
        <v>120.87</v>
      </c>
      <c r="EX475" s="38"/>
      <c r="EY475" s="39"/>
      <c r="EZ475" s="39"/>
      <c r="FA475" s="39"/>
      <c r="FB475" s="39"/>
      <c r="FE475" s="3" t="s">
        <v>71</v>
      </c>
      <c r="FH475" s="39"/>
      <c r="FJ475" s="39"/>
    </row>
    <row r="476" spans="1:166" customFormat="1" ht="15" x14ac:dyDescent="0.25">
      <c r="A476" s="59"/>
      <c r="B476" s="51"/>
      <c r="C476" s="385" t="s">
        <v>72</v>
      </c>
      <c r="D476" s="385"/>
      <c r="E476" s="385"/>
      <c r="F476" s="53" t="s">
        <v>73</v>
      </c>
      <c r="G476" s="60">
        <v>23.52</v>
      </c>
      <c r="H476" s="56">
        <v>1.3225</v>
      </c>
      <c r="I476" s="75">
        <v>33.593615999999997</v>
      </c>
      <c r="J476" s="62"/>
      <c r="K476" s="54"/>
      <c r="L476" s="57"/>
      <c r="EX476" s="38"/>
      <c r="EY476" s="39"/>
      <c r="EZ476" s="39"/>
      <c r="FA476" s="39"/>
      <c r="FB476" s="39"/>
      <c r="FF476" s="3" t="s">
        <v>72</v>
      </c>
      <c r="FH476" s="39"/>
      <c r="FJ476" s="39"/>
    </row>
    <row r="477" spans="1:166" customFormat="1" ht="15" x14ac:dyDescent="0.25">
      <c r="A477" s="59"/>
      <c r="B477" s="51"/>
      <c r="C477" s="385" t="s">
        <v>74</v>
      </c>
      <c r="D477" s="385"/>
      <c r="E477" s="385"/>
      <c r="F477" s="53" t="s">
        <v>73</v>
      </c>
      <c r="G477" s="73">
        <v>0.2</v>
      </c>
      <c r="H477" s="56">
        <v>1.4375</v>
      </c>
      <c r="I477" s="56">
        <v>0.3105</v>
      </c>
      <c r="J477" s="62"/>
      <c r="K477" s="54"/>
      <c r="L477" s="57"/>
      <c r="EX477" s="38"/>
      <c r="EY477" s="39"/>
      <c r="EZ477" s="39"/>
      <c r="FA477" s="39"/>
      <c r="FB477" s="39"/>
      <c r="FF477" s="3" t="s">
        <v>74</v>
      </c>
      <c r="FH477" s="39"/>
      <c r="FJ477" s="39"/>
    </row>
    <row r="478" spans="1:166" customFormat="1" ht="15" x14ac:dyDescent="0.25">
      <c r="A478" s="48"/>
      <c r="B478" s="51"/>
      <c r="C478" s="384" t="s">
        <v>75</v>
      </c>
      <c r="D478" s="384"/>
      <c r="E478" s="384"/>
      <c r="F478" s="63"/>
      <c r="G478" s="64"/>
      <c r="H478" s="64"/>
      <c r="I478" s="64"/>
      <c r="J478" s="65">
        <v>31164.93</v>
      </c>
      <c r="K478" s="64"/>
      <c r="L478" s="101">
        <v>44545.3</v>
      </c>
      <c r="EX478" s="38"/>
      <c r="EY478" s="39"/>
      <c r="EZ478" s="39"/>
      <c r="FA478" s="39"/>
      <c r="FB478" s="39"/>
      <c r="FG478" s="3" t="s">
        <v>75</v>
      </c>
      <c r="FH478" s="39"/>
      <c r="FJ478" s="39"/>
    </row>
    <row r="479" spans="1:166" customFormat="1" ht="15" x14ac:dyDescent="0.25">
      <c r="A479" s="59"/>
      <c r="B479" s="51"/>
      <c r="C479" s="385" t="s">
        <v>76</v>
      </c>
      <c r="D479" s="385"/>
      <c r="E479" s="385"/>
      <c r="F479" s="53"/>
      <c r="G479" s="54"/>
      <c r="H479" s="54"/>
      <c r="I479" s="54"/>
      <c r="J479" s="62"/>
      <c r="K479" s="54"/>
      <c r="L479" s="99">
        <v>43535.64</v>
      </c>
      <c r="EX479" s="38"/>
      <c r="EY479" s="39"/>
      <c r="EZ479" s="39"/>
      <c r="FA479" s="39"/>
      <c r="FB479" s="39"/>
      <c r="FF479" s="3" t="s">
        <v>76</v>
      </c>
      <c r="FH479" s="39"/>
      <c r="FJ479" s="39"/>
    </row>
    <row r="480" spans="1:166" customFormat="1" ht="23.25" x14ac:dyDescent="0.25">
      <c r="A480" s="59"/>
      <c r="B480" s="51" t="s">
        <v>111</v>
      </c>
      <c r="C480" s="385" t="s">
        <v>112</v>
      </c>
      <c r="D480" s="385"/>
      <c r="E480" s="385"/>
      <c r="F480" s="53" t="s">
        <v>79</v>
      </c>
      <c r="G480" s="66">
        <v>97</v>
      </c>
      <c r="H480" s="54"/>
      <c r="I480" s="66">
        <v>97</v>
      </c>
      <c r="J480" s="62"/>
      <c r="K480" s="54"/>
      <c r="L480" s="99">
        <v>42229.57</v>
      </c>
      <c r="EX480" s="38"/>
      <c r="EY480" s="39"/>
      <c r="EZ480" s="39"/>
      <c r="FA480" s="39"/>
      <c r="FB480" s="39"/>
      <c r="FF480" s="3" t="s">
        <v>112</v>
      </c>
      <c r="FH480" s="39"/>
      <c r="FJ480" s="39"/>
    </row>
    <row r="481" spans="1:166" customFormat="1" ht="23.25" x14ac:dyDescent="0.25">
      <c r="A481" s="59"/>
      <c r="B481" s="51" t="s">
        <v>113</v>
      </c>
      <c r="C481" s="385" t="s">
        <v>114</v>
      </c>
      <c r="D481" s="385"/>
      <c r="E481" s="385"/>
      <c r="F481" s="53" t="s">
        <v>79</v>
      </c>
      <c r="G481" s="66">
        <v>51</v>
      </c>
      <c r="H481" s="54"/>
      <c r="I481" s="66">
        <v>51</v>
      </c>
      <c r="J481" s="62"/>
      <c r="K481" s="54"/>
      <c r="L481" s="99">
        <v>22203.18</v>
      </c>
      <c r="EX481" s="38"/>
      <c r="EY481" s="39"/>
      <c r="EZ481" s="39"/>
      <c r="FA481" s="39"/>
      <c r="FB481" s="39"/>
      <c r="FF481" s="3" t="s">
        <v>114</v>
      </c>
      <c r="FH481" s="39"/>
      <c r="FJ481" s="39"/>
    </row>
    <row r="482" spans="1:166" customFormat="1" ht="15" x14ac:dyDescent="0.25">
      <c r="A482" s="67"/>
      <c r="B482" s="68"/>
      <c r="C482" s="386" t="s">
        <v>82</v>
      </c>
      <c r="D482" s="386"/>
      <c r="E482" s="386"/>
      <c r="F482" s="42"/>
      <c r="G482" s="43"/>
      <c r="H482" s="43"/>
      <c r="I482" s="43"/>
      <c r="J482" s="46"/>
      <c r="K482" s="43"/>
      <c r="L482" s="102">
        <v>108978.05</v>
      </c>
      <c r="EX482" s="38"/>
      <c r="EY482" s="39"/>
      <c r="EZ482" s="39"/>
      <c r="FA482" s="39"/>
      <c r="FB482" s="39"/>
      <c r="FH482" s="39" t="s">
        <v>82</v>
      </c>
      <c r="FJ482" s="39"/>
    </row>
    <row r="483" spans="1:166" customFormat="1" ht="45" x14ac:dyDescent="0.25">
      <c r="A483" s="40" t="s">
        <v>239</v>
      </c>
      <c r="B483" s="41" t="s">
        <v>240</v>
      </c>
      <c r="C483" s="386" t="s">
        <v>241</v>
      </c>
      <c r="D483" s="386"/>
      <c r="E483" s="386"/>
      <c r="F483" s="42" t="s">
        <v>85</v>
      </c>
      <c r="G483" s="43">
        <v>36</v>
      </c>
      <c r="H483" s="44">
        <v>1</v>
      </c>
      <c r="I483" s="44">
        <v>36</v>
      </c>
      <c r="J483" s="69">
        <v>8026.67</v>
      </c>
      <c r="K483" s="70">
        <v>1.04236</v>
      </c>
      <c r="L483" s="102">
        <v>301200.46999999997</v>
      </c>
      <c r="EX483" s="38"/>
      <c r="EY483" s="39"/>
      <c r="EZ483" s="39" t="s">
        <v>241</v>
      </c>
      <c r="FA483" s="39" t="s">
        <v>4</v>
      </c>
      <c r="FB483" s="39" t="s">
        <v>4</v>
      </c>
      <c r="FH483" s="39"/>
      <c r="FJ483" s="39"/>
    </row>
    <row r="484" spans="1:166" customFormat="1" ht="15" x14ac:dyDescent="0.25">
      <c r="A484" s="48"/>
      <c r="B484" s="49"/>
      <c r="C484" s="385" t="s">
        <v>242</v>
      </c>
      <c r="D484" s="385"/>
      <c r="E484" s="385"/>
      <c r="F484" s="385"/>
      <c r="G484" s="385"/>
      <c r="H484" s="385"/>
      <c r="I484" s="385"/>
      <c r="J484" s="385"/>
      <c r="K484" s="385"/>
      <c r="L484" s="387"/>
      <c r="EX484" s="38"/>
      <c r="EY484" s="39"/>
      <c r="EZ484" s="39"/>
      <c r="FA484" s="39"/>
      <c r="FB484" s="39"/>
      <c r="FH484" s="39"/>
      <c r="FI484" s="3" t="s">
        <v>242</v>
      </c>
      <c r="FJ484" s="39"/>
    </row>
    <row r="485" spans="1:166" customFormat="1" ht="15" x14ac:dyDescent="0.25">
      <c r="A485" s="50"/>
      <c r="B485" s="51"/>
      <c r="C485" s="388" t="s">
        <v>87</v>
      </c>
      <c r="D485" s="388"/>
      <c r="E485" s="388"/>
      <c r="F485" s="388"/>
      <c r="G485" s="388"/>
      <c r="H485" s="388"/>
      <c r="I485" s="388"/>
      <c r="J485" s="388"/>
      <c r="K485" s="388"/>
      <c r="L485" s="389"/>
      <c r="EX485" s="38"/>
      <c r="EY485" s="39"/>
      <c r="EZ485" s="39"/>
      <c r="FA485" s="39"/>
      <c r="FB485" s="39"/>
      <c r="FD485" s="3" t="s">
        <v>87</v>
      </c>
      <c r="FH485" s="39"/>
      <c r="FJ485" s="39"/>
    </row>
    <row r="486" spans="1:166" customFormat="1" ht="15" x14ac:dyDescent="0.25">
      <c r="A486" s="50"/>
      <c r="B486" s="51"/>
      <c r="C486" s="388" t="s">
        <v>88</v>
      </c>
      <c r="D486" s="388"/>
      <c r="E486" s="388"/>
      <c r="F486" s="388"/>
      <c r="G486" s="388"/>
      <c r="H486" s="388"/>
      <c r="I486" s="388"/>
      <c r="J486" s="388"/>
      <c r="K486" s="388"/>
      <c r="L486" s="389"/>
      <c r="EX486" s="38"/>
      <c r="EY486" s="39"/>
      <c r="EZ486" s="39"/>
      <c r="FA486" s="39"/>
      <c r="FB486" s="39"/>
      <c r="FD486" s="3" t="s">
        <v>88</v>
      </c>
      <c r="FH486" s="39"/>
      <c r="FJ486" s="39"/>
    </row>
    <row r="487" spans="1:166" customFormat="1" ht="15" x14ac:dyDescent="0.25">
      <c r="A487" s="67"/>
      <c r="B487" s="68"/>
      <c r="C487" s="386" t="s">
        <v>82</v>
      </c>
      <c r="D487" s="386"/>
      <c r="E487" s="386"/>
      <c r="F487" s="42"/>
      <c r="G487" s="43"/>
      <c r="H487" s="43"/>
      <c r="I487" s="43"/>
      <c r="J487" s="46"/>
      <c r="K487" s="43"/>
      <c r="L487" s="102">
        <v>301200.46999999997</v>
      </c>
      <c r="EX487" s="38"/>
      <c r="EY487" s="39"/>
      <c r="EZ487" s="39"/>
      <c r="FA487" s="39"/>
      <c r="FB487" s="39"/>
      <c r="FH487" s="39" t="s">
        <v>82</v>
      </c>
      <c r="FJ487" s="39"/>
    </row>
    <row r="488" spans="1:166" customFormat="1" ht="45" x14ac:dyDescent="0.25">
      <c r="A488" s="40" t="s">
        <v>243</v>
      </c>
      <c r="B488" s="41" t="s">
        <v>244</v>
      </c>
      <c r="C488" s="386" t="s">
        <v>245</v>
      </c>
      <c r="D488" s="386"/>
      <c r="E488" s="386"/>
      <c r="F488" s="42" t="s">
        <v>85</v>
      </c>
      <c r="G488" s="43">
        <v>36</v>
      </c>
      <c r="H488" s="44">
        <v>1</v>
      </c>
      <c r="I488" s="44">
        <v>36</v>
      </c>
      <c r="J488" s="69">
        <v>5376.67</v>
      </c>
      <c r="K488" s="70">
        <v>1.04236</v>
      </c>
      <c r="L488" s="102">
        <v>201759.33</v>
      </c>
      <c r="EX488" s="38"/>
      <c r="EY488" s="39"/>
      <c r="EZ488" s="39" t="s">
        <v>245</v>
      </c>
      <c r="FA488" s="39" t="s">
        <v>4</v>
      </c>
      <c r="FB488" s="39" t="s">
        <v>4</v>
      </c>
      <c r="FH488" s="39"/>
      <c r="FJ488" s="39"/>
    </row>
    <row r="489" spans="1:166" customFormat="1" ht="15" x14ac:dyDescent="0.25">
      <c r="A489" s="48"/>
      <c r="B489" s="49"/>
      <c r="C489" s="385" t="s">
        <v>246</v>
      </c>
      <c r="D489" s="385"/>
      <c r="E489" s="385"/>
      <c r="F489" s="385"/>
      <c r="G489" s="385"/>
      <c r="H489" s="385"/>
      <c r="I489" s="385"/>
      <c r="J489" s="385"/>
      <c r="K489" s="385"/>
      <c r="L489" s="387"/>
      <c r="EX489" s="38"/>
      <c r="EY489" s="39"/>
      <c r="EZ489" s="39"/>
      <c r="FA489" s="39"/>
      <c r="FB489" s="39"/>
      <c r="FH489" s="39"/>
      <c r="FI489" s="3" t="s">
        <v>246</v>
      </c>
      <c r="FJ489" s="39"/>
    </row>
    <row r="490" spans="1:166" customFormat="1" ht="15" x14ac:dyDescent="0.25">
      <c r="A490" s="50"/>
      <c r="B490" s="51"/>
      <c r="C490" s="388" t="s">
        <v>87</v>
      </c>
      <c r="D490" s="388"/>
      <c r="E490" s="388"/>
      <c r="F490" s="388"/>
      <c r="G490" s="388"/>
      <c r="H490" s="388"/>
      <c r="I490" s="388"/>
      <c r="J490" s="388"/>
      <c r="K490" s="388"/>
      <c r="L490" s="389"/>
      <c r="EX490" s="38"/>
      <c r="EY490" s="39"/>
      <c r="EZ490" s="39"/>
      <c r="FA490" s="39"/>
      <c r="FB490" s="39"/>
      <c r="FD490" s="3" t="s">
        <v>87</v>
      </c>
      <c r="FH490" s="39"/>
      <c r="FJ490" s="39"/>
    </row>
    <row r="491" spans="1:166" customFormat="1" ht="15" x14ac:dyDescent="0.25">
      <c r="A491" s="50"/>
      <c r="B491" s="51"/>
      <c r="C491" s="388" t="s">
        <v>88</v>
      </c>
      <c r="D491" s="388"/>
      <c r="E491" s="388"/>
      <c r="F491" s="388"/>
      <c r="G491" s="388"/>
      <c r="H491" s="388"/>
      <c r="I491" s="388"/>
      <c r="J491" s="388"/>
      <c r="K491" s="388"/>
      <c r="L491" s="389"/>
      <c r="EX491" s="38"/>
      <c r="EY491" s="39"/>
      <c r="EZ491" s="39"/>
      <c r="FA491" s="39"/>
      <c r="FB491" s="39"/>
      <c r="FD491" s="3" t="s">
        <v>88</v>
      </c>
      <c r="FH491" s="39"/>
      <c r="FJ491" s="39"/>
    </row>
    <row r="492" spans="1:166" customFormat="1" ht="15" x14ac:dyDescent="0.25">
      <c r="A492" s="67"/>
      <c r="B492" s="68"/>
      <c r="C492" s="386" t="s">
        <v>82</v>
      </c>
      <c r="D492" s="386"/>
      <c r="E492" s="386"/>
      <c r="F492" s="42"/>
      <c r="G492" s="43"/>
      <c r="H492" s="43"/>
      <c r="I492" s="43"/>
      <c r="J492" s="46"/>
      <c r="K492" s="43"/>
      <c r="L492" s="102">
        <v>201759.33</v>
      </c>
      <c r="EX492" s="38"/>
      <c r="EY492" s="39"/>
      <c r="EZ492" s="39"/>
      <c r="FA492" s="39"/>
      <c r="FB492" s="39"/>
      <c r="FH492" s="39" t="s">
        <v>82</v>
      </c>
      <c r="FJ492" s="39"/>
    </row>
    <row r="493" spans="1:166" customFormat="1" ht="23.25" x14ac:dyDescent="0.25">
      <c r="A493" s="40" t="s">
        <v>247</v>
      </c>
      <c r="B493" s="41" t="s">
        <v>248</v>
      </c>
      <c r="C493" s="386" t="s">
        <v>249</v>
      </c>
      <c r="D493" s="386"/>
      <c r="E493" s="386"/>
      <c r="F493" s="42" t="s">
        <v>59</v>
      </c>
      <c r="G493" s="43">
        <v>4.0000000000000001E-3</v>
      </c>
      <c r="H493" s="44">
        <v>1</v>
      </c>
      <c r="I493" s="74">
        <v>4.0000000000000001E-3</v>
      </c>
      <c r="J493" s="69">
        <v>15441.79</v>
      </c>
      <c r="K493" s="43"/>
      <c r="L493" s="104">
        <v>61.77</v>
      </c>
      <c r="EX493" s="38"/>
      <c r="EY493" s="39"/>
      <c r="EZ493" s="39" t="s">
        <v>249</v>
      </c>
      <c r="FA493" s="39" t="s">
        <v>4</v>
      </c>
      <c r="FB493" s="39" t="s">
        <v>4</v>
      </c>
      <c r="FH493" s="39"/>
      <c r="FJ493" s="39"/>
    </row>
    <row r="494" spans="1:166" customFormat="1" ht="15" x14ac:dyDescent="0.25">
      <c r="A494" s="48"/>
      <c r="B494" s="49"/>
      <c r="C494" s="385" t="s">
        <v>250</v>
      </c>
      <c r="D494" s="385"/>
      <c r="E494" s="385"/>
      <c r="F494" s="385"/>
      <c r="G494" s="385"/>
      <c r="H494" s="385"/>
      <c r="I494" s="385"/>
      <c r="J494" s="385"/>
      <c r="K494" s="385"/>
      <c r="L494" s="387"/>
      <c r="EX494" s="38"/>
      <c r="EY494" s="39"/>
      <c r="EZ494" s="39"/>
      <c r="FA494" s="39"/>
      <c r="FB494" s="39"/>
      <c r="FC494" s="3" t="s">
        <v>250</v>
      </c>
      <c r="FH494" s="39"/>
      <c r="FJ494" s="39"/>
    </row>
    <row r="495" spans="1:166" customFormat="1" ht="15" x14ac:dyDescent="0.25">
      <c r="A495" s="67"/>
      <c r="B495" s="68"/>
      <c r="C495" s="386" t="s">
        <v>82</v>
      </c>
      <c r="D495" s="386"/>
      <c r="E495" s="386"/>
      <c r="F495" s="42"/>
      <c r="G495" s="43"/>
      <c r="H495" s="43"/>
      <c r="I495" s="43"/>
      <c r="J495" s="46"/>
      <c r="K495" s="43"/>
      <c r="L495" s="104">
        <v>61.77</v>
      </c>
      <c r="EX495" s="38"/>
      <c r="EY495" s="39"/>
      <c r="EZ495" s="39"/>
      <c r="FA495" s="39"/>
      <c r="FB495" s="39"/>
      <c r="FH495" s="39" t="s">
        <v>82</v>
      </c>
      <c r="FJ495" s="39"/>
    </row>
    <row r="496" spans="1:166" customFormat="1" ht="23.25" x14ac:dyDescent="0.25">
      <c r="A496" s="40" t="s">
        <v>251</v>
      </c>
      <c r="B496" s="41" t="s">
        <v>252</v>
      </c>
      <c r="C496" s="386" t="s">
        <v>253</v>
      </c>
      <c r="D496" s="386"/>
      <c r="E496" s="386"/>
      <c r="F496" s="42" t="s">
        <v>59</v>
      </c>
      <c r="G496" s="43">
        <v>6.0000000000000001E-3</v>
      </c>
      <c r="H496" s="44">
        <v>1</v>
      </c>
      <c r="I496" s="74">
        <v>6.0000000000000001E-3</v>
      </c>
      <c r="J496" s="69">
        <v>10080.84</v>
      </c>
      <c r="K496" s="43"/>
      <c r="L496" s="104">
        <v>60.49</v>
      </c>
      <c r="EX496" s="38"/>
      <c r="EY496" s="39"/>
      <c r="EZ496" s="39" t="s">
        <v>253</v>
      </c>
      <c r="FA496" s="39" t="s">
        <v>4</v>
      </c>
      <c r="FB496" s="39" t="s">
        <v>4</v>
      </c>
      <c r="FH496" s="39"/>
      <c r="FJ496" s="39"/>
    </row>
    <row r="497" spans="1:166" customFormat="1" ht="15" x14ac:dyDescent="0.25">
      <c r="A497" s="48"/>
      <c r="B497" s="49"/>
      <c r="C497" s="385" t="s">
        <v>254</v>
      </c>
      <c r="D497" s="385"/>
      <c r="E497" s="385"/>
      <c r="F497" s="385"/>
      <c r="G497" s="385"/>
      <c r="H497" s="385"/>
      <c r="I497" s="385"/>
      <c r="J497" s="385"/>
      <c r="K497" s="385"/>
      <c r="L497" s="387"/>
      <c r="EX497" s="38"/>
      <c r="EY497" s="39"/>
      <c r="EZ497" s="39"/>
      <c r="FA497" s="39"/>
      <c r="FB497" s="39"/>
      <c r="FC497" s="3" t="s">
        <v>254</v>
      </c>
      <c r="FH497" s="39"/>
      <c r="FJ497" s="39"/>
    </row>
    <row r="498" spans="1:166" customFormat="1" ht="15" x14ac:dyDescent="0.25">
      <c r="A498" s="67"/>
      <c r="B498" s="68"/>
      <c r="C498" s="386" t="s">
        <v>82</v>
      </c>
      <c r="D498" s="386"/>
      <c r="E498" s="386"/>
      <c r="F498" s="42"/>
      <c r="G498" s="43"/>
      <c r="H498" s="43"/>
      <c r="I498" s="43"/>
      <c r="J498" s="46"/>
      <c r="K498" s="43"/>
      <c r="L498" s="104">
        <v>60.49</v>
      </c>
      <c r="EX498" s="38"/>
      <c r="EY498" s="39"/>
      <c r="EZ498" s="39"/>
      <c r="FA498" s="39"/>
      <c r="FB498" s="39"/>
      <c r="FH498" s="39" t="s">
        <v>82</v>
      </c>
      <c r="FJ498" s="39"/>
    </row>
    <row r="499" spans="1:166" customFormat="1" ht="45.75" x14ac:dyDescent="0.25">
      <c r="A499" s="40" t="s">
        <v>255</v>
      </c>
      <c r="B499" s="41" t="s">
        <v>124</v>
      </c>
      <c r="C499" s="386" t="s">
        <v>125</v>
      </c>
      <c r="D499" s="386"/>
      <c r="E499" s="386"/>
      <c r="F499" s="42" t="s">
        <v>126</v>
      </c>
      <c r="G499" s="43">
        <v>0.02</v>
      </c>
      <c r="H499" s="44">
        <v>1</v>
      </c>
      <c r="I499" s="71">
        <v>0.02</v>
      </c>
      <c r="J499" s="46"/>
      <c r="K499" s="43"/>
      <c r="L499" s="47"/>
      <c r="EX499" s="38"/>
      <c r="EY499" s="39"/>
      <c r="EZ499" s="39" t="s">
        <v>125</v>
      </c>
      <c r="FA499" s="39" t="s">
        <v>4</v>
      </c>
      <c r="FB499" s="39" t="s">
        <v>4</v>
      </c>
      <c r="FH499" s="39"/>
      <c r="FJ499" s="39"/>
    </row>
    <row r="500" spans="1:166" customFormat="1" ht="15" x14ac:dyDescent="0.25">
      <c r="A500" s="48"/>
      <c r="B500" s="49"/>
      <c r="C500" s="385" t="s">
        <v>127</v>
      </c>
      <c r="D500" s="385"/>
      <c r="E500" s="385"/>
      <c r="F500" s="385"/>
      <c r="G500" s="385"/>
      <c r="H500" s="385"/>
      <c r="I500" s="385"/>
      <c r="J500" s="385"/>
      <c r="K500" s="385"/>
      <c r="L500" s="387"/>
      <c r="EX500" s="38"/>
      <c r="EY500" s="39"/>
      <c r="EZ500" s="39"/>
      <c r="FA500" s="39"/>
      <c r="FB500" s="39"/>
      <c r="FC500" s="3" t="s">
        <v>127</v>
      </c>
      <c r="FH500" s="39"/>
      <c r="FJ500" s="39"/>
    </row>
    <row r="501" spans="1:166" customFormat="1" ht="68.25" x14ac:dyDescent="0.25">
      <c r="A501" s="50"/>
      <c r="B501" s="51" t="s">
        <v>61</v>
      </c>
      <c r="C501" s="388" t="s">
        <v>62</v>
      </c>
      <c r="D501" s="388"/>
      <c r="E501" s="388"/>
      <c r="F501" s="388"/>
      <c r="G501" s="388"/>
      <c r="H501" s="388"/>
      <c r="I501" s="388"/>
      <c r="J501" s="388"/>
      <c r="K501" s="388"/>
      <c r="L501" s="389"/>
      <c r="EX501" s="38"/>
      <c r="EY501" s="39"/>
      <c r="EZ501" s="39"/>
      <c r="FA501" s="39"/>
      <c r="FB501" s="39"/>
      <c r="FD501" s="3" t="s">
        <v>62</v>
      </c>
      <c r="FH501" s="39"/>
      <c r="FJ501" s="39"/>
    </row>
    <row r="502" spans="1:166" customFormat="1" ht="15" x14ac:dyDescent="0.25">
      <c r="A502" s="52"/>
      <c r="B502" s="51" t="s">
        <v>56</v>
      </c>
      <c r="C502" s="385" t="s">
        <v>65</v>
      </c>
      <c r="D502" s="385"/>
      <c r="E502" s="385"/>
      <c r="F502" s="53"/>
      <c r="G502" s="54"/>
      <c r="H502" s="54"/>
      <c r="I502" s="54"/>
      <c r="J502" s="55">
        <v>133470.88</v>
      </c>
      <c r="K502" s="60">
        <v>1.1499999999999999</v>
      </c>
      <c r="L502" s="99">
        <v>3069.83</v>
      </c>
      <c r="EX502" s="38"/>
      <c r="EY502" s="39"/>
      <c r="EZ502" s="39"/>
      <c r="FA502" s="39"/>
      <c r="FB502" s="39"/>
      <c r="FE502" s="3" t="s">
        <v>65</v>
      </c>
      <c r="FH502" s="39"/>
      <c r="FJ502" s="39"/>
    </row>
    <row r="503" spans="1:166" customFormat="1" ht="15" x14ac:dyDescent="0.25">
      <c r="A503" s="59"/>
      <c r="B503" s="51"/>
      <c r="C503" s="385" t="s">
        <v>72</v>
      </c>
      <c r="D503" s="385"/>
      <c r="E503" s="385"/>
      <c r="F503" s="53" t="s">
        <v>73</v>
      </c>
      <c r="G503" s="60">
        <v>25.95</v>
      </c>
      <c r="H503" s="60">
        <v>1.1499999999999999</v>
      </c>
      <c r="I503" s="72">
        <v>0.59684999999999999</v>
      </c>
      <c r="J503" s="62"/>
      <c r="K503" s="54"/>
      <c r="L503" s="57"/>
      <c r="EX503" s="38"/>
      <c r="EY503" s="39"/>
      <c r="EZ503" s="39"/>
      <c r="FA503" s="39"/>
      <c r="FB503" s="39"/>
      <c r="FF503" s="3" t="s">
        <v>72</v>
      </c>
      <c r="FH503" s="39"/>
      <c r="FJ503" s="39"/>
    </row>
    <row r="504" spans="1:166" customFormat="1" ht="15" x14ac:dyDescent="0.25">
      <c r="A504" s="48"/>
      <c r="B504" s="51"/>
      <c r="C504" s="384" t="s">
        <v>75</v>
      </c>
      <c r="D504" s="384"/>
      <c r="E504" s="384"/>
      <c r="F504" s="63"/>
      <c r="G504" s="64"/>
      <c r="H504" s="64"/>
      <c r="I504" s="64"/>
      <c r="J504" s="65">
        <v>133470.88</v>
      </c>
      <c r="K504" s="64"/>
      <c r="L504" s="101">
        <v>3069.83</v>
      </c>
      <c r="EX504" s="38"/>
      <c r="EY504" s="39"/>
      <c r="EZ504" s="39"/>
      <c r="FA504" s="39"/>
      <c r="FB504" s="39"/>
      <c r="FG504" s="3" t="s">
        <v>75</v>
      </c>
      <c r="FH504" s="39"/>
      <c r="FJ504" s="39"/>
    </row>
    <row r="505" spans="1:166" customFormat="1" ht="15" x14ac:dyDescent="0.25">
      <c r="A505" s="59"/>
      <c r="B505" s="51"/>
      <c r="C505" s="385" t="s">
        <v>76</v>
      </c>
      <c r="D505" s="385"/>
      <c r="E505" s="385"/>
      <c r="F505" s="53"/>
      <c r="G505" s="54"/>
      <c r="H505" s="54"/>
      <c r="I505" s="54"/>
      <c r="J505" s="62"/>
      <c r="K505" s="54"/>
      <c r="L505" s="99">
        <v>3069.83</v>
      </c>
      <c r="EX505" s="38"/>
      <c r="EY505" s="39"/>
      <c r="EZ505" s="39"/>
      <c r="FA505" s="39"/>
      <c r="FB505" s="39"/>
      <c r="FF505" s="3" t="s">
        <v>76</v>
      </c>
      <c r="FH505" s="39"/>
      <c r="FJ505" s="39"/>
    </row>
    <row r="506" spans="1:166" customFormat="1" ht="45.75" x14ac:dyDescent="0.25">
      <c r="A506" s="59"/>
      <c r="B506" s="51" t="s">
        <v>128</v>
      </c>
      <c r="C506" s="385" t="s">
        <v>129</v>
      </c>
      <c r="D506" s="385"/>
      <c r="E506" s="385"/>
      <c r="F506" s="53" t="s">
        <v>79</v>
      </c>
      <c r="G506" s="66">
        <v>103</v>
      </c>
      <c r="H506" s="54"/>
      <c r="I506" s="66">
        <v>103</v>
      </c>
      <c r="J506" s="62"/>
      <c r="K506" s="54"/>
      <c r="L506" s="99">
        <v>3161.92</v>
      </c>
      <c r="EX506" s="38"/>
      <c r="EY506" s="39"/>
      <c r="EZ506" s="39"/>
      <c r="FA506" s="39"/>
      <c r="FB506" s="39"/>
      <c r="FF506" s="3" t="s">
        <v>129</v>
      </c>
      <c r="FH506" s="39"/>
      <c r="FJ506" s="39"/>
    </row>
    <row r="507" spans="1:166" customFormat="1" ht="45.75" x14ac:dyDescent="0.25">
      <c r="A507" s="59"/>
      <c r="B507" s="51" t="s">
        <v>130</v>
      </c>
      <c r="C507" s="385" t="s">
        <v>131</v>
      </c>
      <c r="D507" s="385"/>
      <c r="E507" s="385"/>
      <c r="F507" s="53" t="s">
        <v>79</v>
      </c>
      <c r="G507" s="66">
        <v>59</v>
      </c>
      <c r="H507" s="54"/>
      <c r="I507" s="66">
        <v>59</v>
      </c>
      <c r="J507" s="62"/>
      <c r="K507" s="54"/>
      <c r="L507" s="99">
        <v>1811.2</v>
      </c>
      <c r="EX507" s="38"/>
      <c r="EY507" s="39"/>
      <c r="EZ507" s="39"/>
      <c r="FA507" s="39"/>
      <c r="FB507" s="39"/>
      <c r="FF507" s="3" t="s">
        <v>131</v>
      </c>
      <c r="FH507" s="39"/>
      <c r="FJ507" s="39"/>
    </row>
    <row r="508" spans="1:166" customFormat="1" ht="15" x14ac:dyDescent="0.25">
      <c r="A508" s="67"/>
      <c r="B508" s="68"/>
      <c r="C508" s="386" t="s">
        <v>82</v>
      </c>
      <c r="D508" s="386"/>
      <c r="E508" s="386"/>
      <c r="F508" s="42"/>
      <c r="G508" s="43"/>
      <c r="H508" s="43"/>
      <c r="I508" s="43"/>
      <c r="J508" s="46"/>
      <c r="K508" s="43"/>
      <c r="L508" s="102">
        <v>8042.95</v>
      </c>
      <c r="EX508" s="38"/>
      <c r="EY508" s="39"/>
      <c r="EZ508" s="39"/>
      <c r="FA508" s="39"/>
      <c r="FB508" s="39"/>
      <c r="FH508" s="39" t="s">
        <v>82</v>
      </c>
      <c r="FJ508" s="39"/>
    </row>
    <row r="509" spans="1:166" customFormat="1" ht="45.75" x14ac:dyDescent="0.25">
      <c r="A509" s="40" t="s">
        <v>256</v>
      </c>
      <c r="B509" s="41" t="s">
        <v>133</v>
      </c>
      <c r="C509" s="386" t="s">
        <v>134</v>
      </c>
      <c r="D509" s="386"/>
      <c r="E509" s="386"/>
      <c r="F509" s="42" t="s">
        <v>126</v>
      </c>
      <c r="G509" s="43">
        <v>0.02</v>
      </c>
      <c r="H509" s="44">
        <v>1</v>
      </c>
      <c r="I509" s="71">
        <v>0.02</v>
      </c>
      <c r="J509" s="46"/>
      <c r="K509" s="43"/>
      <c r="L509" s="47"/>
      <c r="EX509" s="38"/>
      <c r="EY509" s="39"/>
      <c r="EZ509" s="39" t="s">
        <v>134</v>
      </c>
      <c r="FA509" s="39" t="s">
        <v>4</v>
      </c>
      <c r="FB509" s="39" t="s">
        <v>4</v>
      </c>
      <c r="FH509" s="39"/>
      <c r="FJ509" s="39"/>
    </row>
    <row r="510" spans="1:166" customFormat="1" ht="15" x14ac:dyDescent="0.25">
      <c r="A510" s="48"/>
      <c r="B510" s="49"/>
      <c r="C510" s="385" t="s">
        <v>127</v>
      </c>
      <c r="D510" s="385"/>
      <c r="E510" s="385"/>
      <c r="F510" s="385"/>
      <c r="G510" s="385"/>
      <c r="H510" s="385"/>
      <c r="I510" s="385"/>
      <c r="J510" s="385"/>
      <c r="K510" s="385"/>
      <c r="L510" s="387"/>
      <c r="EX510" s="38"/>
      <c r="EY510" s="39"/>
      <c r="EZ510" s="39"/>
      <c r="FA510" s="39"/>
      <c r="FB510" s="39"/>
      <c r="FC510" s="3" t="s">
        <v>127</v>
      </c>
      <c r="FH510" s="39"/>
      <c r="FJ510" s="39"/>
    </row>
    <row r="511" spans="1:166" customFormat="1" ht="68.25" x14ac:dyDescent="0.25">
      <c r="A511" s="50"/>
      <c r="B511" s="51" t="s">
        <v>61</v>
      </c>
      <c r="C511" s="388" t="s">
        <v>62</v>
      </c>
      <c r="D511" s="388"/>
      <c r="E511" s="388"/>
      <c r="F511" s="388"/>
      <c r="G511" s="388"/>
      <c r="H511" s="388"/>
      <c r="I511" s="388"/>
      <c r="J511" s="388"/>
      <c r="K511" s="388"/>
      <c r="L511" s="389"/>
      <c r="EX511" s="38"/>
      <c r="EY511" s="39"/>
      <c r="EZ511" s="39"/>
      <c r="FA511" s="39"/>
      <c r="FB511" s="39"/>
      <c r="FD511" s="3" t="s">
        <v>62</v>
      </c>
      <c r="FH511" s="39"/>
      <c r="FJ511" s="39"/>
    </row>
    <row r="512" spans="1:166" customFormat="1" ht="15" x14ac:dyDescent="0.25">
      <c r="A512" s="50"/>
      <c r="B512" s="51"/>
      <c r="C512" s="388" t="s">
        <v>135</v>
      </c>
      <c r="D512" s="388"/>
      <c r="E512" s="388"/>
      <c r="F512" s="388"/>
      <c r="G512" s="388"/>
      <c r="H512" s="388"/>
      <c r="I512" s="388"/>
      <c r="J512" s="388"/>
      <c r="K512" s="388"/>
      <c r="L512" s="389"/>
      <c r="EX512" s="38"/>
      <c r="EY512" s="39"/>
      <c r="EZ512" s="39"/>
      <c r="FA512" s="39"/>
      <c r="FB512" s="39"/>
      <c r="FD512" s="3" t="s">
        <v>135</v>
      </c>
      <c r="FH512" s="39"/>
      <c r="FJ512" s="39"/>
    </row>
    <row r="513" spans="1:166" customFormat="1" ht="15" x14ac:dyDescent="0.25">
      <c r="A513" s="52"/>
      <c r="B513" s="51" t="s">
        <v>56</v>
      </c>
      <c r="C513" s="385" t="s">
        <v>65</v>
      </c>
      <c r="D513" s="385"/>
      <c r="E513" s="385"/>
      <c r="F513" s="53"/>
      <c r="G513" s="54"/>
      <c r="H513" s="54"/>
      <c r="I513" s="54"/>
      <c r="J513" s="55">
        <v>133470.87</v>
      </c>
      <c r="K513" s="66">
        <v>23</v>
      </c>
      <c r="L513" s="99">
        <v>61396.6</v>
      </c>
      <c r="EX513" s="38"/>
      <c r="EY513" s="39"/>
      <c r="EZ513" s="39"/>
      <c r="FA513" s="39"/>
      <c r="FB513" s="39"/>
      <c r="FE513" s="3" t="s">
        <v>65</v>
      </c>
      <c r="FH513" s="39"/>
      <c r="FJ513" s="39"/>
    </row>
    <row r="514" spans="1:166" customFormat="1" ht="15" x14ac:dyDescent="0.25">
      <c r="A514" s="59"/>
      <c r="B514" s="51"/>
      <c r="C514" s="385" t="s">
        <v>72</v>
      </c>
      <c r="D514" s="385"/>
      <c r="E514" s="385"/>
      <c r="F514" s="53" t="s">
        <v>73</v>
      </c>
      <c r="G514" s="60">
        <v>1.18</v>
      </c>
      <c r="H514" s="66">
        <v>23</v>
      </c>
      <c r="I514" s="56">
        <v>0.54279999999999995</v>
      </c>
      <c r="J514" s="62"/>
      <c r="K514" s="54"/>
      <c r="L514" s="57"/>
      <c r="EX514" s="38"/>
      <c r="EY514" s="39"/>
      <c r="EZ514" s="39"/>
      <c r="FA514" s="39"/>
      <c r="FB514" s="39"/>
      <c r="FF514" s="3" t="s">
        <v>72</v>
      </c>
      <c r="FH514" s="39"/>
      <c r="FJ514" s="39"/>
    </row>
    <row r="515" spans="1:166" customFormat="1" ht="15" x14ac:dyDescent="0.25">
      <c r="A515" s="48"/>
      <c r="B515" s="51"/>
      <c r="C515" s="384" t="s">
        <v>75</v>
      </c>
      <c r="D515" s="384"/>
      <c r="E515" s="384"/>
      <c r="F515" s="63"/>
      <c r="G515" s="64"/>
      <c r="H515" s="64"/>
      <c r="I515" s="64"/>
      <c r="J515" s="65">
        <v>133470.87</v>
      </c>
      <c r="K515" s="64"/>
      <c r="L515" s="101">
        <v>61396.6</v>
      </c>
      <c r="EX515" s="38"/>
      <c r="EY515" s="39"/>
      <c r="EZ515" s="39"/>
      <c r="FA515" s="39"/>
      <c r="FB515" s="39"/>
      <c r="FG515" s="3" t="s">
        <v>75</v>
      </c>
      <c r="FH515" s="39"/>
      <c r="FJ515" s="39"/>
    </row>
    <row r="516" spans="1:166" customFormat="1" ht="15" x14ac:dyDescent="0.25">
      <c r="A516" s="59"/>
      <c r="B516" s="51"/>
      <c r="C516" s="385" t="s">
        <v>76</v>
      </c>
      <c r="D516" s="385"/>
      <c r="E516" s="385"/>
      <c r="F516" s="53"/>
      <c r="G516" s="54"/>
      <c r="H516" s="54"/>
      <c r="I516" s="54"/>
      <c r="J516" s="62"/>
      <c r="K516" s="54"/>
      <c r="L516" s="99">
        <v>61396.6</v>
      </c>
      <c r="EX516" s="38"/>
      <c r="EY516" s="39"/>
      <c r="EZ516" s="39"/>
      <c r="FA516" s="39"/>
      <c r="FB516" s="39"/>
      <c r="FF516" s="3" t="s">
        <v>76</v>
      </c>
      <c r="FH516" s="39"/>
      <c r="FJ516" s="39"/>
    </row>
    <row r="517" spans="1:166" customFormat="1" ht="45.75" x14ac:dyDescent="0.25">
      <c r="A517" s="59"/>
      <c r="B517" s="51" t="s">
        <v>128</v>
      </c>
      <c r="C517" s="385" t="s">
        <v>129</v>
      </c>
      <c r="D517" s="385"/>
      <c r="E517" s="385"/>
      <c r="F517" s="53" t="s">
        <v>79</v>
      </c>
      <c r="G517" s="66">
        <v>103</v>
      </c>
      <c r="H517" s="54"/>
      <c r="I517" s="66">
        <v>103</v>
      </c>
      <c r="J517" s="62"/>
      <c r="K517" s="54"/>
      <c r="L517" s="99">
        <v>63238.5</v>
      </c>
      <c r="EX517" s="38"/>
      <c r="EY517" s="39"/>
      <c r="EZ517" s="39"/>
      <c r="FA517" s="39"/>
      <c r="FB517" s="39"/>
      <c r="FF517" s="3" t="s">
        <v>129</v>
      </c>
      <c r="FH517" s="39"/>
      <c r="FJ517" s="39"/>
    </row>
    <row r="518" spans="1:166" customFormat="1" ht="45.75" x14ac:dyDescent="0.25">
      <c r="A518" s="59"/>
      <c r="B518" s="51" t="s">
        <v>130</v>
      </c>
      <c r="C518" s="385" t="s">
        <v>131</v>
      </c>
      <c r="D518" s="385"/>
      <c r="E518" s="385"/>
      <c r="F518" s="53" t="s">
        <v>79</v>
      </c>
      <c r="G518" s="66">
        <v>59</v>
      </c>
      <c r="H518" s="54"/>
      <c r="I518" s="66">
        <v>59</v>
      </c>
      <c r="J518" s="62"/>
      <c r="K518" s="54"/>
      <c r="L518" s="99">
        <v>36223.99</v>
      </c>
      <c r="EX518" s="38"/>
      <c r="EY518" s="39"/>
      <c r="EZ518" s="39"/>
      <c r="FA518" s="39"/>
      <c r="FB518" s="39"/>
      <c r="FF518" s="3" t="s">
        <v>131</v>
      </c>
      <c r="FH518" s="39"/>
      <c r="FJ518" s="39"/>
    </row>
    <row r="519" spans="1:166" customFormat="1" ht="15" x14ac:dyDescent="0.25">
      <c r="A519" s="67"/>
      <c r="B519" s="68"/>
      <c r="C519" s="386" t="s">
        <v>82</v>
      </c>
      <c r="D519" s="386"/>
      <c r="E519" s="386"/>
      <c r="F519" s="42"/>
      <c r="G519" s="43"/>
      <c r="H519" s="43"/>
      <c r="I519" s="43"/>
      <c r="J519" s="46"/>
      <c r="K519" s="43"/>
      <c r="L519" s="102">
        <v>160859.09</v>
      </c>
      <c r="EX519" s="38"/>
      <c r="EY519" s="39"/>
      <c r="EZ519" s="39"/>
      <c r="FA519" s="39"/>
      <c r="FB519" s="39"/>
      <c r="FH519" s="39" t="s">
        <v>82</v>
      </c>
      <c r="FJ519" s="39"/>
    </row>
    <row r="520" spans="1:166" customFormat="1" ht="23.25" x14ac:dyDescent="0.25">
      <c r="A520" s="40" t="s">
        <v>257</v>
      </c>
      <c r="B520" s="41" t="s">
        <v>137</v>
      </c>
      <c r="C520" s="386" t="s">
        <v>138</v>
      </c>
      <c r="D520" s="386"/>
      <c r="E520" s="386"/>
      <c r="F520" s="42" t="s">
        <v>85</v>
      </c>
      <c r="G520" s="43">
        <v>1</v>
      </c>
      <c r="H520" s="44">
        <v>1</v>
      </c>
      <c r="I520" s="44">
        <v>1</v>
      </c>
      <c r="J520" s="69">
        <v>2632.8</v>
      </c>
      <c r="K520" s="43"/>
      <c r="L520" s="102">
        <v>2632.8</v>
      </c>
      <c r="EX520" s="38"/>
      <c r="EY520" s="39"/>
      <c r="EZ520" s="39" t="s">
        <v>138</v>
      </c>
      <c r="FA520" s="39" t="s">
        <v>4</v>
      </c>
      <c r="FB520" s="39" t="s">
        <v>4</v>
      </c>
      <c r="FH520" s="39"/>
      <c r="FJ520" s="39"/>
    </row>
    <row r="521" spans="1:166" customFormat="1" ht="15" x14ac:dyDescent="0.25">
      <c r="A521" s="67"/>
      <c r="B521" s="68"/>
      <c r="C521" s="386" t="s">
        <v>82</v>
      </c>
      <c r="D521" s="386"/>
      <c r="E521" s="386"/>
      <c r="F521" s="42"/>
      <c r="G521" s="43"/>
      <c r="H521" s="43"/>
      <c r="I521" s="43"/>
      <c r="J521" s="46"/>
      <c r="K521" s="43"/>
      <c r="L521" s="102">
        <v>2632.8</v>
      </c>
      <c r="EX521" s="38"/>
      <c r="EY521" s="39"/>
      <c r="EZ521" s="39"/>
      <c r="FA521" s="39"/>
      <c r="FB521" s="39"/>
      <c r="FH521" s="39" t="s">
        <v>82</v>
      </c>
      <c r="FJ521" s="39"/>
    </row>
    <row r="522" spans="1:166" customFormat="1" ht="57" x14ac:dyDescent="0.25">
      <c r="A522" s="40" t="s">
        <v>258</v>
      </c>
      <c r="B522" s="41" t="s">
        <v>140</v>
      </c>
      <c r="C522" s="386" t="s">
        <v>259</v>
      </c>
      <c r="D522" s="386"/>
      <c r="E522" s="386"/>
      <c r="F522" s="42" t="s">
        <v>109</v>
      </c>
      <c r="G522" s="43">
        <v>8.0000000000000002E-3</v>
      </c>
      <c r="H522" s="44">
        <v>1</v>
      </c>
      <c r="I522" s="74">
        <v>8.0000000000000002E-3</v>
      </c>
      <c r="J522" s="46"/>
      <c r="K522" s="43"/>
      <c r="L522" s="47"/>
      <c r="EX522" s="38"/>
      <c r="EY522" s="39"/>
      <c r="EZ522" s="39" t="s">
        <v>259</v>
      </c>
      <c r="FA522" s="39" t="s">
        <v>4</v>
      </c>
      <c r="FB522" s="39" t="s">
        <v>4</v>
      </c>
      <c r="FH522" s="39"/>
      <c r="FJ522" s="39"/>
    </row>
    <row r="523" spans="1:166" customFormat="1" ht="15" x14ac:dyDescent="0.25">
      <c r="A523" s="48"/>
      <c r="B523" s="49"/>
      <c r="C523" s="385" t="s">
        <v>142</v>
      </c>
      <c r="D523" s="385"/>
      <c r="E523" s="385"/>
      <c r="F523" s="385"/>
      <c r="G523" s="385"/>
      <c r="H523" s="385"/>
      <c r="I523" s="385"/>
      <c r="J523" s="385"/>
      <c r="K523" s="385"/>
      <c r="L523" s="387"/>
      <c r="EX523" s="38"/>
      <c r="EY523" s="39"/>
      <c r="EZ523" s="39"/>
      <c r="FA523" s="39"/>
      <c r="FB523" s="39"/>
      <c r="FC523" s="3" t="s">
        <v>142</v>
      </c>
      <c r="FH523" s="39"/>
      <c r="FJ523" s="39"/>
    </row>
    <row r="524" spans="1:166" customFormat="1" ht="68.25" x14ac:dyDescent="0.25">
      <c r="A524" s="50"/>
      <c r="B524" s="51" t="s">
        <v>61</v>
      </c>
      <c r="C524" s="388" t="s">
        <v>62</v>
      </c>
      <c r="D524" s="388"/>
      <c r="E524" s="388"/>
      <c r="F524" s="388"/>
      <c r="G524" s="388"/>
      <c r="H524" s="388"/>
      <c r="I524" s="388"/>
      <c r="J524" s="388"/>
      <c r="K524" s="388"/>
      <c r="L524" s="389"/>
      <c r="EX524" s="38"/>
      <c r="EY524" s="39"/>
      <c r="EZ524" s="39"/>
      <c r="FA524" s="39"/>
      <c r="FB524" s="39"/>
      <c r="FD524" s="3" t="s">
        <v>62</v>
      </c>
      <c r="FH524" s="39"/>
      <c r="FJ524" s="39"/>
    </row>
    <row r="525" spans="1:166" customFormat="1" ht="23.25" x14ac:dyDescent="0.25">
      <c r="A525" s="50"/>
      <c r="B525" s="51" t="s">
        <v>63</v>
      </c>
      <c r="C525" s="388" t="s">
        <v>64</v>
      </c>
      <c r="D525" s="388"/>
      <c r="E525" s="388"/>
      <c r="F525" s="388"/>
      <c r="G525" s="388"/>
      <c r="H525" s="388"/>
      <c r="I525" s="388"/>
      <c r="J525" s="388"/>
      <c r="K525" s="388"/>
      <c r="L525" s="389"/>
      <c r="EX525" s="38"/>
      <c r="EY525" s="39"/>
      <c r="EZ525" s="39"/>
      <c r="FA525" s="39"/>
      <c r="FB525" s="39"/>
      <c r="FD525" s="3" t="s">
        <v>64</v>
      </c>
      <c r="FH525" s="39"/>
      <c r="FJ525" s="39"/>
    </row>
    <row r="526" spans="1:166" customFormat="1" ht="15" x14ac:dyDescent="0.25">
      <c r="A526" s="52"/>
      <c r="B526" s="51" t="s">
        <v>56</v>
      </c>
      <c r="C526" s="385" t="s">
        <v>65</v>
      </c>
      <c r="D526" s="385"/>
      <c r="E526" s="385"/>
      <c r="F526" s="53"/>
      <c r="G526" s="54"/>
      <c r="H526" s="54"/>
      <c r="I526" s="54"/>
      <c r="J526" s="55">
        <v>72566.69</v>
      </c>
      <c r="K526" s="56">
        <v>1.3225</v>
      </c>
      <c r="L526" s="100">
        <v>767.76</v>
      </c>
      <c r="EX526" s="38"/>
      <c r="EY526" s="39"/>
      <c r="EZ526" s="39"/>
      <c r="FA526" s="39"/>
      <c r="FB526" s="39"/>
      <c r="FE526" s="3" t="s">
        <v>65</v>
      </c>
      <c r="FH526" s="39"/>
      <c r="FJ526" s="39"/>
    </row>
    <row r="527" spans="1:166" customFormat="1" ht="15" x14ac:dyDescent="0.25">
      <c r="A527" s="52"/>
      <c r="B527" s="51" t="s">
        <v>66</v>
      </c>
      <c r="C527" s="385" t="s">
        <v>67</v>
      </c>
      <c r="D527" s="385"/>
      <c r="E527" s="385"/>
      <c r="F527" s="53"/>
      <c r="G527" s="54"/>
      <c r="H527" s="54"/>
      <c r="I527" s="54"/>
      <c r="J527" s="58">
        <v>201.25</v>
      </c>
      <c r="K527" s="56">
        <v>1.4375</v>
      </c>
      <c r="L527" s="100">
        <v>2.31</v>
      </c>
      <c r="EX527" s="38"/>
      <c r="EY527" s="39"/>
      <c r="EZ527" s="39"/>
      <c r="FA527" s="39"/>
      <c r="FB527" s="39"/>
      <c r="FE527" s="3" t="s">
        <v>67</v>
      </c>
      <c r="FH527" s="39"/>
      <c r="FJ527" s="39"/>
    </row>
    <row r="528" spans="1:166" customFormat="1" ht="15" x14ac:dyDescent="0.25">
      <c r="A528" s="52"/>
      <c r="B528" s="51" t="s">
        <v>68</v>
      </c>
      <c r="C528" s="385" t="s">
        <v>69</v>
      </c>
      <c r="D528" s="385"/>
      <c r="E528" s="385"/>
      <c r="F528" s="53"/>
      <c r="G528" s="54"/>
      <c r="H528" s="54"/>
      <c r="I528" s="54"/>
      <c r="J528" s="58">
        <v>0.91</v>
      </c>
      <c r="K528" s="56">
        <v>1.4375</v>
      </c>
      <c r="L528" s="100">
        <v>0.01</v>
      </c>
      <c r="EX528" s="38"/>
      <c r="EY528" s="39"/>
      <c r="EZ528" s="39"/>
      <c r="FA528" s="39"/>
      <c r="FB528" s="39"/>
      <c r="FE528" s="3" t="s">
        <v>69</v>
      </c>
      <c r="FH528" s="39"/>
      <c r="FJ528" s="39"/>
    </row>
    <row r="529" spans="1:166" customFormat="1" ht="15" x14ac:dyDescent="0.25">
      <c r="A529" s="52"/>
      <c r="B529" s="51" t="s">
        <v>70</v>
      </c>
      <c r="C529" s="385" t="s">
        <v>71</v>
      </c>
      <c r="D529" s="385"/>
      <c r="E529" s="385"/>
      <c r="F529" s="53"/>
      <c r="G529" s="54"/>
      <c r="H529" s="54"/>
      <c r="I529" s="54"/>
      <c r="J529" s="58">
        <v>140.91999999999999</v>
      </c>
      <c r="K529" s="54"/>
      <c r="L529" s="100">
        <v>1.1299999999999999</v>
      </c>
      <c r="EX529" s="38"/>
      <c r="EY529" s="39"/>
      <c r="EZ529" s="39"/>
      <c r="FA529" s="39"/>
      <c r="FB529" s="39"/>
      <c r="FE529" s="3" t="s">
        <v>71</v>
      </c>
      <c r="FH529" s="39"/>
      <c r="FJ529" s="39"/>
    </row>
    <row r="530" spans="1:166" customFormat="1" ht="15" x14ac:dyDescent="0.25">
      <c r="A530" s="59"/>
      <c r="B530" s="51"/>
      <c r="C530" s="385" t="s">
        <v>72</v>
      </c>
      <c r="D530" s="385"/>
      <c r="E530" s="385"/>
      <c r="F530" s="53" t="s">
        <v>73</v>
      </c>
      <c r="G530" s="66">
        <v>56</v>
      </c>
      <c r="H530" s="56">
        <v>1.3225</v>
      </c>
      <c r="I530" s="72">
        <v>0.59248000000000001</v>
      </c>
      <c r="J530" s="62"/>
      <c r="K530" s="54"/>
      <c r="L530" s="57"/>
      <c r="EX530" s="38"/>
      <c r="EY530" s="39"/>
      <c r="EZ530" s="39"/>
      <c r="FA530" s="39"/>
      <c r="FB530" s="39"/>
      <c r="FF530" s="3" t="s">
        <v>72</v>
      </c>
      <c r="FH530" s="39"/>
      <c r="FJ530" s="39"/>
    </row>
    <row r="531" spans="1:166" customFormat="1" ht="15" x14ac:dyDescent="0.25">
      <c r="A531" s="59"/>
      <c r="B531" s="51"/>
      <c r="C531" s="385" t="s">
        <v>74</v>
      </c>
      <c r="D531" s="385"/>
      <c r="E531" s="385"/>
      <c r="F531" s="53" t="s">
        <v>73</v>
      </c>
      <c r="G531" s="60">
        <v>7.0000000000000007E-2</v>
      </c>
      <c r="H531" s="56">
        <v>1.4375</v>
      </c>
      <c r="I531" s="75">
        <v>8.0500000000000005E-4</v>
      </c>
      <c r="J531" s="62"/>
      <c r="K531" s="54"/>
      <c r="L531" s="57"/>
      <c r="EX531" s="38"/>
      <c r="EY531" s="39"/>
      <c r="EZ531" s="39"/>
      <c r="FA531" s="39"/>
      <c r="FB531" s="39"/>
      <c r="FF531" s="3" t="s">
        <v>74</v>
      </c>
      <c r="FH531" s="39"/>
      <c r="FJ531" s="39"/>
    </row>
    <row r="532" spans="1:166" customFormat="1" ht="15" x14ac:dyDescent="0.25">
      <c r="A532" s="48"/>
      <c r="B532" s="51"/>
      <c r="C532" s="384" t="s">
        <v>75</v>
      </c>
      <c r="D532" s="384"/>
      <c r="E532" s="384"/>
      <c r="F532" s="63"/>
      <c r="G532" s="64"/>
      <c r="H532" s="64"/>
      <c r="I532" s="64"/>
      <c r="J532" s="65">
        <v>72908.86</v>
      </c>
      <c r="K532" s="64"/>
      <c r="L532" s="103">
        <v>771.2</v>
      </c>
      <c r="EX532" s="38"/>
      <c r="EY532" s="39"/>
      <c r="EZ532" s="39"/>
      <c r="FA532" s="39"/>
      <c r="FB532" s="39"/>
      <c r="FG532" s="3" t="s">
        <v>75</v>
      </c>
      <c r="FH532" s="39"/>
      <c r="FJ532" s="39"/>
    </row>
    <row r="533" spans="1:166" customFormat="1" ht="15" x14ac:dyDescent="0.25">
      <c r="A533" s="59"/>
      <c r="B533" s="51"/>
      <c r="C533" s="385" t="s">
        <v>76</v>
      </c>
      <c r="D533" s="385"/>
      <c r="E533" s="385"/>
      <c r="F533" s="53"/>
      <c r="G533" s="54"/>
      <c r="H533" s="54"/>
      <c r="I533" s="54"/>
      <c r="J533" s="62"/>
      <c r="K533" s="54"/>
      <c r="L533" s="100">
        <v>767.77</v>
      </c>
      <c r="EX533" s="38"/>
      <c r="EY533" s="39"/>
      <c r="EZ533" s="39"/>
      <c r="FA533" s="39"/>
      <c r="FB533" s="39"/>
      <c r="FF533" s="3" t="s">
        <v>76</v>
      </c>
      <c r="FH533" s="39"/>
      <c r="FJ533" s="39"/>
    </row>
    <row r="534" spans="1:166" customFormat="1" ht="45.75" x14ac:dyDescent="0.25">
      <c r="A534" s="59"/>
      <c r="B534" s="51" t="s">
        <v>143</v>
      </c>
      <c r="C534" s="385" t="s">
        <v>144</v>
      </c>
      <c r="D534" s="385"/>
      <c r="E534" s="385"/>
      <c r="F534" s="53" t="s">
        <v>79</v>
      </c>
      <c r="G534" s="66">
        <v>121</v>
      </c>
      <c r="H534" s="54"/>
      <c r="I534" s="66">
        <v>121</v>
      </c>
      <c r="J534" s="62"/>
      <c r="K534" s="54"/>
      <c r="L534" s="100">
        <v>929</v>
      </c>
      <c r="EX534" s="38"/>
      <c r="EY534" s="39"/>
      <c r="EZ534" s="39"/>
      <c r="FA534" s="39"/>
      <c r="FB534" s="39"/>
      <c r="FF534" s="3" t="s">
        <v>144</v>
      </c>
      <c r="FH534" s="39"/>
      <c r="FJ534" s="39"/>
    </row>
    <row r="535" spans="1:166" customFormat="1" ht="45.75" x14ac:dyDescent="0.25">
      <c r="A535" s="59"/>
      <c r="B535" s="51" t="s">
        <v>145</v>
      </c>
      <c r="C535" s="385" t="s">
        <v>146</v>
      </c>
      <c r="D535" s="385"/>
      <c r="E535" s="385"/>
      <c r="F535" s="53" t="s">
        <v>79</v>
      </c>
      <c r="G535" s="66">
        <v>72</v>
      </c>
      <c r="H535" s="60">
        <v>0.85</v>
      </c>
      <c r="I535" s="73">
        <v>61.2</v>
      </c>
      <c r="J535" s="62"/>
      <c r="K535" s="54"/>
      <c r="L535" s="100">
        <v>469.88</v>
      </c>
      <c r="EX535" s="38"/>
      <c r="EY535" s="39"/>
      <c r="EZ535" s="39"/>
      <c r="FA535" s="39"/>
      <c r="FB535" s="39"/>
      <c r="FF535" s="3" t="s">
        <v>146</v>
      </c>
      <c r="FH535" s="39"/>
      <c r="FJ535" s="39"/>
    </row>
    <row r="536" spans="1:166" customFormat="1" ht="15" x14ac:dyDescent="0.25">
      <c r="A536" s="67"/>
      <c r="B536" s="68"/>
      <c r="C536" s="386" t="s">
        <v>82</v>
      </c>
      <c r="D536" s="386"/>
      <c r="E536" s="386"/>
      <c r="F536" s="42"/>
      <c r="G536" s="43"/>
      <c r="H536" s="43"/>
      <c r="I536" s="43"/>
      <c r="J536" s="46"/>
      <c r="K536" s="43"/>
      <c r="L536" s="102">
        <v>2170.08</v>
      </c>
      <c r="EX536" s="38"/>
      <c r="EY536" s="39"/>
      <c r="EZ536" s="39"/>
      <c r="FA536" s="39"/>
      <c r="FB536" s="39"/>
      <c r="FH536" s="39" t="s">
        <v>82</v>
      </c>
      <c r="FJ536" s="39"/>
    </row>
    <row r="537" spans="1:166" customFormat="1" ht="23.25" x14ac:dyDescent="0.25">
      <c r="A537" s="40" t="s">
        <v>260</v>
      </c>
      <c r="B537" s="41" t="s">
        <v>148</v>
      </c>
      <c r="C537" s="386" t="s">
        <v>149</v>
      </c>
      <c r="D537" s="386"/>
      <c r="E537" s="386"/>
      <c r="F537" s="42" t="s">
        <v>150</v>
      </c>
      <c r="G537" s="43">
        <v>0.8</v>
      </c>
      <c r="H537" s="44">
        <v>1</v>
      </c>
      <c r="I537" s="78">
        <v>0.8</v>
      </c>
      <c r="J537" s="77">
        <v>182.5</v>
      </c>
      <c r="K537" s="43"/>
      <c r="L537" s="104">
        <v>146</v>
      </c>
      <c r="EX537" s="38"/>
      <c r="EY537" s="39"/>
      <c r="EZ537" s="39" t="s">
        <v>149</v>
      </c>
      <c r="FA537" s="39" t="s">
        <v>4</v>
      </c>
      <c r="FB537" s="39" t="s">
        <v>4</v>
      </c>
      <c r="FH537" s="39"/>
      <c r="FJ537" s="39"/>
    </row>
    <row r="538" spans="1:166" customFormat="1" ht="15" x14ac:dyDescent="0.25">
      <c r="A538" s="67"/>
      <c r="B538" s="68"/>
      <c r="C538" s="386" t="s">
        <v>82</v>
      </c>
      <c r="D538" s="386"/>
      <c r="E538" s="386"/>
      <c r="F538" s="42"/>
      <c r="G538" s="43"/>
      <c r="H538" s="43"/>
      <c r="I538" s="43"/>
      <c r="J538" s="46"/>
      <c r="K538" s="43"/>
      <c r="L538" s="104">
        <v>146</v>
      </c>
      <c r="EX538" s="38"/>
      <c r="EY538" s="39"/>
      <c r="EZ538" s="39"/>
      <c r="FA538" s="39"/>
      <c r="FB538" s="39"/>
      <c r="FH538" s="39" t="s">
        <v>82</v>
      </c>
      <c r="FJ538" s="39"/>
    </row>
    <row r="539" spans="1:166" customFormat="1" ht="34.5" x14ac:dyDescent="0.25">
      <c r="A539" s="40" t="s">
        <v>261</v>
      </c>
      <c r="B539" s="41" t="s">
        <v>152</v>
      </c>
      <c r="C539" s="386" t="s">
        <v>153</v>
      </c>
      <c r="D539" s="386"/>
      <c r="E539" s="386"/>
      <c r="F539" s="42" t="s">
        <v>59</v>
      </c>
      <c r="G539" s="43">
        <v>2.76E-2</v>
      </c>
      <c r="H539" s="44">
        <v>1</v>
      </c>
      <c r="I539" s="45">
        <v>2.76E-2</v>
      </c>
      <c r="J539" s="46"/>
      <c r="K539" s="43"/>
      <c r="L539" s="47"/>
      <c r="EX539" s="38"/>
      <c r="EY539" s="39"/>
      <c r="EZ539" s="39" t="s">
        <v>153</v>
      </c>
      <c r="FA539" s="39" t="s">
        <v>4</v>
      </c>
      <c r="FB539" s="39" t="s">
        <v>4</v>
      </c>
      <c r="FH539" s="39"/>
      <c r="FJ539" s="39"/>
    </row>
    <row r="540" spans="1:166" customFormat="1" ht="15" x14ac:dyDescent="0.25">
      <c r="A540" s="48"/>
      <c r="B540" s="49"/>
      <c r="C540" s="385" t="s">
        <v>154</v>
      </c>
      <c r="D540" s="385"/>
      <c r="E540" s="385"/>
      <c r="F540" s="385"/>
      <c r="G540" s="385"/>
      <c r="H540" s="385"/>
      <c r="I540" s="385"/>
      <c r="J540" s="385"/>
      <c r="K540" s="385"/>
      <c r="L540" s="387"/>
      <c r="EX540" s="38"/>
      <c r="EY540" s="39"/>
      <c r="EZ540" s="39"/>
      <c r="FA540" s="39"/>
      <c r="FB540" s="39"/>
      <c r="FC540" s="3" t="s">
        <v>154</v>
      </c>
      <c r="FH540" s="39"/>
      <c r="FJ540" s="39"/>
    </row>
    <row r="541" spans="1:166" customFormat="1" ht="68.25" x14ac:dyDescent="0.25">
      <c r="A541" s="50"/>
      <c r="B541" s="51" t="s">
        <v>61</v>
      </c>
      <c r="C541" s="388" t="s">
        <v>62</v>
      </c>
      <c r="D541" s="388"/>
      <c r="E541" s="388"/>
      <c r="F541" s="388"/>
      <c r="G541" s="388"/>
      <c r="H541" s="388"/>
      <c r="I541" s="388"/>
      <c r="J541" s="388"/>
      <c r="K541" s="388"/>
      <c r="L541" s="389"/>
      <c r="EX541" s="38"/>
      <c r="EY541" s="39"/>
      <c r="EZ541" s="39"/>
      <c r="FA541" s="39"/>
      <c r="FB541" s="39"/>
      <c r="FD541" s="3" t="s">
        <v>62</v>
      </c>
      <c r="FH541" s="39"/>
      <c r="FJ541" s="39"/>
    </row>
    <row r="542" spans="1:166" customFormat="1" ht="23.25" x14ac:dyDescent="0.25">
      <c r="A542" s="50"/>
      <c r="B542" s="51" t="s">
        <v>63</v>
      </c>
      <c r="C542" s="388" t="s">
        <v>64</v>
      </c>
      <c r="D542" s="388"/>
      <c r="E542" s="388"/>
      <c r="F542" s="388"/>
      <c r="G542" s="388"/>
      <c r="H542" s="388"/>
      <c r="I542" s="388"/>
      <c r="J542" s="388"/>
      <c r="K542" s="388"/>
      <c r="L542" s="389"/>
      <c r="EX542" s="38"/>
      <c r="EY542" s="39"/>
      <c r="EZ542" s="39"/>
      <c r="FA542" s="39"/>
      <c r="FB542" s="39"/>
      <c r="FD542" s="3" t="s">
        <v>64</v>
      </c>
      <c r="FH542" s="39"/>
      <c r="FJ542" s="39"/>
    </row>
    <row r="543" spans="1:166" customFormat="1" ht="15" x14ac:dyDescent="0.25">
      <c r="A543" s="52"/>
      <c r="B543" s="51" t="s">
        <v>56</v>
      </c>
      <c r="C543" s="385" t="s">
        <v>65</v>
      </c>
      <c r="D543" s="385"/>
      <c r="E543" s="385"/>
      <c r="F543" s="53"/>
      <c r="G543" s="54"/>
      <c r="H543" s="54"/>
      <c r="I543" s="54"/>
      <c r="J543" s="55">
        <v>69975.02</v>
      </c>
      <c r="K543" s="56">
        <v>1.3225</v>
      </c>
      <c r="L543" s="99">
        <v>2554.16</v>
      </c>
      <c r="EX543" s="38"/>
      <c r="EY543" s="39"/>
      <c r="EZ543" s="39"/>
      <c r="FA543" s="39"/>
      <c r="FB543" s="39"/>
      <c r="FE543" s="3" t="s">
        <v>65</v>
      </c>
      <c r="FH543" s="39"/>
      <c r="FJ543" s="39"/>
    </row>
    <row r="544" spans="1:166" customFormat="1" ht="15" x14ac:dyDescent="0.25">
      <c r="A544" s="52"/>
      <c r="B544" s="51" t="s">
        <v>66</v>
      </c>
      <c r="C544" s="385" t="s">
        <v>67</v>
      </c>
      <c r="D544" s="385"/>
      <c r="E544" s="385"/>
      <c r="F544" s="53"/>
      <c r="G544" s="54"/>
      <c r="H544" s="54"/>
      <c r="I544" s="54"/>
      <c r="J544" s="55">
        <v>7187.5</v>
      </c>
      <c r="K544" s="56">
        <v>1.4375</v>
      </c>
      <c r="L544" s="100">
        <v>285.16000000000003</v>
      </c>
      <c r="EX544" s="38"/>
      <c r="EY544" s="39"/>
      <c r="EZ544" s="39"/>
      <c r="FA544" s="39"/>
      <c r="FB544" s="39"/>
      <c r="FE544" s="3" t="s">
        <v>67</v>
      </c>
      <c r="FH544" s="39"/>
      <c r="FJ544" s="39"/>
    </row>
    <row r="545" spans="1:166" customFormat="1" ht="15" x14ac:dyDescent="0.25">
      <c r="A545" s="52"/>
      <c r="B545" s="51" t="s">
        <v>68</v>
      </c>
      <c r="C545" s="385" t="s">
        <v>69</v>
      </c>
      <c r="D545" s="385"/>
      <c r="E545" s="385"/>
      <c r="F545" s="53"/>
      <c r="G545" s="54"/>
      <c r="H545" s="54"/>
      <c r="I545" s="54"/>
      <c r="J545" s="58">
        <v>31.38</v>
      </c>
      <c r="K545" s="56">
        <v>1.4375</v>
      </c>
      <c r="L545" s="100">
        <v>1.25</v>
      </c>
      <c r="EX545" s="38"/>
      <c r="EY545" s="39"/>
      <c r="EZ545" s="39"/>
      <c r="FA545" s="39"/>
      <c r="FB545" s="39"/>
      <c r="FE545" s="3" t="s">
        <v>69</v>
      </c>
      <c r="FH545" s="39"/>
      <c r="FJ545" s="39"/>
    </row>
    <row r="546" spans="1:166" customFormat="1" ht="15" x14ac:dyDescent="0.25">
      <c r="A546" s="52"/>
      <c r="B546" s="51" t="s">
        <v>70</v>
      </c>
      <c r="C546" s="385" t="s">
        <v>71</v>
      </c>
      <c r="D546" s="385"/>
      <c r="E546" s="385"/>
      <c r="F546" s="53"/>
      <c r="G546" s="54"/>
      <c r="H546" s="54"/>
      <c r="I546" s="54"/>
      <c r="J546" s="58">
        <v>68.63</v>
      </c>
      <c r="K546" s="54"/>
      <c r="L546" s="100">
        <v>1.89</v>
      </c>
      <c r="EX546" s="38"/>
      <c r="EY546" s="39"/>
      <c r="EZ546" s="39"/>
      <c r="FA546" s="39"/>
      <c r="FB546" s="39"/>
      <c r="FE546" s="3" t="s">
        <v>71</v>
      </c>
      <c r="FH546" s="39"/>
      <c r="FJ546" s="39"/>
    </row>
    <row r="547" spans="1:166" customFormat="1" ht="15" x14ac:dyDescent="0.25">
      <c r="A547" s="59"/>
      <c r="B547" s="51"/>
      <c r="C547" s="385" t="s">
        <v>72</v>
      </c>
      <c r="D547" s="385"/>
      <c r="E547" s="385"/>
      <c r="F547" s="53" t="s">
        <v>73</v>
      </c>
      <c r="G547" s="66">
        <v>54</v>
      </c>
      <c r="H547" s="56">
        <v>1.3225</v>
      </c>
      <c r="I547" s="75">
        <v>1.9710540000000001</v>
      </c>
      <c r="J547" s="62"/>
      <c r="K547" s="54"/>
      <c r="L547" s="57"/>
      <c r="EX547" s="38"/>
      <c r="EY547" s="39"/>
      <c r="EZ547" s="39"/>
      <c r="FA547" s="39"/>
      <c r="FB547" s="39"/>
      <c r="FF547" s="3" t="s">
        <v>72</v>
      </c>
      <c r="FH547" s="39"/>
      <c r="FJ547" s="39"/>
    </row>
    <row r="548" spans="1:166" customFormat="1" ht="15" x14ac:dyDescent="0.25">
      <c r="A548" s="59"/>
      <c r="B548" s="51"/>
      <c r="C548" s="385" t="s">
        <v>74</v>
      </c>
      <c r="D548" s="385"/>
      <c r="E548" s="385"/>
      <c r="F548" s="53" t="s">
        <v>73</v>
      </c>
      <c r="G548" s="73">
        <v>2.5</v>
      </c>
      <c r="H548" s="56">
        <v>1.4375</v>
      </c>
      <c r="I548" s="61">
        <v>9.9187499999999998E-2</v>
      </c>
      <c r="J548" s="62"/>
      <c r="K548" s="54"/>
      <c r="L548" s="57"/>
      <c r="EX548" s="38"/>
      <c r="EY548" s="39"/>
      <c r="EZ548" s="39"/>
      <c r="FA548" s="39"/>
      <c r="FB548" s="39"/>
      <c r="FF548" s="3" t="s">
        <v>74</v>
      </c>
      <c r="FH548" s="39"/>
      <c r="FJ548" s="39"/>
    </row>
    <row r="549" spans="1:166" customFormat="1" ht="15" x14ac:dyDescent="0.25">
      <c r="A549" s="48"/>
      <c r="B549" s="51"/>
      <c r="C549" s="384" t="s">
        <v>75</v>
      </c>
      <c r="D549" s="384"/>
      <c r="E549" s="384"/>
      <c r="F549" s="63"/>
      <c r="G549" s="64"/>
      <c r="H549" s="64"/>
      <c r="I549" s="64"/>
      <c r="J549" s="65">
        <v>77231.149999999994</v>
      </c>
      <c r="K549" s="64"/>
      <c r="L549" s="101">
        <v>2841.21</v>
      </c>
      <c r="EX549" s="38"/>
      <c r="EY549" s="39"/>
      <c r="EZ549" s="39"/>
      <c r="FA549" s="39"/>
      <c r="FB549" s="39"/>
      <c r="FG549" s="3" t="s">
        <v>75</v>
      </c>
      <c r="FH549" s="39"/>
      <c r="FJ549" s="39"/>
    </row>
    <row r="550" spans="1:166" customFormat="1" ht="15" x14ac:dyDescent="0.25">
      <c r="A550" s="59"/>
      <c r="B550" s="51"/>
      <c r="C550" s="385" t="s">
        <v>76</v>
      </c>
      <c r="D550" s="385"/>
      <c r="E550" s="385"/>
      <c r="F550" s="53"/>
      <c r="G550" s="54"/>
      <c r="H550" s="54"/>
      <c r="I550" s="54"/>
      <c r="J550" s="62"/>
      <c r="K550" s="54"/>
      <c r="L550" s="99">
        <v>2555.41</v>
      </c>
      <c r="EX550" s="38"/>
      <c r="EY550" s="39"/>
      <c r="EZ550" s="39"/>
      <c r="FA550" s="39"/>
      <c r="FB550" s="39"/>
      <c r="FF550" s="3" t="s">
        <v>76</v>
      </c>
      <c r="FH550" s="39"/>
      <c r="FJ550" s="39"/>
    </row>
    <row r="551" spans="1:166" customFormat="1" ht="23.25" x14ac:dyDescent="0.25">
      <c r="A551" s="59"/>
      <c r="B551" s="51" t="s">
        <v>111</v>
      </c>
      <c r="C551" s="385" t="s">
        <v>112</v>
      </c>
      <c r="D551" s="385"/>
      <c r="E551" s="385"/>
      <c r="F551" s="53" t="s">
        <v>79</v>
      </c>
      <c r="G551" s="66">
        <v>97</v>
      </c>
      <c r="H551" s="54"/>
      <c r="I551" s="66">
        <v>97</v>
      </c>
      <c r="J551" s="62"/>
      <c r="K551" s="54"/>
      <c r="L551" s="99">
        <v>2478.75</v>
      </c>
      <c r="EX551" s="38"/>
      <c r="EY551" s="39"/>
      <c r="EZ551" s="39"/>
      <c r="FA551" s="39"/>
      <c r="FB551" s="39"/>
      <c r="FF551" s="3" t="s">
        <v>112</v>
      </c>
      <c r="FH551" s="39"/>
      <c r="FJ551" s="39"/>
    </row>
    <row r="552" spans="1:166" customFormat="1" ht="23.25" x14ac:dyDescent="0.25">
      <c r="A552" s="59"/>
      <c r="B552" s="51" t="s">
        <v>113</v>
      </c>
      <c r="C552" s="385" t="s">
        <v>114</v>
      </c>
      <c r="D552" s="385"/>
      <c r="E552" s="385"/>
      <c r="F552" s="53" t="s">
        <v>79</v>
      </c>
      <c r="G552" s="66">
        <v>51</v>
      </c>
      <c r="H552" s="54"/>
      <c r="I552" s="66">
        <v>51</v>
      </c>
      <c r="J552" s="62"/>
      <c r="K552" s="54"/>
      <c r="L552" s="99">
        <v>1303.26</v>
      </c>
      <c r="EX552" s="38"/>
      <c r="EY552" s="39"/>
      <c r="EZ552" s="39"/>
      <c r="FA552" s="39"/>
      <c r="FB552" s="39"/>
      <c r="FF552" s="3" t="s">
        <v>114</v>
      </c>
      <c r="FH552" s="39"/>
      <c r="FJ552" s="39"/>
    </row>
    <row r="553" spans="1:166" customFormat="1" ht="15" x14ac:dyDescent="0.25">
      <c r="A553" s="67"/>
      <c r="B553" s="68"/>
      <c r="C553" s="386" t="s">
        <v>82</v>
      </c>
      <c r="D553" s="386"/>
      <c r="E553" s="386"/>
      <c r="F553" s="42"/>
      <c r="G553" s="43"/>
      <c r="H553" s="43"/>
      <c r="I553" s="43"/>
      <c r="J553" s="46"/>
      <c r="K553" s="43"/>
      <c r="L553" s="102">
        <v>6623.22</v>
      </c>
      <c r="EX553" s="38"/>
      <c r="EY553" s="39"/>
      <c r="EZ553" s="39"/>
      <c r="FA553" s="39"/>
      <c r="FB553" s="39"/>
      <c r="FH553" s="39" t="s">
        <v>82</v>
      </c>
      <c r="FJ553" s="39"/>
    </row>
    <row r="554" spans="1:166" customFormat="1" ht="45" x14ac:dyDescent="0.25">
      <c r="A554" s="40" t="s">
        <v>262</v>
      </c>
      <c r="B554" s="41" t="s">
        <v>263</v>
      </c>
      <c r="C554" s="386" t="s">
        <v>157</v>
      </c>
      <c r="D554" s="386"/>
      <c r="E554" s="386"/>
      <c r="F554" s="42" t="s">
        <v>85</v>
      </c>
      <c r="G554" s="43">
        <v>3.3</v>
      </c>
      <c r="H554" s="44">
        <v>1</v>
      </c>
      <c r="I554" s="78">
        <v>3.3</v>
      </c>
      <c r="J554" s="69">
        <v>4225</v>
      </c>
      <c r="K554" s="70">
        <v>1.04236</v>
      </c>
      <c r="L554" s="102">
        <v>14533.1</v>
      </c>
      <c r="EX554" s="38"/>
      <c r="EY554" s="39"/>
      <c r="EZ554" s="39" t="s">
        <v>157</v>
      </c>
      <c r="FA554" s="39" t="s">
        <v>4</v>
      </c>
      <c r="FB554" s="39" t="s">
        <v>4</v>
      </c>
      <c r="FH554" s="39"/>
      <c r="FJ554" s="39"/>
    </row>
    <row r="555" spans="1:166" customFormat="1" ht="15" x14ac:dyDescent="0.25">
      <c r="A555" s="48"/>
      <c r="B555" s="49"/>
      <c r="C555" s="385" t="s">
        <v>158</v>
      </c>
      <c r="D555" s="385"/>
      <c r="E555" s="385"/>
      <c r="F555" s="385"/>
      <c r="G555" s="385"/>
      <c r="H555" s="385"/>
      <c r="I555" s="385"/>
      <c r="J555" s="385"/>
      <c r="K555" s="385"/>
      <c r="L555" s="387"/>
      <c r="EX555" s="38"/>
      <c r="EY555" s="39"/>
      <c r="EZ555" s="39"/>
      <c r="FA555" s="39"/>
      <c r="FB555" s="39"/>
      <c r="FH555" s="39"/>
      <c r="FI555" s="3" t="s">
        <v>158</v>
      </c>
      <c r="FJ555" s="39"/>
    </row>
    <row r="556" spans="1:166" customFormat="1" ht="15" x14ac:dyDescent="0.25">
      <c r="A556" s="50"/>
      <c r="B556" s="51"/>
      <c r="C556" s="388" t="s">
        <v>87</v>
      </c>
      <c r="D556" s="388"/>
      <c r="E556" s="388"/>
      <c r="F556" s="388"/>
      <c r="G556" s="388"/>
      <c r="H556" s="388"/>
      <c r="I556" s="388"/>
      <c r="J556" s="388"/>
      <c r="K556" s="388"/>
      <c r="L556" s="389"/>
      <c r="EX556" s="38"/>
      <c r="EY556" s="39"/>
      <c r="EZ556" s="39"/>
      <c r="FA556" s="39"/>
      <c r="FB556" s="39"/>
      <c r="FD556" s="3" t="s">
        <v>87</v>
      </c>
      <c r="FH556" s="39"/>
      <c r="FJ556" s="39"/>
    </row>
    <row r="557" spans="1:166" customFormat="1" ht="15" x14ac:dyDescent="0.25">
      <c r="A557" s="50"/>
      <c r="B557" s="51"/>
      <c r="C557" s="388" t="s">
        <v>88</v>
      </c>
      <c r="D557" s="388"/>
      <c r="E557" s="388"/>
      <c r="F557" s="388"/>
      <c r="G557" s="388"/>
      <c r="H557" s="388"/>
      <c r="I557" s="388"/>
      <c r="J557" s="388"/>
      <c r="K557" s="388"/>
      <c r="L557" s="389"/>
      <c r="EX557" s="38"/>
      <c r="EY557" s="39"/>
      <c r="EZ557" s="39"/>
      <c r="FA557" s="39"/>
      <c r="FB557" s="39"/>
      <c r="FD557" s="3" t="s">
        <v>88</v>
      </c>
      <c r="FH557" s="39"/>
      <c r="FJ557" s="39"/>
    </row>
    <row r="558" spans="1:166" customFormat="1" ht="15" x14ac:dyDescent="0.25">
      <c r="A558" s="67"/>
      <c r="B558" s="68"/>
      <c r="C558" s="386" t="s">
        <v>82</v>
      </c>
      <c r="D558" s="386"/>
      <c r="E558" s="386"/>
      <c r="F558" s="42"/>
      <c r="G558" s="43"/>
      <c r="H558" s="43"/>
      <c r="I558" s="43"/>
      <c r="J558" s="46"/>
      <c r="K558" s="43"/>
      <c r="L558" s="102">
        <v>14533.1</v>
      </c>
      <c r="EX558" s="38"/>
      <c r="EY558" s="39"/>
      <c r="EZ558" s="39"/>
      <c r="FA558" s="39"/>
      <c r="FB558" s="39"/>
      <c r="FH558" s="39" t="s">
        <v>82</v>
      </c>
      <c r="FJ558" s="39"/>
    </row>
    <row r="559" spans="1:166" customFormat="1" ht="34.5" x14ac:dyDescent="0.25">
      <c r="A559" s="40" t="s">
        <v>264</v>
      </c>
      <c r="B559" s="41" t="s">
        <v>57</v>
      </c>
      <c r="C559" s="386" t="s">
        <v>58</v>
      </c>
      <c r="D559" s="386"/>
      <c r="E559" s="386"/>
      <c r="F559" s="42" t="s">
        <v>59</v>
      </c>
      <c r="G559" s="43">
        <v>1.1299999999999999E-2</v>
      </c>
      <c r="H559" s="44">
        <v>1</v>
      </c>
      <c r="I559" s="45">
        <v>1.1299999999999999E-2</v>
      </c>
      <c r="J559" s="46"/>
      <c r="K559" s="43"/>
      <c r="L559" s="47"/>
      <c r="EX559" s="38"/>
      <c r="EY559" s="39"/>
      <c r="EZ559" s="39" t="s">
        <v>58</v>
      </c>
      <c r="FA559" s="39" t="s">
        <v>4</v>
      </c>
      <c r="FB559" s="39" t="s">
        <v>4</v>
      </c>
      <c r="FH559" s="39"/>
      <c r="FJ559" s="39"/>
    </row>
    <row r="560" spans="1:166" customFormat="1" ht="15" x14ac:dyDescent="0.25">
      <c r="A560" s="48"/>
      <c r="B560" s="49"/>
      <c r="C560" s="385" t="s">
        <v>160</v>
      </c>
      <c r="D560" s="385"/>
      <c r="E560" s="385"/>
      <c r="F560" s="385"/>
      <c r="G560" s="385"/>
      <c r="H560" s="385"/>
      <c r="I560" s="385"/>
      <c r="J560" s="385"/>
      <c r="K560" s="385"/>
      <c r="L560" s="387"/>
      <c r="EX560" s="38"/>
      <c r="EY560" s="39"/>
      <c r="EZ560" s="39"/>
      <c r="FA560" s="39"/>
      <c r="FB560" s="39"/>
      <c r="FC560" s="3" t="s">
        <v>160</v>
      </c>
      <c r="FH560" s="39"/>
      <c r="FJ560" s="39"/>
    </row>
    <row r="561" spans="1:166" customFormat="1" ht="68.25" x14ac:dyDescent="0.25">
      <c r="A561" s="50"/>
      <c r="B561" s="51" t="s">
        <v>61</v>
      </c>
      <c r="C561" s="388" t="s">
        <v>62</v>
      </c>
      <c r="D561" s="388"/>
      <c r="E561" s="388"/>
      <c r="F561" s="388"/>
      <c r="G561" s="388"/>
      <c r="H561" s="388"/>
      <c r="I561" s="388"/>
      <c r="J561" s="388"/>
      <c r="K561" s="388"/>
      <c r="L561" s="389"/>
      <c r="EX561" s="38"/>
      <c r="EY561" s="39"/>
      <c r="EZ561" s="39"/>
      <c r="FA561" s="39"/>
      <c r="FB561" s="39"/>
      <c r="FD561" s="3" t="s">
        <v>62</v>
      </c>
      <c r="FH561" s="39"/>
      <c r="FJ561" s="39"/>
    </row>
    <row r="562" spans="1:166" customFormat="1" ht="23.25" x14ac:dyDescent="0.25">
      <c r="A562" s="50"/>
      <c r="B562" s="51" t="s">
        <v>63</v>
      </c>
      <c r="C562" s="388" t="s">
        <v>64</v>
      </c>
      <c r="D562" s="388"/>
      <c r="E562" s="388"/>
      <c r="F562" s="388"/>
      <c r="G562" s="388"/>
      <c r="H562" s="388"/>
      <c r="I562" s="388"/>
      <c r="J562" s="388"/>
      <c r="K562" s="388"/>
      <c r="L562" s="389"/>
      <c r="EX562" s="38"/>
      <c r="EY562" s="39"/>
      <c r="EZ562" s="39"/>
      <c r="FA562" s="39"/>
      <c r="FB562" s="39"/>
      <c r="FD562" s="3" t="s">
        <v>64</v>
      </c>
      <c r="FH562" s="39"/>
      <c r="FJ562" s="39"/>
    </row>
    <row r="563" spans="1:166" customFormat="1" ht="15" x14ac:dyDescent="0.25">
      <c r="A563" s="52"/>
      <c r="B563" s="51" t="s">
        <v>56</v>
      </c>
      <c r="C563" s="385" t="s">
        <v>65</v>
      </c>
      <c r="D563" s="385"/>
      <c r="E563" s="385"/>
      <c r="F563" s="53"/>
      <c r="G563" s="54"/>
      <c r="H563" s="54"/>
      <c r="I563" s="54"/>
      <c r="J563" s="55">
        <v>284668.76</v>
      </c>
      <c r="K563" s="56">
        <v>1.3225</v>
      </c>
      <c r="L563" s="99">
        <v>4254.16</v>
      </c>
      <c r="EX563" s="38"/>
      <c r="EY563" s="39"/>
      <c r="EZ563" s="39"/>
      <c r="FA563" s="39"/>
      <c r="FB563" s="39"/>
      <c r="FE563" s="3" t="s">
        <v>65</v>
      </c>
      <c r="FH563" s="39"/>
      <c r="FJ563" s="39"/>
    </row>
    <row r="564" spans="1:166" customFormat="1" ht="15" x14ac:dyDescent="0.25">
      <c r="A564" s="52"/>
      <c r="B564" s="51" t="s">
        <v>66</v>
      </c>
      <c r="C564" s="385" t="s">
        <v>67</v>
      </c>
      <c r="D564" s="385"/>
      <c r="E564" s="385"/>
      <c r="F564" s="53"/>
      <c r="G564" s="54"/>
      <c r="H564" s="54"/>
      <c r="I564" s="54"/>
      <c r="J564" s="55">
        <v>2041.25</v>
      </c>
      <c r="K564" s="56">
        <v>1.4375</v>
      </c>
      <c r="L564" s="100">
        <v>33.159999999999997</v>
      </c>
      <c r="EX564" s="38"/>
      <c r="EY564" s="39"/>
      <c r="EZ564" s="39"/>
      <c r="FA564" s="39"/>
      <c r="FB564" s="39"/>
      <c r="FE564" s="3" t="s">
        <v>67</v>
      </c>
      <c r="FH564" s="39"/>
      <c r="FJ564" s="39"/>
    </row>
    <row r="565" spans="1:166" customFormat="1" ht="15" x14ac:dyDescent="0.25">
      <c r="A565" s="52"/>
      <c r="B565" s="51" t="s">
        <v>68</v>
      </c>
      <c r="C565" s="385" t="s">
        <v>69</v>
      </c>
      <c r="D565" s="385"/>
      <c r="E565" s="385"/>
      <c r="F565" s="53"/>
      <c r="G565" s="54"/>
      <c r="H565" s="54"/>
      <c r="I565" s="54"/>
      <c r="J565" s="58">
        <v>9</v>
      </c>
      <c r="K565" s="56">
        <v>1.4375</v>
      </c>
      <c r="L565" s="100">
        <v>0.15</v>
      </c>
      <c r="EX565" s="38"/>
      <c r="EY565" s="39"/>
      <c r="EZ565" s="39"/>
      <c r="FA565" s="39"/>
      <c r="FB565" s="39"/>
      <c r="FE565" s="3" t="s">
        <v>69</v>
      </c>
      <c r="FH565" s="39"/>
      <c r="FJ565" s="39"/>
    </row>
    <row r="566" spans="1:166" customFormat="1" ht="15" x14ac:dyDescent="0.25">
      <c r="A566" s="52"/>
      <c r="B566" s="51" t="s">
        <v>70</v>
      </c>
      <c r="C566" s="385" t="s">
        <v>71</v>
      </c>
      <c r="D566" s="385"/>
      <c r="E566" s="385"/>
      <c r="F566" s="53"/>
      <c r="G566" s="54"/>
      <c r="H566" s="54"/>
      <c r="I566" s="54"/>
      <c r="J566" s="55">
        <v>2732.35</v>
      </c>
      <c r="K566" s="54"/>
      <c r="L566" s="100">
        <v>30.88</v>
      </c>
      <c r="EX566" s="38"/>
      <c r="EY566" s="39"/>
      <c r="EZ566" s="39"/>
      <c r="FA566" s="39"/>
      <c r="FB566" s="39"/>
      <c r="FE566" s="3" t="s">
        <v>71</v>
      </c>
      <c r="FH566" s="39"/>
      <c r="FJ566" s="39"/>
    </row>
    <row r="567" spans="1:166" customFormat="1" ht="15" x14ac:dyDescent="0.25">
      <c r="A567" s="59"/>
      <c r="B567" s="51"/>
      <c r="C567" s="385" t="s">
        <v>72</v>
      </c>
      <c r="D567" s="385"/>
      <c r="E567" s="385"/>
      <c r="F567" s="53" t="s">
        <v>73</v>
      </c>
      <c r="G567" s="60">
        <v>219.68</v>
      </c>
      <c r="H567" s="56">
        <v>1.3225</v>
      </c>
      <c r="I567" s="61">
        <v>3.2829527999999999</v>
      </c>
      <c r="J567" s="62"/>
      <c r="K567" s="54"/>
      <c r="L567" s="57"/>
      <c r="EX567" s="38"/>
      <c r="EY567" s="39"/>
      <c r="EZ567" s="39"/>
      <c r="FA567" s="39"/>
      <c r="FB567" s="39"/>
      <c r="FF567" s="3" t="s">
        <v>72</v>
      </c>
      <c r="FH567" s="39"/>
      <c r="FJ567" s="39"/>
    </row>
    <row r="568" spans="1:166" customFormat="1" ht="15" x14ac:dyDescent="0.25">
      <c r="A568" s="59"/>
      <c r="B568" s="51"/>
      <c r="C568" s="385" t="s">
        <v>74</v>
      </c>
      <c r="D568" s="385"/>
      <c r="E568" s="385"/>
      <c r="F568" s="53" t="s">
        <v>73</v>
      </c>
      <c r="G568" s="60">
        <v>0.71</v>
      </c>
      <c r="H568" s="56">
        <v>1.4375</v>
      </c>
      <c r="I568" s="61">
        <v>1.1533099999999999E-2</v>
      </c>
      <c r="J568" s="62"/>
      <c r="K568" s="54"/>
      <c r="L568" s="57"/>
      <c r="EX568" s="38"/>
      <c r="EY568" s="39"/>
      <c r="EZ568" s="39"/>
      <c r="FA568" s="39"/>
      <c r="FB568" s="39"/>
      <c r="FF568" s="3" t="s">
        <v>74</v>
      </c>
      <c r="FH568" s="39"/>
      <c r="FJ568" s="39"/>
    </row>
    <row r="569" spans="1:166" customFormat="1" ht="15" x14ac:dyDescent="0.25">
      <c r="A569" s="48"/>
      <c r="B569" s="51"/>
      <c r="C569" s="384" t="s">
        <v>75</v>
      </c>
      <c r="D569" s="384"/>
      <c r="E569" s="384"/>
      <c r="F569" s="63"/>
      <c r="G569" s="64"/>
      <c r="H569" s="64"/>
      <c r="I569" s="64"/>
      <c r="J569" s="65">
        <v>289442.36</v>
      </c>
      <c r="K569" s="64"/>
      <c r="L569" s="101">
        <v>4318.2</v>
      </c>
      <c r="EX569" s="38"/>
      <c r="EY569" s="39"/>
      <c r="EZ569" s="39"/>
      <c r="FA569" s="39"/>
      <c r="FB569" s="39"/>
      <c r="FG569" s="3" t="s">
        <v>75</v>
      </c>
      <c r="FH569" s="39"/>
      <c r="FJ569" s="39"/>
    </row>
    <row r="570" spans="1:166" customFormat="1" ht="15" x14ac:dyDescent="0.25">
      <c r="A570" s="59"/>
      <c r="B570" s="51"/>
      <c r="C570" s="385" t="s">
        <v>76</v>
      </c>
      <c r="D570" s="385"/>
      <c r="E570" s="385"/>
      <c r="F570" s="53"/>
      <c r="G570" s="54"/>
      <c r="H570" s="54"/>
      <c r="I570" s="54"/>
      <c r="J570" s="62"/>
      <c r="K570" s="54"/>
      <c r="L570" s="99">
        <v>4254.3100000000004</v>
      </c>
      <c r="EX570" s="38"/>
      <c r="EY570" s="39"/>
      <c r="EZ570" s="39"/>
      <c r="FA570" s="39"/>
      <c r="FB570" s="39"/>
      <c r="FF570" s="3" t="s">
        <v>76</v>
      </c>
      <c r="FH570" s="39"/>
      <c r="FJ570" s="39"/>
    </row>
    <row r="571" spans="1:166" customFormat="1" ht="23.25" x14ac:dyDescent="0.25">
      <c r="A571" s="59"/>
      <c r="B571" s="51" t="s">
        <v>77</v>
      </c>
      <c r="C571" s="385" t="s">
        <v>78</v>
      </c>
      <c r="D571" s="385"/>
      <c r="E571" s="385"/>
      <c r="F571" s="53" t="s">
        <v>79</v>
      </c>
      <c r="G571" s="66">
        <v>126</v>
      </c>
      <c r="H571" s="54"/>
      <c r="I571" s="66">
        <v>126</v>
      </c>
      <c r="J571" s="62"/>
      <c r="K571" s="54"/>
      <c r="L571" s="99">
        <v>5360.43</v>
      </c>
      <c r="EX571" s="38"/>
      <c r="EY571" s="39"/>
      <c r="EZ571" s="39"/>
      <c r="FA571" s="39"/>
      <c r="FB571" s="39"/>
      <c r="FF571" s="3" t="s">
        <v>78</v>
      </c>
      <c r="FH571" s="39"/>
      <c r="FJ571" s="39"/>
    </row>
    <row r="572" spans="1:166" customFormat="1" ht="23.25" x14ac:dyDescent="0.25">
      <c r="A572" s="59"/>
      <c r="B572" s="51" t="s">
        <v>80</v>
      </c>
      <c r="C572" s="385" t="s">
        <v>81</v>
      </c>
      <c r="D572" s="385"/>
      <c r="E572" s="385"/>
      <c r="F572" s="53" t="s">
        <v>79</v>
      </c>
      <c r="G572" s="66">
        <v>68</v>
      </c>
      <c r="H572" s="54"/>
      <c r="I572" s="66">
        <v>68</v>
      </c>
      <c r="J572" s="62"/>
      <c r="K572" s="54"/>
      <c r="L572" s="99">
        <v>2892.93</v>
      </c>
      <c r="EX572" s="38"/>
      <c r="EY572" s="39"/>
      <c r="EZ572" s="39"/>
      <c r="FA572" s="39"/>
      <c r="FB572" s="39"/>
      <c r="FF572" s="3" t="s">
        <v>81</v>
      </c>
      <c r="FH572" s="39"/>
      <c r="FJ572" s="39"/>
    </row>
    <row r="573" spans="1:166" customFormat="1" ht="15" x14ac:dyDescent="0.25">
      <c r="A573" s="67"/>
      <c r="B573" s="68"/>
      <c r="C573" s="386" t="s">
        <v>82</v>
      </c>
      <c r="D573" s="386"/>
      <c r="E573" s="386"/>
      <c r="F573" s="42"/>
      <c r="G573" s="43"/>
      <c r="H573" s="43"/>
      <c r="I573" s="43"/>
      <c r="J573" s="46"/>
      <c r="K573" s="43"/>
      <c r="L573" s="102">
        <v>12571.56</v>
      </c>
      <c r="EX573" s="38"/>
      <c r="EY573" s="39"/>
      <c r="EZ573" s="39"/>
      <c r="FA573" s="39"/>
      <c r="FB573" s="39"/>
      <c r="FH573" s="39" t="s">
        <v>82</v>
      </c>
      <c r="FJ573" s="39"/>
    </row>
    <row r="574" spans="1:166" customFormat="1" ht="33.75" x14ac:dyDescent="0.25">
      <c r="A574" s="40" t="s">
        <v>265</v>
      </c>
      <c r="B574" s="41" t="s">
        <v>162</v>
      </c>
      <c r="C574" s="386" t="s">
        <v>163</v>
      </c>
      <c r="D574" s="386"/>
      <c r="E574" s="386"/>
      <c r="F574" s="42" t="s">
        <v>85</v>
      </c>
      <c r="G574" s="43">
        <v>21</v>
      </c>
      <c r="H574" s="44">
        <v>1</v>
      </c>
      <c r="I574" s="44">
        <v>21</v>
      </c>
      <c r="J574" s="77">
        <v>796.67</v>
      </c>
      <c r="K574" s="70">
        <v>1.04236</v>
      </c>
      <c r="L574" s="102">
        <v>17438.759999999998</v>
      </c>
      <c r="EX574" s="38"/>
      <c r="EY574" s="39"/>
      <c r="EZ574" s="39" t="s">
        <v>163</v>
      </c>
      <c r="FA574" s="39" t="s">
        <v>4</v>
      </c>
      <c r="FB574" s="39" t="s">
        <v>4</v>
      </c>
      <c r="FH574" s="39"/>
      <c r="FJ574" s="39"/>
    </row>
    <row r="575" spans="1:166" customFormat="1" ht="15" x14ac:dyDescent="0.25">
      <c r="A575" s="48"/>
      <c r="B575" s="49"/>
      <c r="C575" s="385" t="s">
        <v>164</v>
      </c>
      <c r="D575" s="385"/>
      <c r="E575" s="385"/>
      <c r="F575" s="385"/>
      <c r="G575" s="385"/>
      <c r="H575" s="385"/>
      <c r="I575" s="385"/>
      <c r="J575" s="385"/>
      <c r="K575" s="385"/>
      <c r="L575" s="387"/>
      <c r="EX575" s="38"/>
      <c r="EY575" s="39"/>
      <c r="EZ575" s="39"/>
      <c r="FA575" s="39"/>
      <c r="FB575" s="39"/>
      <c r="FH575" s="39"/>
      <c r="FI575" s="3" t="s">
        <v>164</v>
      </c>
      <c r="FJ575" s="39"/>
    </row>
    <row r="576" spans="1:166" customFormat="1" ht="15" x14ac:dyDescent="0.25">
      <c r="A576" s="50"/>
      <c r="B576" s="51"/>
      <c r="C576" s="388" t="s">
        <v>87</v>
      </c>
      <c r="D576" s="388"/>
      <c r="E576" s="388"/>
      <c r="F576" s="388"/>
      <c r="G576" s="388"/>
      <c r="H576" s="388"/>
      <c r="I576" s="388"/>
      <c r="J576" s="388"/>
      <c r="K576" s="388"/>
      <c r="L576" s="389"/>
      <c r="EX576" s="38"/>
      <c r="EY576" s="39"/>
      <c r="EZ576" s="39"/>
      <c r="FA576" s="39"/>
      <c r="FB576" s="39"/>
      <c r="FD576" s="3" t="s">
        <v>87</v>
      </c>
      <c r="FH576" s="39"/>
      <c r="FJ576" s="39"/>
    </row>
    <row r="577" spans="1:166" customFormat="1" ht="15" x14ac:dyDescent="0.25">
      <c r="A577" s="50"/>
      <c r="B577" s="51"/>
      <c r="C577" s="388" t="s">
        <v>88</v>
      </c>
      <c r="D577" s="388"/>
      <c r="E577" s="388"/>
      <c r="F577" s="388"/>
      <c r="G577" s="388"/>
      <c r="H577" s="388"/>
      <c r="I577" s="388"/>
      <c r="J577" s="388"/>
      <c r="K577" s="388"/>
      <c r="L577" s="389"/>
      <c r="EX577" s="38"/>
      <c r="EY577" s="39"/>
      <c r="EZ577" s="39"/>
      <c r="FA577" s="39"/>
      <c r="FB577" s="39"/>
      <c r="FD577" s="3" t="s">
        <v>88</v>
      </c>
      <c r="FH577" s="39"/>
      <c r="FJ577" s="39"/>
    </row>
    <row r="578" spans="1:166" customFormat="1" ht="15" x14ac:dyDescent="0.25">
      <c r="A578" s="67"/>
      <c r="B578" s="68"/>
      <c r="C578" s="386" t="s">
        <v>82</v>
      </c>
      <c r="D578" s="386"/>
      <c r="E578" s="386"/>
      <c r="F578" s="42"/>
      <c r="G578" s="43"/>
      <c r="H578" s="43"/>
      <c r="I578" s="43"/>
      <c r="J578" s="46"/>
      <c r="K578" s="43"/>
      <c r="L578" s="102">
        <v>17438.759999999998</v>
      </c>
      <c r="EX578" s="38"/>
      <c r="EY578" s="39"/>
      <c r="EZ578" s="39"/>
      <c r="FA578" s="39"/>
      <c r="FB578" s="39"/>
      <c r="FH578" s="39" t="s">
        <v>82</v>
      </c>
      <c r="FJ578" s="39"/>
    </row>
    <row r="579" spans="1:166" customFormat="1" ht="15" x14ac:dyDescent="0.25">
      <c r="A579" s="394" t="s">
        <v>165</v>
      </c>
      <c r="B579" s="395"/>
      <c r="C579" s="395"/>
      <c r="D579" s="395"/>
      <c r="E579" s="395"/>
      <c r="F579" s="395"/>
      <c r="G579" s="395"/>
      <c r="H579" s="395"/>
      <c r="I579" s="395"/>
      <c r="J579" s="395"/>
      <c r="K579" s="395"/>
      <c r="L579" s="396"/>
      <c r="EX579" s="38"/>
      <c r="EY579" s="39" t="s">
        <v>165</v>
      </c>
      <c r="EZ579" s="39"/>
      <c r="FA579" s="39"/>
      <c r="FB579" s="39"/>
      <c r="FH579" s="39"/>
      <c r="FJ579" s="39"/>
    </row>
    <row r="580" spans="1:166" customFormat="1" ht="68.25" x14ac:dyDescent="0.25">
      <c r="A580" s="40" t="s">
        <v>266</v>
      </c>
      <c r="B580" s="41" t="s">
        <v>167</v>
      </c>
      <c r="C580" s="386" t="s">
        <v>168</v>
      </c>
      <c r="D580" s="386"/>
      <c r="E580" s="386"/>
      <c r="F580" s="42" t="s">
        <v>85</v>
      </c>
      <c r="G580" s="43">
        <v>4</v>
      </c>
      <c r="H580" s="44">
        <v>1</v>
      </c>
      <c r="I580" s="44">
        <v>4</v>
      </c>
      <c r="J580" s="46"/>
      <c r="K580" s="43"/>
      <c r="L580" s="47"/>
      <c r="EX580" s="38"/>
      <c r="EY580" s="39"/>
      <c r="EZ580" s="39" t="s">
        <v>168</v>
      </c>
      <c r="FA580" s="39" t="s">
        <v>4</v>
      </c>
      <c r="FB580" s="39" t="s">
        <v>4</v>
      </c>
      <c r="FH580" s="39"/>
      <c r="FJ580" s="39"/>
    </row>
    <row r="581" spans="1:166" customFormat="1" ht="68.25" x14ac:dyDescent="0.25">
      <c r="A581" s="50"/>
      <c r="B581" s="51" t="s">
        <v>61</v>
      </c>
      <c r="C581" s="388" t="s">
        <v>62</v>
      </c>
      <c r="D581" s="388"/>
      <c r="E581" s="388"/>
      <c r="F581" s="388"/>
      <c r="G581" s="388"/>
      <c r="H581" s="388"/>
      <c r="I581" s="388"/>
      <c r="J581" s="388"/>
      <c r="K581" s="388"/>
      <c r="L581" s="389"/>
      <c r="EX581" s="38"/>
      <c r="EY581" s="39"/>
      <c r="EZ581" s="39"/>
      <c r="FA581" s="39"/>
      <c r="FB581" s="39"/>
      <c r="FD581" s="3" t="s">
        <v>62</v>
      </c>
      <c r="FH581" s="39"/>
      <c r="FJ581" s="39"/>
    </row>
    <row r="582" spans="1:166" customFormat="1" ht="23.25" x14ac:dyDescent="0.25">
      <c r="A582" s="50"/>
      <c r="B582" s="51" t="s">
        <v>63</v>
      </c>
      <c r="C582" s="388" t="s">
        <v>64</v>
      </c>
      <c r="D582" s="388"/>
      <c r="E582" s="388"/>
      <c r="F582" s="388"/>
      <c r="G582" s="388"/>
      <c r="H582" s="388"/>
      <c r="I582" s="388"/>
      <c r="J582" s="388"/>
      <c r="K582" s="388"/>
      <c r="L582" s="389"/>
      <c r="EX582" s="38"/>
      <c r="EY582" s="39"/>
      <c r="EZ582" s="39"/>
      <c r="FA582" s="39"/>
      <c r="FB582" s="39"/>
      <c r="FD582" s="3" t="s">
        <v>64</v>
      </c>
      <c r="FH582" s="39"/>
      <c r="FJ582" s="39"/>
    </row>
    <row r="583" spans="1:166" customFormat="1" ht="15" x14ac:dyDescent="0.25">
      <c r="A583" s="52"/>
      <c r="B583" s="51" t="s">
        <v>56</v>
      </c>
      <c r="C583" s="385" t="s">
        <v>65</v>
      </c>
      <c r="D583" s="385"/>
      <c r="E583" s="385"/>
      <c r="F583" s="53"/>
      <c r="G583" s="54"/>
      <c r="H583" s="54"/>
      <c r="I583" s="54"/>
      <c r="J583" s="55">
        <v>1788.25</v>
      </c>
      <c r="K583" s="56">
        <v>1.3225</v>
      </c>
      <c r="L583" s="99">
        <v>9459.84</v>
      </c>
      <c r="EX583" s="38"/>
      <c r="EY583" s="39"/>
      <c r="EZ583" s="39"/>
      <c r="FA583" s="39"/>
      <c r="FB583" s="39"/>
      <c r="FE583" s="3" t="s">
        <v>65</v>
      </c>
      <c r="FH583" s="39"/>
      <c r="FJ583" s="39"/>
    </row>
    <row r="584" spans="1:166" customFormat="1" ht="15" x14ac:dyDescent="0.25">
      <c r="A584" s="52"/>
      <c r="B584" s="51" t="s">
        <v>70</v>
      </c>
      <c r="C584" s="385" t="s">
        <v>71</v>
      </c>
      <c r="D584" s="385"/>
      <c r="E584" s="385"/>
      <c r="F584" s="53"/>
      <c r="G584" s="54"/>
      <c r="H584" s="54"/>
      <c r="I584" s="54"/>
      <c r="J584" s="58">
        <v>4.0999999999999996</v>
      </c>
      <c r="K584" s="54"/>
      <c r="L584" s="100">
        <v>16.399999999999999</v>
      </c>
      <c r="EX584" s="38"/>
      <c r="EY584" s="39"/>
      <c r="EZ584" s="39"/>
      <c r="FA584" s="39"/>
      <c r="FB584" s="39"/>
      <c r="FE584" s="3" t="s">
        <v>71</v>
      </c>
      <c r="FH584" s="39"/>
      <c r="FJ584" s="39"/>
    </row>
    <row r="585" spans="1:166" customFormat="1" ht="15" x14ac:dyDescent="0.25">
      <c r="A585" s="59"/>
      <c r="B585" s="51"/>
      <c r="C585" s="385" t="s">
        <v>72</v>
      </c>
      <c r="D585" s="385"/>
      <c r="E585" s="385"/>
      <c r="F585" s="53" t="s">
        <v>73</v>
      </c>
      <c r="G585" s="60">
        <v>1.38</v>
      </c>
      <c r="H585" s="56">
        <v>1.3225</v>
      </c>
      <c r="I585" s="56">
        <v>7.3002000000000002</v>
      </c>
      <c r="J585" s="62"/>
      <c r="K585" s="54"/>
      <c r="L585" s="57"/>
      <c r="EX585" s="38"/>
      <c r="EY585" s="39"/>
      <c r="EZ585" s="39"/>
      <c r="FA585" s="39"/>
      <c r="FB585" s="39"/>
      <c r="FF585" s="3" t="s">
        <v>72</v>
      </c>
      <c r="FH585" s="39"/>
      <c r="FJ585" s="39"/>
    </row>
    <row r="586" spans="1:166" customFormat="1" ht="15" x14ac:dyDescent="0.25">
      <c r="A586" s="48"/>
      <c r="B586" s="51"/>
      <c r="C586" s="384" t="s">
        <v>75</v>
      </c>
      <c r="D586" s="384"/>
      <c r="E586" s="384"/>
      <c r="F586" s="63"/>
      <c r="G586" s="64"/>
      <c r="H586" s="64"/>
      <c r="I586" s="64"/>
      <c r="J586" s="65">
        <v>1792.35</v>
      </c>
      <c r="K586" s="64"/>
      <c r="L586" s="101">
        <v>9476.24</v>
      </c>
      <c r="EX586" s="38"/>
      <c r="EY586" s="39"/>
      <c r="EZ586" s="39"/>
      <c r="FA586" s="39"/>
      <c r="FB586" s="39"/>
      <c r="FG586" s="3" t="s">
        <v>75</v>
      </c>
      <c r="FH586" s="39"/>
      <c r="FJ586" s="39"/>
    </row>
    <row r="587" spans="1:166" customFormat="1" ht="15" x14ac:dyDescent="0.25">
      <c r="A587" s="59"/>
      <c r="B587" s="51"/>
      <c r="C587" s="385" t="s">
        <v>76</v>
      </c>
      <c r="D587" s="385"/>
      <c r="E587" s="385"/>
      <c r="F587" s="53"/>
      <c r="G587" s="54"/>
      <c r="H587" s="54"/>
      <c r="I587" s="54"/>
      <c r="J587" s="62"/>
      <c r="K587" s="54"/>
      <c r="L587" s="99">
        <v>9459.84</v>
      </c>
      <c r="EX587" s="38"/>
      <c r="EY587" s="39"/>
      <c r="EZ587" s="39"/>
      <c r="FA587" s="39"/>
      <c r="FB587" s="39"/>
      <c r="FF587" s="3" t="s">
        <v>76</v>
      </c>
      <c r="FH587" s="39"/>
      <c r="FJ587" s="39"/>
    </row>
    <row r="588" spans="1:166" customFormat="1" ht="23.25" x14ac:dyDescent="0.25">
      <c r="A588" s="59"/>
      <c r="B588" s="51" t="s">
        <v>111</v>
      </c>
      <c r="C588" s="385" t="s">
        <v>112</v>
      </c>
      <c r="D588" s="385"/>
      <c r="E588" s="385"/>
      <c r="F588" s="53" t="s">
        <v>79</v>
      </c>
      <c r="G588" s="66">
        <v>97</v>
      </c>
      <c r="H588" s="54"/>
      <c r="I588" s="66">
        <v>97</v>
      </c>
      <c r="J588" s="62"/>
      <c r="K588" s="54"/>
      <c r="L588" s="99">
        <v>9176.0400000000009</v>
      </c>
      <c r="EX588" s="38"/>
      <c r="EY588" s="39"/>
      <c r="EZ588" s="39"/>
      <c r="FA588" s="39"/>
      <c r="FB588" s="39"/>
      <c r="FF588" s="3" t="s">
        <v>112</v>
      </c>
      <c r="FH588" s="39"/>
      <c r="FJ588" s="39"/>
    </row>
    <row r="589" spans="1:166" customFormat="1" ht="23.25" x14ac:dyDescent="0.25">
      <c r="A589" s="59"/>
      <c r="B589" s="51" t="s">
        <v>113</v>
      </c>
      <c r="C589" s="385" t="s">
        <v>114</v>
      </c>
      <c r="D589" s="385"/>
      <c r="E589" s="385"/>
      <c r="F589" s="53" t="s">
        <v>79</v>
      </c>
      <c r="G589" s="66">
        <v>51</v>
      </c>
      <c r="H589" s="54"/>
      <c r="I589" s="66">
        <v>51</v>
      </c>
      <c r="J589" s="62"/>
      <c r="K589" s="54"/>
      <c r="L589" s="99">
        <v>4824.5200000000004</v>
      </c>
      <c r="EX589" s="38"/>
      <c r="EY589" s="39"/>
      <c r="EZ589" s="39"/>
      <c r="FA589" s="39"/>
      <c r="FB589" s="39"/>
      <c r="FF589" s="3" t="s">
        <v>114</v>
      </c>
      <c r="FH589" s="39"/>
      <c r="FJ589" s="39"/>
    </row>
    <row r="590" spans="1:166" customFormat="1" ht="15" x14ac:dyDescent="0.25">
      <c r="A590" s="67"/>
      <c r="B590" s="68"/>
      <c r="C590" s="386" t="s">
        <v>82</v>
      </c>
      <c r="D590" s="386"/>
      <c r="E590" s="386"/>
      <c r="F590" s="42"/>
      <c r="G590" s="43"/>
      <c r="H590" s="43"/>
      <c r="I590" s="43"/>
      <c r="J590" s="46"/>
      <c r="K590" s="43"/>
      <c r="L590" s="102">
        <v>23476.799999999999</v>
      </c>
      <c r="EX590" s="38"/>
      <c r="EY590" s="39"/>
      <c r="EZ590" s="39"/>
      <c r="FA590" s="39"/>
      <c r="FB590" s="39"/>
      <c r="FH590" s="39" t="s">
        <v>82</v>
      </c>
      <c r="FJ590" s="39"/>
    </row>
    <row r="591" spans="1:166" customFormat="1" ht="33.75" x14ac:dyDescent="0.25">
      <c r="A591" s="40" t="s">
        <v>267</v>
      </c>
      <c r="B591" s="41" t="s">
        <v>170</v>
      </c>
      <c r="C591" s="386" t="s">
        <v>171</v>
      </c>
      <c r="D591" s="386"/>
      <c r="E591" s="386"/>
      <c r="F591" s="42" t="s">
        <v>85</v>
      </c>
      <c r="G591" s="43">
        <v>4</v>
      </c>
      <c r="H591" s="44">
        <v>1</v>
      </c>
      <c r="I591" s="44">
        <v>4</v>
      </c>
      <c r="J591" s="69">
        <v>4112.5</v>
      </c>
      <c r="K591" s="70">
        <v>1.04236</v>
      </c>
      <c r="L591" s="102">
        <v>17146.82</v>
      </c>
      <c r="EX591" s="38"/>
      <c r="EY591" s="39"/>
      <c r="EZ591" s="39" t="s">
        <v>171</v>
      </c>
      <c r="FA591" s="39" t="s">
        <v>4</v>
      </c>
      <c r="FB591" s="39" t="s">
        <v>4</v>
      </c>
      <c r="FH591" s="39"/>
      <c r="FJ591" s="39"/>
    </row>
    <row r="592" spans="1:166" customFormat="1" ht="15" x14ac:dyDescent="0.25">
      <c r="A592" s="48"/>
      <c r="B592" s="49"/>
      <c r="C592" s="385" t="s">
        <v>172</v>
      </c>
      <c r="D592" s="385"/>
      <c r="E592" s="385"/>
      <c r="F592" s="385"/>
      <c r="G592" s="385"/>
      <c r="H592" s="385"/>
      <c r="I592" s="385"/>
      <c r="J592" s="385"/>
      <c r="K592" s="385"/>
      <c r="L592" s="387"/>
      <c r="EX592" s="38"/>
      <c r="EY592" s="39"/>
      <c r="EZ592" s="39"/>
      <c r="FA592" s="39"/>
      <c r="FB592" s="39"/>
      <c r="FH592" s="39"/>
      <c r="FI592" s="3" t="s">
        <v>172</v>
      </c>
      <c r="FJ592" s="39"/>
    </row>
    <row r="593" spans="1:166" customFormat="1" ht="15" x14ac:dyDescent="0.25">
      <c r="A593" s="50"/>
      <c r="B593" s="51"/>
      <c r="C593" s="388" t="s">
        <v>87</v>
      </c>
      <c r="D593" s="388"/>
      <c r="E593" s="388"/>
      <c r="F593" s="388"/>
      <c r="G593" s="388"/>
      <c r="H593" s="388"/>
      <c r="I593" s="388"/>
      <c r="J593" s="388"/>
      <c r="K593" s="388"/>
      <c r="L593" s="389"/>
      <c r="EX593" s="38"/>
      <c r="EY593" s="39"/>
      <c r="EZ593" s="39"/>
      <c r="FA593" s="39"/>
      <c r="FB593" s="39"/>
      <c r="FD593" s="3" t="s">
        <v>87</v>
      </c>
      <c r="FH593" s="39"/>
      <c r="FJ593" s="39"/>
    </row>
    <row r="594" spans="1:166" customFormat="1" ht="15" x14ac:dyDescent="0.25">
      <c r="A594" s="50"/>
      <c r="B594" s="51"/>
      <c r="C594" s="388" t="s">
        <v>88</v>
      </c>
      <c r="D594" s="388"/>
      <c r="E594" s="388"/>
      <c r="F594" s="388"/>
      <c r="G594" s="388"/>
      <c r="H594" s="388"/>
      <c r="I594" s="388"/>
      <c r="J594" s="388"/>
      <c r="K594" s="388"/>
      <c r="L594" s="389"/>
      <c r="EX594" s="38"/>
      <c r="EY594" s="39"/>
      <c r="EZ594" s="39"/>
      <c r="FA594" s="39"/>
      <c r="FB594" s="39"/>
      <c r="FD594" s="3" t="s">
        <v>88</v>
      </c>
      <c r="FH594" s="39"/>
      <c r="FJ594" s="39"/>
    </row>
    <row r="595" spans="1:166" customFormat="1" ht="15" x14ac:dyDescent="0.25">
      <c r="A595" s="67"/>
      <c r="B595" s="68"/>
      <c r="C595" s="386" t="s">
        <v>82</v>
      </c>
      <c r="D595" s="386"/>
      <c r="E595" s="386"/>
      <c r="F595" s="42"/>
      <c r="G595" s="43"/>
      <c r="H595" s="43"/>
      <c r="I595" s="43"/>
      <c r="J595" s="46"/>
      <c r="K595" s="43"/>
      <c r="L595" s="102">
        <v>17146.82</v>
      </c>
      <c r="EX595" s="38"/>
      <c r="EY595" s="39"/>
      <c r="EZ595" s="39"/>
      <c r="FA595" s="39"/>
      <c r="FB595" s="39"/>
      <c r="FH595" s="39" t="s">
        <v>82</v>
      </c>
      <c r="FJ595" s="39"/>
    </row>
    <row r="596" spans="1:166" customFormat="1" ht="34.5" x14ac:dyDescent="0.25">
      <c r="A596" s="40" t="s">
        <v>268</v>
      </c>
      <c r="B596" s="41" t="s">
        <v>174</v>
      </c>
      <c r="C596" s="386" t="s">
        <v>175</v>
      </c>
      <c r="D596" s="386"/>
      <c r="E596" s="386"/>
      <c r="F596" s="42" t="s">
        <v>109</v>
      </c>
      <c r="G596" s="43">
        <v>0.3</v>
      </c>
      <c r="H596" s="44">
        <v>1</v>
      </c>
      <c r="I596" s="78">
        <v>0.3</v>
      </c>
      <c r="J596" s="46"/>
      <c r="K596" s="43"/>
      <c r="L596" s="47"/>
      <c r="EX596" s="38"/>
      <c r="EY596" s="39"/>
      <c r="EZ596" s="39" t="s">
        <v>175</v>
      </c>
      <c r="FA596" s="39" t="s">
        <v>4</v>
      </c>
      <c r="FB596" s="39" t="s">
        <v>4</v>
      </c>
      <c r="FH596" s="39"/>
      <c r="FJ596" s="39"/>
    </row>
    <row r="597" spans="1:166" customFormat="1" ht="15" x14ac:dyDescent="0.25">
      <c r="A597" s="48"/>
      <c r="B597" s="49"/>
      <c r="C597" s="385" t="s">
        <v>176</v>
      </c>
      <c r="D597" s="385"/>
      <c r="E597" s="385"/>
      <c r="F597" s="385"/>
      <c r="G597" s="385"/>
      <c r="H597" s="385"/>
      <c r="I597" s="385"/>
      <c r="J597" s="385"/>
      <c r="K597" s="385"/>
      <c r="L597" s="387"/>
      <c r="EX597" s="38"/>
      <c r="EY597" s="39"/>
      <c r="EZ597" s="39"/>
      <c r="FA597" s="39"/>
      <c r="FB597" s="39"/>
      <c r="FC597" s="3" t="s">
        <v>176</v>
      </c>
      <c r="FH597" s="39"/>
      <c r="FJ597" s="39"/>
    </row>
    <row r="598" spans="1:166" customFormat="1" ht="68.25" x14ac:dyDescent="0.25">
      <c r="A598" s="50"/>
      <c r="B598" s="51" t="s">
        <v>61</v>
      </c>
      <c r="C598" s="388" t="s">
        <v>62</v>
      </c>
      <c r="D598" s="388"/>
      <c r="E598" s="388"/>
      <c r="F598" s="388"/>
      <c r="G598" s="388"/>
      <c r="H598" s="388"/>
      <c r="I598" s="388"/>
      <c r="J598" s="388"/>
      <c r="K598" s="388"/>
      <c r="L598" s="389"/>
      <c r="EX598" s="38"/>
      <c r="EY598" s="39"/>
      <c r="EZ598" s="39"/>
      <c r="FA598" s="39"/>
      <c r="FB598" s="39"/>
      <c r="FD598" s="3" t="s">
        <v>62</v>
      </c>
      <c r="FH598" s="39"/>
      <c r="FJ598" s="39"/>
    </row>
    <row r="599" spans="1:166" customFormat="1" ht="23.25" x14ac:dyDescent="0.25">
      <c r="A599" s="50"/>
      <c r="B599" s="51" t="s">
        <v>63</v>
      </c>
      <c r="C599" s="388" t="s">
        <v>64</v>
      </c>
      <c r="D599" s="388"/>
      <c r="E599" s="388"/>
      <c r="F599" s="388"/>
      <c r="G599" s="388"/>
      <c r="H599" s="388"/>
      <c r="I599" s="388"/>
      <c r="J599" s="388"/>
      <c r="K599" s="388"/>
      <c r="L599" s="389"/>
      <c r="EX599" s="38"/>
      <c r="EY599" s="39"/>
      <c r="EZ599" s="39"/>
      <c r="FA599" s="39"/>
      <c r="FB599" s="39"/>
      <c r="FD599" s="3" t="s">
        <v>64</v>
      </c>
      <c r="FH599" s="39"/>
      <c r="FJ599" s="39"/>
    </row>
    <row r="600" spans="1:166" customFormat="1" ht="15" x14ac:dyDescent="0.25">
      <c r="A600" s="52"/>
      <c r="B600" s="51" t="s">
        <v>56</v>
      </c>
      <c r="C600" s="385" t="s">
        <v>65</v>
      </c>
      <c r="D600" s="385"/>
      <c r="E600" s="385"/>
      <c r="F600" s="53"/>
      <c r="G600" s="54"/>
      <c r="H600" s="54"/>
      <c r="I600" s="54"/>
      <c r="J600" s="55">
        <v>38460.35</v>
      </c>
      <c r="K600" s="56">
        <v>1.3225</v>
      </c>
      <c r="L600" s="99">
        <v>15259.14</v>
      </c>
      <c r="EX600" s="38"/>
      <c r="EY600" s="39"/>
      <c r="EZ600" s="39"/>
      <c r="FA600" s="39"/>
      <c r="FB600" s="39"/>
      <c r="FE600" s="3" t="s">
        <v>65</v>
      </c>
      <c r="FH600" s="39"/>
      <c r="FJ600" s="39"/>
    </row>
    <row r="601" spans="1:166" customFormat="1" ht="15" x14ac:dyDescent="0.25">
      <c r="A601" s="52"/>
      <c r="B601" s="51" t="s">
        <v>66</v>
      </c>
      <c r="C601" s="385" t="s">
        <v>67</v>
      </c>
      <c r="D601" s="385"/>
      <c r="E601" s="385"/>
      <c r="F601" s="53"/>
      <c r="G601" s="54"/>
      <c r="H601" s="54"/>
      <c r="I601" s="54"/>
      <c r="J601" s="55">
        <v>1150</v>
      </c>
      <c r="K601" s="56">
        <v>1.4375</v>
      </c>
      <c r="L601" s="100">
        <v>495.94</v>
      </c>
      <c r="EX601" s="38"/>
      <c r="EY601" s="39"/>
      <c r="EZ601" s="39"/>
      <c r="FA601" s="39"/>
      <c r="FB601" s="39"/>
      <c r="FE601" s="3" t="s">
        <v>67</v>
      </c>
      <c r="FH601" s="39"/>
      <c r="FJ601" s="39"/>
    </row>
    <row r="602" spans="1:166" customFormat="1" ht="15" x14ac:dyDescent="0.25">
      <c r="A602" s="52"/>
      <c r="B602" s="51" t="s">
        <v>68</v>
      </c>
      <c r="C602" s="385" t="s">
        <v>69</v>
      </c>
      <c r="D602" s="385"/>
      <c r="E602" s="385"/>
      <c r="F602" s="53"/>
      <c r="G602" s="54"/>
      <c r="H602" s="54"/>
      <c r="I602" s="54"/>
      <c r="J602" s="58">
        <v>5.0199999999999996</v>
      </c>
      <c r="K602" s="56">
        <v>1.4375</v>
      </c>
      <c r="L602" s="100">
        <v>2.16</v>
      </c>
      <c r="EX602" s="38"/>
      <c r="EY602" s="39"/>
      <c r="EZ602" s="39"/>
      <c r="FA602" s="39"/>
      <c r="FB602" s="39"/>
      <c r="FE602" s="3" t="s">
        <v>69</v>
      </c>
      <c r="FH602" s="39"/>
      <c r="FJ602" s="39"/>
    </row>
    <row r="603" spans="1:166" customFormat="1" ht="15" x14ac:dyDescent="0.25">
      <c r="A603" s="52"/>
      <c r="B603" s="51" t="s">
        <v>70</v>
      </c>
      <c r="C603" s="385" t="s">
        <v>71</v>
      </c>
      <c r="D603" s="385"/>
      <c r="E603" s="385"/>
      <c r="F603" s="53"/>
      <c r="G603" s="54"/>
      <c r="H603" s="54"/>
      <c r="I603" s="54"/>
      <c r="J603" s="58">
        <v>37.630000000000003</v>
      </c>
      <c r="K603" s="54"/>
      <c r="L603" s="100">
        <v>11.29</v>
      </c>
      <c r="EX603" s="38"/>
      <c r="EY603" s="39"/>
      <c r="EZ603" s="39"/>
      <c r="FA603" s="39"/>
      <c r="FB603" s="39"/>
      <c r="FE603" s="3" t="s">
        <v>71</v>
      </c>
      <c r="FH603" s="39"/>
      <c r="FJ603" s="39"/>
    </row>
    <row r="604" spans="1:166" customFormat="1" ht="15" x14ac:dyDescent="0.25">
      <c r="A604" s="59"/>
      <c r="B604" s="51"/>
      <c r="C604" s="385" t="s">
        <v>72</v>
      </c>
      <c r="D604" s="385"/>
      <c r="E604" s="385"/>
      <c r="F604" s="53" t="s">
        <v>73</v>
      </c>
      <c r="G604" s="60">
        <v>29.68</v>
      </c>
      <c r="H604" s="56">
        <v>1.3225</v>
      </c>
      <c r="I604" s="72">
        <v>11.775539999999999</v>
      </c>
      <c r="J604" s="62"/>
      <c r="K604" s="54"/>
      <c r="L604" s="57"/>
      <c r="EX604" s="38"/>
      <c r="EY604" s="39"/>
      <c r="EZ604" s="39"/>
      <c r="FA604" s="39"/>
      <c r="FB604" s="39"/>
      <c r="FF604" s="3" t="s">
        <v>72</v>
      </c>
      <c r="FH604" s="39"/>
      <c r="FJ604" s="39"/>
    </row>
    <row r="605" spans="1:166" customFormat="1" ht="15" x14ac:dyDescent="0.25">
      <c r="A605" s="59"/>
      <c r="B605" s="51"/>
      <c r="C605" s="385" t="s">
        <v>74</v>
      </c>
      <c r="D605" s="385"/>
      <c r="E605" s="385"/>
      <c r="F605" s="53" t="s">
        <v>73</v>
      </c>
      <c r="G605" s="73">
        <v>0.4</v>
      </c>
      <c r="H605" s="56">
        <v>1.4375</v>
      </c>
      <c r="I605" s="56">
        <v>0.17249999999999999</v>
      </c>
      <c r="J605" s="62"/>
      <c r="K605" s="54"/>
      <c r="L605" s="57"/>
      <c r="EX605" s="38"/>
      <c r="EY605" s="39"/>
      <c r="EZ605" s="39"/>
      <c r="FA605" s="39"/>
      <c r="FB605" s="39"/>
      <c r="FF605" s="3" t="s">
        <v>74</v>
      </c>
      <c r="FH605" s="39"/>
      <c r="FJ605" s="39"/>
    </row>
    <row r="606" spans="1:166" customFormat="1" ht="15" x14ac:dyDescent="0.25">
      <c r="A606" s="48"/>
      <c r="B606" s="51"/>
      <c r="C606" s="384" t="s">
        <v>75</v>
      </c>
      <c r="D606" s="384"/>
      <c r="E606" s="384"/>
      <c r="F606" s="63"/>
      <c r="G606" s="64"/>
      <c r="H606" s="64"/>
      <c r="I606" s="64"/>
      <c r="J606" s="65">
        <v>39647.980000000003</v>
      </c>
      <c r="K606" s="64"/>
      <c r="L606" s="101">
        <v>15766.37</v>
      </c>
      <c r="EX606" s="38"/>
      <c r="EY606" s="39"/>
      <c r="EZ606" s="39"/>
      <c r="FA606" s="39"/>
      <c r="FB606" s="39"/>
      <c r="FG606" s="3" t="s">
        <v>75</v>
      </c>
      <c r="FH606" s="39"/>
      <c r="FJ606" s="39"/>
    </row>
    <row r="607" spans="1:166" customFormat="1" ht="15" x14ac:dyDescent="0.25">
      <c r="A607" s="59"/>
      <c r="B607" s="51"/>
      <c r="C607" s="385" t="s">
        <v>76</v>
      </c>
      <c r="D607" s="385"/>
      <c r="E607" s="385"/>
      <c r="F607" s="53"/>
      <c r="G607" s="54"/>
      <c r="H607" s="54"/>
      <c r="I607" s="54"/>
      <c r="J607" s="62"/>
      <c r="K607" s="54"/>
      <c r="L607" s="99">
        <v>15261.3</v>
      </c>
      <c r="EX607" s="38"/>
      <c r="EY607" s="39"/>
      <c r="EZ607" s="39"/>
      <c r="FA607" s="39"/>
      <c r="FB607" s="39"/>
      <c r="FF607" s="3" t="s">
        <v>76</v>
      </c>
      <c r="FH607" s="39"/>
      <c r="FJ607" s="39"/>
    </row>
    <row r="608" spans="1:166" customFormat="1" ht="23.25" x14ac:dyDescent="0.25">
      <c r="A608" s="59"/>
      <c r="B608" s="51" t="s">
        <v>111</v>
      </c>
      <c r="C608" s="385" t="s">
        <v>112</v>
      </c>
      <c r="D608" s="385"/>
      <c r="E608" s="385"/>
      <c r="F608" s="53" t="s">
        <v>79</v>
      </c>
      <c r="G608" s="66">
        <v>97</v>
      </c>
      <c r="H608" s="54"/>
      <c r="I608" s="66">
        <v>97</v>
      </c>
      <c r="J608" s="62"/>
      <c r="K608" s="54"/>
      <c r="L608" s="99">
        <v>14803.46</v>
      </c>
      <c r="EX608" s="38"/>
      <c r="EY608" s="39"/>
      <c r="EZ608" s="39"/>
      <c r="FA608" s="39"/>
      <c r="FB608" s="39"/>
      <c r="FF608" s="3" t="s">
        <v>112</v>
      </c>
      <c r="FH608" s="39"/>
      <c r="FJ608" s="39"/>
    </row>
    <row r="609" spans="1:166" customFormat="1" ht="23.25" x14ac:dyDescent="0.25">
      <c r="A609" s="59"/>
      <c r="B609" s="51" t="s">
        <v>113</v>
      </c>
      <c r="C609" s="385" t="s">
        <v>114</v>
      </c>
      <c r="D609" s="385"/>
      <c r="E609" s="385"/>
      <c r="F609" s="53" t="s">
        <v>79</v>
      </c>
      <c r="G609" s="66">
        <v>51</v>
      </c>
      <c r="H609" s="54"/>
      <c r="I609" s="66">
        <v>51</v>
      </c>
      <c r="J609" s="62"/>
      <c r="K609" s="54"/>
      <c r="L609" s="99">
        <v>7783.26</v>
      </c>
      <c r="EX609" s="38"/>
      <c r="EY609" s="39"/>
      <c r="EZ609" s="39"/>
      <c r="FA609" s="39"/>
      <c r="FB609" s="39"/>
      <c r="FF609" s="3" t="s">
        <v>114</v>
      </c>
      <c r="FH609" s="39"/>
      <c r="FJ609" s="39"/>
    </row>
    <row r="610" spans="1:166" customFormat="1" ht="15" x14ac:dyDescent="0.25">
      <c r="A610" s="67"/>
      <c r="B610" s="68"/>
      <c r="C610" s="386" t="s">
        <v>82</v>
      </c>
      <c r="D610" s="386"/>
      <c r="E610" s="386"/>
      <c r="F610" s="42"/>
      <c r="G610" s="43"/>
      <c r="H610" s="43"/>
      <c r="I610" s="43"/>
      <c r="J610" s="46"/>
      <c r="K610" s="43"/>
      <c r="L610" s="102">
        <v>38353.089999999997</v>
      </c>
      <c r="EX610" s="38"/>
      <c r="EY610" s="39"/>
      <c r="EZ610" s="39"/>
      <c r="FA610" s="39"/>
      <c r="FB610" s="39"/>
      <c r="FH610" s="39" t="s">
        <v>82</v>
      </c>
      <c r="FJ610" s="39"/>
    </row>
    <row r="611" spans="1:166" customFormat="1" ht="45" x14ac:dyDescent="0.25">
      <c r="A611" s="40" t="s">
        <v>269</v>
      </c>
      <c r="B611" s="41" t="s">
        <v>178</v>
      </c>
      <c r="C611" s="386" t="s">
        <v>179</v>
      </c>
      <c r="D611" s="386"/>
      <c r="E611" s="386"/>
      <c r="F611" s="42" t="s">
        <v>150</v>
      </c>
      <c r="G611" s="43">
        <v>30.6</v>
      </c>
      <c r="H611" s="44">
        <v>1</v>
      </c>
      <c r="I611" s="78">
        <v>30.6</v>
      </c>
      <c r="J611" s="69">
        <v>1547</v>
      </c>
      <c r="K611" s="70">
        <v>1.04236</v>
      </c>
      <c r="L611" s="102">
        <v>49343.45</v>
      </c>
      <c r="EX611" s="38"/>
      <c r="EY611" s="39"/>
      <c r="EZ611" s="39" t="s">
        <v>179</v>
      </c>
      <c r="FA611" s="39" t="s">
        <v>4</v>
      </c>
      <c r="FB611" s="39" t="s">
        <v>4</v>
      </c>
      <c r="FH611" s="39"/>
      <c r="FJ611" s="39"/>
    </row>
    <row r="612" spans="1:166" customFormat="1" ht="15" x14ac:dyDescent="0.25">
      <c r="A612" s="48"/>
      <c r="B612" s="49"/>
      <c r="C612" s="385" t="s">
        <v>180</v>
      </c>
      <c r="D612" s="385"/>
      <c r="E612" s="385"/>
      <c r="F612" s="385"/>
      <c r="G612" s="385"/>
      <c r="H612" s="385"/>
      <c r="I612" s="385"/>
      <c r="J612" s="385"/>
      <c r="K612" s="385"/>
      <c r="L612" s="387"/>
      <c r="EX612" s="38"/>
      <c r="EY612" s="39"/>
      <c r="EZ612" s="39"/>
      <c r="FA612" s="39"/>
      <c r="FB612" s="39"/>
      <c r="FC612" s="3" t="s">
        <v>180</v>
      </c>
      <c r="FH612" s="39"/>
      <c r="FJ612" s="39"/>
    </row>
    <row r="613" spans="1:166" customFormat="1" ht="15" x14ac:dyDescent="0.25">
      <c r="A613" s="48"/>
      <c r="B613" s="49"/>
      <c r="C613" s="385" t="s">
        <v>181</v>
      </c>
      <c r="D613" s="385"/>
      <c r="E613" s="385"/>
      <c r="F613" s="385"/>
      <c r="G613" s="385"/>
      <c r="H613" s="385"/>
      <c r="I613" s="385"/>
      <c r="J613" s="385"/>
      <c r="K613" s="385"/>
      <c r="L613" s="387"/>
      <c r="EX613" s="38"/>
      <c r="EY613" s="39"/>
      <c r="EZ613" s="39"/>
      <c r="FA613" s="39"/>
      <c r="FB613" s="39"/>
      <c r="FH613" s="39"/>
      <c r="FI613" s="3" t="s">
        <v>181</v>
      </c>
      <c r="FJ613" s="39"/>
    </row>
    <row r="614" spans="1:166" customFormat="1" ht="15" x14ac:dyDescent="0.25">
      <c r="A614" s="50"/>
      <c r="B614" s="51"/>
      <c r="C614" s="388" t="s">
        <v>87</v>
      </c>
      <c r="D614" s="388"/>
      <c r="E614" s="388"/>
      <c r="F614" s="388"/>
      <c r="G614" s="388"/>
      <c r="H614" s="388"/>
      <c r="I614" s="388"/>
      <c r="J614" s="388"/>
      <c r="K614" s="388"/>
      <c r="L614" s="389"/>
      <c r="EX614" s="38"/>
      <c r="EY614" s="39"/>
      <c r="EZ614" s="39"/>
      <c r="FA614" s="39"/>
      <c r="FB614" s="39"/>
      <c r="FD614" s="3" t="s">
        <v>87</v>
      </c>
      <c r="FH614" s="39"/>
      <c r="FJ614" s="39"/>
    </row>
    <row r="615" spans="1:166" customFormat="1" ht="15" x14ac:dyDescent="0.25">
      <c r="A615" s="50"/>
      <c r="B615" s="51"/>
      <c r="C615" s="388" t="s">
        <v>88</v>
      </c>
      <c r="D615" s="388"/>
      <c r="E615" s="388"/>
      <c r="F615" s="388"/>
      <c r="G615" s="388"/>
      <c r="H615" s="388"/>
      <c r="I615" s="388"/>
      <c r="J615" s="388"/>
      <c r="K615" s="388"/>
      <c r="L615" s="389"/>
      <c r="EX615" s="38"/>
      <c r="EY615" s="39"/>
      <c r="EZ615" s="39"/>
      <c r="FA615" s="39"/>
      <c r="FB615" s="39"/>
      <c r="FD615" s="3" t="s">
        <v>88</v>
      </c>
      <c r="FH615" s="39"/>
      <c r="FJ615" s="39"/>
    </row>
    <row r="616" spans="1:166" customFormat="1" ht="15" x14ac:dyDescent="0.25">
      <c r="A616" s="67"/>
      <c r="B616" s="68"/>
      <c r="C616" s="386" t="s">
        <v>82</v>
      </c>
      <c r="D616" s="386"/>
      <c r="E616" s="386"/>
      <c r="F616" s="42"/>
      <c r="G616" s="43"/>
      <c r="H616" s="43"/>
      <c r="I616" s="43"/>
      <c r="J616" s="46"/>
      <c r="K616" s="43"/>
      <c r="L616" s="102">
        <v>49343.45</v>
      </c>
      <c r="EX616" s="38"/>
      <c r="EY616" s="39"/>
      <c r="EZ616" s="39"/>
      <c r="FA616" s="39"/>
      <c r="FB616" s="39"/>
      <c r="FH616" s="39" t="s">
        <v>82</v>
      </c>
      <c r="FJ616" s="39"/>
    </row>
    <row r="617" spans="1:166" customFormat="1" ht="23.25" x14ac:dyDescent="0.25">
      <c r="A617" s="40" t="s">
        <v>270</v>
      </c>
      <c r="B617" s="41" t="s">
        <v>183</v>
      </c>
      <c r="C617" s="386" t="s">
        <v>184</v>
      </c>
      <c r="D617" s="386"/>
      <c r="E617" s="386"/>
      <c r="F617" s="42" t="s">
        <v>91</v>
      </c>
      <c r="G617" s="43">
        <v>4.2000000000000003E-2</v>
      </c>
      <c r="H617" s="44">
        <v>1</v>
      </c>
      <c r="I617" s="74">
        <v>4.2000000000000003E-2</v>
      </c>
      <c r="J617" s="46"/>
      <c r="K617" s="43"/>
      <c r="L617" s="47"/>
      <c r="EX617" s="38"/>
      <c r="EY617" s="39"/>
      <c r="EZ617" s="39" t="s">
        <v>184</v>
      </c>
      <c r="FA617" s="39" t="s">
        <v>4</v>
      </c>
      <c r="FB617" s="39" t="s">
        <v>4</v>
      </c>
      <c r="FH617" s="39"/>
      <c r="FJ617" s="39"/>
    </row>
    <row r="618" spans="1:166" customFormat="1" ht="15" x14ac:dyDescent="0.25">
      <c r="A618" s="48"/>
      <c r="B618" s="49"/>
      <c r="C618" s="385" t="s">
        <v>185</v>
      </c>
      <c r="D618" s="385"/>
      <c r="E618" s="385"/>
      <c r="F618" s="385"/>
      <c r="G618" s="385"/>
      <c r="H618" s="385"/>
      <c r="I618" s="385"/>
      <c r="J618" s="385"/>
      <c r="K618" s="385"/>
      <c r="L618" s="387"/>
      <c r="EX618" s="38"/>
      <c r="EY618" s="39"/>
      <c r="EZ618" s="39"/>
      <c r="FA618" s="39"/>
      <c r="FB618" s="39"/>
      <c r="FC618" s="3" t="s">
        <v>185</v>
      </c>
      <c r="FH618" s="39"/>
      <c r="FJ618" s="39"/>
    </row>
    <row r="619" spans="1:166" customFormat="1" ht="68.25" x14ac:dyDescent="0.25">
      <c r="A619" s="50"/>
      <c r="B619" s="51" t="s">
        <v>61</v>
      </c>
      <c r="C619" s="388" t="s">
        <v>62</v>
      </c>
      <c r="D619" s="388"/>
      <c r="E619" s="388"/>
      <c r="F619" s="388"/>
      <c r="G619" s="388"/>
      <c r="H619" s="388"/>
      <c r="I619" s="388"/>
      <c r="J619" s="388"/>
      <c r="K619" s="388"/>
      <c r="L619" s="389"/>
      <c r="EX619" s="38"/>
      <c r="EY619" s="39"/>
      <c r="EZ619" s="39"/>
      <c r="FA619" s="39"/>
      <c r="FB619" s="39"/>
      <c r="FD619" s="3" t="s">
        <v>62</v>
      </c>
      <c r="FH619" s="39"/>
      <c r="FJ619" s="39"/>
    </row>
    <row r="620" spans="1:166" customFormat="1" ht="23.25" x14ac:dyDescent="0.25">
      <c r="A620" s="50"/>
      <c r="B620" s="51" t="s">
        <v>63</v>
      </c>
      <c r="C620" s="388" t="s">
        <v>64</v>
      </c>
      <c r="D620" s="388"/>
      <c r="E620" s="388"/>
      <c r="F620" s="388"/>
      <c r="G620" s="388"/>
      <c r="H620" s="388"/>
      <c r="I620" s="388"/>
      <c r="J620" s="388"/>
      <c r="K620" s="388"/>
      <c r="L620" s="389"/>
      <c r="EX620" s="38"/>
      <c r="EY620" s="39"/>
      <c r="EZ620" s="39"/>
      <c r="FA620" s="39"/>
      <c r="FB620" s="39"/>
      <c r="FD620" s="3" t="s">
        <v>64</v>
      </c>
      <c r="FH620" s="39"/>
      <c r="FJ620" s="39"/>
    </row>
    <row r="621" spans="1:166" customFormat="1" ht="15" x14ac:dyDescent="0.25">
      <c r="A621" s="52"/>
      <c r="B621" s="51" t="s">
        <v>56</v>
      </c>
      <c r="C621" s="385" t="s">
        <v>65</v>
      </c>
      <c r="D621" s="385"/>
      <c r="E621" s="385"/>
      <c r="F621" s="53"/>
      <c r="G621" s="54"/>
      <c r="H621" s="54"/>
      <c r="I621" s="54"/>
      <c r="J621" s="55">
        <v>80872.98</v>
      </c>
      <c r="K621" s="56">
        <v>1.3225</v>
      </c>
      <c r="L621" s="99">
        <v>4492.09</v>
      </c>
      <c r="EX621" s="38"/>
      <c r="EY621" s="39"/>
      <c r="EZ621" s="39"/>
      <c r="FA621" s="39"/>
      <c r="FB621" s="39"/>
      <c r="FE621" s="3" t="s">
        <v>65</v>
      </c>
      <c r="FH621" s="39"/>
      <c r="FJ621" s="39"/>
    </row>
    <row r="622" spans="1:166" customFormat="1" ht="15" x14ac:dyDescent="0.25">
      <c r="A622" s="52"/>
      <c r="B622" s="51" t="s">
        <v>66</v>
      </c>
      <c r="C622" s="385" t="s">
        <v>67</v>
      </c>
      <c r="D622" s="385"/>
      <c r="E622" s="385"/>
      <c r="F622" s="53"/>
      <c r="G622" s="54"/>
      <c r="H622" s="54"/>
      <c r="I622" s="54"/>
      <c r="J622" s="58">
        <v>747.5</v>
      </c>
      <c r="K622" s="56">
        <v>1.4375</v>
      </c>
      <c r="L622" s="100">
        <v>45.13</v>
      </c>
      <c r="EX622" s="38"/>
      <c r="EY622" s="39"/>
      <c r="EZ622" s="39"/>
      <c r="FA622" s="39"/>
      <c r="FB622" s="39"/>
      <c r="FE622" s="3" t="s">
        <v>67</v>
      </c>
      <c r="FH622" s="39"/>
      <c r="FJ622" s="39"/>
    </row>
    <row r="623" spans="1:166" customFormat="1" ht="15" x14ac:dyDescent="0.25">
      <c r="A623" s="52"/>
      <c r="B623" s="51" t="s">
        <v>68</v>
      </c>
      <c r="C623" s="385" t="s">
        <v>69</v>
      </c>
      <c r="D623" s="385"/>
      <c r="E623" s="385"/>
      <c r="F623" s="53"/>
      <c r="G623" s="54"/>
      <c r="H623" s="54"/>
      <c r="I623" s="54"/>
      <c r="J623" s="58">
        <v>3.02</v>
      </c>
      <c r="K623" s="56">
        <v>1.4375</v>
      </c>
      <c r="L623" s="100">
        <v>0.18</v>
      </c>
      <c r="EX623" s="38"/>
      <c r="EY623" s="39"/>
      <c r="EZ623" s="39"/>
      <c r="FA623" s="39"/>
      <c r="FB623" s="39"/>
      <c r="FE623" s="3" t="s">
        <v>69</v>
      </c>
      <c r="FH623" s="39"/>
      <c r="FJ623" s="39"/>
    </row>
    <row r="624" spans="1:166" customFormat="1" ht="15" x14ac:dyDescent="0.25">
      <c r="A624" s="52"/>
      <c r="B624" s="51" t="s">
        <v>70</v>
      </c>
      <c r="C624" s="385" t="s">
        <v>71</v>
      </c>
      <c r="D624" s="385"/>
      <c r="E624" s="385"/>
      <c r="F624" s="53"/>
      <c r="G624" s="54"/>
      <c r="H624" s="54"/>
      <c r="I624" s="54"/>
      <c r="J624" s="58">
        <v>63.71</v>
      </c>
      <c r="K624" s="54"/>
      <c r="L624" s="100">
        <v>2.68</v>
      </c>
      <c r="EX624" s="38"/>
      <c r="EY624" s="39"/>
      <c r="EZ624" s="39"/>
      <c r="FA624" s="39"/>
      <c r="FB624" s="39"/>
      <c r="FE624" s="3" t="s">
        <v>71</v>
      </c>
      <c r="FH624" s="39"/>
      <c r="FJ624" s="39"/>
    </row>
    <row r="625" spans="1:166" customFormat="1" ht="15" x14ac:dyDescent="0.25">
      <c r="A625" s="59"/>
      <c r="B625" s="51"/>
      <c r="C625" s="385" t="s">
        <v>72</v>
      </c>
      <c r="D625" s="385"/>
      <c r="E625" s="385"/>
      <c r="F625" s="53" t="s">
        <v>73</v>
      </c>
      <c r="G625" s="60">
        <v>62.41</v>
      </c>
      <c r="H625" s="56">
        <v>1.3225</v>
      </c>
      <c r="I625" s="61">
        <v>3.4665634999999999</v>
      </c>
      <c r="J625" s="62"/>
      <c r="K625" s="54"/>
      <c r="L625" s="57"/>
      <c r="EX625" s="38"/>
      <c r="EY625" s="39"/>
      <c r="EZ625" s="39"/>
      <c r="FA625" s="39"/>
      <c r="FB625" s="39"/>
      <c r="FF625" s="3" t="s">
        <v>72</v>
      </c>
      <c r="FH625" s="39"/>
      <c r="FJ625" s="39"/>
    </row>
    <row r="626" spans="1:166" customFormat="1" ht="15" x14ac:dyDescent="0.25">
      <c r="A626" s="59"/>
      <c r="B626" s="51"/>
      <c r="C626" s="385" t="s">
        <v>74</v>
      </c>
      <c r="D626" s="385"/>
      <c r="E626" s="385"/>
      <c r="F626" s="53" t="s">
        <v>73</v>
      </c>
      <c r="G626" s="60">
        <v>0.26</v>
      </c>
      <c r="H626" s="56">
        <v>1.4375</v>
      </c>
      <c r="I626" s="61">
        <v>1.56975E-2</v>
      </c>
      <c r="J626" s="62"/>
      <c r="K626" s="54"/>
      <c r="L626" s="57"/>
      <c r="EX626" s="38"/>
      <c r="EY626" s="39"/>
      <c r="EZ626" s="39"/>
      <c r="FA626" s="39"/>
      <c r="FB626" s="39"/>
      <c r="FF626" s="3" t="s">
        <v>74</v>
      </c>
      <c r="FH626" s="39"/>
      <c r="FJ626" s="39"/>
    </row>
    <row r="627" spans="1:166" customFormat="1" ht="15" x14ac:dyDescent="0.25">
      <c r="A627" s="48"/>
      <c r="B627" s="51"/>
      <c r="C627" s="384" t="s">
        <v>75</v>
      </c>
      <c r="D627" s="384"/>
      <c r="E627" s="384"/>
      <c r="F627" s="63"/>
      <c r="G627" s="64"/>
      <c r="H627" s="64"/>
      <c r="I627" s="64"/>
      <c r="J627" s="65">
        <v>81684.19</v>
      </c>
      <c r="K627" s="64"/>
      <c r="L627" s="101">
        <v>4539.8999999999996</v>
      </c>
      <c r="EX627" s="38"/>
      <c r="EY627" s="39"/>
      <c r="EZ627" s="39"/>
      <c r="FA627" s="39"/>
      <c r="FB627" s="39"/>
      <c r="FG627" s="3" t="s">
        <v>75</v>
      </c>
      <c r="FH627" s="39"/>
      <c r="FJ627" s="39"/>
    </row>
    <row r="628" spans="1:166" customFormat="1" ht="15" x14ac:dyDescent="0.25">
      <c r="A628" s="59"/>
      <c r="B628" s="51"/>
      <c r="C628" s="385" t="s">
        <v>76</v>
      </c>
      <c r="D628" s="385"/>
      <c r="E628" s="385"/>
      <c r="F628" s="53"/>
      <c r="G628" s="54"/>
      <c r="H628" s="54"/>
      <c r="I628" s="54"/>
      <c r="J628" s="62"/>
      <c r="K628" s="54"/>
      <c r="L628" s="99">
        <v>4492.2700000000004</v>
      </c>
      <c r="EX628" s="38"/>
      <c r="EY628" s="39"/>
      <c r="EZ628" s="39"/>
      <c r="FA628" s="39"/>
      <c r="FB628" s="39"/>
      <c r="FF628" s="3" t="s">
        <v>76</v>
      </c>
      <c r="FH628" s="39"/>
      <c r="FJ628" s="39"/>
    </row>
    <row r="629" spans="1:166" customFormat="1" ht="15" x14ac:dyDescent="0.25">
      <c r="A629" s="59"/>
      <c r="B629" s="51" t="s">
        <v>186</v>
      </c>
      <c r="C629" s="385" t="s">
        <v>187</v>
      </c>
      <c r="D629" s="385"/>
      <c r="E629" s="385"/>
      <c r="F629" s="53" t="s">
        <v>79</v>
      </c>
      <c r="G629" s="66">
        <v>97</v>
      </c>
      <c r="H629" s="54"/>
      <c r="I629" s="66">
        <v>97</v>
      </c>
      <c r="J629" s="62"/>
      <c r="K629" s="54"/>
      <c r="L629" s="99">
        <v>4357.5</v>
      </c>
      <c r="EX629" s="38"/>
      <c r="EY629" s="39"/>
      <c r="EZ629" s="39"/>
      <c r="FA629" s="39"/>
      <c r="FB629" s="39"/>
      <c r="FF629" s="3" t="s">
        <v>187</v>
      </c>
      <c r="FH629" s="39"/>
      <c r="FJ629" s="39"/>
    </row>
    <row r="630" spans="1:166" customFormat="1" ht="22.5" x14ac:dyDescent="0.25">
      <c r="A630" s="59"/>
      <c r="B630" s="51" t="s">
        <v>188</v>
      </c>
      <c r="C630" s="385" t="s">
        <v>189</v>
      </c>
      <c r="D630" s="385"/>
      <c r="E630" s="385"/>
      <c r="F630" s="53" t="s">
        <v>79</v>
      </c>
      <c r="G630" s="66">
        <v>55</v>
      </c>
      <c r="H630" s="60">
        <v>0.85</v>
      </c>
      <c r="I630" s="60">
        <v>46.75</v>
      </c>
      <c r="J630" s="62"/>
      <c r="K630" s="54"/>
      <c r="L630" s="99">
        <v>2100.14</v>
      </c>
      <c r="EX630" s="38"/>
      <c r="EY630" s="39"/>
      <c r="EZ630" s="39"/>
      <c r="FA630" s="39"/>
      <c r="FB630" s="39"/>
      <c r="FF630" s="3" t="s">
        <v>189</v>
      </c>
      <c r="FH630" s="39"/>
      <c r="FJ630" s="39"/>
    </row>
    <row r="631" spans="1:166" customFormat="1" ht="15" x14ac:dyDescent="0.25">
      <c r="A631" s="67"/>
      <c r="B631" s="68"/>
      <c r="C631" s="386" t="s">
        <v>82</v>
      </c>
      <c r="D631" s="386"/>
      <c r="E631" s="386"/>
      <c r="F631" s="42"/>
      <c r="G631" s="43"/>
      <c r="H631" s="43"/>
      <c r="I631" s="43"/>
      <c r="J631" s="46"/>
      <c r="K631" s="43"/>
      <c r="L631" s="102">
        <v>10997.54</v>
      </c>
      <c r="EX631" s="38"/>
      <c r="EY631" s="39"/>
      <c r="EZ631" s="39"/>
      <c r="FA631" s="39"/>
      <c r="FB631" s="39"/>
      <c r="FH631" s="39" t="s">
        <v>82</v>
      </c>
      <c r="FJ631" s="39"/>
    </row>
    <row r="632" spans="1:166" customFormat="1" ht="33.75" x14ac:dyDescent="0.25">
      <c r="A632" s="40" t="s">
        <v>271</v>
      </c>
      <c r="B632" s="41" t="s">
        <v>191</v>
      </c>
      <c r="C632" s="386" t="s">
        <v>192</v>
      </c>
      <c r="D632" s="386"/>
      <c r="E632" s="386"/>
      <c r="F632" s="42" t="s">
        <v>193</v>
      </c>
      <c r="G632" s="43">
        <v>6.3</v>
      </c>
      <c r="H632" s="44">
        <v>1</v>
      </c>
      <c r="I632" s="78">
        <v>6.3</v>
      </c>
      <c r="J632" s="69">
        <v>1595.83</v>
      </c>
      <c r="K632" s="70">
        <v>1.04236</v>
      </c>
      <c r="L632" s="102">
        <v>10479.6</v>
      </c>
      <c r="EX632" s="38"/>
      <c r="EY632" s="39"/>
      <c r="EZ632" s="39" t="s">
        <v>192</v>
      </c>
      <c r="FA632" s="39" t="s">
        <v>4</v>
      </c>
      <c r="FB632" s="39" t="s">
        <v>4</v>
      </c>
      <c r="FH632" s="39"/>
      <c r="FJ632" s="39"/>
    </row>
    <row r="633" spans="1:166" customFormat="1" ht="15" x14ac:dyDescent="0.25">
      <c r="A633" s="48"/>
      <c r="B633" s="49"/>
      <c r="C633" s="385" t="s">
        <v>194</v>
      </c>
      <c r="D633" s="385"/>
      <c r="E633" s="385"/>
      <c r="F633" s="385"/>
      <c r="G633" s="385"/>
      <c r="H633" s="385"/>
      <c r="I633" s="385"/>
      <c r="J633" s="385"/>
      <c r="K633" s="385"/>
      <c r="L633" s="387"/>
      <c r="EX633" s="38"/>
      <c r="EY633" s="39"/>
      <c r="EZ633" s="39"/>
      <c r="FA633" s="39"/>
      <c r="FB633" s="39"/>
      <c r="FH633" s="39"/>
      <c r="FI633" s="3" t="s">
        <v>194</v>
      </c>
      <c r="FJ633" s="39"/>
    </row>
    <row r="634" spans="1:166" customFormat="1" ht="15" x14ac:dyDescent="0.25">
      <c r="A634" s="50"/>
      <c r="B634" s="51"/>
      <c r="C634" s="388" t="s">
        <v>87</v>
      </c>
      <c r="D634" s="388"/>
      <c r="E634" s="388"/>
      <c r="F634" s="388"/>
      <c r="G634" s="388"/>
      <c r="H634" s="388"/>
      <c r="I634" s="388"/>
      <c r="J634" s="388"/>
      <c r="K634" s="388"/>
      <c r="L634" s="389"/>
      <c r="EX634" s="38"/>
      <c r="EY634" s="39"/>
      <c r="EZ634" s="39"/>
      <c r="FA634" s="39"/>
      <c r="FB634" s="39"/>
      <c r="FD634" s="3" t="s">
        <v>87</v>
      </c>
      <c r="FH634" s="39"/>
      <c r="FJ634" s="39"/>
    </row>
    <row r="635" spans="1:166" customFormat="1" ht="15" x14ac:dyDescent="0.25">
      <c r="A635" s="50"/>
      <c r="B635" s="51"/>
      <c r="C635" s="388" t="s">
        <v>88</v>
      </c>
      <c r="D635" s="388"/>
      <c r="E635" s="388"/>
      <c r="F635" s="388"/>
      <c r="G635" s="388"/>
      <c r="H635" s="388"/>
      <c r="I635" s="388"/>
      <c r="J635" s="388"/>
      <c r="K635" s="388"/>
      <c r="L635" s="389"/>
      <c r="EX635" s="38"/>
      <c r="EY635" s="39"/>
      <c r="EZ635" s="39"/>
      <c r="FA635" s="39"/>
      <c r="FB635" s="39"/>
      <c r="FD635" s="3" t="s">
        <v>88</v>
      </c>
      <c r="FH635" s="39"/>
      <c r="FJ635" s="39"/>
    </row>
    <row r="636" spans="1:166" customFormat="1" ht="15" x14ac:dyDescent="0.25">
      <c r="A636" s="67"/>
      <c r="B636" s="68"/>
      <c r="C636" s="386" t="s">
        <v>82</v>
      </c>
      <c r="D636" s="386"/>
      <c r="E636" s="386"/>
      <c r="F636" s="42"/>
      <c r="G636" s="43"/>
      <c r="H636" s="43"/>
      <c r="I636" s="43"/>
      <c r="J636" s="46"/>
      <c r="K636" s="43"/>
      <c r="L636" s="102">
        <v>10479.6</v>
      </c>
      <c r="EX636" s="38"/>
      <c r="EY636" s="39"/>
      <c r="EZ636" s="39"/>
      <c r="FA636" s="39"/>
      <c r="FB636" s="39"/>
      <c r="FH636" s="39" t="s">
        <v>82</v>
      </c>
      <c r="FJ636" s="39"/>
    </row>
    <row r="637" spans="1:166" customFormat="1" ht="34.5" x14ac:dyDescent="0.25">
      <c r="A637" s="40" t="s">
        <v>272</v>
      </c>
      <c r="B637" s="41" t="s">
        <v>196</v>
      </c>
      <c r="C637" s="386" t="s">
        <v>197</v>
      </c>
      <c r="D637" s="386"/>
      <c r="E637" s="386"/>
      <c r="F637" s="42" t="s">
        <v>109</v>
      </c>
      <c r="G637" s="43">
        <v>3.04</v>
      </c>
      <c r="H637" s="44">
        <v>1</v>
      </c>
      <c r="I637" s="71">
        <v>3.04</v>
      </c>
      <c r="J637" s="46"/>
      <c r="K637" s="43"/>
      <c r="L637" s="47"/>
      <c r="EX637" s="38"/>
      <c r="EY637" s="39"/>
      <c r="EZ637" s="39" t="s">
        <v>197</v>
      </c>
      <c r="FA637" s="39" t="s">
        <v>4</v>
      </c>
      <c r="FB637" s="39" t="s">
        <v>4</v>
      </c>
      <c r="FH637" s="39"/>
      <c r="FJ637" s="39"/>
    </row>
    <row r="638" spans="1:166" customFormat="1" ht="15" x14ac:dyDescent="0.25">
      <c r="A638" s="48"/>
      <c r="B638" s="49"/>
      <c r="C638" s="385" t="s">
        <v>198</v>
      </c>
      <c r="D638" s="385"/>
      <c r="E638" s="385"/>
      <c r="F638" s="385"/>
      <c r="G638" s="385"/>
      <c r="H638" s="385"/>
      <c r="I638" s="385"/>
      <c r="J638" s="385"/>
      <c r="K638" s="385"/>
      <c r="L638" s="387"/>
      <c r="EX638" s="38"/>
      <c r="EY638" s="39"/>
      <c r="EZ638" s="39"/>
      <c r="FA638" s="39"/>
      <c r="FB638" s="39"/>
      <c r="FC638" s="3" t="s">
        <v>198</v>
      </c>
      <c r="FH638" s="39"/>
      <c r="FJ638" s="39"/>
    </row>
    <row r="639" spans="1:166" customFormat="1" ht="68.25" x14ac:dyDescent="0.25">
      <c r="A639" s="50"/>
      <c r="B639" s="51" t="s">
        <v>61</v>
      </c>
      <c r="C639" s="388" t="s">
        <v>62</v>
      </c>
      <c r="D639" s="388"/>
      <c r="E639" s="388"/>
      <c r="F639" s="388"/>
      <c r="G639" s="388"/>
      <c r="H639" s="388"/>
      <c r="I639" s="388"/>
      <c r="J639" s="388"/>
      <c r="K639" s="388"/>
      <c r="L639" s="389"/>
      <c r="EX639" s="38"/>
      <c r="EY639" s="39"/>
      <c r="EZ639" s="39"/>
      <c r="FA639" s="39"/>
      <c r="FB639" s="39"/>
      <c r="FD639" s="3" t="s">
        <v>62</v>
      </c>
      <c r="FH639" s="39"/>
      <c r="FJ639" s="39"/>
    </row>
    <row r="640" spans="1:166" customFormat="1" ht="15" x14ac:dyDescent="0.25">
      <c r="A640" s="50"/>
      <c r="B640" s="51" t="s">
        <v>199</v>
      </c>
      <c r="C640" s="388" t="s">
        <v>200</v>
      </c>
      <c r="D640" s="388"/>
      <c r="E640" s="388"/>
      <c r="F640" s="388"/>
      <c r="G640" s="388"/>
      <c r="H640" s="388"/>
      <c r="I640" s="388"/>
      <c r="J640" s="388"/>
      <c r="K640" s="388"/>
      <c r="L640" s="389"/>
      <c r="EX640" s="38"/>
      <c r="EY640" s="39"/>
      <c r="EZ640" s="39"/>
      <c r="FA640" s="39"/>
      <c r="FB640" s="39"/>
      <c r="FD640" s="3" t="s">
        <v>200</v>
      </c>
      <c r="FH640" s="39"/>
      <c r="FJ640" s="39"/>
    </row>
    <row r="641" spans="1:166" customFormat="1" ht="23.25" x14ac:dyDescent="0.25">
      <c r="A641" s="50"/>
      <c r="B641" s="51" t="s">
        <v>63</v>
      </c>
      <c r="C641" s="388" t="s">
        <v>64</v>
      </c>
      <c r="D641" s="388"/>
      <c r="E641" s="388"/>
      <c r="F641" s="388"/>
      <c r="G641" s="388"/>
      <c r="H641" s="388"/>
      <c r="I641" s="388"/>
      <c r="J641" s="388"/>
      <c r="K641" s="388"/>
      <c r="L641" s="389"/>
      <c r="EX641" s="38"/>
      <c r="EY641" s="39"/>
      <c r="EZ641" s="39"/>
      <c r="FA641" s="39"/>
      <c r="FB641" s="39"/>
      <c r="FD641" s="3" t="s">
        <v>64</v>
      </c>
      <c r="FH641" s="39"/>
      <c r="FJ641" s="39"/>
    </row>
    <row r="642" spans="1:166" customFormat="1" ht="15" x14ac:dyDescent="0.25">
      <c r="A642" s="52"/>
      <c r="B642" s="51" t="s">
        <v>56</v>
      </c>
      <c r="C642" s="385" t="s">
        <v>65</v>
      </c>
      <c r="D642" s="385"/>
      <c r="E642" s="385"/>
      <c r="F642" s="53"/>
      <c r="G642" s="54"/>
      <c r="H642" s="54"/>
      <c r="I642" s="54"/>
      <c r="J642" s="55">
        <v>31722.01</v>
      </c>
      <c r="K642" s="72">
        <v>1.45475</v>
      </c>
      <c r="L642" s="99">
        <v>140288.69</v>
      </c>
      <c r="EX642" s="38"/>
      <c r="EY642" s="39"/>
      <c r="EZ642" s="39"/>
      <c r="FA642" s="39"/>
      <c r="FB642" s="39"/>
      <c r="FE642" s="3" t="s">
        <v>65</v>
      </c>
      <c r="FH642" s="39"/>
      <c r="FJ642" s="39"/>
    </row>
    <row r="643" spans="1:166" customFormat="1" ht="15" x14ac:dyDescent="0.25">
      <c r="A643" s="52"/>
      <c r="B643" s="51" t="s">
        <v>66</v>
      </c>
      <c r="C643" s="385" t="s">
        <v>67</v>
      </c>
      <c r="D643" s="385"/>
      <c r="E643" s="385"/>
      <c r="F643" s="53"/>
      <c r="G643" s="54"/>
      <c r="H643" s="54"/>
      <c r="I643" s="54"/>
      <c r="J643" s="55">
        <v>57385</v>
      </c>
      <c r="K643" s="56">
        <v>1.4375</v>
      </c>
      <c r="L643" s="99">
        <v>250772.45</v>
      </c>
      <c r="EX643" s="38"/>
      <c r="EY643" s="39"/>
      <c r="EZ643" s="39"/>
      <c r="FA643" s="39"/>
      <c r="FB643" s="39"/>
      <c r="FE643" s="3" t="s">
        <v>67</v>
      </c>
      <c r="FH643" s="39"/>
      <c r="FJ643" s="39"/>
    </row>
    <row r="644" spans="1:166" customFormat="1" ht="15" x14ac:dyDescent="0.25">
      <c r="A644" s="52"/>
      <c r="B644" s="51" t="s">
        <v>68</v>
      </c>
      <c r="C644" s="385" t="s">
        <v>69</v>
      </c>
      <c r="D644" s="385"/>
      <c r="E644" s="385"/>
      <c r="F644" s="53"/>
      <c r="G644" s="54"/>
      <c r="H644" s="54"/>
      <c r="I644" s="54"/>
      <c r="J644" s="58">
        <v>216.58</v>
      </c>
      <c r="K644" s="56">
        <v>1.4375</v>
      </c>
      <c r="L644" s="100">
        <v>946.45</v>
      </c>
      <c r="EX644" s="38"/>
      <c r="EY644" s="39"/>
      <c r="EZ644" s="39"/>
      <c r="FA644" s="39"/>
      <c r="FB644" s="39"/>
      <c r="FE644" s="3" t="s">
        <v>69</v>
      </c>
      <c r="FH644" s="39"/>
      <c r="FJ644" s="39"/>
    </row>
    <row r="645" spans="1:166" customFormat="1" ht="15" x14ac:dyDescent="0.25">
      <c r="A645" s="52"/>
      <c r="B645" s="51" t="s">
        <v>70</v>
      </c>
      <c r="C645" s="385" t="s">
        <v>71</v>
      </c>
      <c r="D645" s="385"/>
      <c r="E645" s="385"/>
      <c r="F645" s="53"/>
      <c r="G645" s="54"/>
      <c r="H645" s="54"/>
      <c r="I645" s="54"/>
      <c r="J645" s="58">
        <v>42.16</v>
      </c>
      <c r="K645" s="54"/>
      <c r="L645" s="100">
        <v>128.16999999999999</v>
      </c>
      <c r="EX645" s="38"/>
      <c r="EY645" s="39"/>
      <c r="EZ645" s="39"/>
      <c r="FA645" s="39"/>
      <c r="FB645" s="39"/>
      <c r="FE645" s="3" t="s">
        <v>71</v>
      </c>
      <c r="FH645" s="39"/>
      <c r="FJ645" s="39"/>
    </row>
    <row r="646" spans="1:166" customFormat="1" ht="15" x14ac:dyDescent="0.25">
      <c r="A646" s="59"/>
      <c r="B646" s="51"/>
      <c r="C646" s="385" t="s">
        <v>72</v>
      </c>
      <c r="D646" s="385"/>
      <c r="E646" s="385"/>
      <c r="F646" s="53" t="s">
        <v>73</v>
      </c>
      <c r="G646" s="60">
        <v>24.48</v>
      </c>
      <c r="H646" s="72">
        <v>1.45475</v>
      </c>
      <c r="I646" s="61">
        <v>108.2613312</v>
      </c>
      <c r="J646" s="62"/>
      <c r="K646" s="54"/>
      <c r="L646" s="57"/>
      <c r="EX646" s="38"/>
      <c r="EY646" s="39"/>
      <c r="EZ646" s="39"/>
      <c r="FA646" s="39"/>
      <c r="FB646" s="39"/>
      <c r="FF646" s="3" t="s">
        <v>72</v>
      </c>
      <c r="FH646" s="39"/>
      <c r="FJ646" s="39"/>
    </row>
    <row r="647" spans="1:166" customFormat="1" ht="15" x14ac:dyDescent="0.25">
      <c r="A647" s="59"/>
      <c r="B647" s="51"/>
      <c r="C647" s="385" t="s">
        <v>74</v>
      </c>
      <c r="D647" s="385"/>
      <c r="E647" s="385"/>
      <c r="F647" s="53" t="s">
        <v>73</v>
      </c>
      <c r="G647" s="60">
        <v>19.96</v>
      </c>
      <c r="H647" s="56">
        <v>1.4375</v>
      </c>
      <c r="I647" s="56">
        <v>87.225200000000001</v>
      </c>
      <c r="J647" s="62"/>
      <c r="K647" s="54"/>
      <c r="L647" s="57"/>
      <c r="EX647" s="38"/>
      <c r="EY647" s="39"/>
      <c r="EZ647" s="39"/>
      <c r="FA647" s="39"/>
      <c r="FB647" s="39"/>
      <c r="FF647" s="3" t="s">
        <v>74</v>
      </c>
      <c r="FH647" s="39"/>
      <c r="FJ647" s="39"/>
    </row>
    <row r="648" spans="1:166" customFormat="1" ht="15" x14ac:dyDescent="0.25">
      <c r="A648" s="48"/>
      <c r="B648" s="51"/>
      <c r="C648" s="384" t="s">
        <v>75</v>
      </c>
      <c r="D648" s="384"/>
      <c r="E648" s="384"/>
      <c r="F648" s="63"/>
      <c r="G648" s="64"/>
      <c r="H648" s="64"/>
      <c r="I648" s="64"/>
      <c r="J648" s="65">
        <v>89149.17</v>
      </c>
      <c r="K648" s="64"/>
      <c r="L648" s="101">
        <v>391189.31</v>
      </c>
      <c r="EX648" s="38"/>
      <c r="EY648" s="39"/>
      <c r="EZ648" s="39"/>
      <c r="FA648" s="39"/>
      <c r="FB648" s="39"/>
      <c r="FG648" s="3" t="s">
        <v>75</v>
      </c>
      <c r="FH648" s="39"/>
      <c r="FJ648" s="39"/>
    </row>
    <row r="649" spans="1:166" customFormat="1" ht="15" x14ac:dyDescent="0.25">
      <c r="A649" s="59"/>
      <c r="B649" s="51"/>
      <c r="C649" s="385" t="s">
        <v>76</v>
      </c>
      <c r="D649" s="385"/>
      <c r="E649" s="385"/>
      <c r="F649" s="53"/>
      <c r="G649" s="54"/>
      <c r="H649" s="54"/>
      <c r="I649" s="54"/>
      <c r="J649" s="62"/>
      <c r="K649" s="54"/>
      <c r="L649" s="99">
        <v>141235.14000000001</v>
      </c>
      <c r="EX649" s="38"/>
      <c r="EY649" s="39"/>
      <c r="EZ649" s="39"/>
      <c r="FA649" s="39"/>
      <c r="FB649" s="39"/>
      <c r="FF649" s="3" t="s">
        <v>76</v>
      </c>
      <c r="FH649" s="39"/>
      <c r="FJ649" s="39"/>
    </row>
    <row r="650" spans="1:166" customFormat="1" ht="23.25" x14ac:dyDescent="0.25">
      <c r="A650" s="59"/>
      <c r="B650" s="51" t="s">
        <v>111</v>
      </c>
      <c r="C650" s="385" t="s">
        <v>112</v>
      </c>
      <c r="D650" s="385"/>
      <c r="E650" s="385"/>
      <c r="F650" s="53" t="s">
        <v>79</v>
      </c>
      <c r="G650" s="66">
        <v>97</v>
      </c>
      <c r="H650" s="54"/>
      <c r="I650" s="66">
        <v>97</v>
      </c>
      <c r="J650" s="62"/>
      <c r="K650" s="54"/>
      <c r="L650" s="99">
        <v>136998.09</v>
      </c>
      <c r="EX650" s="38"/>
      <c r="EY650" s="39"/>
      <c r="EZ650" s="39"/>
      <c r="FA650" s="39"/>
      <c r="FB650" s="39"/>
      <c r="FF650" s="3" t="s">
        <v>112</v>
      </c>
      <c r="FH650" s="39"/>
      <c r="FJ650" s="39"/>
    </row>
    <row r="651" spans="1:166" customFormat="1" ht="23.25" x14ac:dyDescent="0.25">
      <c r="A651" s="59"/>
      <c r="B651" s="51" t="s">
        <v>113</v>
      </c>
      <c r="C651" s="385" t="s">
        <v>114</v>
      </c>
      <c r="D651" s="385"/>
      <c r="E651" s="385"/>
      <c r="F651" s="53" t="s">
        <v>79</v>
      </c>
      <c r="G651" s="66">
        <v>51</v>
      </c>
      <c r="H651" s="54"/>
      <c r="I651" s="66">
        <v>51</v>
      </c>
      <c r="J651" s="62"/>
      <c r="K651" s="54"/>
      <c r="L651" s="99">
        <v>72029.919999999998</v>
      </c>
      <c r="EX651" s="38"/>
      <c r="EY651" s="39"/>
      <c r="EZ651" s="39"/>
      <c r="FA651" s="39"/>
      <c r="FB651" s="39"/>
      <c r="FF651" s="3" t="s">
        <v>114</v>
      </c>
      <c r="FH651" s="39"/>
      <c r="FJ651" s="39"/>
    </row>
    <row r="652" spans="1:166" customFormat="1" ht="15" x14ac:dyDescent="0.25">
      <c r="A652" s="67"/>
      <c r="B652" s="68"/>
      <c r="C652" s="386" t="s">
        <v>82</v>
      </c>
      <c r="D652" s="386"/>
      <c r="E652" s="386"/>
      <c r="F652" s="42"/>
      <c r="G652" s="43"/>
      <c r="H652" s="43"/>
      <c r="I652" s="43"/>
      <c r="J652" s="46"/>
      <c r="K652" s="43"/>
      <c r="L652" s="102">
        <v>600217.31999999995</v>
      </c>
      <c r="EX652" s="38"/>
      <c r="EY652" s="39"/>
      <c r="EZ652" s="39"/>
      <c r="FA652" s="39"/>
      <c r="FB652" s="39"/>
      <c r="FH652" s="39" t="s">
        <v>82</v>
      </c>
      <c r="FJ652" s="39"/>
    </row>
    <row r="653" spans="1:166" customFormat="1" ht="45" x14ac:dyDescent="0.25">
      <c r="A653" s="40" t="s">
        <v>273</v>
      </c>
      <c r="B653" s="41" t="s">
        <v>178</v>
      </c>
      <c r="C653" s="386" t="s">
        <v>179</v>
      </c>
      <c r="D653" s="386"/>
      <c r="E653" s="386"/>
      <c r="F653" s="42" t="s">
        <v>150</v>
      </c>
      <c r="G653" s="43">
        <v>310.08</v>
      </c>
      <c r="H653" s="44">
        <v>1</v>
      </c>
      <c r="I653" s="71">
        <v>310.08</v>
      </c>
      <c r="J653" s="69">
        <v>1547</v>
      </c>
      <c r="K653" s="70">
        <v>1.04236</v>
      </c>
      <c r="L653" s="102">
        <v>500013.59</v>
      </c>
      <c r="EX653" s="38"/>
      <c r="EY653" s="39"/>
      <c r="EZ653" s="39" t="s">
        <v>179</v>
      </c>
      <c r="FA653" s="39" t="s">
        <v>4</v>
      </c>
      <c r="FB653" s="39" t="s">
        <v>4</v>
      </c>
      <c r="FH653" s="39"/>
      <c r="FJ653" s="39"/>
    </row>
    <row r="654" spans="1:166" customFormat="1" ht="15" x14ac:dyDescent="0.25">
      <c r="A654" s="48"/>
      <c r="B654" s="49"/>
      <c r="C654" s="385" t="s">
        <v>202</v>
      </c>
      <c r="D654" s="385"/>
      <c r="E654" s="385"/>
      <c r="F654" s="385"/>
      <c r="G654" s="385"/>
      <c r="H654" s="385"/>
      <c r="I654" s="385"/>
      <c r="J654" s="385"/>
      <c r="K654" s="385"/>
      <c r="L654" s="387"/>
      <c r="EX654" s="38"/>
      <c r="EY654" s="39"/>
      <c r="EZ654" s="39"/>
      <c r="FA654" s="39"/>
      <c r="FB654" s="39"/>
      <c r="FC654" s="3" t="s">
        <v>202</v>
      </c>
      <c r="FH654" s="39"/>
      <c r="FJ654" s="39"/>
    </row>
    <row r="655" spans="1:166" customFormat="1" ht="15" x14ac:dyDescent="0.25">
      <c r="A655" s="48"/>
      <c r="B655" s="49"/>
      <c r="C655" s="385" t="s">
        <v>181</v>
      </c>
      <c r="D655" s="385"/>
      <c r="E655" s="385"/>
      <c r="F655" s="385"/>
      <c r="G655" s="385"/>
      <c r="H655" s="385"/>
      <c r="I655" s="385"/>
      <c r="J655" s="385"/>
      <c r="K655" s="385"/>
      <c r="L655" s="387"/>
      <c r="EX655" s="38"/>
      <c r="EY655" s="39"/>
      <c r="EZ655" s="39"/>
      <c r="FA655" s="39"/>
      <c r="FB655" s="39"/>
      <c r="FH655" s="39"/>
      <c r="FI655" s="3" t="s">
        <v>181</v>
      </c>
      <c r="FJ655" s="39"/>
    </row>
    <row r="656" spans="1:166" customFormat="1" ht="15" x14ac:dyDescent="0.25">
      <c r="A656" s="50"/>
      <c r="B656" s="51"/>
      <c r="C656" s="388" t="s">
        <v>87</v>
      </c>
      <c r="D656" s="388"/>
      <c r="E656" s="388"/>
      <c r="F656" s="388"/>
      <c r="G656" s="388"/>
      <c r="H656" s="388"/>
      <c r="I656" s="388"/>
      <c r="J656" s="388"/>
      <c r="K656" s="388"/>
      <c r="L656" s="389"/>
      <c r="EX656" s="38"/>
      <c r="EY656" s="39"/>
      <c r="EZ656" s="39"/>
      <c r="FA656" s="39"/>
      <c r="FB656" s="39"/>
      <c r="FD656" s="3" t="s">
        <v>87</v>
      </c>
      <c r="FH656" s="39"/>
      <c r="FJ656" s="39"/>
    </row>
    <row r="657" spans="1:166" customFormat="1" ht="15" x14ac:dyDescent="0.25">
      <c r="A657" s="50"/>
      <c r="B657" s="51"/>
      <c r="C657" s="388" t="s">
        <v>88</v>
      </c>
      <c r="D657" s="388"/>
      <c r="E657" s="388"/>
      <c r="F657" s="388"/>
      <c r="G657" s="388"/>
      <c r="H657" s="388"/>
      <c r="I657" s="388"/>
      <c r="J657" s="388"/>
      <c r="K657" s="388"/>
      <c r="L657" s="389"/>
      <c r="EX657" s="38"/>
      <c r="EY657" s="39"/>
      <c r="EZ657" s="39"/>
      <c r="FA657" s="39"/>
      <c r="FB657" s="39"/>
      <c r="FD657" s="3" t="s">
        <v>88</v>
      </c>
      <c r="FH657" s="39"/>
      <c r="FJ657" s="39"/>
    </row>
    <row r="658" spans="1:166" customFormat="1" ht="15" x14ac:dyDescent="0.25">
      <c r="A658" s="67"/>
      <c r="B658" s="68"/>
      <c r="C658" s="386" t="s">
        <v>82</v>
      </c>
      <c r="D658" s="386"/>
      <c r="E658" s="386"/>
      <c r="F658" s="42"/>
      <c r="G658" s="43"/>
      <c r="H658" s="43"/>
      <c r="I658" s="43"/>
      <c r="J658" s="46"/>
      <c r="K658" s="43"/>
      <c r="L658" s="102">
        <v>500013.59</v>
      </c>
      <c r="EX658" s="38"/>
      <c r="EY658" s="39"/>
      <c r="EZ658" s="39"/>
      <c r="FA658" s="39"/>
      <c r="FB658" s="39"/>
      <c r="FH658" s="39" t="s">
        <v>82</v>
      </c>
      <c r="FJ658" s="39"/>
    </row>
    <row r="659" spans="1:166" customFormat="1" ht="45.75" x14ac:dyDescent="0.25">
      <c r="A659" s="40" t="s">
        <v>274</v>
      </c>
      <c r="B659" s="41" t="s">
        <v>174</v>
      </c>
      <c r="C659" s="386" t="s">
        <v>275</v>
      </c>
      <c r="D659" s="386"/>
      <c r="E659" s="386"/>
      <c r="F659" s="42" t="s">
        <v>109</v>
      </c>
      <c r="G659" s="43">
        <v>1.52</v>
      </c>
      <c r="H659" s="44">
        <v>1</v>
      </c>
      <c r="I659" s="71">
        <v>1.52</v>
      </c>
      <c r="J659" s="46"/>
      <c r="K659" s="43"/>
      <c r="L659" s="47"/>
      <c r="EX659" s="38"/>
      <c r="EY659" s="39"/>
      <c r="EZ659" s="39" t="s">
        <v>275</v>
      </c>
      <c r="FA659" s="39" t="s">
        <v>4</v>
      </c>
      <c r="FB659" s="39" t="s">
        <v>4</v>
      </c>
      <c r="FH659" s="39"/>
      <c r="FJ659" s="39"/>
    </row>
    <row r="660" spans="1:166" customFormat="1" ht="15" x14ac:dyDescent="0.25">
      <c r="A660" s="48"/>
      <c r="B660" s="49"/>
      <c r="C660" s="385" t="s">
        <v>205</v>
      </c>
      <c r="D660" s="385"/>
      <c r="E660" s="385"/>
      <c r="F660" s="385"/>
      <c r="G660" s="385"/>
      <c r="H660" s="385"/>
      <c r="I660" s="385"/>
      <c r="J660" s="385"/>
      <c r="K660" s="385"/>
      <c r="L660" s="387"/>
      <c r="EX660" s="38"/>
      <c r="EY660" s="39"/>
      <c r="EZ660" s="39"/>
      <c r="FA660" s="39"/>
      <c r="FB660" s="39"/>
      <c r="FC660" s="3" t="s">
        <v>205</v>
      </c>
      <c r="FH660" s="39"/>
      <c r="FJ660" s="39"/>
    </row>
    <row r="661" spans="1:166" customFormat="1" ht="68.25" x14ac:dyDescent="0.25">
      <c r="A661" s="50"/>
      <c r="B661" s="51" t="s">
        <v>61</v>
      </c>
      <c r="C661" s="388" t="s">
        <v>62</v>
      </c>
      <c r="D661" s="388"/>
      <c r="E661" s="388"/>
      <c r="F661" s="388"/>
      <c r="G661" s="388"/>
      <c r="H661" s="388"/>
      <c r="I661" s="388"/>
      <c r="J661" s="388"/>
      <c r="K661" s="388"/>
      <c r="L661" s="389"/>
      <c r="EX661" s="38"/>
      <c r="EY661" s="39"/>
      <c r="EZ661" s="39"/>
      <c r="FA661" s="39"/>
      <c r="FB661" s="39"/>
      <c r="FD661" s="3" t="s">
        <v>62</v>
      </c>
      <c r="FH661" s="39"/>
      <c r="FJ661" s="39"/>
    </row>
    <row r="662" spans="1:166" customFormat="1" ht="15" x14ac:dyDescent="0.25">
      <c r="A662" s="50"/>
      <c r="B662" s="51" t="s">
        <v>199</v>
      </c>
      <c r="C662" s="388" t="s">
        <v>200</v>
      </c>
      <c r="D662" s="388"/>
      <c r="E662" s="388"/>
      <c r="F662" s="388"/>
      <c r="G662" s="388"/>
      <c r="H662" s="388"/>
      <c r="I662" s="388"/>
      <c r="J662" s="388"/>
      <c r="K662" s="388"/>
      <c r="L662" s="389"/>
      <c r="EX662" s="38"/>
      <c r="EY662" s="39"/>
      <c r="EZ662" s="39"/>
      <c r="FA662" s="39"/>
      <c r="FB662" s="39"/>
      <c r="FD662" s="3" t="s">
        <v>200</v>
      </c>
      <c r="FH662" s="39"/>
      <c r="FJ662" s="39"/>
    </row>
    <row r="663" spans="1:166" customFormat="1" ht="23.25" x14ac:dyDescent="0.25">
      <c r="A663" s="50"/>
      <c r="B663" s="51" t="s">
        <v>63</v>
      </c>
      <c r="C663" s="388" t="s">
        <v>64</v>
      </c>
      <c r="D663" s="388"/>
      <c r="E663" s="388"/>
      <c r="F663" s="388"/>
      <c r="G663" s="388"/>
      <c r="H663" s="388"/>
      <c r="I663" s="388"/>
      <c r="J663" s="388"/>
      <c r="K663" s="388"/>
      <c r="L663" s="389"/>
      <c r="EX663" s="38"/>
      <c r="EY663" s="39"/>
      <c r="EZ663" s="39"/>
      <c r="FA663" s="39"/>
      <c r="FB663" s="39"/>
      <c r="FD663" s="3" t="s">
        <v>64</v>
      </c>
      <c r="FH663" s="39"/>
      <c r="FJ663" s="39"/>
    </row>
    <row r="664" spans="1:166" customFormat="1" ht="15" x14ac:dyDescent="0.25">
      <c r="A664" s="52"/>
      <c r="B664" s="51" t="s">
        <v>56</v>
      </c>
      <c r="C664" s="385" t="s">
        <v>65</v>
      </c>
      <c r="D664" s="385"/>
      <c r="E664" s="385"/>
      <c r="F664" s="53"/>
      <c r="G664" s="54"/>
      <c r="H664" s="54"/>
      <c r="I664" s="54"/>
      <c r="J664" s="55">
        <v>38460.35</v>
      </c>
      <c r="K664" s="72">
        <v>1.45475</v>
      </c>
      <c r="L664" s="99">
        <v>85044.3</v>
      </c>
      <c r="EX664" s="38"/>
      <c r="EY664" s="39"/>
      <c r="EZ664" s="39"/>
      <c r="FA664" s="39"/>
      <c r="FB664" s="39"/>
      <c r="FE664" s="3" t="s">
        <v>65</v>
      </c>
      <c r="FH664" s="39"/>
      <c r="FJ664" s="39"/>
    </row>
    <row r="665" spans="1:166" customFormat="1" ht="15" x14ac:dyDescent="0.25">
      <c r="A665" s="52"/>
      <c r="B665" s="51" t="s">
        <v>66</v>
      </c>
      <c r="C665" s="385" t="s">
        <v>67</v>
      </c>
      <c r="D665" s="385"/>
      <c r="E665" s="385"/>
      <c r="F665" s="53"/>
      <c r="G665" s="54"/>
      <c r="H665" s="54"/>
      <c r="I665" s="54"/>
      <c r="J665" s="55">
        <v>1150</v>
      </c>
      <c r="K665" s="56">
        <v>1.4375</v>
      </c>
      <c r="L665" s="99">
        <v>2512.75</v>
      </c>
      <c r="EX665" s="38"/>
      <c r="EY665" s="39"/>
      <c r="EZ665" s="39"/>
      <c r="FA665" s="39"/>
      <c r="FB665" s="39"/>
      <c r="FE665" s="3" t="s">
        <v>67</v>
      </c>
      <c r="FH665" s="39"/>
      <c r="FJ665" s="39"/>
    </row>
    <row r="666" spans="1:166" customFormat="1" ht="15" x14ac:dyDescent="0.25">
      <c r="A666" s="52"/>
      <c r="B666" s="51" t="s">
        <v>68</v>
      </c>
      <c r="C666" s="385" t="s">
        <v>69</v>
      </c>
      <c r="D666" s="385"/>
      <c r="E666" s="385"/>
      <c r="F666" s="53"/>
      <c r="G666" s="54"/>
      <c r="H666" s="54"/>
      <c r="I666" s="54"/>
      <c r="J666" s="58">
        <v>5.0199999999999996</v>
      </c>
      <c r="K666" s="56">
        <v>1.4375</v>
      </c>
      <c r="L666" s="100">
        <v>10.97</v>
      </c>
      <c r="EX666" s="38"/>
      <c r="EY666" s="39"/>
      <c r="EZ666" s="39"/>
      <c r="FA666" s="39"/>
      <c r="FB666" s="39"/>
      <c r="FE666" s="3" t="s">
        <v>69</v>
      </c>
      <c r="FH666" s="39"/>
      <c r="FJ666" s="39"/>
    </row>
    <row r="667" spans="1:166" customFormat="1" ht="15" x14ac:dyDescent="0.25">
      <c r="A667" s="52"/>
      <c r="B667" s="51" t="s">
        <v>70</v>
      </c>
      <c r="C667" s="385" t="s">
        <v>71</v>
      </c>
      <c r="D667" s="385"/>
      <c r="E667" s="385"/>
      <c r="F667" s="53"/>
      <c r="G667" s="54"/>
      <c r="H667" s="54"/>
      <c r="I667" s="54"/>
      <c r="J667" s="58">
        <v>37.630000000000003</v>
      </c>
      <c r="K667" s="54"/>
      <c r="L667" s="100">
        <v>57.2</v>
      </c>
      <c r="EX667" s="38"/>
      <c r="EY667" s="39"/>
      <c r="EZ667" s="39"/>
      <c r="FA667" s="39"/>
      <c r="FB667" s="39"/>
      <c r="FE667" s="3" t="s">
        <v>71</v>
      </c>
      <c r="FH667" s="39"/>
      <c r="FJ667" s="39"/>
    </row>
    <row r="668" spans="1:166" customFormat="1" ht="15" x14ac:dyDescent="0.25">
      <c r="A668" s="59"/>
      <c r="B668" s="51"/>
      <c r="C668" s="385" t="s">
        <v>72</v>
      </c>
      <c r="D668" s="385"/>
      <c r="E668" s="385"/>
      <c r="F668" s="53" t="s">
        <v>73</v>
      </c>
      <c r="G668" s="60">
        <v>29.68</v>
      </c>
      <c r="H668" s="72">
        <v>1.45475</v>
      </c>
      <c r="I668" s="61">
        <v>65.629009600000003</v>
      </c>
      <c r="J668" s="62"/>
      <c r="K668" s="54"/>
      <c r="L668" s="57"/>
      <c r="EX668" s="38"/>
      <c r="EY668" s="39"/>
      <c r="EZ668" s="39"/>
      <c r="FA668" s="39"/>
      <c r="FB668" s="39"/>
      <c r="FF668" s="3" t="s">
        <v>72</v>
      </c>
      <c r="FH668" s="39"/>
      <c r="FJ668" s="39"/>
    </row>
    <row r="669" spans="1:166" customFormat="1" ht="15" x14ac:dyDescent="0.25">
      <c r="A669" s="59"/>
      <c r="B669" s="51"/>
      <c r="C669" s="385" t="s">
        <v>74</v>
      </c>
      <c r="D669" s="385"/>
      <c r="E669" s="385"/>
      <c r="F669" s="53" t="s">
        <v>73</v>
      </c>
      <c r="G669" s="73">
        <v>0.4</v>
      </c>
      <c r="H669" s="56">
        <v>1.4375</v>
      </c>
      <c r="I669" s="79">
        <v>0.874</v>
      </c>
      <c r="J669" s="62"/>
      <c r="K669" s="54"/>
      <c r="L669" s="57"/>
      <c r="EX669" s="38"/>
      <c r="EY669" s="39"/>
      <c r="EZ669" s="39"/>
      <c r="FA669" s="39"/>
      <c r="FB669" s="39"/>
      <c r="FF669" s="3" t="s">
        <v>74</v>
      </c>
      <c r="FH669" s="39"/>
      <c r="FJ669" s="39"/>
    </row>
    <row r="670" spans="1:166" customFormat="1" ht="15" x14ac:dyDescent="0.25">
      <c r="A670" s="48"/>
      <c r="B670" s="51"/>
      <c r="C670" s="384" t="s">
        <v>75</v>
      </c>
      <c r="D670" s="384"/>
      <c r="E670" s="384"/>
      <c r="F670" s="63"/>
      <c r="G670" s="64"/>
      <c r="H670" s="64"/>
      <c r="I670" s="64"/>
      <c r="J670" s="65">
        <v>39647.980000000003</v>
      </c>
      <c r="K670" s="64"/>
      <c r="L670" s="101">
        <v>87614.25</v>
      </c>
      <c r="EX670" s="38"/>
      <c r="EY670" s="39"/>
      <c r="EZ670" s="39"/>
      <c r="FA670" s="39"/>
      <c r="FB670" s="39"/>
      <c r="FG670" s="3" t="s">
        <v>75</v>
      </c>
      <c r="FH670" s="39"/>
      <c r="FJ670" s="39"/>
    </row>
    <row r="671" spans="1:166" customFormat="1" ht="15" x14ac:dyDescent="0.25">
      <c r="A671" s="59"/>
      <c r="B671" s="51"/>
      <c r="C671" s="385" t="s">
        <v>76</v>
      </c>
      <c r="D671" s="385"/>
      <c r="E671" s="385"/>
      <c r="F671" s="53"/>
      <c r="G671" s="54"/>
      <c r="H671" s="54"/>
      <c r="I671" s="54"/>
      <c r="J671" s="62"/>
      <c r="K671" s="54"/>
      <c r="L671" s="99">
        <v>85055.27</v>
      </c>
      <c r="EX671" s="38"/>
      <c r="EY671" s="39"/>
      <c r="EZ671" s="39"/>
      <c r="FA671" s="39"/>
      <c r="FB671" s="39"/>
      <c r="FF671" s="3" t="s">
        <v>76</v>
      </c>
      <c r="FH671" s="39"/>
      <c r="FJ671" s="39"/>
    </row>
    <row r="672" spans="1:166" customFormat="1" ht="23.25" x14ac:dyDescent="0.25">
      <c r="A672" s="59"/>
      <c r="B672" s="51" t="s">
        <v>111</v>
      </c>
      <c r="C672" s="385" t="s">
        <v>112</v>
      </c>
      <c r="D672" s="385"/>
      <c r="E672" s="385"/>
      <c r="F672" s="53" t="s">
        <v>79</v>
      </c>
      <c r="G672" s="66">
        <v>97</v>
      </c>
      <c r="H672" s="54"/>
      <c r="I672" s="66">
        <v>97</v>
      </c>
      <c r="J672" s="62"/>
      <c r="K672" s="54"/>
      <c r="L672" s="99">
        <v>82503.61</v>
      </c>
      <c r="EX672" s="38"/>
      <c r="EY672" s="39"/>
      <c r="EZ672" s="39"/>
      <c r="FA672" s="39"/>
      <c r="FB672" s="39"/>
      <c r="FF672" s="3" t="s">
        <v>112</v>
      </c>
      <c r="FH672" s="39"/>
      <c r="FJ672" s="39"/>
    </row>
    <row r="673" spans="1:166" customFormat="1" ht="23.25" x14ac:dyDescent="0.25">
      <c r="A673" s="59"/>
      <c r="B673" s="51" t="s">
        <v>113</v>
      </c>
      <c r="C673" s="385" t="s">
        <v>114</v>
      </c>
      <c r="D673" s="385"/>
      <c r="E673" s="385"/>
      <c r="F673" s="53" t="s">
        <v>79</v>
      </c>
      <c r="G673" s="66">
        <v>51</v>
      </c>
      <c r="H673" s="54"/>
      <c r="I673" s="66">
        <v>51</v>
      </c>
      <c r="J673" s="62"/>
      <c r="K673" s="54"/>
      <c r="L673" s="99">
        <v>43378.19</v>
      </c>
      <c r="EX673" s="38"/>
      <c r="EY673" s="39"/>
      <c r="EZ673" s="39"/>
      <c r="FA673" s="39"/>
      <c r="FB673" s="39"/>
      <c r="FF673" s="3" t="s">
        <v>114</v>
      </c>
      <c r="FH673" s="39"/>
      <c r="FJ673" s="39"/>
    </row>
    <row r="674" spans="1:166" customFormat="1" ht="15" x14ac:dyDescent="0.25">
      <c r="A674" s="67"/>
      <c r="B674" s="68"/>
      <c r="C674" s="386" t="s">
        <v>82</v>
      </c>
      <c r="D674" s="386"/>
      <c r="E674" s="386"/>
      <c r="F674" s="42"/>
      <c r="G674" s="43"/>
      <c r="H674" s="43"/>
      <c r="I674" s="43"/>
      <c r="J674" s="46"/>
      <c r="K674" s="43"/>
      <c r="L674" s="102">
        <v>213496.05</v>
      </c>
      <c r="EX674" s="38"/>
      <c r="EY674" s="39"/>
      <c r="EZ674" s="39"/>
      <c r="FA674" s="39"/>
      <c r="FB674" s="39"/>
      <c r="FH674" s="39" t="s">
        <v>82</v>
      </c>
      <c r="FJ674" s="39"/>
    </row>
    <row r="675" spans="1:166" customFormat="1" ht="45" x14ac:dyDescent="0.25">
      <c r="A675" s="40" t="s">
        <v>276</v>
      </c>
      <c r="B675" s="41" t="s">
        <v>178</v>
      </c>
      <c r="C675" s="386" t="s">
        <v>179</v>
      </c>
      <c r="D675" s="386"/>
      <c r="E675" s="386"/>
      <c r="F675" s="42" t="s">
        <v>150</v>
      </c>
      <c r="G675" s="43">
        <v>155.04</v>
      </c>
      <c r="H675" s="44">
        <v>1</v>
      </c>
      <c r="I675" s="71">
        <v>155.04</v>
      </c>
      <c r="J675" s="69">
        <v>1547</v>
      </c>
      <c r="K675" s="70">
        <v>1.04236</v>
      </c>
      <c r="L675" s="102">
        <v>250006.79</v>
      </c>
      <c r="EX675" s="38"/>
      <c r="EY675" s="39"/>
      <c r="EZ675" s="39" t="s">
        <v>179</v>
      </c>
      <c r="FA675" s="39" t="s">
        <v>4</v>
      </c>
      <c r="FB675" s="39" t="s">
        <v>4</v>
      </c>
      <c r="FH675" s="39"/>
      <c r="FJ675" s="39"/>
    </row>
    <row r="676" spans="1:166" customFormat="1" ht="15" x14ac:dyDescent="0.25">
      <c r="A676" s="48"/>
      <c r="B676" s="49"/>
      <c r="C676" s="385" t="s">
        <v>207</v>
      </c>
      <c r="D676" s="385"/>
      <c r="E676" s="385"/>
      <c r="F676" s="385"/>
      <c r="G676" s="385"/>
      <c r="H676" s="385"/>
      <c r="I676" s="385"/>
      <c r="J676" s="385"/>
      <c r="K676" s="385"/>
      <c r="L676" s="387"/>
      <c r="EX676" s="38"/>
      <c r="EY676" s="39"/>
      <c r="EZ676" s="39"/>
      <c r="FA676" s="39"/>
      <c r="FB676" s="39"/>
      <c r="FC676" s="3" t="s">
        <v>207</v>
      </c>
      <c r="FH676" s="39"/>
      <c r="FJ676" s="39"/>
    </row>
    <row r="677" spans="1:166" customFormat="1" ht="15" x14ac:dyDescent="0.25">
      <c r="A677" s="48"/>
      <c r="B677" s="49"/>
      <c r="C677" s="385" t="s">
        <v>181</v>
      </c>
      <c r="D677" s="385"/>
      <c r="E677" s="385"/>
      <c r="F677" s="385"/>
      <c r="G677" s="385"/>
      <c r="H677" s="385"/>
      <c r="I677" s="385"/>
      <c r="J677" s="385"/>
      <c r="K677" s="385"/>
      <c r="L677" s="387"/>
      <c r="EX677" s="38"/>
      <c r="EY677" s="39"/>
      <c r="EZ677" s="39"/>
      <c r="FA677" s="39"/>
      <c r="FB677" s="39"/>
      <c r="FH677" s="39"/>
      <c r="FI677" s="3" t="s">
        <v>181</v>
      </c>
      <c r="FJ677" s="39"/>
    </row>
    <row r="678" spans="1:166" customFormat="1" ht="15" x14ac:dyDescent="0.25">
      <c r="A678" s="50"/>
      <c r="B678" s="51"/>
      <c r="C678" s="388" t="s">
        <v>87</v>
      </c>
      <c r="D678" s="388"/>
      <c r="E678" s="388"/>
      <c r="F678" s="388"/>
      <c r="G678" s="388"/>
      <c r="H678" s="388"/>
      <c r="I678" s="388"/>
      <c r="J678" s="388"/>
      <c r="K678" s="388"/>
      <c r="L678" s="389"/>
      <c r="EX678" s="38"/>
      <c r="EY678" s="39"/>
      <c r="EZ678" s="39"/>
      <c r="FA678" s="39"/>
      <c r="FB678" s="39"/>
      <c r="FD678" s="3" t="s">
        <v>87</v>
      </c>
      <c r="FH678" s="39"/>
      <c r="FJ678" s="39"/>
    </row>
    <row r="679" spans="1:166" customFormat="1" ht="15" x14ac:dyDescent="0.25">
      <c r="A679" s="50"/>
      <c r="B679" s="51"/>
      <c r="C679" s="388" t="s">
        <v>88</v>
      </c>
      <c r="D679" s="388"/>
      <c r="E679" s="388"/>
      <c r="F679" s="388"/>
      <c r="G679" s="388"/>
      <c r="H679" s="388"/>
      <c r="I679" s="388"/>
      <c r="J679" s="388"/>
      <c r="K679" s="388"/>
      <c r="L679" s="389"/>
      <c r="EX679" s="38"/>
      <c r="EY679" s="39"/>
      <c r="EZ679" s="39"/>
      <c r="FA679" s="39"/>
      <c r="FB679" s="39"/>
      <c r="FD679" s="3" t="s">
        <v>88</v>
      </c>
      <c r="FH679" s="39"/>
      <c r="FJ679" s="39"/>
    </row>
    <row r="680" spans="1:166" customFormat="1" ht="15" x14ac:dyDescent="0.25">
      <c r="A680" s="67"/>
      <c r="B680" s="68"/>
      <c r="C680" s="386" t="s">
        <v>82</v>
      </c>
      <c r="D680" s="386"/>
      <c r="E680" s="386"/>
      <c r="F680" s="42"/>
      <c r="G680" s="43"/>
      <c r="H680" s="43"/>
      <c r="I680" s="43"/>
      <c r="J680" s="46"/>
      <c r="K680" s="43"/>
      <c r="L680" s="102">
        <v>250006.79</v>
      </c>
      <c r="EX680" s="38"/>
      <c r="EY680" s="39"/>
      <c r="EZ680" s="39"/>
      <c r="FA680" s="39"/>
      <c r="FB680" s="39"/>
      <c r="FH680" s="39" t="s">
        <v>82</v>
      </c>
      <c r="FJ680" s="39"/>
    </row>
    <row r="681" spans="1:166" customFormat="1" ht="34.5" x14ac:dyDescent="0.25">
      <c r="A681" s="40" t="s">
        <v>277</v>
      </c>
      <c r="B681" s="41" t="s">
        <v>174</v>
      </c>
      <c r="C681" s="386" t="s">
        <v>175</v>
      </c>
      <c r="D681" s="386"/>
      <c r="E681" s="386"/>
      <c r="F681" s="42" t="s">
        <v>109</v>
      </c>
      <c r="G681" s="43">
        <v>3.24</v>
      </c>
      <c r="H681" s="44">
        <v>1</v>
      </c>
      <c r="I681" s="71">
        <v>3.24</v>
      </c>
      <c r="J681" s="46"/>
      <c r="K681" s="43"/>
      <c r="L681" s="47"/>
      <c r="EX681" s="38"/>
      <c r="EY681" s="39"/>
      <c r="EZ681" s="39" t="s">
        <v>175</v>
      </c>
      <c r="FA681" s="39" t="s">
        <v>4</v>
      </c>
      <c r="FB681" s="39" t="s">
        <v>4</v>
      </c>
      <c r="FH681" s="39"/>
      <c r="FJ681" s="39"/>
    </row>
    <row r="682" spans="1:166" customFormat="1" ht="15" x14ac:dyDescent="0.25">
      <c r="A682" s="48"/>
      <c r="B682" s="49"/>
      <c r="C682" s="385" t="s">
        <v>278</v>
      </c>
      <c r="D682" s="385"/>
      <c r="E682" s="385"/>
      <c r="F682" s="385"/>
      <c r="G682" s="385"/>
      <c r="H682" s="385"/>
      <c r="I682" s="385"/>
      <c r="J682" s="385"/>
      <c r="K682" s="385"/>
      <c r="L682" s="387"/>
      <c r="EX682" s="38"/>
      <c r="EY682" s="39"/>
      <c r="EZ682" s="39"/>
      <c r="FA682" s="39"/>
      <c r="FB682" s="39"/>
      <c r="FC682" s="3" t="s">
        <v>278</v>
      </c>
      <c r="FH682" s="39"/>
      <c r="FJ682" s="39"/>
    </row>
    <row r="683" spans="1:166" customFormat="1" ht="68.25" x14ac:dyDescent="0.25">
      <c r="A683" s="50"/>
      <c r="B683" s="51" t="s">
        <v>61</v>
      </c>
      <c r="C683" s="388" t="s">
        <v>62</v>
      </c>
      <c r="D683" s="388"/>
      <c r="E683" s="388"/>
      <c r="F683" s="388"/>
      <c r="G683" s="388"/>
      <c r="H683" s="388"/>
      <c r="I683" s="388"/>
      <c r="J683" s="388"/>
      <c r="K683" s="388"/>
      <c r="L683" s="389"/>
      <c r="EX683" s="38"/>
      <c r="EY683" s="39"/>
      <c r="EZ683" s="39"/>
      <c r="FA683" s="39"/>
      <c r="FB683" s="39"/>
      <c r="FD683" s="3" t="s">
        <v>62</v>
      </c>
      <c r="FH683" s="39"/>
      <c r="FJ683" s="39"/>
    </row>
    <row r="684" spans="1:166" customFormat="1" ht="23.25" x14ac:dyDescent="0.25">
      <c r="A684" s="50"/>
      <c r="B684" s="51" t="s">
        <v>63</v>
      </c>
      <c r="C684" s="388" t="s">
        <v>64</v>
      </c>
      <c r="D684" s="388"/>
      <c r="E684" s="388"/>
      <c r="F684" s="388"/>
      <c r="G684" s="388"/>
      <c r="H684" s="388"/>
      <c r="I684" s="388"/>
      <c r="J684" s="388"/>
      <c r="K684" s="388"/>
      <c r="L684" s="389"/>
      <c r="EX684" s="38"/>
      <c r="EY684" s="39"/>
      <c r="EZ684" s="39"/>
      <c r="FA684" s="39"/>
      <c r="FB684" s="39"/>
      <c r="FD684" s="3" t="s">
        <v>64</v>
      </c>
      <c r="FH684" s="39"/>
      <c r="FJ684" s="39"/>
    </row>
    <row r="685" spans="1:166" customFormat="1" ht="15" x14ac:dyDescent="0.25">
      <c r="A685" s="52"/>
      <c r="B685" s="51" t="s">
        <v>56</v>
      </c>
      <c r="C685" s="385" t="s">
        <v>65</v>
      </c>
      <c r="D685" s="385"/>
      <c r="E685" s="385"/>
      <c r="F685" s="53"/>
      <c r="G685" s="54"/>
      <c r="H685" s="54"/>
      <c r="I685" s="54"/>
      <c r="J685" s="55">
        <v>38460.35</v>
      </c>
      <c r="K685" s="56">
        <v>1.3225</v>
      </c>
      <c r="L685" s="99">
        <v>164798.75</v>
      </c>
      <c r="EX685" s="38"/>
      <c r="EY685" s="39"/>
      <c r="EZ685" s="39"/>
      <c r="FA685" s="39"/>
      <c r="FB685" s="39"/>
      <c r="FE685" s="3" t="s">
        <v>65</v>
      </c>
      <c r="FH685" s="39"/>
      <c r="FJ685" s="39"/>
    </row>
    <row r="686" spans="1:166" customFormat="1" ht="15" x14ac:dyDescent="0.25">
      <c r="A686" s="52"/>
      <c r="B686" s="51" t="s">
        <v>66</v>
      </c>
      <c r="C686" s="385" t="s">
        <v>67</v>
      </c>
      <c r="D686" s="385"/>
      <c r="E686" s="385"/>
      <c r="F686" s="53"/>
      <c r="G686" s="54"/>
      <c r="H686" s="54"/>
      <c r="I686" s="54"/>
      <c r="J686" s="55">
        <v>1150</v>
      </c>
      <c r="K686" s="56">
        <v>1.4375</v>
      </c>
      <c r="L686" s="99">
        <v>5356.13</v>
      </c>
      <c r="EX686" s="38"/>
      <c r="EY686" s="39"/>
      <c r="EZ686" s="39"/>
      <c r="FA686" s="39"/>
      <c r="FB686" s="39"/>
      <c r="FE686" s="3" t="s">
        <v>67</v>
      </c>
      <c r="FH686" s="39"/>
      <c r="FJ686" s="39"/>
    </row>
    <row r="687" spans="1:166" customFormat="1" ht="15" x14ac:dyDescent="0.25">
      <c r="A687" s="52"/>
      <c r="B687" s="51" t="s">
        <v>68</v>
      </c>
      <c r="C687" s="385" t="s">
        <v>69</v>
      </c>
      <c r="D687" s="385"/>
      <c r="E687" s="385"/>
      <c r="F687" s="53"/>
      <c r="G687" s="54"/>
      <c r="H687" s="54"/>
      <c r="I687" s="54"/>
      <c r="J687" s="58">
        <v>5.0199999999999996</v>
      </c>
      <c r="K687" s="56">
        <v>1.4375</v>
      </c>
      <c r="L687" s="100">
        <v>23.38</v>
      </c>
      <c r="EX687" s="38"/>
      <c r="EY687" s="39"/>
      <c r="EZ687" s="39"/>
      <c r="FA687" s="39"/>
      <c r="FB687" s="39"/>
      <c r="FE687" s="3" t="s">
        <v>69</v>
      </c>
      <c r="FH687" s="39"/>
      <c r="FJ687" s="39"/>
    </row>
    <row r="688" spans="1:166" customFormat="1" ht="15" x14ac:dyDescent="0.25">
      <c r="A688" s="52"/>
      <c r="B688" s="51" t="s">
        <v>70</v>
      </c>
      <c r="C688" s="385" t="s">
        <v>71</v>
      </c>
      <c r="D688" s="385"/>
      <c r="E688" s="385"/>
      <c r="F688" s="53"/>
      <c r="G688" s="54"/>
      <c r="H688" s="54"/>
      <c r="I688" s="54"/>
      <c r="J688" s="58">
        <v>37.630000000000003</v>
      </c>
      <c r="K688" s="54"/>
      <c r="L688" s="100">
        <v>121.92</v>
      </c>
      <c r="EX688" s="38"/>
      <c r="EY688" s="39"/>
      <c r="EZ688" s="39"/>
      <c r="FA688" s="39"/>
      <c r="FB688" s="39"/>
      <c r="FE688" s="3" t="s">
        <v>71</v>
      </c>
      <c r="FH688" s="39"/>
      <c r="FJ688" s="39"/>
    </row>
    <row r="689" spans="1:166" customFormat="1" ht="15" x14ac:dyDescent="0.25">
      <c r="A689" s="59"/>
      <c r="B689" s="51"/>
      <c r="C689" s="385" t="s">
        <v>72</v>
      </c>
      <c r="D689" s="385"/>
      <c r="E689" s="385"/>
      <c r="F689" s="53" t="s">
        <v>73</v>
      </c>
      <c r="G689" s="60">
        <v>29.68</v>
      </c>
      <c r="H689" s="56">
        <v>1.3225</v>
      </c>
      <c r="I689" s="75">
        <v>127.175832</v>
      </c>
      <c r="J689" s="62"/>
      <c r="K689" s="54"/>
      <c r="L689" s="57"/>
      <c r="EX689" s="38"/>
      <c r="EY689" s="39"/>
      <c r="EZ689" s="39"/>
      <c r="FA689" s="39"/>
      <c r="FB689" s="39"/>
      <c r="FF689" s="3" t="s">
        <v>72</v>
      </c>
      <c r="FH689" s="39"/>
      <c r="FJ689" s="39"/>
    </row>
    <row r="690" spans="1:166" customFormat="1" ht="15" x14ac:dyDescent="0.25">
      <c r="A690" s="59"/>
      <c r="B690" s="51"/>
      <c r="C690" s="385" t="s">
        <v>74</v>
      </c>
      <c r="D690" s="385"/>
      <c r="E690" s="385"/>
      <c r="F690" s="53" t="s">
        <v>73</v>
      </c>
      <c r="G690" s="73">
        <v>0.4</v>
      </c>
      <c r="H690" s="56">
        <v>1.4375</v>
      </c>
      <c r="I690" s="79">
        <v>1.863</v>
      </c>
      <c r="J690" s="62"/>
      <c r="K690" s="54"/>
      <c r="L690" s="57"/>
      <c r="EX690" s="38"/>
      <c r="EY690" s="39"/>
      <c r="EZ690" s="39"/>
      <c r="FA690" s="39"/>
      <c r="FB690" s="39"/>
      <c r="FF690" s="3" t="s">
        <v>74</v>
      </c>
      <c r="FH690" s="39"/>
      <c r="FJ690" s="39"/>
    </row>
    <row r="691" spans="1:166" customFormat="1" ht="15" x14ac:dyDescent="0.25">
      <c r="A691" s="48"/>
      <c r="B691" s="51"/>
      <c r="C691" s="384" t="s">
        <v>75</v>
      </c>
      <c r="D691" s="384"/>
      <c r="E691" s="384"/>
      <c r="F691" s="63"/>
      <c r="G691" s="64"/>
      <c r="H691" s="64"/>
      <c r="I691" s="64"/>
      <c r="J691" s="65">
        <v>39647.980000000003</v>
      </c>
      <c r="K691" s="64"/>
      <c r="L691" s="101">
        <v>170276.8</v>
      </c>
      <c r="EX691" s="38"/>
      <c r="EY691" s="39"/>
      <c r="EZ691" s="39"/>
      <c r="FA691" s="39"/>
      <c r="FB691" s="39"/>
      <c r="FG691" s="3" t="s">
        <v>75</v>
      </c>
      <c r="FH691" s="39"/>
      <c r="FJ691" s="39"/>
    </row>
    <row r="692" spans="1:166" customFormat="1" ht="15" x14ac:dyDescent="0.25">
      <c r="A692" s="59"/>
      <c r="B692" s="51"/>
      <c r="C692" s="385" t="s">
        <v>76</v>
      </c>
      <c r="D692" s="385"/>
      <c r="E692" s="385"/>
      <c r="F692" s="53"/>
      <c r="G692" s="54"/>
      <c r="H692" s="54"/>
      <c r="I692" s="54"/>
      <c r="J692" s="62"/>
      <c r="K692" s="54"/>
      <c r="L692" s="99">
        <v>164822.13</v>
      </c>
      <c r="EX692" s="38"/>
      <c r="EY692" s="39"/>
      <c r="EZ692" s="39"/>
      <c r="FA692" s="39"/>
      <c r="FB692" s="39"/>
      <c r="FF692" s="3" t="s">
        <v>76</v>
      </c>
      <c r="FH692" s="39"/>
      <c r="FJ692" s="39"/>
    </row>
    <row r="693" spans="1:166" customFormat="1" ht="23.25" x14ac:dyDescent="0.25">
      <c r="A693" s="59"/>
      <c r="B693" s="51" t="s">
        <v>111</v>
      </c>
      <c r="C693" s="385" t="s">
        <v>112</v>
      </c>
      <c r="D693" s="385"/>
      <c r="E693" s="385"/>
      <c r="F693" s="53" t="s">
        <v>79</v>
      </c>
      <c r="G693" s="66">
        <v>97</v>
      </c>
      <c r="H693" s="54"/>
      <c r="I693" s="66">
        <v>97</v>
      </c>
      <c r="J693" s="62"/>
      <c r="K693" s="54"/>
      <c r="L693" s="99">
        <v>159877.47</v>
      </c>
      <c r="EX693" s="38"/>
      <c r="EY693" s="39"/>
      <c r="EZ693" s="39"/>
      <c r="FA693" s="39"/>
      <c r="FB693" s="39"/>
      <c r="FF693" s="3" t="s">
        <v>112</v>
      </c>
      <c r="FH693" s="39"/>
      <c r="FJ693" s="39"/>
    </row>
    <row r="694" spans="1:166" customFormat="1" ht="23.25" x14ac:dyDescent="0.25">
      <c r="A694" s="59"/>
      <c r="B694" s="51" t="s">
        <v>113</v>
      </c>
      <c r="C694" s="385" t="s">
        <v>114</v>
      </c>
      <c r="D694" s="385"/>
      <c r="E694" s="385"/>
      <c r="F694" s="53" t="s">
        <v>79</v>
      </c>
      <c r="G694" s="66">
        <v>51</v>
      </c>
      <c r="H694" s="54"/>
      <c r="I694" s="66">
        <v>51</v>
      </c>
      <c r="J694" s="62"/>
      <c r="K694" s="54"/>
      <c r="L694" s="99">
        <v>84059.29</v>
      </c>
      <c r="EX694" s="38"/>
      <c r="EY694" s="39"/>
      <c r="EZ694" s="39"/>
      <c r="FA694" s="39"/>
      <c r="FB694" s="39"/>
      <c r="FF694" s="3" t="s">
        <v>114</v>
      </c>
      <c r="FH694" s="39"/>
      <c r="FJ694" s="39"/>
    </row>
    <row r="695" spans="1:166" customFormat="1" ht="15" x14ac:dyDescent="0.25">
      <c r="A695" s="67"/>
      <c r="B695" s="68"/>
      <c r="C695" s="386" t="s">
        <v>82</v>
      </c>
      <c r="D695" s="386"/>
      <c r="E695" s="386"/>
      <c r="F695" s="42"/>
      <c r="G695" s="43"/>
      <c r="H695" s="43"/>
      <c r="I695" s="43"/>
      <c r="J695" s="46"/>
      <c r="K695" s="43"/>
      <c r="L695" s="102">
        <v>414213.56</v>
      </c>
      <c r="EX695" s="38"/>
      <c r="EY695" s="39"/>
      <c r="EZ695" s="39"/>
      <c r="FA695" s="39"/>
      <c r="FB695" s="39"/>
      <c r="FH695" s="39" t="s">
        <v>82</v>
      </c>
      <c r="FJ695" s="39"/>
    </row>
    <row r="696" spans="1:166" customFormat="1" ht="45" x14ac:dyDescent="0.25">
      <c r="A696" s="40" t="s">
        <v>279</v>
      </c>
      <c r="B696" s="41" t="s">
        <v>178</v>
      </c>
      <c r="C696" s="386" t="s">
        <v>179</v>
      </c>
      <c r="D696" s="386"/>
      <c r="E696" s="386"/>
      <c r="F696" s="42" t="s">
        <v>150</v>
      </c>
      <c r="G696" s="43">
        <v>330.48</v>
      </c>
      <c r="H696" s="44">
        <v>1</v>
      </c>
      <c r="I696" s="71">
        <v>330.48</v>
      </c>
      <c r="J696" s="69">
        <v>1547</v>
      </c>
      <c r="K696" s="70">
        <v>1.04236</v>
      </c>
      <c r="L696" s="102">
        <v>532909.22</v>
      </c>
      <c r="EX696" s="38"/>
      <c r="EY696" s="39"/>
      <c r="EZ696" s="39" t="s">
        <v>179</v>
      </c>
      <c r="FA696" s="39" t="s">
        <v>4</v>
      </c>
      <c r="FB696" s="39" t="s">
        <v>4</v>
      </c>
      <c r="FH696" s="39"/>
      <c r="FJ696" s="39"/>
    </row>
    <row r="697" spans="1:166" customFormat="1" ht="15" x14ac:dyDescent="0.25">
      <c r="A697" s="48"/>
      <c r="B697" s="49"/>
      <c r="C697" s="385" t="s">
        <v>280</v>
      </c>
      <c r="D697" s="385"/>
      <c r="E697" s="385"/>
      <c r="F697" s="385"/>
      <c r="G697" s="385"/>
      <c r="H697" s="385"/>
      <c r="I697" s="385"/>
      <c r="J697" s="385"/>
      <c r="K697" s="385"/>
      <c r="L697" s="387"/>
      <c r="EX697" s="38"/>
      <c r="EY697" s="39"/>
      <c r="EZ697" s="39"/>
      <c r="FA697" s="39"/>
      <c r="FB697" s="39"/>
      <c r="FC697" s="3" t="s">
        <v>280</v>
      </c>
      <c r="FH697" s="39"/>
      <c r="FJ697" s="39"/>
    </row>
    <row r="698" spans="1:166" customFormat="1" ht="15" x14ac:dyDescent="0.25">
      <c r="A698" s="48"/>
      <c r="B698" s="49"/>
      <c r="C698" s="385" t="s">
        <v>181</v>
      </c>
      <c r="D698" s="385"/>
      <c r="E698" s="385"/>
      <c r="F698" s="385"/>
      <c r="G698" s="385"/>
      <c r="H698" s="385"/>
      <c r="I698" s="385"/>
      <c r="J698" s="385"/>
      <c r="K698" s="385"/>
      <c r="L698" s="387"/>
      <c r="EX698" s="38"/>
      <c r="EY698" s="39"/>
      <c r="EZ698" s="39"/>
      <c r="FA698" s="39"/>
      <c r="FB698" s="39"/>
      <c r="FH698" s="39"/>
      <c r="FI698" s="3" t="s">
        <v>181</v>
      </c>
      <c r="FJ698" s="39"/>
    </row>
    <row r="699" spans="1:166" customFormat="1" ht="15" x14ac:dyDescent="0.25">
      <c r="A699" s="50"/>
      <c r="B699" s="51"/>
      <c r="C699" s="388" t="s">
        <v>87</v>
      </c>
      <c r="D699" s="388"/>
      <c r="E699" s="388"/>
      <c r="F699" s="388"/>
      <c r="G699" s="388"/>
      <c r="H699" s="388"/>
      <c r="I699" s="388"/>
      <c r="J699" s="388"/>
      <c r="K699" s="388"/>
      <c r="L699" s="389"/>
      <c r="EX699" s="38"/>
      <c r="EY699" s="39"/>
      <c r="EZ699" s="39"/>
      <c r="FA699" s="39"/>
      <c r="FB699" s="39"/>
      <c r="FD699" s="3" t="s">
        <v>87</v>
      </c>
      <c r="FH699" s="39"/>
      <c r="FJ699" s="39"/>
    </row>
    <row r="700" spans="1:166" customFormat="1" ht="15" x14ac:dyDescent="0.25">
      <c r="A700" s="50"/>
      <c r="B700" s="51"/>
      <c r="C700" s="388" t="s">
        <v>88</v>
      </c>
      <c r="D700" s="388"/>
      <c r="E700" s="388"/>
      <c r="F700" s="388"/>
      <c r="G700" s="388"/>
      <c r="H700" s="388"/>
      <c r="I700" s="388"/>
      <c r="J700" s="388"/>
      <c r="K700" s="388"/>
      <c r="L700" s="389"/>
      <c r="EX700" s="38"/>
      <c r="EY700" s="39"/>
      <c r="EZ700" s="39"/>
      <c r="FA700" s="39"/>
      <c r="FB700" s="39"/>
      <c r="FD700" s="3" t="s">
        <v>88</v>
      </c>
      <c r="FH700" s="39"/>
      <c r="FJ700" s="39"/>
    </row>
    <row r="701" spans="1:166" customFormat="1" ht="15" x14ac:dyDescent="0.25">
      <c r="A701" s="67"/>
      <c r="B701" s="68"/>
      <c r="C701" s="386" t="s">
        <v>82</v>
      </c>
      <c r="D701" s="386"/>
      <c r="E701" s="386"/>
      <c r="F701" s="42"/>
      <c r="G701" s="43"/>
      <c r="H701" s="43"/>
      <c r="I701" s="43"/>
      <c r="J701" s="46"/>
      <c r="K701" s="43"/>
      <c r="L701" s="102">
        <v>532909.22</v>
      </c>
      <c r="EX701" s="38"/>
      <c r="EY701" s="39"/>
      <c r="EZ701" s="39"/>
      <c r="FA701" s="39"/>
      <c r="FB701" s="39"/>
      <c r="FH701" s="39" t="s">
        <v>82</v>
      </c>
      <c r="FJ701" s="39"/>
    </row>
    <row r="702" spans="1:166" customFormat="1" ht="34.5" x14ac:dyDescent="0.25">
      <c r="A702" s="40" t="s">
        <v>281</v>
      </c>
      <c r="B702" s="41" t="s">
        <v>174</v>
      </c>
      <c r="C702" s="386" t="s">
        <v>175</v>
      </c>
      <c r="D702" s="386"/>
      <c r="E702" s="386"/>
      <c r="F702" s="42" t="s">
        <v>109</v>
      </c>
      <c r="G702" s="43">
        <v>0.2</v>
      </c>
      <c r="H702" s="44">
        <v>1</v>
      </c>
      <c r="I702" s="78">
        <v>0.2</v>
      </c>
      <c r="J702" s="46"/>
      <c r="K702" s="43"/>
      <c r="L702" s="47"/>
      <c r="EX702" s="38"/>
      <c r="EY702" s="39"/>
      <c r="EZ702" s="39" t="s">
        <v>175</v>
      </c>
      <c r="FA702" s="39" t="s">
        <v>4</v>
      </c>
      <c r="FB702" s="39" t="s">
        <v>4</v>
      </c>
      <c r="FH702" s="39"/>
      <c r="FJ702" s="39"/>
    </row>
    <row r="703" spans="1:166" customFormat="1" ht="15" x14ac:dyDescent="0.25">
      <c r="A703" s="48"/>
      <c r="B703" s="49"/>
      <c r="C703" s="385" t="s">
        <v>213</v>
      </c>
      <c r="D703" s="385"/>
      <c r="E703" s="385"/>
      <c r="F703" s="385"/>
      <c r="G703" s="385"/>
      <c r="H703" s="385"/>
      <c r="I703" s="385"/>
      <c r="J703" s="385"/>
      <c r="K703" s="385"/>
      <c r="L703" s="387"/>
      <c r="EX703" s="38"/>
      <c r="EY703" s="39"/>
      <c r="EZ703" s="39"/>
      <c r="FA703" s="39"/>
      <c r="FB703" s="39"/>
      <c r="FC703" s="3" t="s">
        <v>213</v>
      </c>
      <c r="FH703" s="39"/>
      <c r="FJ703" s="39"/>
    </row>
    <row r="704" spans="1:166" customFormat="1" ht="68.25" x14ac:dyDescent="0.25">
      <c r="A704" s="50"/>
      <c r="B704" s="51" t="s">
        <v>61</v>
      </c>
      <c r="C704" s="388" t="s">
        <v>62</v>
      </c>
      <c r="D704" s="388"/>
      <c r="E704" s="388"/>
      <c r="F704" s="388"/>
      <c r="G704" s="388"/>
      <c r="H704" s="388"/>
      <c r="I704" s="388"/>
      <c r="J704" s="388"/>
      <c r="K704" s="388"/>
      <c r="L704" s="389"/>
      <c r="EX704" s="38"/>
      <c r="EY704" s="39"/>
      <c r="EZ704" s="39"/>
      <c r="FA704" s="39"/>
      <c r="FB704" s="39"/>
      <c r="FD704" s="3" t="s">
        <v>62</v>
      </c>
      <c r="FH704" s="39"/>
      <c r="FJ704" s="39"/>
    </row>
    <row r="705" spans="1:166" customFormat="1" ht="23.25" x14ac:dyDescent="0.25">
      <c r="A705" s="50"/>
      <c r="B705" s="51" t="s">
        <v>63</v>
      </c>
      <c r="C705" s="388" t="s">
        <v>64</v>
      </c>
      <c r="D705" s="388"/>
      <c r="E705" s="388"/>
      <c r="F705" s="388"/>
      <c r="G705" s="388"/>
      <c r="H705" s="388"/>
      <c r="I705" s="388"/>
      <c r="J705" s="388"/>
      <c r="K705" s="388"/>
      <c r="L705" s="389"/>
      <c r="EX705" s="38"/>
      <c r="EY705" s="39"/>
      <c r="EZ705" s="39"/>
      <c r="FA705" s="39"/>
      <c r="FB705" s="39"/>
      <c r="FD705" s="3" t="s">
        <v>64</v>
      </c>
      <c r="FH705" s="39"/>
      <c r="FJ705" s="39"/>
    </row>
    <row r="706" spans="1:166" customFormat="1" ht="15" x14ac:dyDescent="0.25">
      <c r="A706" s="52"/>
      <c r="B706" s="51" t="s">
        <v>56</v>
      </c>
      <c r="C706" s="385" t="s">
        <v>65</v>
      </c>
      <c r="D706" s="385"/>
      <c r="E706" s="385"/>
      <c r="F706" s="53"/>
      <c r="G706" s="54"/>
      <c r="H706" s="54"/>
      <c r="I706" s="54"/>
      <c r="J706" s="55">
        <v>38460.35</v>
      </c>
      <c r="K706" s="56">
        <v>1.3225</v>
      </c>
      <c r="L706" s="99">
        <v>10172.76</v>
      </c>
      <c r="EX706" s="38"/>
      <c r="EY706" s="39"/>
      <c r="EZ706" s="39"/>
      <c r="FA706" s="39"/>
      <c r="FB706" s="39"/>
      <c r="FE706" s="3" t="s">
        <v>65</v>
      </c>
      <c r="FH706" s="39"/>
      <c r="FJ706" s="39"/>
    </row>
    <row r="707" spans="1:166" customFormat="1" ht="15" x14ac:dyDescent="0.25">
      <c r="A707" s="52"/>
      <c r="B707" s="51" t="s">
        <v>66</v>
      </c>
      <c r="C707" s="385" t="s">
        <v>67</v>
      </c>
      <c r="D707" s="385"/>
      <c r="E707" s="385"/>
      <c r="F707" s="53"/>
      <c r="G707" s="54"/>
      <c r="H707" s="54"/>
      <c r="I707" s="54"/>
      <c r="J707" s="55">
        <v>1150</v>
      </c>
      <c r="K707" s="56">
        <v>1.4375</v>
      </c>
      <c r="L707" s="100">
        <v>330.63</v>
      </c>
      <c r="EX707" s="38"/>
      <c r="EY707" s="39"/>
      <c r="EZ707" s="39"/>
      <c r="FA707" s="39"/>
      <c r="FB707" s="39"/>
      <c r="FE707" s="3" t="s">
        <v>67</v>
      </c>
      <c r="FH707" s="39"/>
      <c r="FJ707" s="39"/>
    </row>
    <row r="708" spans="1:166" customFormat="1" ht="15" x14ac:dyDescent="0.25">
      <c r="A708" s="52"/>
      <c r="B708" s="51" t="s">
        <v>68</v>
      </c>
      <c r="C708" s="385" t="s">
        <v>69</v>
      </c>
      <c r="D708" s="385"/>
      <c r="E708" s="385"/>
      <c r="F708" s="53"/>
      <c r="G708" s="54"/>
      <c r="H708" s="54"/>
      <c r="I708" s="54"/>
      <c r="J708" s="58">
        <v>5.0199999999999996</v>
      </c>
      <c r="K708" s="56">
        <v>1.4375</v>
      </c>
      <c r="L708" s="100">
        <v>1.44</v>
      </c>
      <c r="EX708" s="38"/>
      <c r="EY708" s="39"/>
      <c r="EZ708" s="39"/>
      <c r="FA708" s="39"/>
      <c r="FB708" s="39"/>
      <c r="FE708" s="3" t="s">
        <v>69</v>
      </c>
      <c r="FH708" s="39"/>
      <c r="FJ708" s="39"/>
    </row>
    <row r="709" spans="1:166" customFormat="1" ht="15" x14ac:dyDescent="0.25">
      <c r="A709" s="52"/>
      <c r="B709" s="51" t="s">
        <v>70</v>
      </c>
      <c r="C709" s="385" t="s">
        <v>71</v>
      </c>
      <c r="D709" s="385"/>
      <c r="E709" s="385"/>
      <c r="F709" s="53"/>
      <c r="G709" s="54"/>
      <c r="H709" s="54"/>
      <c r="I709" s="54"/>
      <c r="J709" s="58">
        <v>37.630000000000003</v>
      </c>
      <c r="K709" s="54"/>
      <c r="L709" s="100">
        <v>7.53</v>
      </c>
      <c r="EX709" s="38"/>
      <c r="EY709" s="39"/>
      <c r="EZ709" s="39"/>
      <c r="FA709" s="39"/>
      <c r="FB709" s="39"/>
      <c r="FE709" s="3" t="s">
        <v>71</v>
      </c>
      <c r="FH709" s="39"/>
      <c r="FJ709" s="39"/>
    </row>
    <row r="710" spans="1:166" customFormat="1" ht="15" x14ac:dyDescent="0.25">
      <c r="A710" s="59"/>
      <c r="B710" s="51"/>
      <c r="C710" s="385" t="s">
        <v>72</v>
      </c>
      <c r="D710" s="385"/>
      <c r="E710" s="385"/>
      <c r="F710" s="53" t="s">
        <v>73</v>
      </c>
      <c r="G710" s="60">
        <v>29.68</v>
      </c>
      <c r="H710" s="56">
        <v>1.3225</v>
      </c>
      <c r="I710" s="72">
        <v>7.8503600000000002</v>
      </c>
      <c r="J710" s="62"/>
      <c r="K710" s="54"/>
      <c r="L710" s="57"/>
      <c r="EX710" s="38"/>
      <c r="EY710" s="39"/>
      <c r="EZ710" s="39"/>
      <c r="FA710" s="39"/>
      <c r="FB710" s="39"/>
      <c r="FF710" s="3" t="s">
        <v>72</v>
      </c>
      <c r="FH710" s="39"/>
      <c r="FJ710" s="39"/>
    </row>
    <row r="711" spans="1:166" customFormat="1" ht="15" x14ac:dyDescent="0.25">
      <c r="A711" s="59"/>
      <c r="B711" s="51"/>
      <c r="C711" s="385" t="s">
        <v>74</v>
      </c>
      <c r="D711" s="385"/>
      <c r="E711" s="385"/>
      <c r="F711" s="53" t="s">
        <v>73</v>
      </c>
      <c r="G711" s="73">
        <v>0.4</v>
      </c>
      <c r="H711" s="56">
        <v>1.4375</v>
      </c>
      <c r="I711" s="79">
        <v>0.115</v>
      </c>
      <c r="J711" s="62"/>
      <c r="K711" s="54"/>
      <c r="L711" s="57"/>
      <c r="EX711" s="38"/>
      <c r="EY711" s="39"/>
      <c r="EZ711" s="39"/>
      <c r="FA711" s="39"/>
      <c r="FB711" s="39"/>
      <c r="FF711" s="3" t="s">
        <v>74</v>
      </c>
      <c r="FH711" s="39"/>
      <c r="FJ711" s="39"/>
    </row>
    <row r="712" spans="1:166" customFormat="1" ht="15" x14ac:dyDescent="0.25">
      <c r="A712" s="48"/>
      <c r="B712" s="51"/>
      <c r="C712" s="384" t="s">
        <v>75</v>
      </c>
      <c r="D712" s="384"/>
      <c r="E712" s="384"/>
      <c r="F712" s="63"/>
      <c r="G712" s="64"/>
      <c r="H712" s="64"/>
      <c r="I712" s="64"/>
      <c r="J712" s="65">
        <v>39647.980000000003</v>
      </c>
      <c r="K712" s="64"/>
      <c r="L712" s="101">
        <v>10510.92</v>
      </c>
      <c r="EX712" s="38"/>
      <c r="EY712" s="39"/>
      <c r="EZ712" s="39"/>
      <c r="FA712" s="39"/>
      <c r="FB712" s="39"/>
      <c r="FG712" s="3" t="s">
        <v>75</v>
      </c>
      <c r="FH712" s="39"/>
      <c r="FJ712" s="39"/>
    </row>
    <row r="713" spans="1:166" customFormat="1" ht="15" x14ac:dyDescent="0.25">
      <c r="A713" s="59"/>
      <c r="B713" s="51"/>
      <c r="C713" s="385" t="s">
        <v>76</v>
      </c>
      <c r="D713" s="385"/>
      <c r="E713" s="385"/>
      <c r="F713" s="53"/>
      <c r="G713" s="54"/>
      <c r="H713" s="54"/>
      <c r="I713" s="54"/>
      <c r="J713" s="62"/>
      <c r="K713" s="54"/>
      <c r="L713" s="99">
        <v>10174.200000000001</v>
      </c>
      <c r="EX713" s="38"/>
      <c r="EY713" s="39"/>
      <c r="EZ713" s="39"/>
      <c r="FA713" s="39"/>
      <c r="FB713" s="39"/>
      <c r="FF713" s="3" t="s">
        <v>76</v>
      </c>
      <c r="FH713" s="39"/>
      <c r="FJ713" s="39"/>
    </row>
    <row r="714" spans="1:166" customFormat="1" ht="23.25" x14ac:dyDescent="0.25">
      <c r="A714" s="59"/>
      <c r="B714" s="51" t="s">
        <v>111</v>
      </c>
      <c r="C714" s="385" t="s">
        <v>112</v>
      </c>
      <c r="D714" s="385"/>
      <c r="E714" s="385"/>
      <c r="F714" s="53" t="s">
        <v>79</v>
      </c>
      <c r="G714" s="66">
        <v>97</v>
      </c>
      <c r="H714" s="54"/>
      <c r="I714" s="66">
        <v>97</v>
      </c>
      <c r="J714" s="62"/>
      <c r="K714" s="54"/>
      <c r="L714" s="99">
        <v>9868.9699999999993</v>
      </c>
      <c r="EX714" s="38"/>
      <c r="EY714" s="39"/>
      <c r="EZ714" s="39"/>
      <c r="FA714" s="39"/>
      <c r="FB714" s="39"/>
      <c r="FF714" s="3" t="s">
        <v>112</v>
      </c>
      <c r="FH714" s="39"/>
      <c r="FJ714" s="39"/>
    </row>
    <row r="715" spans="1:166" customFormat="1" ht="23.25" x14ac:dyDescent="0.25">
      <c r="A715" s="59"/>
      <c r="B715" s="51" t="s">
        <v>113</v>
      </c>
      <c r="C715" s="385" t="s">
        <v>114</v>
      </c>
      <c r="D715" s="385"/>
      <c r="E715" s="385"/>
      <c r="F715" s="53" t="s">
        <v>79</v>
      </c>
      <c r="G715" s="66">
        <v>51</v>
      </c>
      <c r="H715" s="54"/>
      <c r="I715" s="66">
        <v>51</v>
      </c>
      <c r="J715" s="62"/>
      <c r="K715" s="54"/>
      <c r="L715" s="99">
        <v>5188.84</v>
      </c>
      <c r="EX715" s="38"/>
      <c r="EY715" s="39"/>
      <c r="EZ715" s="39"/>
      <c r="FA715" s="39"/>
      <c r="FB715" s="39"/>
      <c r="FF715" s="3" t="s">
        <v>114</v>
      </c>
      <c r="FH715" s="39"/>
      <c r="FJ715" s="39"/>
    </row>
    <row r="716" spans="1:166" customFormat="1" ht="15" x14ac:dyDescent="0.25">
      <c r="A716" s="67"/>
      <c r="B716" s="68"/>
      <c r="C716" s="386" t="s">
        <v>82</v>
      </c>
      <c r="D716" s="386"/>
      <c r="E716" s="386"/>
      <c r="F716" s="42"/>
      <c r="G716" s="43"/>
      <c r="H716" s="43"/>
      <c r="I716" s="43"/>
      <c r="J716" s="46"/>
      <c r="K716" s="43"/>
      <c r="L716" s="102">
        <v>25568.73</v>
      </c>
      <c r="EX716" s="38"/>
      <c r="EY716" s="39"/>
      <c r="EZ716" s="39"/>
      <c r="FA716" s="39"/>
      <c r="FB716" s="39"/>
      <c r="FH716" s="39" t="s">
        <v>82</v>
      </c>
      <c r="FJ716" s="39"/>
    </row>
    <row r="717" spans="1:166" customFormat="1" ht="45" x14ac:dyDescent="0.25">
      <c r="A717" s="40" t="s">
        <v>282</v>
      </c>
      <c r="B717" s="41" t="s">
        <v>178</v>
      </c>
      <c r="C717" s="386" t="s">
        <v>179</v>
      </c>
      <c r="D717" s="386"/>
      <c r="E717" s="386"/>
      <c r="F717" s="42" t="s">
        <v>150</v>
      </c>
      <c r="G717" s="43">
        <v>20.399999999999999</v>
      </c>
      <c r="H717" s="44">
        <v>1</v>
      </c>
      <c r="I717" s="78">
        <v>20.399999999999999</v>
      </c>
      <c r="J717" s="69">
        <v>1547</v>
      </c>
      <c r="K717" s="70">
        <v>1.04236</v>
      </c>
      <c r="L717" s="102">
        <v>32895.629999999997</v>
      </c>
      <c r="EX717" s="38"/>
      <c r="EY717" s="39"/>
      <c r="EZ717" s="39" t="s">
        <v>179</v>
      </c>
      <c r="FA717" s="39" t="s">
        <v>4</v>
      </c>
      <c r="FB717" s="39" t="s">
        <v>4</v>
      </c>
      <c r="FH717" s="39"/>
      <c r="FJ717" s="39"/>
    </row>
    <row r="718" spans="1:166" customFormat="1" ht="15" x14ac:dyDescent="0.25">
      <c r="A718" s="48"/>
      <c r="B718" s="49"/>
      <c r="C718" s="385" t="s">
        <v>215</v>
      </c>
      <c r="D718" s="385"/>
      <c r="E718" s="385"/>
      <c r="F718" s="385"/>
      <c r="G718" s="385"/>
      <c r="H718" s="385"/>
      <c r="I718" s="385"/>
      <c r="J718" s="385"/>
      <c r="K718" s="385"/>
      <c r="L718" s="387"/>
      <c r="EX718" s="38"/>
      <c r="EY718" s="39"/>
      <c r="EZ718" s="39"/>
      <c r="FA718" s="39"/>
      <c r="FB718" s="39"/>
      <c r="FC718" s="3" t="s">
        <v>215</v>
      </c>
      <c r="FH718" s="39"/>
      <c r="FJ718" s="39"/>
    </row>
    <row r="719" spans="1:166" customFormat="1" ht="15" x14ac:dyDescent="0.25">
      <c r="A719" s="48"/>
      <c r="B719" s="49"/>
      <c r="C719" s="385" t="s">
        <v>181</v>
      </c>
      <c r="D719" s="385"/>
      <c r="E719" s="385"/>
      <c r="F719" s="385"/>
      <c r="G719" s="385"/>
      <c r="H719" s="385"/>
      <c r="I719" s="385"/>
      <c r="J719" s="385"/>
      <c r="K719" s="385"/>
      <c r="L719" s="387"/>
      <c r="EX719" s="38"/>
      <c r="EY719" s="39"/>
      <c r="EZ719" s="39"/>
      <c r="FA719" s="39"/>
      <c r="FB719" s="39"/>
      <c r="FH719" s="39"/>
      <c r="FI719" s="3" t="s">
        <v>181</v>
      </c>
      <c r="FJ719" s="39"/>
    </row>
    <row r="720" spans="1:166" customFormat="1" ht="15" x14ac:dyDescent="0.25">
      <c r="A720" s="50"/>
      <c r="B720" s="51"/>
      <c r="C720" s="388" t="s">
        <v>87</v>
      </c>
      <c r="D720" s="388"/>
      <c r="E720" s="388"/>
      <c r="F720" s="388"/>
      <c r="G720" s="388"/>
      <c r="H720" s="388"/>
      <c r="I720" s="388"/>
      <c r="J720" s="388"/>
      <c r="K720" s="388"/>
      <c r="L720" s="389"/>
      <c r="EX720" s="38"/>
      <c r="EY720" s="39"/>
      <c r="EZ720" s="39"/>
      <c r="FA720" s="39"/>
      <c r="FB720" s="39"/>
      <c r="FD720" s="3" t="s">
        <v>87</v>
      </c>
      <c r="FH720" s="39"/>
      <c r="FJ720" s="39"/>
    </row>
    <row r="721" spans="1:166" customFormat="1" ht="15" x14ac:dyDescent="0.25">
      <c r="A721" s="50"/>
      <c r="B721" s="51"/>
      <c r="C721" s="388" t="s">
        <v>88</v>
      </c>
      <c r="D721" s="388"/>
      <c r="E721" s="388"/>
      <c r="F721" s="388"/>
      <c r="G721" s="388"/>
      <c r="H721" s="388"/>
      <c r="I721" s="388"/>
      <c r="J721" s="388"/>
      <c r="K721" s="388"/>
      <c r="L721" s="389"/>
      <c r="EX721" s="38"/>
      <c r="EY721" s="39"/>
      <c r="EZ721" s="39"/>
      <c r="FA721" s="39"/>
      <c r="FB721" s="39"/>
      <c r="FD721" s="3" t="s">
        <v>88</v>
      </c>
      <c r="FH721" s="39"/>
      <c r="FJ721" s="39"/>
    </row>
    <row r="722" spans="1:166" customFormat="1" ht="15" x14ac:dyDescent="0.25">
      <c r="A722" s="67"/>
      <c r="B722" s="68"/>
      <c r="C722" s="386" t="s">
        <v>82</v>
      </c>
      <c r="D722" s="386"/>
      <c r="E722" s="386"/>
      <c r="F722" s="42"/>
      <c r="G722" s="43"/>
      <c r="H722" s="43"/>
      <c r="I722" s="43"/>
      <c r="J722" s="46"/>
      <c r="K722" s="43"/>
      <c r="L722" s="102">
        <v>32895.629999999997</v>
      </c>
      <c r="EX722" s="38"/>
      <c r="EY722" s="39"/>
      <c r="EZ722" s="39"/>
      <c r="FA722" s="39"/>
      <c r="FB722" s="39"/>
      <c r="FH722" s="39" t="s">
        <v>82</v>
      </c>
      <c r="FJ722" s="39"/>
    </row>
    <row r="723" spans="1:166" customFormat="1" ht="34.5" x14ac:dyDescent="0.25">
      <c r="A723" s="40" t="s">
        <v>283</v>
      </c>
      <c r="B723" s="41" t="s">
        <v>174</v>
      </c>
      <c r="C723" s="386" t="s">
        <v>175</v>
      </c>
      <c r="D723" s="386"/>
      <c r="E723" s="386"/>
      <c r="F723" s="42" t="s">
        <v>109</v>
      </c>
      <c r="G723" s="43">
        <v>0.4</v>
      </c>
      <c r="H723" s="44">
        <v>1</v>
      </c>
      <c r="I723" s="78">
        <v>0.4</v>
      </c>
      <c r="J723" s="46"/>
      <c r="K723" s="43"/>
      <c r="L723" s="47"/>
      <c r="EX723" s="38"/>
      <c r="EY723" s="39"/>
      <c r="EZ723" s="39" t="s">
        <v>175</v>
      </c>
      <c r="FA723" s="39" t="s">
        <v>4</v>
      </c>
      <c r="FB723" s="39" t="s">
        <v>4</v>
      </c>
      <c r="FH723" s="39"/>
      <c r="FJ723" s="39"/>
    </row>
    <row r="724" spans="1:166" customFormat="1" ht="15" x14ac:dyDescent="0.25">
      <c r="A724" s="48"/>
      <c r="B724" s="49"/>
      <c r="C724" s="385" t="s">
        <v>217</v>
      </c>
      <c r="D724" s="385"/>
      <c r="E724" s="385"/>
      <c r="F724" s="385"/>
      <c r="G724" s="385"/>
      <c r="H724" s="385"/>
      <c r="I724" s="385"/>
      <c r="J724" s="385"/>
      <c r="K724" s="385"/>
      <c r="L724" s="387"/>
      <c r="EX724" s="38"/>
      <c r="EY724" s="39"/>
      <c r="EZ724" s="39"/>
      <c r="FA724" s="39"/>
      <c r="FB724" s="39"/>
      <c r="FC724" s="3" t="s">
        <v>217</v>
      </c>
      <c r="FH724" s="39"/>
      <c r="FJ724" s="39"/>
    </row>
    <row r="725" spans="1:166" customFormat="1" ht="68.25" x14ac:dyDescent="0.25">
      <c r="A725" s="50"/>
      <c r="B725" s="51" t="s">
        <v>61</v>
      </c>
      <c r="C725" s="388" t="s">
        <v>62</v>
      </c>
      <c r="D725" s="388"/>
      <c r="E725" s="388"/>
      <c r="F725" s="388"/>
      <c r="G725" s="388"/>
      <c r="H725" s="388"/>
      <c r="I725" s="388"/>
      <c r="J725" s="388"/>
      <c r="K725" s="388"/>
      <c r="L725" s="389"/>
      <c r="EX725" s="38"/>
      <c r="EY725" s="39"/>
      <c r="EZ725" s="39"/>
      <c r="FA725" s="39"/>
      <c r="FB725" s="39"/>
      <c r="FD725" s="3" t="s">
        <v>62</v>
      </c>
      <c r="FH725" s="39"/>
      <c r="FJ725" s="39"/>
    </row>
    <row r="726" spans="1:166" customFormat="1" ht="23.25" x14ac:dyDescent="0.25">
      <c r="A726" s="50"/>
      <c r="B726" s="51" t="s">
        <v>63</v>
      </c>
      <c r="C726" s="388" t="s">
        <v>64</v>
      </c>
      <c r="D726" s="388"/>
      <c r="E726" s="388"/>
      <c r="F726" s="388"/>
      <c r="G726" s="388"/>
      <c r="H726" s="388"/>
      <c r="I726" s="388"/>
      <c r="J726" s="388"/>
      <c r="K726" s="388"/>
      <c r="L726" s="389"/>
      <c r="EX726" s="38"/>
      <c r="EY726" s="39"/>
      <c r="EZ726" s="39"/>
      <c r="FA726" s="39"/>
      <c r="FB726" s="39"/>
      <c r="FD726" s="3" t="s">
        <v>64</v>
      </c>
      <c r="FH726" s="39"/>
      <c r="FJ726" s="39"/>
    </row>
    <row r="727" spans="1:166" customFormat="1" ht="15" x14ac:dyDescent="0.25">
      <c r="A727" s="52"/>
      <c r="B727" s="51" t="s">
        <v>56</v>
      </c>
      <c r="C727" s="385" t="s">
        <v>65</v>
      </c>
      <c r="D727" s="385"/>
      <c r="E727" s="385"/>
      <c r="F727" s="53"/>
      <c r="G727" s="54"/>
      <c r="H727" s="54"/>
      <c r="I727" s="54"/>
      <c r="J727" s="55">
        <v>38460.35</v>
      </c>
      <c r="K727" s="56">
        <v>1.3225</v>
      </c>
      <c r="L727" s="99">
        <v>20345.53</v>
      </c>
      <c r="EX727" s="38"/>
      <c r="EY727" s="39"/>
      <c r="EZ727" s="39"/>
      <c r="FA727" s="39"/>
      <c r="FB727" s="39"/>
      <c r="FE727" s="3" t="s">
        <v>65</v>
      </c>
      <c r="FH727" s="39"/>
      <c r="FJ727" s="39"/>
    </row>
    <row r="728" spans="1:166" customFormat="1" ht="15" x14ac:dyDescent="0.25">
      <c r="A728" s="52"/>
      <c r="B728" s="51" t="s">
        <v>66</v>
      </c>
      <c r="C728" s="385" t="s">
        <v>67</v>
      </c>
      <c r="D728" s="385"/>
      <c r="E728" s="385"/>
      <c r="F728" s="53"/>
      <c r="G728" s="54"/>
      <c r="H728" s="54"/>
      <c r="I728" s="54"/>
      <c r="J728" s="55">
        <v>1150</v>
      </c>
      <c r="K728" s="56">
        <v>1.4375</v>
      </c>
      <c r="L728" s="100">
        <v>661.25</v>
      </c>
      <c r="EX728" s="38"/>
      <c r="EY728" s="39"/>
      <c r="EZ728" s="39"/>
      <c r="FA728" s="39"/>
      <c r="FB728" s="39"/>
      <c r="FE728" s="3" t="s">
        <v>67</v>
      </c>
      <c r="FH728" s="39"/>
      <c r="FJ728" s="39"/>
    </row>
    <row r="729" spans="1:166" customFormat="1" ht="15" x14ac:dyDescent="0.25">
      <c r="A729" s="52"/>
      <c r="B729" s="51" t="s">
        <v>68</v>
      </c>
      <c r="C729" s="385" t="s">
        <v>69</v>
      </c>
      <c r="D729" s="385"/>
      <c r="E729" s="385"/>
      <c r="F729" s="53"/>
      <c r="G729" s="54"/>
      <c r="H729" s="54"/>
      <c r="I729" s="54"/>
      <c r="J729" s="58">
        <v>5.0199999999999996</v>
      </c>
      <c r="K729" s="56">
        <v>1.4375</v>
      </c>
      <c r="L729" s="100">
        <v>2.89</v>
      </c>
      <c r="EX729" s="38"/>
      <c r="EY729" s="39"/>
      <c r="EZ729" s="39"/>
      <c r="FA729" s="39"/>
      <c r="FB729" s="39"/>
      <c r="FE729" s="3" t="s">
        <v>69</v>
      </c>
      <c r="FH729" s="39"/>
      <c r="FJ729" s="39"/>
    </row>
    <row r="730" spans="1:166" customFormat="1" ht="15" x14ac:dyDescent="0.25">
      <c r="A730" s="52"/>
      <c r="B730" s="51" t="s">
        <v>70</v>
      </c>
      <c r="C730" s="385" t="s">
        <v>71</v>
      </c>
      <c r="D730" s="385"/>
      <c r="E730" s="385"/>
      <c r="F730" s="53"/>
      <c r="G730" s="54"/>
      <c r="H730" s="54"/>
      <c r="I730" s="54"/>
      <c r="J730" s="58">
        <v>37.630000000000003</v>
      </c>
      <c r="K730" s="54"/>
      <c r="L730" s="100">
        <v>15.05</v>
      </c>
      <c r="EX730" s="38"/>
      <c r="EY730" s="39"/>
      <c r="EZ730" s="39"/>
      <c r="FA730" s="39"/>
      <c r="FB730" s="39"/>
      <c r="FE730" s="3" t="s">
        <v>71</v>
      </c>
      <c r="FH730" s="39"/>
      <c r="FJ730" s="39"/>
    </row>
    <row r="731" spans="1:166" customFormat="1" ht="15" x14ac:dyDescent="0.25">
      <c r="A731" s="59"/>
      <c r="B731" s="51"/>
      <c r="C731" s="385" t="s">
        <v>72</v>
      </c>
      <c r="D731" s="385"/>
      <c r="E731" s="385"/>
      <c r="F731" s="53" t="s">
        <v>73</v>
      </c>
      <c r="G731" s="60">
        <v>29.68</v>
      </c>
      <c r="H731" s="56">
        <v>1.3225</v>
      </c>
      <c r="I731" s="72">
        <v>15.70072</v>
      </c>
      <c r="J731" s="62"/>
      <c r="K731" s="54"/>
      <c r="L731" s="57"/>
      <c r="EX731" s="38"/>
      <c r="EY731" s="39"/>
      <c r="EZ731" s="39"/>
      <c r="FA731" s="39"/>
      <c r="FB731" s="39"/>
      <c r="FF731" s="3" t="s">
        <v>72</v>
      </c>
      <c r="FH731" s="39"/>
      <c r="FJ731" s="39"/>
    </row>
    <row r="732" spans="1:166" customFormat="1" ht="15" x14ac:dyDescent="0.25">
      <c r="A732" s="59"/>
      <c r="B732" s="51"/>
      <c r="C732" s="385" t="s">
        <v>74</v>
      </c>
      <c r="D732" s="385"/>
      <c r="E732" s="385"/>
      <c r="F732" s="53" t="s">
        <v>73</v>
      </c>
      <c r="G732" s="73">
        <v>0.4</v>
      </c>
      <c r="H732" s="56">
        <v>1.4375</v>
      </c>
      <c r="I732" s="60">
        <v>0.23</v>
      </c>
      <c r="J732" s="62"/>
      <c r="K732" s="54"/>
      <c r="L732" s="57"/>
      <c r="EX732" s="38"/>
      <c r="EY732" s="39"/>
      <c r="EZ732" s="39"/>
      <c r="FA732" s="39"/>
      <c r="FB732" s="39"/>
      <c r="FF732" s="3" t="s">
        <v>74</v>
      </c>
      <c r="FH732" s="39"/>
      <c r="FJ732" s="39"/>
    </row>
    <row r="733" spans="1:166" customFormat="1" ht="15" x14ac:dyDescent="0.25">
      <c r="A733" s="48"/>
      <c r="B733" s="51"/>
      <c r="C733" s="384" t="s">
        <v>75</v>
      </c>
      <c r="D733" s="384"/>
      <c r="E733" s="384"/>
      <c r="F733" s="63"/>
      <c r="G733" s="64"/>
      <c r="H733" s="64"/>
      <c r="I733" s="64"/>
      <c r="J733" s="65">
        <v>39647.980000000003</v>
      </c>
      <c r="K733" s="64"/>
      <c r="L733" s="101">
        <v>21021.83</v>
      </c>
      <c r="EX733" s="38"/>
      <c r="EY733" s="39"/>
      <c r="EZ733" s="39"/>
      <c r="FA733" s="39"/>
      <c r="FB733" s="39"/>
      <c r="FG733" s="3" t="s">
        <v>75</v>
      </c>
      <c r="FH733" s="39"/>
      <c r="FJ733" s="39"/>
    </row>
    <row r="734" spans="1:166" customFormat="1" ht="15" x14ac:dyDescent="0.25">
      <c r="A734" s="59"/>
      <c r="B734" s="51"/>
      <c r="C734" s="385" t="s">
        <v>76</v>
      </c>
      <c r="D734" s="385"/>
      <c r="E734" s="385"/>
      <c r="F734" s="53"/>
      <c r="G734" s="54"/>
      <c r="H734" s="54"/>
      <c r="I734" s="54"/>
      <c r="J734" s="62"/>
      <c r="K734" s="54"/>
      <c r="L734" s="99">
        <v>20348.419999999998</v>
      </c>
      <c r="EX734" s="38"/>
      <c r="EY734" s="39"/>
      <c r="EZ734" s="39"/>
      <c r="FA734" s="39"/>
      <c r="FB734" s="39"/>
      <c r="FF734" s="3" t="s">
        <v>76</v>
      </c>
      <c r="FH734" s="39"/>
      <c r="FJ734" s="39"/>
    </row>
    <row r="735" spans="1:166" customFormat="1" ht="23.25" x14ac:dyDescent="0.25">
      <c r="A735" s="59"/>
      <c r="B735" s="51" t="s">
        <v>111</v>
      </c>
      <c r="C735" s="385" t="s">
        <v>112</v>
      </c>
      <c r="D735" s="385"/>
      <c r="E735" s="385"/>
      <c r="F735" s="53" t="s">
        <v>79</v>
      </c>
      <c r="G735" s="66">
        <v>97</v>
      </c>
      <c r="H735" s="54"/>
      <c r="I735" s="66">
        <v>97</v>
      </c>
      <c r="J735" s="62"/>
      <c r="K735" s="54"/>
      <c r="L735" s="99">
        <v>19737.97</v>
      </c>
      <c r="EX735" s="38"/>
      <c r="EY735" s="39"/>
      <c r="EZ735" s="39"/>
      <c r="FA735" s="39"/>
      <c r="FB735" s="39"/>
      <c r="FF735" s="3" t="s">
        <v>112</v>
      </c>
      <c r="FH735" s="39"/>
      <c r="FJ735" s="39"/>
    </row>
    <row r="736" spans="1:166" customFormat="1" ht="23.25" x14ac:dyDescent="0.25">
      <c r="A736" s="59"/>
      <c r="B736" s="51" t="s">
        <v>113</v>
      </c>
      <c r="C736" s="385" t="s">
        <v>114</v>
      </c>
      <c r="D736" s="385"/>
      <c r="E736" s="385"/>
      <c r="F736" s="53" t="s">
        <v>79</v>
      </c>
      <c r="G736" s="66">
        <v>51</v>
      </c>
      <c r="H736" s="54"/>
      <c r="I736" s="66">
        <v>51</v>
      </c>
      <c r="J736" s="62"/>
      <c r="K736" s="54"/>
      <c r="L736" s="99">
        <v>10377.69</v>
      </c>
      <c r="EX736" s="38"/>
      <c r="EY736" s="39"/>
      <c r="EZ736" s="39"/>
      <c r="FA736" s="39"/>
      <c r="FB736" s="39"/>
      <c r="FF736" s="3" t="s">
        <v>114</v>
      </c>
      <c r="FH736" s="39"/>
      <c r="FJ736" s="39"/>
    </row>
    <row r="737" spans="1:166" customFormat="1" ht="15" x14ac:dyDescent="0.25">
      <c r="A737" s="67"/>
      <c r="B737" s="68"/>
      <c r="C737" s="386" t="s">
        <v>82</v>
      </c>
      <c r="D737" s="386"/>
      <c r="E737" s="386"/>
      <c r="F737" s="42"/>
      <c r="G737" s="43"/>
      <c r="H737" s="43"/>
      <c r="I737" s="43"/>
      <c r="J737" s="46"/>
      <c r="K737" s="43"/>
      <c r="L737" s="102">
        <v>51137.49</v>
      </c>
      <c r="EX737" s="38"/>
      <c r="EY737" s="39"/>
      <c r="EZ737" s="39"/>
      <c r="FA737" s="39"/>
      <c r="FB737" s="39"/>
      <c r="FH737" s="39" t="s">
        <v>82</v>
      </c>
      <c r="FJ737" s="39"/>
    </row>
    <row r="738" spans="1:166" customFormat="1" ht="45" x14ac:dyDescent="0.25">
      <c r="A738" s="40" t="s">
        <v>284</v>
      </c>
      <c r="B738" s="41" t="s">
        <v>178</v>
      </c>
      <c r="C738" s="386" t="s">
        <v>179</v>
      </c>
      <c r="D738" s="386"/>
      <c r="E738" s="386"/>
      <c r="F738" s="42" t="s">
        <v>150</v>
      </c>
      <c r="G738" s="43">
        <v>40.799999999999997</v>
      </c>
      <c r="H738" s="44">
        <v>1</v>
      </c>
      <c r="I738" s="78">
        <v>40.799999999999997</v>
      </c>
      <c r="J738" s="69">
        <v>1547</v>
      </c>
      <c r="K738" s="70">
        <v>1.04236</v>
      </c>
      <c r="L738" s="102">
        <v>65791.259999999995</v>
      </c>
      <c r="EX738" s="38"/>
      <c r="EY738" s="39"/>
      <c r="EZ738" s="39" t="s">
        <v>179</v>
      </c>
      <c r="FA738" s="39" t="s">
        <v>4</v>
      </c>
      <c r="FB738" s="39" t="s">
        <v>4</v>
      </c>
      <c r="FH738" s="39"/>
      <c r="FJ738" s="39"/>
    </row>
    <row r="739" spans="1:166" customFormat="1" ht="15" x14ac:dyDescent="0.25">
      <c r="A739" s="48"/>
      <c r="B739" s="49"/>
      <c r="C739" s="385" t="s">
        <v>219</v>
      </c>
      <c r="D739" s="385"/>
      <c r="E739" s="385"/>
      <c r="F739" s="385"/>
      <c r="G739" s="385"/>
      <c r="H739" s="385"/>
      <c r="I739" s="385"/>
      <c r="J739" s="385"/>
      <c r="K739" s="385"/>
      <c r="L739" s="387"/>
      <c r="EX739" s="38"/>
      <c r="EY739" s="39"/>
      <c r="EZ739" s="39"/>
      <c r="FA739" s="39"/>
      <c r="FB739" s="39"/>
      <c r="FC739" s="3" t="s">
        <v>219</v>
      </c>
      <c r="FH739" s="39"/>
      <c r="FJ739" s="39"/>
    </row>
    <row r="740" spans="1:166" customFormat="1" ht="15" x14ac:dyDescent="0.25">
      <c r="A740" s="48"/>
      <c r="B740" s="49"/>
      <c r="C740" s="385" t="s">
        <v>181</v>
      </c>
      <c r="D740" s="385"/>
      <c r="E740" s="385"/>
      <c r="F740" s="385"/>
      <c r="G740" s="385"/>
      <c r="H740" s="385"/>
      <c r="I740" s="385"/>
      <c r="J740" s="385"/>
      <c r="K740" s="385"/>
      <c r="L740" s="387"/>
      <c r="EX740" s="38"/>
      <c r="EY740" s="39"/>
      <c r="EZ740" s="39"/>
      <c r="FA740" s="39"/>
      <c r="FB740" s="39"/>
      <c r="FH740" s="39"/>
      <c r="FI740" s="3" t="s">
        <v>181</v>
      </c>
      <c r="FJ740" s="39"/>
    </row>
    <row r="741" spans="1:166" customFormat="1" ht="15" x14ac:dyDescent="0.25">
      <c r="A741" s="50"/>
      <c r="B741" s="51"/>
      <c r="C741" s="388" t="s">
        <v>87</v>
      </c>
      <c r="D741" s="388"/>
      <c r="E741" s="388"/>
      <c r="F741" s="388"/>
      <c r="G741" s="388"/>
      <c r="H741" s="388"/>
      <c r="I741" s="388"/>
      <c r="J741" s="388"/>
      <c r="K741" s="388"/>
      <c r="L741" s="389"/>
      <c r="EX741" s="38"/>
      <c r="EY741" s="39"/>
      <c r="EZ741" s="39"/>
      <c r="FA741" s="39"/>
      <c r="FB741" s="39"/>
      <c r="FD741" s="3" t="s">
        <v>87</v>
      </c>
      <c r="FH741" s="39"/>
      <c r="FJ741" s="39"/>
    </row>
    <row r="742" spans="1:166" customFormat="1" ht="15" x14ac:dyDescent="0.25">
      <c r="A742" s="50"/>
      <c r="B742" s="51"/>
      <c r="C742" s="388" t="s">
        <v>88</v>
      </c>
      <c r="D742" s="388"/>
      <c r="E742" s="388"/>
      <c r="F742" s="388"/>
      <c r="G742" s="388"/>
      <c r="H742" s="388"/>
      <c r="I742" s="388"/>
      <c r="J742" s="388"/>
      <c r="K742" s="388"/>
      <c r="L742" s="389"/>
      <c r="EX742" s="38"/>
      <c r="EY742" s="39"/>
      <c r="EZ742" s="39"/>
      <c r="FA742" s="39"/>
      <c r="FB742" s="39"/>
      <c r="FD742" s="3" t="s">
        <v>88</v>
      </c>
      <c r="FH742" s="39"/>
      <c r="FJ742" s="39"/>
    </row>
    <row r="743" spans="1:166" customFormat="1" ht="15" x14ac:dyDescent="0.25">
      <c r="A743" s="67"/>
      <c r="B743" s="68"/>
      <c r="C743" s="386" t="s">
        <v>82</v>
      </c>
      <c r="D743" s="386"/>
      <c r="E743" s="386"/>
      <c r="F743" s="42"/>
      <c r="G743" s="43"/>
      <c r="H743" s="43"/>
      <c r="I743" s="43"/>
      <c r="J743" s="46"/>
      <c r="K743" s="43"/>
      <c r="L743" s="102">
        <v>65791.259999999995</v>
      </c>
      <c r="EX743" s="38"/>
      <c r="EY743" s="39"/>
      <c r="EZ743" s="39"/>
      <c r="FA743" s="39"/>
      <c r="FB743" s="39"/>
      <c r="FH743" s="39" t="s">
        <v>82</v>
      </c>
      <c r="FJ743" s="39"/>
    </row>
    <row r="744" spans="1:166" customFormat="1" ht="23.25" x14ac:dyDescent="0.25">
      <c r="A744" s="40" t="s">
        <v>285</v>
      </c>
      <c r="B744" s="41" t="s">
        <v>183</v>
      </c>
      <c r="C744" s="386" t="s">
        <v>184</v>
      </c>
      <c r="D744" s="386"/>
      <c r="E744" s="386"/>
      <c r="F744" s="42" t="s">
        <v>91</v>
      </c>
      <c r="G744" s="43">
        <v>0.54300000000000004</v>
      </c>
      <c r="H744" s="44">
        <v>1</v>
      </c>
      <c r="I744" s="74">
        <v>0.54300000000000004</v>
      </c>
      <c r="J744" s="46"/>
      <c r="K744" s="43"/>
      <c r="L744" s="47"/>
      <c r="EX744" s="38"/>
      <c r="EY744" s="39"/>
      <c r="EZ744" s="39" t="s">
        <v>184</v>
      </c>
      <c r="FA744" s="39" t="s">
        <v>4</v>
      </c>
      <c r="FB744" s="39" t="s">
        <v>4</v>
      </c>
      <c r="FH744" s="39"/>
      <c r="FJ744" s="39"/>
    </row>
    <row r="745" spans="1:166" customFormat="1" ht="15" x14ac:dyDescent="0.25">
      <c r="A745" s="48"/>
      <c r="B745" s="49"/>
      <c r="C745" s="385" t="s">
        <v>286</v>
      </c>
      <c r="D745" s="385"/>
      <c r="E745" s="385"/>
      <c r="F745" s="385"/>
      <c r="G745" s="385"/>
      <c r="H745" s="385"/>
      <c r="I745" s="385"/>
      <c r="J745" s="385"/>
      <c r="K745" s="385"/>
      <c r="L745" s="387"/>
      <c r="EX745" s="38"/>
      <c r="EY745" s="39"/>
      <c r="EZ745" s="39"/>
      <c r="FA745" s="39"/>
      <c r="FB745" s="39"/>
      <c r="FC745" s="3" t="s">
        <v>286</v>
      </c>
      <c r="FH745" s="39"/>
      <c r="FJ745" s="39"/>
    </row>
    <row r="746" spans="1:166" customFormat="1" ht="68.25" x14ac:dyDescent="0.25">
      <c r="A746" s="50"/>
      <c r="B746" s="51" t="s">
        <v>61</v>
      </c>
      <c r="C746" s="388" t="s">
        <v>62</v>
      </c>
      <c r="D746" s="388"/>
      <c r="E746" s="388"/>
      <c r="F746" s="388"/>
      <c r="G746" s="388"/>
      <c r="H746" s="388"/>
      <c r="I746" s="388"/>
      <c r="J746" s="388"/>
      <c r="K746" s="388"/>
      <c r="L746" s="389"/>
      <c r="EX746" s="38"/>
      <c r="EY746" s="39"/>
      <c r="EZ746" s="39"/>
      <c r="FA746" s="39"/>
      <c r="FB746" s="39"/>
      <c r="FD746" s="3" t="s">
        <v>62</v>
      </c>
      <c r="FH746" s="39"/>
      <c r="FJ746" s="39"/>
    </row>
    <row r="747" spans="1:166" customFormat="1" ht="23.25" x14ac:dyDescent="0.25">
      <c r="A747" s="50"/>
      <c r="B747" s="51" t="s">
        <v>63</v>
      </c>
      <c r="C747" s="388" t="s">
        <v>64</v>
      </c>
      <c r="D747" s="388"/>
      <c r="E747" s="388"/>
      <c r="F747" s="388"/>
      <c r="G747" s="388"/>
      <c r="H747" s="388"/>
      <c r="I747" s="388"/>
      <c r="J747" s="388"/>
      <c r="K747" s="388"/>
      <c r="L747" s="389"/>
      <c r="EX747" s="38"/>
      <c r="EY747" s="39"/>
      <c r="EZ747" s="39"/>
      <c r="FA747" s="39"/>
      <c r="FB747" s="39"/>
      <c r="FD747" s="3" t="s">
        <v>64</v>
      </c>
      <c r="FH747" s="39"/>
      <c r="FJ747" s="39"/>
    </row>
    <row r="748" spans="1:166" customFormat="1" ht="15" x14ac:dyDescent="0.25">
      <c r="A748" s="52"/>
      <c r="B748" s="51" t="s">
        <v>56</v>
      </c>
      <c r="C748" s="385" t="s">
        <v>65</v>
      </c>
      <c r="D748" s="385"/>
      <c r="E748" s="385"/>
      <c r="F748" s="53"/>
      <c r="G748" s="54"/>
      <c r="H748" s="54"/>
      <c r="I748" s="54"/>
      <c r="J748" s="55">
        <v>80872.98</v>
      </c>
      <c r="K748" s="56">
        <v>1.3225</v>
      </c>
      <c r="L748" s="99">
        <v>58076.3</v>
      </c>
      <c r="EX748" s="38"/>
      <c r="EY748" s="39"/>
      <c r="EZ748" s="39"/>
      <c r="FA748" s="39"/>
      <c r="FB748" s="39"/>
      <c r="FE748" s="3" t="s">
        <v>65</v>
      </c>
      <c r="FH748" s="39"/>
      <c r="FJ748" s="39"/>
    </row>
    <row r="749" spans="1:166" customFormat="1" ht="15" x14ac:dyDescent="0.25">
      <c r="A749" s="52"/>
      <c r="B749" s="51" t="s">
        <v>66</v>
      </c>
      <c r="C749" s="385" t="s">
        <v>67</v>
      </c>
      <c r="D749" s="385"/>
      <c r="E749" s="385"/>
      <c r="F749" s="53"/>
      <c r="G749" s="54"/>
      <c r="H749" s="54"/>
      <c r="I749" s="54"/>
      <c r="J749" s="58">
        <v>747.5</v>
      </c>
      <c r="K749" s="56">
        <v>1.4375</v>
      </c>
      <c r="L749" s="100">
        <v>583.47</v>
      </c>
      <c r="EX749" s="38"/>
      <c r="EY749" s="39"/>
      <c r="EZ749" s="39"/>
      <c r="FA749" s="39"/>
      <c r="FB749" s="39"/>
      <c r="FE749" s="3" t="s">
        <v>67</v>
      </c>
      <c r="FH749" s="39"/>
      <c r="FJ749" s="39"/>
    </row>
    <row r="750" spans="1:166" customFormat="1" ht="15" x14ac:dyDescent="0.25">
      <c r="A750" s="52"/>
      <c r="B750" s="51" t="s">
        <v>68</v>
      </c>
      <c r="C750" s="385" t="s">
        <v>69</v>
      </c>
      <c r="D750" s="385"/>
      <c r="E750" s="385"/>
      <c r="F750" s="53"/>
      <c r="G750" s="54"/>
      <c r="H750" s="54"/>
      <c r="I750" s="54"/>
      <c r="J750" s="58">
        <v>3.02</v>
      </c>
      <c r="K750" s="56">
        <v>1.4375</v>
      </c>
      <c r="L750" s="100">
        <v>2.36</v>
      </c>
      <c r="EX750" s="38"/>
      <c r="EY750" s="39"/>
      <c r="EZ750" s="39"/>
      <c r="FA750" s="39"/>
      <c r="FB750" s="39"/>
      <c r="FE750" s="3" t="s">
        <v>69</v>
      </c>
      <c r="FH750" s="39"/>
      <c r="FJ750" s="39"/>
    </row>
    <row r="751" spans="1:166" customFormat="1" ht="15" x14ac:dyDescent="0.25">
      <c r="A751" s="52"/>
      <c r="B751" s="51" t="s">
        <v>70</v>
      </c>
      <c r="C751" s="385" t="s">
        <v>71</v>
      </c>
      <c r="D751" s="385"/>
      <c r="E751" s="385"/>
      <c r="F751" s="53"/>
      <c r="G751" s="54"/>
      <c r="H751" s="54"/>
      <c r="I751" s="54"/>
      <c r="J751" s="58">
        <v>63.71</v>
      </c>
      <c r="K751" s="54"/>
      <c r="L751" s="100">
        <v>34.590000000000003</v>
      </c>
      <c r="EX751" s="38"/>
      <c r="EY751" s="39"/>
      <c r="EZ751" s="39"/>
      <c r="FA751" s="39"/>
      <c r="FB751" s="39"/>
      <c r="FE751" s="3" t="s">
        <v>71</v>
      </c>
      <c r="FH751" s="39"/>
      <c r="FJ751" s="39"/>
    </row>
    <row r="752" spans="1:166" customFormat="1" ht="15" x14ac:dyDescent="0.25">
      <c r="A752" s="59"/>
      <c r="B752" s="51"/>
      <c r="C752" s="385" t="s">
        <v>72</v>
      </c>
      <c r="D752" s="385"/>
      <c r="E752" s="385"/>
      <c r="F752" s="53" t="s">
        <v>73</v>
      </c>
      <c r="G752" s="60">
        <v>62.41</v>
      </c>
      <c r="H752" s="56">
        <v>1.3225</v>
      </c>
      <c r="I752" s="61">
        <v>44.8177132</v>
      </c>
      <c r="J752" s="62"/>
      <c r="K752" s="54"/>
      <c r="L752" s="57"/>
      <c r="EX752" s="38"/>
      <c r="EY752" s="39"/>
      <c r="EZ752" s="39"/>
      <c r="FA752" s="39"/>
      <c r="FB752" s="39"/>
      <c r="FF752" s="3" t="s">
        <v>72</v>
      </c>
      <c r="FH752" s="39"/>
      <c r="FJ752" s="39"/>
    </row>
    <row r="753" spans="1:166" customFormat="1" ht="15" x14ac:dyDescent="0.25">
      <c r="A753" s="59"/>
      <c r="B753" s="51"/>
      <c r="C753" s="385" t="s">
        <v>74</v>
      </c>
      <c r="D753" s="385"/>
      <c r="E753" s="385"/>
      <c r="F753" s="53" t="s">
        <v>73</v>
      </c>
      <c r="G753" s="60">
        <v>0.26</v>
      </c>
      <c r="H753" s="56">
        <v>1.4375</v>
      </c>
      <c r="I753" s="61">
        <v>0.2029463</v>
      </c>
      <c r="J753" s="62"/>
      <c r="K753" s="54"/>
      <c r="L753" s="57"/>
      <c r="EX753" s="38"/>
      <c r="EY753" s="39"/>
      <c r="EZ753" s="39"/>
      <c r="FA753" s="39"/>
      <c r="FB753" s="39"/>
      <c r="FF753" s="3" t="s">
        <v>74</v>
      </c>
      <c r="FH753" s="39"/>
      <c r="FJ753" s="39"/>
    </row>
    <row r="754" spans="1:166" customFormat="1" ht="15" x14ac:dyDescent="0.25">
      <c r="A754" s="48"/>
      <c r="B754" s="51"/>
      <c r="C754" s="384" t="s">
        <v>75</v>
      </c>
      <c r="D754" s="384"/>
      <c r="E754" s="384"/>
      <c r="F754" s="63"/>
      <c r="G754" s="64"/>
      <c r="H754" s="64"/>
      <c r="I754" s="64"/>
      <c r="J754" s="65">
        <v>81684.19</v>
      </c>
      <c r="K754" s="64"/>
      <c r="L754" s="101">
        <v>58694.36</v>
      </c>
      <c r="EX754" s="38"/>
      <c r="EY754" s="39"/>
      <c r="EZ754" s="39"/>
      <c r="FA754" s="39"/>
      <c r="FB754" s="39"/>
      <c r="FG754" s="3" t="s">
        <v>75</v>
      </c>
      <c r="FH754" s="39"/>
      <c r="FJ754" s="39"/>
    </row>
    <row r="755" spans="1:166" customFormat="1" ht="15" x14ac:dyDescent="0.25">
      <c r="A755" s="59"/>
      <c r="B755" s="51"/>
      <c r="C755" s="385" t="s">
        <v>76</v>
      </c>
      <c r="D755" s="385"/>
      <c r="E755" s="385"/>
      <c r="F755" s="53"/>
      <c r="G755" s="54"/>
      <c r="H755" s="54"/>
      <c r="I755" s="54"/>
      <c r="J755" s="62"/>
      <c r="K755" s="54"/>
      <c r="L755" s="99">
        <v>58078.66</v>
      </c>
      <c r="EX755" s="38"/>
      <c r="EY755" s="39"/>
      <c r="EZ755" s="39"/>
      <c r="FA755" s="39"/>
      <c r="FB755" s="39"/>
      <c r="FF755" s="3" t="s">
        <v>76</v>
      </c>
      <c r="FH755" s="39"/>
      <c r="FJ755" s="39"/>
    </row>
    <row r="756" spans="1:166" customFormat="1" ht="15" x14ac:dyDescent="0.25">
      <c r="A756" s="59"/>
      <c r="B756" s="51" t="s">
        <v>186</v>
      </c>
      <c r="C756" s="385" t="s">
        <v>187</v>
      </c>
      <c r="D756" s="385"/>
      <c r="E756" s="385"/>
      <c r="F756" s="53" t="s">
        <v>79</v>
      </c>
      <c r="G756" s="66">
        <v>97</v>
      </c>
      <c r="H756" s="54"/>
      <c r="I756" s="66">
        <v>97</v>
      </c>
      <c r="J756" s="62"/>
      <c r="K756" s="54"/>
      <c r="L756" s="99">
        <v>56336.3</v>
      </c>
      <c r="EX756" s="38"/>
      <c r="EY756" s="39"/>
      <c r="EZ756" s="39"/>
      <c r="FA756" s="39"/>
      <c r="FB756" s="39"/>
      <c r="FF756" s="3" t="s">
        <v>187</v>
      </c>
      <c r="FH756" s="39"/>
      <c r="FJ756" s="39"/>
    </row>
    <row r="757" spans="1:166" customFormat="1" ht="22.5" x14ac:dyDescent="0.25">
      <c r="A757" s="59"/>
      <c r="B757" s="51" t="s">
        <v>188</v>
      </c>
      <c r="C757" s="385" t="s">
        <v>189</v>
      </c>
      <c r="D757" s="385"/>
      <c r="E757" s="385"/>
      <c r="F757" s="53" t="s">
        <v>79</v>
      </c>
      <c r="G757" s="66">
        <v>55</v>
      </c>
      <c r="H757" s="60">
        <v>0.85</v>
      </c>
      <c r="I757" s="60">
        <v>46.75</v>
      </c>
      <c r="J757" s="62"/>
      <c r="K757" s="54"/>
      <c r="L757" s="99">
        <v>27151.77</v>
      </c>
      <c r="EX757" s="38"/>
      <c r="EY757" s="39"/>
      <c r="EZ757" s="39"/>
      <c r="FA757" s="39"/>
      <c r="FB757" s="39"/>
      <c r="FF757" s="3" t="s">
        <v>189</v>
      </c>
      <c r="FH757" s="39"/>
      <c r="FJ757" s="39"/>
    </row>
    <row r="758" spans="1:166" customFormat="1" ht="15" x14ac:dyDescent="0.25">
      <c r="A758" s="67"/>
      <c r="B758" s="68"/>
      <c r="C758" s="386" t="s">
        <v>82</v>
      </c>
      <c r="D758" s="386"/>
      <c r="E758" s="386"/>
      <c r="F758" s="42"/>
      <c r="G758" s="43"/>
      <c r="H758" s="43"/>
      <c r="I758" s="43"/>
      <c r="J758" s="46"/>
      <c r="K758" s="43"/>
      <c r="L758" s="102">
        <v>142182.43</v>
      </c>
      <c r="EX758" s="38"/>
      <c r="EY758" s="39"/>
      <c r="EZ758" s="39"/>
      <c r="FA758" s="39"/>
      <c r="FB758" s="39"/>
      <c r="FH758" s="39" t="s">
        <v>82</v>
      </c>
      <c r="FJ758" s="39"/>
    </row>
    <row r="759" spans="1:166" customFormat="1" ht="33.75" x14ac:dyDescent="0.25">
      <c r="A759" s="40" t="s">
        <v>287</v>
      </c>
      <c r="B759" s="41" t="s">
        <v>191</v>
      </c>
      <c r="C759" s="386" t="s">
        <v>192</v>
      </c>
      <c r="D759" s="386"/>
      <c r="E759" s="386"/>
      <c r="F759" s="42" t="s">
        <v>193</v>
      </c>
      <c r="G759" s="43">
        <v>81.5</v>
      </c>
      <c r="H759" s="44">
        <v>1</v>
      </c>
      <c r="I759" s="78">
        <v>81.5</v>
      </c>
      <c r="J759" s="69">
        <v>1595.83</v>
      </c>
      <c r="K759" s="70">
        <v>1.04236</v>
      </c>
      <c r="L759" s="102">
        <v>135569.49</v>
      </c>
      <c r="EX759" s="38"/>
      <c r="EY759" s="39"/>
      <c r="EZ759" s="39" t="s">
        <v>192</v>
      </c>
      <c r="FA759" s="39" t="s">
        <v>4</v>
      </c>
      <c r="FB759" s="39" t="s">
        <v>4</v>
      </c>
      <c r="FH759" s="39"/>
      <c r="FJ759" s="39"/>
    </row>
    <row r="760" spans="1:166" customFormat="1" ht="15" x14ac:dyDescent="0.25">
      <c r="A760" s="48"/>
      <c r="B760" s="49"/>
      <c r="C760" s="385" t="s">
        <v>194</v>
      </c>
      <c r="D760" s="385"/>
      <c r="E760" s="385"/>
      <c r="F760" s="385"/>
      <c r="G760" s="385"/>
      <c r="H760" s="385"/>
      <c r="I760" s="385"/>
      <c r="J760" s="385"/>
      <c r="K760" s="385"/>
      <c r="L760" s="387"/>
      <c r="EX760" s="38"/>
      <c r="EY760" s="39"/>
      <c r="EZ760" s="39"/>
      <c r="FA760" s="39"/>
      <c r="FB760" s="39"/>
      <c r="FH760" s="39"/>
      <c r="FI760" s="3" t="s">
        <v>194</v>
      </c>
      <c r="FJ760" s="39"/>
    </row>
    <row r="761" spans="1:166" customFormat="1" ht="15" x14ac:dyDescent="0.25">
      <c r="A761" s="50"/>
      <c r="B761" s="51"/>
      <c r="C761" s="388" t="s">
        <v>87</v>
      </c>
      <c r="D761" s="388"/>
      <c r="E761" s="388"/>
      <c r="F761" s="388"/>
      <c r="G761" s="388"/>
      <c r="H761" s="388"/>
      <c r="I761" s="388"/>
      <c r="J761" s="388"/>
      <c r="K761" s="388"/>
      <c r="L761" s="389"/>
      <c r="EX761" s="38"/>
      <c r="EY761" s="39"/>
      <c r="EZ761" s="39"/>
      <c r="FA761" s="39"/>
      <c r="FB761" s="39"/>
      <c r="FD761" s="3" t="s">
        <v>87</v>
      </c>
      <c r="FH761" s="39"/>
      <c r="FJ761" s="39"/>
    </row>
    <row r="762" spans="1:166" customFormat="1" ht="15" x14ac:dyDescent="0.25">
      <c r="A762" s="50"/>
      <c r="B762" s="51"/>
      <c r="C762" s="388" t="s">
        <v>88</v>
      </c>
      <c r="D762" s="388"/>
      <c r="E762" s="388"/>
      <c r="F762" s="388"/>
      <c r="G762" s="388"/>
      <c r="H762" s="388"/>
      <c r="I762" s="388"/>
      <c r="J762" s="388"/>
      <c r="K762" s="388"/>
      <c r="L762" s="389"/>
      <c r="EX762" s="38"/>
      <c r="EY762" s="39"/>
      <c r="EZ762" s="39"/>
      <c r="FA762" s="39"/>
      <c r="FB762" s="39"/>
      <c r="FD762" s="3" t="s">
        <v>88</v>
      </c>
      <c r="FH762" s="39"/>
      <c r="FJ762" s="39"/>
    </row>
    <row r="763" spans="1:166" customFormat="1" ht="15" x14ac:dyDescent="0.25">
      <c r="A763" s="67"/>
      <c r="B763" s="68"/>
      <c r="C763" s="386" t="s">
        <v>82</v>
      </c>
      <c r="D763" s="386"/>
      <c r="E763" s="386"/>
      <c r="F763" s="42"/>
      <c r="G763" s="43"/>
      <c r="H763" s="43"/>
      <c r="I763" s="43"/>
      <c r="J763" s="46"/>
      <c r="K763" s="43"/>
      <c r="L763" s="102">
        <v>135569.49</v>
      </c>
      <c r="EX763" s="38"/>
      <c r="EY763" s="39"/>
      <c r="EZ763" s="39"/>
      <c r="FA763" s="39"/>
      <c r="FB763" s="39"/>
      <c r="FH763" s="39" t="s">
        <v>82</v>
      </c>
      <c r="FJ763" s="39"/>
    </row>
    <row r="764" spans="1:166" customFormat="1" ht="34.5" x14ac:dyDescent="0.25">
      <c r="A764" s="40" t="s">
        <v>288</v>
      </c>
      <c r="B764" s="41" t="s">
        <v>224</v>
      </c>
      <c r="C764" s="386" t="s">
        <v>225</v>
      </c>
      <c r="D764" s="386"/>
      <c r="E764" s="386"/>
      <c r="F764" s="42" t="s">
        <v>85</v>
      </c>
      <c r="G764" s="43">
        <v>2</v>
      </c>
      <c r="H764" s="44">
        <v>1</v>
      </c>
      <c r="I764" s="44">
        <v>2</v>
      </c>
      <c r="J764" s="46"/>
      <c r="K764" s="43"/>
      <c r="L764" s="47"/>
      <c r="EX764" s="38"/>
      <c r="EY764" s="39"/>
      <c r="EZ764" s="39" t="s">
        <v>225</v>
      </c>
      <c r="FA764" s="39" t="s">
        <v>4</v>
      </c>
      <c r="FB764" s="39" t="s">
        <v>4</v>
      </c>
      <c r="FH764" s="39"/>
      <c r="FJ764" s="39"/>
    </row>
    <row r="765" spans="1:166" customFormat="1" ht="68.25" x14ac:dyDescent="0.25">
      <c r="A765" s="50"/>
      <c r="B765" s="51" t="s">
        <v>61</v>
      </c>
      <c r="C765" s="388" t="s">
        <v>62</v>
      </c>
      <c r="D765" s="388"/>
      <c r="E765" s="388"/>
      <c r="F765" s="388"/>
      <c r="G765" s="388"/>
      <c r="H765" s="388"/>
      <c r="I765" s="388"/>
      <c r="J765" s="388"/>
      <c r="K765" s="388"/>
      <c r="L765" s="389"/>
      <c r="EX765" s="38"/>
      <c r="EY765" s="39"/>
      <c r="EZ765" s="39"/>
      <c r="FA765" s="39"/>
      <c r="FB765" s="39"/>
      <c r="FD765" s="3" t="s">
        <v>62</v>
      </c>
      <c r="FH765" s="39"/>
      <c r="FJ765" s="39"/>
    </row>
    <row r="766" spans="1:166" customFormat="1" ht="23.25" x14ac:dyDescent="0.25">
      <c r="A766" s="50"/>
      <c r="B766" s="51" t="s">
        <v>63</v>
      </c>
      <c r="C766" s="388" t="s">
        <v>64</v>
      </c>
      <c r="D766" s="388"/>
      <c r="E766" s="388"/>
      <c r="F766" s="388"/>
      <c r="G766" s="388"/>
      <c r="H766" s="388"/>
      <c r="I766" s="388"/>
      <c r="J766" s="388"/>
      <c r="K766" s="388"/>
      <c r="L766" s="389"/>
      <c r="EX766" s="38"/>
      <c r="EY766" s="39"/>
      <c r="EZ766" s="39"/>
      <c r="FA766" s="39"/>
      <c r="FB766" s="39"/>
      <c r="FD766" s="3" t="s">
        <v>64</v>
      </c>
      <c r="FH766" s="39"/>
      <c r="FJ766" s="39"/>
    </row>
    <row r="767" spans="1:166" customFormat="1" ht="15" x14ac:dyDescent="0.25">
      <c r="A767" s="52"/>
      <c r="B767" s="51" t="s">
        <v>56</v>
      </c>
      <c r="C767" s="385" t="s">
        <v>65</v>
      </c>
      <c r="D767" s="385"/>
      <c r="E767" s="385"/>
      <c r="F767" s="53"/>
      <c r="G767" s="54"/>
      <c r="H767" s="54"/>
      <c r="I767" s="54"/>
      <c r="J767" s="58">
        <v>492.41</v>
      </c>
      <c r="K767" s="56">
        <v>1.3225</v>
      </c>
      <c r="L767" s="99">
        <v>1302.42</v>
      </c>
      <c r="EX767" s="38"/>
      <c r="EY767" s="39"/>
      <c r="EZ767" s="39"/>
      <c r="FA767" s="39"/>
      <c r="FB767" s="39"/>
      <c r="FE767" s="3" t="s">
        <v>65</v>
      </c>
      <c r="FH767" s="39"/>
      <c r="FJ767" s="39"/>
    </row>
    <row r="768" spans="1:166" customFormat="1" ht="15" x14ac:dyDescent="0.25">
      <c r="A768" s="52"/>
      <c r="B768" s="51" t="s">
        <v>70</v>
      </c>
      <c r="C768" s="385" t="s">
        <v>71</v>
      </c>
      <c r="D768" s="385"/>
      <c r="E768" s="385"/>
      <c r="F768" s="53"/>
      <c r="G768" s="54"/>
      <c r="H768" s="54"/>
      <c r="I768" s="54"/>
      <c r="J768" s="58">
        <v>15.07</v>
      </c>
      <c r="K768" s="54"/>
      <c r="L768" s="100">
        <v>30.14</v>
      </c>
      <c r="EX768" s="38"/>
      <c r="EY768" s="39"/>
      <c r="EZ768" s="39"/>
      <c r="FA768" s="39"/>
      <c r="FB768" s="39"/>
      <c r="FE768" s="3" t="s">
        <v>71</v>
      </c>
      <c r="FH768" s="39"/>
      <c r="FJ768" s="39"/>
    </row>
    <row r="769" spans="1:166" customFormat="1" ht="15" x14ac:dyDescent="0.25">
      <c r="A769" s="59"/>
      <c r="B769" s="51"/>
      <c r="C769" s="385" t="s">
        <v>72</v>
      </c>
      <c r="D769" s="385"/>
      <c r="E769" s="385"/>
      <c r="F769" s="53" t="s">
        <v>73</v>
      </c>
      <c r="G769" s="60">
        <v>0.38</v>
      </c>
      <c r="H769" s="56">
        <v>1.3225</v>
      </c>
      <c r="I769" s="56">
        <v>1.0051000000000001</v>
      </c>
      <c r="J769" s="62"/>
      <c r="K769" s="54"/>
      <c r="L769" s="57"/>
      <c r="EX769" s="38"/>
      <c r="EY769" s="39"/>
      <c r="EZ769" s="39"/>
      <c r="FA769" s="39"/>
      <c r="FB769" s="39"/>
      <c r="FF769" s="3" t="s">
        <v>72</v>
      </c>
      <c r="FH769" s="39"/>
      <c r="FJ769" s="39"/>
    </row>
    <row r="770" spans="1:166" customFormat="1" ht="15" x14ac:dyDescent="0.25">
      <c r="A770" s="48"/>
      <c r="B770" s="51"/>
      <c r="C770" s="384" t="s">
        <v>75</v>
      </c>
      <c r="D770" s="384"/>
      <c r="E770" s="384"/>
      <c r="F770" s="63"/>
      <c r="G770" s="64"/>
      <c r="H770" s="64"/>
      <c r="I770" s="64"/>
      <c r="J770" s="76">
        <v>507.48</v>
      </c>
      <c r="K770" s="64"/>
      <c r="L770" s="101">
        <v>1332.56</v>
      </c>
      <c r="EX770" s="38"/>
      <c r="EY770" s="39"/>
      <c r="EZ770" s="39"/>
      <c r="FA770" s="39"/>
      <c r="FB770" s="39"/>
      <c r="FG770" s="3" t="s">
        <v>75</v>
      </c>
      <c r="FH770" s="39"/>
      <c r="FJ770" s="39"/>
    </row>
    <row r="771" spans="1:166" customFormat="1" ht="15" x14ac:dyDescent="0.25">
      <c r="A771" s="59"/>
      <c r="B771" s="51"/>
      <c r="C771" s="385" t="s">
        <v>76</v>
      </c>
      <c r="D771" s="385"/>
      <c r="E771" s="385"/>
      <c r="F771" s="53"/>
      <c r="G771" s="54"/>
      <c r="H771" s="54"/>
      <c r="I771" s="54"/>
      <c r="J771" s="62"/>
      <c r="K771" s="54"/>
      <c r="L771" s="99">
        <v>1302.42</v>
      </c>
      <c r="EX771" s="38"/>
      <c r="EY771" s="39"/>
      <c r="EZ771" s="39"/>
      <c r="FA771" s="39"/>
      <c r="FB771" s="39"/>
      <c r="FF771" s="3" t="s">
        <v>76</v>
      </c>
      <c r="FH771" s="39"/>
      <c r="FJ771" s="39"/>
    </row>
    <row r="772" spans="1:166" customFormat="1" ht="23.25" x14ac:dyDescent="0.25">
      <c r="A772" s="59"/>
      <c r="B772" s="51" t="s">
        <v>111</v>
      </c>
      <c r="C772" s="385" t="s">
        <v>112</v>
      </c>
      <c r="D772" s="385"/>
      <c r="E772" s="385"/>
      <c r="F772" s="53" t="s">
        <v>79</v>
      </c>
      <c r="G772" s="66">
        <v>97</v>
      </c>
      <c r="H772" s="54"/>
      <c r="I772" s="66">
        <v>97</v>
      </c>
      <c r="J772" s="62"/>
      <c r="K772" s="54"/>
      <c r="L772" s="99">
        <v>1263.3499999999999</v>
      </c>
      <c r="EX772" s="38"/>
      <c r="EY772" s="39"/>
      <c r="EZ772" s="39"/>
      <c r="FA772" s="39"/>
      <c r="FB772" s="39"/>
      <c r="FF772" s="3" t="s">
        <v>112</v>
      </c>
      <c r="FH772" s="39"/>
      <c r="FJ772" s="39"/>
    </row>
    <row r="773" spans="1:166" customFormat="1" ht="23.25" x14ac:dyDescent="0.25">
      <c r="A773" s="59"/>
      <c r="B773" s="51" t="s">
        <v>113</v>
      </c>
      <c r="C773" s="385" t="s">
        <v>114</v>
      </c>
      <c r="D773" s="385"/>
      <c r="E773" s="385"/>
      <c r="F773" s="53" t="s">
        <v>79</v>
      </c>
      <c r="G773" s="66">
        <v>51</v>
      </c>
      <c r="H773" s="54"/>
      <c r="I773" s="66">
        <v>51</v>
      </c>
      <c r="J773" s="62"/>
      <c r="K773" s="54"/>
      <c r="L773" s="100">
        <v>664.23</v>
      </c>
      <c r="EX773" s="38"/>
      <c r="EY773" s="39"/>
      <c r="EZ773" s="39"/>
      <c r="FA773" s="39"/>
      <c r="FB773" s="39"/>
      <c r="FF773" s="3" t="s">
        <v>114</v>
      </c>
      <c r="FH773" s="39"/>
      <c r="FJ773" s="39"/>
    </row>
    <row r="774" spans="1:166" customFormat="1" ht="15" x14ac:dyDescent="0.25">
      <c r="A774" s="67"/>
      <c r="B774" s="68"/>
      <c r="C774" s="386" t="s">
        <v>82</v>
      </c>
      <c r="D774" s="386"/>
      <c r="E774" s="386"/>
      <c r="F774" s="42"/>
      <c r="G774" s="43"/>
      <c r="H774" s="43"/>
      <c r="I774" s="43"/>
      <c r="J774" s="46"/>
      <c r="K774" s="43"/>
      <c r="L774" s="102">
        <v>3260.14</v>
      </c>
      <c r="EX774" s="38"/>
      <c r="EY774" s="39"/>
      <c r="EZ774" s="39"/>
      <c r="FA774" s="39"/>
      <c r="FB774" s="39"/>
      <c r="FH774" s="39" t="s">
        <v>82</v>
      </c>
      <c r="FJ774" s="39"/>
    </row>
    <row r="775" spans="1:166" customFormat="1" ht="15" x14ac:dyDescent="0.25">
      <c r="A775" s="40" t="s">
        <v>289</v>
      </c>
      <c r="B775" s="41" t="s">
        <v>227</v>
      </c>
      <c r="C775" s="386" t="s">
        <v>228</v>
      </c>
      <c r="D775" s="386"/>
      <c r="E775" s="386"/>
      <c r="F775" s="42" t="s">
        <v>193</v>
      </c>
      <c r="G775" s="43">
        <v>-1.44</v>
      </c>
      <c r="H775" s="44">
        <v>1</v>
      </c>
      <c r="I775" s="71">
        <v>-1.44</v>
      </c>
      <c r="J775" s="77">
        <v>16.7</v>
      </c>
      <c r="K775" s="43"/>
      <c r="L775" s="104">
        <v>-24.05</v>
      </c>
      <c r="EX775" s="38"/>
      <c r="EY775" s="39"/>
      <c r="EZ775" s="39" t="s">
        <v>228</v>
      </c>
      <c r="FA775" s="39" t="s">
        <v>4</v>
      </c>
      <c r="FB775" s="39" t="s">
        <v>4</v>
      </c>
      <c r="FH775" s="39"/>
      <c r="FJ775" s="39"/>
    </row>
    <row r="776" spans="1:166" customFormat="1" ht="15" x14ac:dyDescent="0.25">
      <c r="A776" s="67"/>
      <c r="B776" s="68"/>
      <c r="C776" s="386" t="s">
        <v>82</v>
      </c>
      <c r="D776" s="386"/>
      <c r="E776" s="386"/>
      <c r="F776" s="42"/>
      <c r="G776" s="43"/>
      <c r="H776" s="43"/>
      <c r="I776" s="43"/>
      <c r="J776" s="46"/>
      <c r="K776" s="43"/>
      <c r="L776" s="104">
        <v>-24.05</v>
      </c>
      <c r="EX776" s="38"/>
      <c r="EY776" s="39"/>
      <c r="EZ776" s="39"/>
      <c r="FA776" s="39"/>
      <c r="FB776" s="39"/>
      <c r="FH776" s="39" t="s">
        <v>82</v>
      </c>
      <c r="FJ776" s="39"/>
    </row>
    <row r="777" spans="1:166" customFormat="1" ht="33.75" x14ac:dyDescent="0.25">
      <c r="A777" s="40" t="s">
        <v>290</v>
      </c>
      <c r="B777" s="41" t="s">
        <v>230</v>
      </c>
      <c r="C777" s="386" t="s">
        <v>231</v>
      </c>
      <c r="D777" s="386"/>
      <c r="E777" s="386"/>
      <c r="F777" s="42" t="s">
        <v>85</v>
      </c>
      <c r="G777" s="43">
        <v>2</v>
      </c>
      <c r="H777" s="44">
        <v>1</v>
      </c>
      <c r="I777" s="44">
        <v>2</v>
      </c>
      <c r="J777" s="69">
        <v>5750</v>
      </c>
      <c r="K777" s="70">
        <v>1.04236</v>
      </c>
      <c r="L777" s="102">
        <v>11987.14</v>
      </c>
      <c r="EX777" s="38"/>
      <c r="EY777" s="39"/>
      <c r="EZ777" s="39" t="s">
        <v>231</v>
      </c>
      <c r="FA777" s="39" t="s">
        <v>4</v>
      </c>
      <c r="FB777" s="39" t="s">
        <v>4</v>
      </c>
      <c r="FH777" s="39"/>
      <c r="FJ777" s="39"/>
    </row>
    <row r="778" spans="1:166" customFormat="1" ht="15" x14ac:dyDescent="0.25">
      <c r="A778" s="48"/>
      <c r="B778" s="49"/>
      <c r="C778" s="385" t="s">
        <v>232</v>
      </c>
      <c r="D778" s="385"/>
      <c r="E778" s="385"/>
      <c r="F778" s="385"/>
      <c r="G778" s="385"/>
      <c r="H778" s="385"/>
      <c r="I778" s="385"/>
      <c r="J778" s="385"/>
      <c r="K778" s="385"/>
      <c r="L778" s="387"/>
      <c r="EX778" s="38"/>
      <c r="EY778" s="39"/>
      <c r="EZ778" s="39"/>
      <c r="FA778" s="39"/>
      <c r="FB778" s="39"/>
      <c r="FH778" s="39"/>
      <c r="FI778" s="3" t="s">
        <v>232</v>
      </c>
      <c r="FJ778" s="39"/>
    </row>
    <row r="779" spans="1:166" customFormat="1" ht="15" x14ac:dyDescent="0.25">
      <c r="A779" s="50"/>
      <c r="B779" s="51"/>
      <c r="C779" s="388" t="s">
        <v>87</v>
      </c>
      <c r="D779" s="388"/>
      <c r="E779" s="388"/>
      <c r="F779" s="388"/>
      <c r="G779" s="388"/>
      <c r="H779" s="388"/>
      <c r="I779" s="388"/>
      <c r="J779" s="388"/>
      <c r="K779" s="388"/>
      <c r="L779" s="389"/>
      <c r="EX779" s="38"/>
      <c r="EY779" s="39"/>
      <c r="EZ779" s="39"/>
      <c r="FA779" s="39"/>
      <c r="FB779" s="39"/>
      <c r="FD779" s="3" t="s">
        <v>87</v>
      </c>
      <c r="FH779" s="39"/>
      <c r="FJ779" s="39"/>
    </row>
    <row r="780" spans="1:166" customFormat="1" ht="15" x14ac:dyDescent="0.25">
      <c r="A780" s="50"/>
      <c r="B780" s="51"/>
      <c r="C780" s="388" t="s">
        <v>88</v>
      </c>
      <c r="D780" s="388"/>
      <c r="E780" s="388"/>
      <c r="F780" s="388"/>
      <c r="G780" s="388"/>
      <c r="H780" s="388"/>
      <c r="I780" s="388"/>
      <c r="J780" s="388"/>
      <c r="K780" s="388"/>
      <c r="L780" s="389"/>
      <c r="EX780" s="38"/>
      <c r="EY780" s="39"/>
      <c r="EZ780" s="39"/>
      <c r="FA780" s="39"/>
      <c r="FB780" s="39"/>
      <c r="FD780" s="3" t="s">
        <v>88</v>
      </c>
      <c r="FH780" s="39"/>
      <c r="FJ780" s="39"/>
    </row>
    <row r="781" spans="1:166" customFormat="1" ht="15" x14ac:dyDescent="0.25">
      <c r="A781" s="67"/>
      <c r="B781" s="68"/>
      <c r="C781" s="386" t="s">
        <v>82</v>
      </c>
      <c r="D781" s="386"/>
      <c r="E781" s="386"/>
      <c r="F781" s="42"/>
      <c r="G781" s="43"/>
      <c r="H781" s="43"/>
      <c r="I781" s="43"/>
      <c r="J781" s="46"/>
      <c r="K781" s="43"/>
      <c r="L781" s="102">
        <v>11987.14</v>
      </c>
      <c r="EX781" s="38"/>
      <c r="EY781" s="39"/>
      <c r="EZ781" s="39"/>
      <c r="FA781" s="39"/>
      <c r="FB781" s="39"/>
      <c r="FH781" s="39" t="s">
        <v>82</v>
      </c>
      <c r="FJ781" s="39"/>
    </row>
    <row r="782" spans="1:166" customFormat="1" ht="15" x14ac:dyDescent="0.25">
      <c r="A782" s="67"/>
      <c r="B782" s="80"/>
      <c r="C782" s="80"/>
      <c r="D782" s="80"/>
      <c r="E782" s="80"/>
      <c r="F782" s="81"/>
      <c r="G782" s="81"/>
      <c r="H782" s="81"/>
      <c r="I782" s="81"/>
      <c r="J782" s="82"/>
      <c r="K782" s="81"/>
      <c r="L782" s="105"/>
      <c r="EX782" s="38"/>
      <c r="EY782" s="39"/>
      <c r="EZ782" s="39"/>
      <c r="FA782" s="39"/>
      <c r="FB782" s="39"/>
      <c r="FH782" s="39"/>
      <c r="FJ782" s="39"/>
    </row>
    <row r="783" spans="1:166" customFormat="1" ht="15" x14ac:dyDescent="0.25">
      <c r="A783" s="83"/>
      <c r="B783" s="84"/>
      <c r="C783" s="386" t="s">
        <v>291</v>
      </c>
      <c r="D783" s="386"/>
      <c r="E783" s="386"/>
      <c r="F783" s="386"/>
      <c r="G783" s="386"/>
      <c r="H783" s="386"/>
      <c r="I783" s="386"/>
      <c r="J783" s="386"/>
      <c r="K783" s="386"/>
      <c r="L783" s="106">
        <v>4043205.56</v>
      </c>
      <c r="EX783" s="38"/>
      <c r="EY783" s="39"/>
      <c r="EZ783" s="39"/>
      <c r="FA783" s="39"/>
      <c r="FB783" s="39"/>
      <c r="FH783" s="39"/>
      <c r="FJ783" s="39" t="s">
        <v>291</v>
      </c>
    </row>
    <row r="784" spans="1:166" customFormat="1" ht="15" x14ac:dyDescent="0.25">
      <c r="A784" s="391" t="s">
        <v>292</v>
      </c>
      <c r="B784" s="392"/>
      <c r="C784" s="392"/>
      <c r="D784" s="392"/>
      <c r="E784" s="392"/>
      <c r="F784" s="392"/>
      <c r="G784" s="392"/>
      <c r="H784" s="392"/>
      <c r="I784" s="392"/>
      <c r="J784" s="392"/>
      <c r="K784" s="392"/>
      <c r="L784" s="393"/>
      <c r="EX784" s="38" t="s">
        <v>292</v>
      </c>
      <c r="EY784" s="39"/>
      <c r="EZ784" s="39"/>
      <c r="FA784" s="39"/>
      <c r="FB784" s="39"/>
      <c r="FH784" s="39"/>
      <c r="FJ784" s="39"/>
    </row>
    <row r="785" spans="1:166" customFormat="1" ht="15" x14ac:dyDescent="0.25">
      <c r="A785" s="394" t="s">
        <v>293</v>
      </c>
      <c r="B785" s="395"/>
      <c r="C785" s="395"/>
      <c r="D785" s="395"/>
      <c r="E785" s="395"/>
      <c r="F785" s="395"/>
      <c r="G785" s="395"/>
      <c r="H785" s="395"/>
      <c r="I785" s="395"/>
      <c r="J785" s="395"/>
      <c r="K785" s="395"/>
      <c r="L785" s="396"/>
      <c r="EX785" s="38"/>
      <c r="EY785" s="39" t="s">
        <v>293</v>
      </c>
      <c r="EZ785" s="39"/>
      <c r="FA785" s="39"/>
      <c r="FB785" s="39"/>
      <c r="FH785" s="39"/>
      <c r="FJ785" s="39"/>
    </row>
    <row r="786" spans="1:166" customFormat="1" ht="34.5" x14ac:dyDescent="0.25">
      <c r="A786" s="40" t="s">
        <v>294</v>
      </c>
      <c r="B786" s="41" t="s">
        <v>89</v>
      </c>
      <c r="C786" s="386" t="s">
        <v>295</v>
      </c>
      <c r="D786" s="386"/>
      <c r="E786" s="386"/>
      <c r="F786" s="42" t="s">
        <v>91</v>
      </c>
      <c r="G786" s="43">
        <v>0.45</v>
      </c>
      <c r="H786" s="44">
        <v>1</v>
      </c>
      <c r="I786" s="71">
        <v>0.45</v>
      </c>
      <c r="J786" s="46"/>
      <c r="K786" s="43"/>
      <c r="L786" s="47"/>
      <c r="EX786" s="38"/>
      <c r="EY786" s="39"/>
      <c r="EZ786" s="39" t="s">
        <v>295</v>
      </c>
      <c r="FA786" s="39" t="s">
        <v>4</v>
      </c>
      <c r="FB786" s="39" t="s">
        <v>4</v>
      </c>
      <c r="FH786" s="39"/>
      <c r="FJ786" s="39"/>
    </row>
    <row r="787" spans="1:166" customFormat="1" ht="15" x14ac:dyDescent="0.25">
      <c r="A787" s="48"/>
      <c r="B787" s="49"/>
      <c r="C787" s="385" t="s">
        <v>296</v>
      </c>
      <c r="D787" s="385"/>
      <c r="E787" s="385"/>
      <c r="F787" s="385"/>
      <c r="G787" s="385"/>
      <c r="H787" s="385"/>
      <c r="I787" s="385"/>
      <c r="J787" s="385"/>
      <c r="K787" s="385"/>
      <c r="L787" s="387"/>
      <c r="EX787" s="38"/>
      <c r="EY787" s="39"/>
      <c r="EZ787" s="39"/>
      <c r="FA787" s="39"/>
      <c r="FB787" s="39"/>
      <c r="FC787" s="3" t="s">
        <v>296</v>
      </c>
      <c r="FH787" s="39"/>
      <c r="FJ787" s="39"/>
    </row>
    <row r="788" spans="1:166" customFormat="1" ht="68.25" x14ac:dyDescent="0.25">
      <c r="A788" s="50"/>
      <c r="B788" s="51" t="s">
        <v>61</v>
      </c>
      <c r="C788" s="388" t="s">
        <v>62</v>
      </c>
      <c r="D788" s="388"/>
      <c r="E788" s="388"/>
      <c r="F788" s="388"/>
      <c r="G788" s="388"/>
      <c r="H788" s="388"/>
      <c r="I788" s="388"/>
      <c r="J788" s="388"/>
      <c r="K788" s="388"/>
      <c r="L788" s="389"/>
      <c r="EX788" s="38"/>
      <c r="EY788" s="39"/>
      <c r="EZ788" s="39"/>
      <c r="FA788" s="39"/>
      <c r="FB788" s="39"/>
      <c r="FD788" s="3" t="s">
        <v>62</v>
      </c>
      <c r="FH788" s="39"/>
      <c r="FJ788" s="39"/>
    </row>
    <row r="789" spans="1:166" customFormat="1" ht="22.5" x14ac:dyDescent="0.25">
      <c r="A789" s="50"/>
      <c r="B789" s="51" t="s">
        <v>93</v>
      </c>
      <c r="C789" s="388" t="s">
        <v>94</v>
      </c>
      <c r="D789" s="388"/>
      <c r="E789" s="388"/>
      <c r="F789" s="388"/>
      <c r="G789" s="388"/>
      <c r="H789" s="388"/>
      <c r="I789" s="388"/>
      <c r="J789" s="388"/>
      <c r="K789" s="388"/>
      <c r="L789" s="389"/>
      <c r="EX789" s="38"/>
      <c r="EY789" s="39"/>
      <c r="EZ789" s="39"/>
      <c r="FA789" s="39"/>
      <c r="FB789" s="39"/>
      <c r="FD789" s="3" t="s">
        <v>94</v>
      </c>
      <c r="FH789" s="39"/>
      <c r="FJ789" s="39"/>
    </row>
    <row r="790" spans="1:166" customFormat="1" ht="23.25" x14ac:dyDescent="0.25">
      <c r="A790" s="50"/>
      <c r="B790" s="51" t="s">
        <v>63</v>
      </c>
      <c r="C790" s="388" t="s">
        <v>64</v>
      </c>
      <c r="D790" s="388"/>
      <c r="E790" s="388"/>
      <c r="F790" s="388"/>
      <c r="G790" s="388"/>
      <c r="H790" s="388"/>
      <c r="I790" s="388"/>
      <c r="J790" s="388"/>
      <c r="K790" s="388"/>
      <c r="L790" s="389"/>
      <c r="EX790" s="38"/>
      <c r="EY790" s="39"/>
      <c r="EZ790" s="39"/>
      <c r="FA790" s="39"/>
      <c r="FB790" s="39"/>
      <c r="FD790" s="3" t="s">
        <v>64</v>
      </c>
      <c r="FH790" s="39"/>
      <c r="FJ790" s="39"/>
    </row>
    <row r="791" spans="1:166" customFormat="1" ht="15" x14ac:dyDescent="0.25">
      <c r="A791" s="52"/>
      <c r="B791" s="51" t="s">
        <v>56</v>
      </c>
      <c r="C791" s="385" t="s">
        <v>65</v>
      </c>
      <c r="D791" s="385"/>
      <c r="E791" s="385"/>
      <c r="F791" s="53"/>
      <c r="G791" s="54"/>
      <c r="H791" s="54"/>
      <c r="I791" s="54"/>
      <c r="J791" s="55">
        <v>121808.37</v>
      </c>
      <c r="K791" s="72">
        <v>0.92574999999999996</v>
      </c>
      <c r="L791" s="99">
        <v>50743.839999999997</v>
      </c>
      <c r="EX791" s="38"/>
      <c r="EY791" s="39"/>
      <c r="EZ791" s="39"/>
      <c r="FA791" s="39"/>
      <c r="FB791" s="39"/>
      <c r="FE791" s="3" t="s">
        <v>65</v>
      </c>
      <c r="FH791" s="39"/>
      <c r="FJ791" s="39"/>
    </row>
    <row r="792" spans="1:166" customFormat="1" ht="15" x14ac:dyDescent="0.25">
      <c r="A792" s="52"/>
      <c r="B792" s="51" t="s">
        <v>66</v>
      </c>
      <c r="C792" s="385" t="s">
        <v>67</v>
      </c>
      <c r="D792" s="385"/>
      <c r="E792" s="385"/>
      <c r="F792" s="53"/>
      <c r="G792" s="54"/>
      <c r="H792" s="54"/>
      <c r="I792" s="54"/>
      <c r="J792" s="55">
        <v>48587.5</v>
      </c>
      <c r="K792" s="72">
        <v>1.0062500000000001</v>
      </c>
      <c r="L792" s="99">
        <v>22001.03</v>
      </c>
      <c r="EX792" s="38"/>
      <c r="EY792" s="39"/>
      <c r="EZ792" s="39"/>
      <c r="FA792" s="39"/>
      <c r="FB792" s="39"/>
      <c r="FE792" s="3" t="s">
        <v>67</v>
      </c>
      <c r="FH792" s="39"/>
      <c r="FJ792" s="39"/>
    </row>
    <row r="793" spans="1:166" customFormat="1" ht="15" x14ac:dyDescent="0.25">
      <c r="A793" s="52"/>
      <c r="B793" s="51" t="s">
        <v>68</v>
      </c>
      <c r="C793" s="385" t="s">
        <v>69</v>
      </c>
      <c r="D793" s="385"/>
      <c r="E793" s="385"/>
      <c r="F793" s="53"/>
      <c r="G793" s="54"/>
      <c r="H793" s="54"/>
      <c r="I793" s="54"/>
      <c r="J793" s="58">
        <v>229.05</v>
      </c>
      <c r="K793" s="72">
        <v>1.0062500000000001</v>
      </c>
      <c r="L793" s="100">
        <v>103.72</v>
      </c>
      <c r="EX793" s="38"/>
      <c r="EY793" s="39"/>
      <c r="EZ793" s="39"/>
      <c r="FA793" s="39"/>
      <c r="FB793" s="39"/>
      <c r="FE793" s="3" t="s">
        <v>69</v>
      </c>
      <c r="FH793" s="39"/>
      <c r="FJ793" s="39"/>
    </row>
    <row r="794" spans="1:166" customFormat="1" ht="15" x14ac:dyDescent="0.25">
      <c r="A794" s="52"/>
      <c r="B794" s="51" t="s">
        <v>70</v>
      </c>
      <c r="C794" s="385" t="s">
        <v>71</v>
      </c>
      <c r="D794" s="385"/>
      <c r="E794" s="385"/>
      <c r="F794" s="53"/>
      <c r="G794" s="54"/>
      <c r="H794" s="54"/>
      <c r="I794" s="54"/>
      <c r="J794" s="58">
        <v>300.83999999999997</v>
      </c>
      <c r="K794" s="66">
        <v>0</v>
      </c>
      <c r="L794" s="100">
        <v>0</v>
      </c>
      <c r="EX794" s="38"/>
      <c r="EY794" s="39"/>
      <c r="EZ794" s="39"/>
      <c r="FA794" s="39"/>
      <c r="FB794" s="39"/>
      <c r="FE794" s="3" t="s">
        <v>71</v>
      </c>
      <c r="FH794" s="39"/>
      <c r="FJ794" s="39"/>
    </row>
    <row r="795" spans="1:166" customFormat="1" ht="15" x14ac:dyDescent="0.25">
      <c r="A795" s="59"/>
      <c r="B795" s="51"/>
      <c r="C795" s="385" t="s">
        <v>72</v>
      </c>
      <c r="D795" s="385"/>
      <c r="E795" s="385"/>
      <c r="F795" s="53" t="s">
        <v>73</v>
      </c>
      <c r="G795" s="66">
        <v>94</v>
      </c>
      <c r="H795" s="72">
        <v>0.92574999999999996</v>
      </c>
      <c r="I795" s="75">
        <v>39.159224999999999</v>
      </c>
      <c r="J795" s="62"/>
      <c r="K795" s="54"/>
      <c r="L795" s="57"/>
      <c r="EX795" s="38"/>
      <c r="EY795" s="39"/>
      <c r="EZ795" s="39"/>
      <c r="FA795" s="39"/>
      <c r="FB795" s="39"/>
      <c r="FF795" s="3" t="s">
        <v>72</v>
      </c>
      <c r="FH795" s="39"/>
      <c r="FJ795" s="39"/>
    </row>
    <row r="796" spans="1:166" customFormat="1" ht="15" x14ac:dyDescent="0.25">
      <c r="A796" s="59"/>
      <c r="B796" s="51"/>
      <c r="C796" s="385" t="s">
        <v>74</v>
      </c>
      <c r="D796" s="385"/>
      <c r="E796" s="385"/>
      <c r="F796" s="53" t="s">
        <v>73</v>
      </c>
      <c r="G796" s="73">
        <v>16.899999999999999</v>
      </c>
      <c r="H796" s="72">
        <v>1.0062500000000001</v>
      </c>
      <c r="I796" s="61">
        <v>7.6525312999999997</v>
      </c>
      <c r="J796" s="62"/>
      <c r="K796" s="54"/>
      <c r="L796" s="57"/>
      <c r="EX796" s="38"/>
      <c r="EY796" s="39"/>
      <c r="EZ796" s="39"/>
      <c r="FA796" s="39"/>
      <c r="FB796" s="39"/>
      <c r="FF796" s="3" t="s">
        <v>74</v>
      </c>
      <c r="FH796" s="39"/>
      <c r="FJ796" s="39"/>
    </row>
    <row r="797" spans="1:166" customFormat="1" ht="15" x14ac:dyDescent="0.25">
      <c r="A797" s="48"/>
      <c r="B797" s="51"/>
      <c r="C797" s="384" t="s">
        <v>75</v>
      </c>
      <c r="D797" s="384"/>
      <c r="E797" s="384"/>
      <c r="F797" s="63"/>
      <c r="G797" s="64"/>
      <c r="H797" s="64"/>
      <c r="I797" s="64"/>
      <c r="J797" s="65">
        <v>170696.71</v>
      </c>
      <c r="K797" s="64"/>
      <c r="L797" s="101">
        <v>72744.87</v>
      </c>
      <c r="EX797" s="38"/>
      <c r="EY797" s="39"/>
      <c r="EZ797" s="39"/>
      <c r="FA797" s="39"/>
      <c r="FB797" s="39"/>
      <c r="FG797" s="3" t="s">
        <v>75</v>
      </c>
      <c r="FH797" s="39"/>
      <c r="FJ797" s="39"/>
    </row>
    <row r="798" spans="1:166" customFormat="1" ht="15" x14ac:dyDescent="0.25">
      <c r="A798" s="59"/>
      <c r="B798" s="51"/>
      <c r="C798" s="385" t="s">
        <v>76</v>
      </c>
      <c r="D798" s="385"/>
      <c r="E798" s="385"/>
      <c r="F798" s="53"/>
      <c r="G798" s="54"/>
      <c r="H798" s="54"/>
      <c r="I798" s="54"/>
      <c r="J798" s="62"/>
      <c r="K798" s="54"/>
      <c r="L798" s="99">
        <v>50847.56</v>
      </c>
      <c r="EX798" s="38"/>
      <c r="EY798" s="39"/>
      <c r="EZ798" s="39"/>
      <c r="FA798" s="39"/>
      <c r="FB798" s="39"/>
      <c r="FF798" s="3" t="s">
        <v>76</v>
      </c>
      <c r="FH798" s="39"/>
      <c r="FJ798" s="39"/>
    </row>
    <row r="799" spans="1:166" customFormat="1" ht="23.25" x14ac:dyDescent="0.25">
      <c r="A799" s="59"/>
      <c r="B799" s="51" t="s">
        <v>95</v>
      </c>
      <c r="C799" s="385" t="s">
        <v>96</v>
      </c>
      <c r="D799" s="385"/>
      <c r="E799" s="385"/>
      <c r="F799" s="53" t="s">
        <v>79</v>
      </c>
      <c r="G799" s="66">
        <v>93</v>
      </c>
      <c r="H799" s="54"/>
      <c r="I799" s="66">
        <v>93</v>
      </c>
      <c r="J799" s="62"/>
      <c r="K799" s="54"/>
      <c r="L799" s="99">
        <v>47288.23</v>
      </c>
      <c r="EX799" s="38"/>
      <c r="EY799" s="39"/>
      <c r="EZ799" s="39"/>
      <c r="FA799" s="39"/>
      <c r="FB799" s="39"/>
      <c r="FF799" s="3" t="s">
        <v>96</v>
      </c>
      <c r="FH799" s="39"/>
      <c r="FJ799" s="39"/>
    </row>
    <row r="800" spans="1:166" customFormat="1" ht="45" x14ac:dyDescent="0.25">
      <c r="A800" s="59"/>
      <c r="B800" s="51" t="s">
        <v>97</v>
      </c>
      <c r="C800" s="385" t="s">
        <v>98</v>
      </c>
      <c r="D800" s="385"/>
      <c r="E800" s="385"/>
      <c r="F800" s="53" t="s">
        <v>79</v>
      </c>
      <c r="G800" s="66">
        <v>62</v>
      </c>
      <c r="H800" s="60">
        <v>0.85</v>
      </c>
      <c r="I800" s="73">
        <v>52.7</v>
      </c>
      <c r="J800" s="62"/>
      <c r="K800" s="54"/>
      <c r="L800" s="99">
        <v>26796.66</v>
      </c>
      <c r="EX800" s="38"/>
      <c r="EY800" s="39"/>
      <c r="EZ800" s="39"/>
      <c r="FA800" s="39"/>
      <c r="FB800" s="39"/>
      <c r="FF800" s="3" t="s">
        <v>98</v>
      </c>
      <c r="FH800" s="39"/>
      <c r="FJ800" s="39"/>
    </row>
    <row r="801" spans="1:166" customFormat="1" ht="15" x14ac:dyDescent="0.25">
      <c r="A801" s="67"/>
      <c r="B801" s="68"/>
      <c r="C801" s="386" t="s">
        <v>82</v>
      </c>
      <c r="D801" s="386"/>
      <c r="E801" s="386"/>
      <c r="F801" s="42"/>
      <c r="G801" s="43"/>
      <c r="H801" s="43"/>
      <c r="I801" s="43"/>
      <c r="J801" s="46"/>
      <c r="K801" s="43"/>
      <c r="L801" s="102">
        <v>146829.76000000001</v>
      </c>
      <c r="EX801" s="38"/>
      <c r="EY801" s="39"/>
      <c r="EZ801" s="39"/>
      <c r="FA801" s="39"/>
      <c r="FB801" s="39"/>
      <c r="FH801" s="39" t="s">
        <v>82</v>
      </c>
      <c r="FJ801" s="39"/>
    </row>
    <row r="802" spans="1:166" customFormat="1" ht="34.5" x14ac:dyDescent="0.25">
      <c r="A802" s="40" t="s">
        <v>297</v>
      </c>
      <c r="B802" s="41" t="s">
        <v>57</v>
      </c>
      <c r="C802" s="386" t="s">
        <v>58</v>
      </c>
      <c r="D802" s="386"/>
      <c r="E802" s="386"/>
      <c r="F802" s="42" t="s">
        <v>59</v>
      </c>
      <c r="G802" s="43">
        <v>0.03</v>
      </c>
      <c r="H802" s="44">
        <v>1</v>
      </c>
      <c r="I802" s="71">
        <v>0.03</v>
      </c>
      <c r="J802" s="46"/>
      <c r="K802" s="43"/>
      <c r="L802" s="47"/>
      <c r="EX802" s="38"/>
      <c r="EY802" s="39"/>
      <c r="EZ802" s="39" t="s">
        <v>58</v>
      </c>
      <c r="FA802" s="39" t="s">
        <v>4</v>
      </c>
      <c r="FB802" s="39" t="s">
        <v>4</v>
      </c>
      <c r="FH802" s="39"/>
      <c r="FJ802" s="39"/>
    </row>
    <row r="803" spans="1:166" customFormat="1" ht="15" x14ac:dyDescent="0.25">
      <c r="A803" s="48"/>
      <c r="B803" s="49"/>
      <c r="C803" s="385" t="s">
        <v>298</v>
      </c>
      <c r="D803" s="385"/>
      <c r="E803" s="385"/>
      <c r="F803" s="385"/>
      <c r="G803" s="385"/>
      <c r="H803" s="385"/>
      <c r="I803" s="385"/>
      <c r="J803" s="385"/>
      <c r="K803" s="385"/>
      <c r="L803" s="387"/>
      <c r="EX803" s="38"/>
      <c r="EY803" s="39"/>
      <c r="EZ803" s="39"/>
      <c r="FA803" s="39"/>
      <c r="FB803" s="39"/>
      <c r="FC803" s="3" t="s">
        <v>298</v>
      </c>
      <c r="FH803" s="39"/>
      <c r="FJ803" s="39"/>
    </row>
    <row r="804" spans="1:166" customFormat="1" ht="68.25" x14ac:dyDescent="0.25">
      <c r="A804" s="50"/>
      <c r="B804" s="51" t="s">
        <v>61</v>
      </c>
      <c r="C804" s="388" t="s">
        <v>62</v>
      </c>
      <c r="D804" s="388"/>
      <c r="E804" s="388"/>
      <c r="F804" s="388"/>
      <c r="G804" s="388"/>
      <c r="H804" s="388"/>
      <c r="I804" s="388"/>
      <c r="J804" s="388"/>
      <c r="K804" s="388"/>
      <c r="L804" s="389"/>
      <c r="EX804" s="38"/>
      <c r="EY804" s="39"/>
      <c r="EZ804" s="39"/>
      <c r="FA804" s="39"/>
      <c r="FB804" s="39"/>
      <c r="FD804" s="3" t="s">
        <v>62</v>
      </c>
      <c r="FH804" s="39"/>
      <c r="FJ804" s="39"/>
    </row>
    <row r="805" spans="1:166" customFormat="1" ht="23.25" x14ac:dyDescent="0.25">
      <c r="A805" s="50"/>
      <c r="B805" s="51" t="s">
        <v>63</v>
      </c>
      <c r="C805" s="388" t="s">
        <v>64</v>
      </c>
      <c r="D805" s="388"/>
      <c r="E805" s="388"/>
      <c r="F805" s="388"/>
      <c r="G805" s="388"/>
      <c r="H805" s="388"/>
      <c r="I805" s="388"/>
      <c r="J805" s="388"/>
      <c r="K805" s="388"/>
      <c r="L805" s="389"/>
      <c r="EX805" s="38"/>
      <c r="EY805" s="39"/>
      <c r="EZ805" s="39"/>
      <c r="FA805" s="39"/>
      <c r="FB805" s="39"/>
      <c r="FD805" s="3" t="s">
        <v>64</v>
      </c>
      <c r="FH805" s="39"/>
      <c r="FJ805" s="39"/>
    </row>
    <row r="806" spans="1:166" customFormat="1" ht="15" x14ac:dyDescent="0.25">
      <c r="A806" s="52"/>
      <c r="B806" s="51" t="s">
        <v>56</v>
      </c>
      <c r="C806" s="385" t="s">
        <v>65</v>
      </c>
      <c r="D806" s="385"/>
      <c r="E806" s="385"/>
      <c r="F806" s="53"/>
      <c r="G806" s="54"/>
      <c r="H806" s="54"/>
      <c r="I806" s="54"/>
      <c r="J806" s="55">
        <v>284668.76</v>
      </c>
      <c r="K806" s="56">
        <v>1.3225</v>
      </c>
      <c r="L806" s="99">
        <v>11294.23</v>
      </c>
      <c r="EX806" s="38"/>
      <c r="EY806" s="39"/>
      <c r="EZ806" s="39"/>
      <c r="FA806" s="39"/>
      <c r="FB806" s="39"/>
      <c r="FE806" s="3" t="s">
        <v>65</v>
      </c>
      <c r="FH806" s="39"/>
      <c r="FJ806" s="39"/>
    </row>
    <row r="807" spans="1:166" customFormat="1" ht="15" x14ac:dyDescent="0.25">
      <c r="A807" s="52"/>
      <c r="B807" s="51" t="s">
        <v>66</v>
      </c>
      <c r="C807" s="385" t="s">
        <v>67</v>
      </c>
      <c r="D807" s="385"/>
      <c r="E807" s="385"/>
      <c r="F807" s="53"/>
      <c r="G807" s="54"/>
      <c r="H807" s="54"/>
      <c r="I807" s="54"/>
      <c r="J807" s="55">
        <v>2041.25</v>
      </c>
      <c r="K807" s="56">
        <v>1.4375</v>
      </c>
      <c r="L807" s="100">
        <v>88.03</v>
      </c>
      <c r="EX807" s="38"/>
      <c r="EY807" s="39"/>
      <c r="EZ807" s="39"/>
      <c r="FA807" s="39"/>
      <c r="FB807" s="39"/>
      <c r="FE807" s="3" t="s">
        <v>67</v>
      </c>
      <c r="FH807" s="39"/>
      <c r="FJ807" s="39"/>
    </row>
    <row r="808" spans="1:166" customFormat="1" ht="15" x14ac:dyDescent="0.25">
      <c r="A808" s="52"/>
      <c r="B808" s="51" t="s">
        <v>68</v>
      </c>
      <c r="C808" s="385" t="s">
        <v>69</v>
      </c>
      <c r="D808" s="385"/>
      <c r="E808" s="385"/>
      <c r="F808" s="53"/>
      <c r="G808" s="54"/>
      <c r="H808" s="54"/>
      <c r="I808" s="54"/>
      <c r="J808" s="58">
        <v>9</v>
      </c>
      <c r="K808" s="56">
        <v>1.4375</v>
      </c>
      <c r="L808" s="100">
        <v>0.39</v>
      </c>
      <c r="EX808" s="38"/>
      <c r="EY808" s="39"/>
      <c r="EZ808" s="39"/>
      <c r="FA808" s="39"/>
      <c r="FB808" s="39"/>
      <c r="FE808" s="3" t="s">
        <v>69</v>
      </c>
      <c r="FH808" s="39"/>
      <c r="FJ808" s="39"/>
    </row>
    <row r="809" spans="1:166" customFormat="1" ht="15" x14ac:dyDescent="0.25">
      <c r="A809" s="52"/>
      <c r="B809" s="51" t="s">
        <v>70</v>
      </c>
      <c r="C809" s="385" t="s">
        <v>71</v>
      </c>
      <c r="D809" s="385"/>
      <c r="E809" s="385"/>
      <c r="F809" s="53"/>
      <c r="G809" s="54"/>
      <c r="H809" s="54"/>
      <c r="I809" s="54"/>
      <c r="J809" s="55">
        <v>2732.35</v>
      </c>
      <c r="K809" s="54"/>
      <c r="L809" s="100">
        <v>81.97</v>
      </c>
      <c r="EX809" s="38"/>
      <c r="EY809" s="39"/>
      <c r="EZ809" s="39"/>
      <c r="FA809" s="39"/>
      <c r="FB809" s="39"/>
      <c r="FE809" s="3" t="s">
        <v>71</v>
      </c>
      <c r="FH809" s="39"/>
      <c r="FJ809" s="39"/>
    </row>
    <row r="810" spans="1:166" customFormat="1" ht="15" x14ac:dyDescent="0.25">
      <c r="A810" s="59"/>
      <c r="B810" s="51"/>
      <c r="C810" s="385" t="s">
        <v>72</v>
      </c>
      <c r="D810" s="385"/>
      <c r="E810" s="385"/>
      <c r="F810" s="53" t="s">
        <v>73</v>
      </c>
      <c r="G810" s="60">
        <v>219.68</v>
      </c>
      <c r="H810" s="56">
        <v>1.3225</v>
      </c>
      <c r="I810" s="75">
        <v>8.7158040000000003</v>
      </c>
      <c r="J810" s="62"/>
      <c r="K810" s="54"/>
      <c r="L810" s="57"/>
      <c r="EX810" s="38"/>
      <c r="EY810" s="39"/>
      <c r="EZ810" s="39"/>
      <c r="FA810" s="39"/>
      <c r="FB810" s="39"/>
      <c r="FF810" s="3" t="s">
        <v>72</v>
      </c>
      <c r="FH810" s="39"/>
      <c r="FJ810" s="39"/>
    </row>
    <row r="811" spans="1:166" customFormat="1" ht="15" x14ac:dyDescent="0.25">
      <c r="A811" s="59"/>
      <c r="B811" s="51"/>
      <c r="C811" s="385" t="s">
        <v>74</v>
      </c>
      <c r="D811" s="385"/>
      <c r="E811" s="385"/>
      <c r="F811" s="53" t="s">
        <v>73</v>
      </c>
      <c r="G811" s="60">
        <v>0.71</v>
      </c>
      <c r="H811" s="56">
        <v>1.4375</v>
      </c>
      <c r="I811" s="61">
        <v>3.0618800000000002E-2</v>
      </c>
      <c r="J811" s="62"/>
      <c r="K811" s="54"/>
      <c r="L811" s="57"/>
      <c r="EX811" s="38"/>
      <c r="EY811" s="39"/>
      <c r="EZ811" s="39"/>
      <c r="FA811" s="39"/>
      <c r="FB811" s="39"/>
      <c r="FF811" s="3" t="s">
        <v>74</v>
      </c>
      <c r="FH811" s="39"/>
      <c r="FJ811" s="39"/>
    </row>
    <row r="812" spans="1:166" customFormat="1" ht="15" x14ac:dyDescent="0.25">
      <c r="A812" s="48"/>
      <c r="B812" s="51"/>
      <c r="C812" s="384" t="s">
        <v>75</v>
      </c>
      <c r="D812" s="384"/>
      <c r="E812" s="384"/>
      <c r="F812" s="63"/>
      <c r="G812" s="64"/>
      <c r="H812" s="64"/>
      <c r="I812" s="64"/>
      <c r="J812" s="65">
        <v>289442.36</v>
      </c>
      <c r="K812" s="64"/>
      <c r="L812" s="101">
        <v>11464.23</v>
      </c>
      <c r="EX812" s="38"/>
      <c r="EY812" s="39"/>
      <c r="EZ812" s="39"/>
      <c r="FA812" s="39"/>
      <c r="FB812" s="39"/>
      <c r="FG812" s="3" t="s">
        <v>75</v>
      </c>
      <c r="FH812" s="39"/>
      <c r="FJ812" s="39"/>
    </row>
    <row r="813" spans="1:166" customFormat="1" ht="15" x14ac:dyDescent="0.25">
      <c r="A813" s="59"/>
      <c r="B813" s="51"/>
      <c r="C813" s="385" t="s">
        <v>76</v>
      </c>
      <c r="D813" s="385"/>
      <c r="E813" s="385"/>
      <c r="F813" s="53"/>
      <c r="G813" s="54"/>
      <c r="H813" s="54"/>
      <c r="I813" s="54"/>
      <c r="J813" s="62"/>
      <c r="K813" s="54"/>
      <c r="L813" s="99">
        <v>11294.62</v>
      </c>
      <c r="EX813" s="38"/>
      <c r="EY813" s="39"/>
      <c r="EZ813" s="39"/>
      <c r="FA813" s="39"/>
      <c r="FB813" s="39"/>
      <c r="FF813" s="3" t="s">
        <v>76</v>
      </c>
      <c r="FH813" s="39"/>
      <c r="FJ813" s="39"/>
    </row>
    <row r="814" spans="1:166" customFormat="1" ht="23.25" x14ac:dyDescent="0.25">
      <c r="A814" s="59"/>
      <c r="B814" s="51" t="s">
        <v>77</v>
      </c>
      <c r="C814" s="385" t="s">
        <v>78</v>
      </c>
      <c r="D814" s="385"/>
      <c r="E814" s="385"/>
      <c r="F814" s="53" t="s">
        <v>79</v>
      </c>
      <c r="G814" s="66">
        <v>126</v>
      </c>
      <c r="H814" s="54"/>
      <c r="I814" s="66">
        <v>126</v>
      </c>
      <c r="J814" s="62"/>
      <c r="K814" s="54"/>
      <c r="L814" s="99">
        <v>14231.22</v>
      </c>
      <c r="EX814" s="38"/>
      <c r="EY814" s="39"/>
      <c r="EZ814" s="39"/>
      <c r="FA814" s="39"/>
      <c r="FB814" s="39"/>
      <c r="FF814" s="3" t="s">
        <v>78</v>
      </c>
      <c r="FH814" s="39"/>
      <c r="FJ814" s="39"/>
    </row>
    <row r="815" spans="1:166" customFormat="1" ht="23.25" x14ac:dyDescent="0.25">
      <c r="A815" s="59"/>
      <c r="B815" s="51" t="s">
        <v>80</v>
      </c>
      <c r="C815" s="385" t="s">
        <v>81</v>
      </c>
      <c r="D815" s="385"/>
      <c r="E815" s="385"/>
      <c r="F815" s="53" t="s">
        <v>79</v>
      </c>
      <c r="G815" s="66">
        <v>68</v>
      </c>
      <c r="H815" s="54"/>
      <c r="I815" s="66">
        <v>68</v>
      </c>
      <c r="J815" s="62"/>
      <c r="K815" s="54"/>
      <c r="L815" s="99">
        <v>7680.34</v>
      </c>
      <c r="EX815" s="38"/>
      <c r="EY815" s="39"/>
      <c r="EZ815" s="39"/>
      <c r="FA815" s="39"/>
      <c r="FB815" s="39"/>
      <c r="FF815" s="3" t="s">
        <v>81</v>
      </c>
      <c r="FH815" s="39"/>
      <c r="FJ815" s="39"/>
    </row>
    <row r="816" spans="1:166" customFormat="1" ht="15" x14ac:dyDescent="0.25">
      <c r="A816" s="67"/>
      <c r="B816" s="68"/>
      <c r="C816" s="386" t="s">
        <v>82</v>
      </c>
      <c r="D816" s="386"/>
      <c r="E816" s="386"/>
      <c r="F816" s="42"/>
      <c r="G816" s="43"/>
      <c r="H816" s="43"/>
      <c r="I816" s="43"/>
      <c r="J816" s="46"/>
      <c r="K816" s="43"/>
      <c r="L816" s="102">
        <v>33375.79</v>
      </c>
      <c r="EX816" s="38"/>
      <c r="EY816" s="39"/>
      <c r="EZ816" s="39"/>
      <c r="FA816" s="39"/>
      <c r="FB816" s="39"/>
      <c r="FH816" s="39" t="s">
        <v>82</v>
      </c>
      <c r="FJ816" s="39"/>
    </row>
    <row r="817" spans="1:166" customFormat="1" ht="34.5" x14ac:dyDescent="0.25">
      <c r="A817" s="40" t="s">
        <v>299</v>
      </c>
      <c r="B817" s="41" t="s">
        <v>300</v>
      </c>
      <c r="C817" s="386" t="s">
        <v>301</v>
      </c>
      <c r="D817" s="386"/>
      <c r="E817" s="386"/>
      <c r="F817" s="42" t="s">
        <v>150</v>
      </c>
      <c r="G817" s="43">
        <v>53.96</v>
      </c>
      <c r="H817" s="44">
        <v>1</v>
      </c>
      <c r="I817" s="71">
        <v>53.96</v>
      </c>
      <c r="J817" s="77">
        <v>46.17</v>
      </c>
      <c r="K817" s="43"/>
      <c r="L817" s="102">
        <v>2491.33</v>
      </c>
      <c r="EX817" s="38"/>
      <c r="EY817" s="39"/>
      <c r="EZ817" s="39" t="s">
        <v>301</v>
      </c>
      <c r="FA817" s="39" t="s">
        <v>4</v>
      </c>
      <c r="FB817" s="39" t="s">
        <v>4</v>
      </c>
      <c r="FH817" s="39"/>
      <c r="FJ817" s="39"/>
    </row>
    <row r="818" spans="1:166" customFormat="1" ht="15" x14ac:dyDescent="0.25">
      <c r="A818" s="48"/>
      <c r="B818" s="49"/>
      <c r="C818" s="385" t="s">
        <v>302</v>
      </c>
      <c r="D818" s="385"/>
      <c r="E818" s="385"/>
      <c r="F818" s="385"/>
      <c r="G818" s="385"/>
      <c r="H818" s="385"/>
      <c r="I818" s="385"/>
      <c r="J818" s="385"/>
      <c r="K818" s="385"/>
      <c r="L818" s="387"/>
      <c r="EX818" s="38"/>
      <c r="EY818" s="39"/>
      <c r="EZ818" s="39"/>
      <c r="FA818" s="39"/>
      <c r="FB818" s="39"/>
      <c r="FC818" s="3" t="s">
        <v>302</v>
      </c>
      <c r="FH818" s="39"/>
      <c r="FJ818" s="39"/>
    </row>
    <row r="819" spans="1:166" customFormat="1" ht="15" x14ac:dyDescent="0.25">
      <c r="A819" s="67"/>
      <c r="B819" s="68"/>
      <c r="C819" s="386" t="s">
        <v>82</v>
      </c>
      <c r="D819" s="386"/>
      <c r="E819" s="386"/>
      <c r="F819" s="42"/>
      <c r="G819" s="43"/>
      <c r="H819" s="43"/>
      <c r="I819" s="43"/>
      <c r="J819" s="46"/>
      <c r="K819" s="43"/>
      <c r="L819" s="102">
        <v>2491.33</v>
      </c>
      <c r="EX819" s="38"/>
      <c r="EY819" s="39"/>
      <c r="EZ819" s="39"/>
      <c r="FA819" s="39"/>
      <c r="FB819" s="39"/>
      <c r="FH819" s="39" t="s">
        <v>82</v>
      </c>
      <c r="FJ819" s="39"/>
    </row>
    <row r="820" spans="1:166" customFormat="1" ht="45.75" x14ac:dyDescent="0.25">
      <c r="A820" s="40" t="s">
        <v>303</v>
      </c>
      <c r="B820" s="41" t="s">
        <v>304</v>
      </c>
      <c r="C820" s="386" t="s">
        <v>305</v>
      </c>
      <c r="D820" s="386"/>
      <c r="E820" s="386"/>
      <c r="F820" s="42" t="s">
        <v>59</v>
      </c>
      <c r="G820" s="43">
        <v>9.4999999999999998E-3</v>
      </c>
      <c r="H820" s="44">
        <v>1</v>
      </c>
      <c r="I820" s="45">
        <v>9.4999999999999998E-3</v>
      </c>
      <c r="J820" s="46"/>
      <c r="K820" s="43"/>
      <c r="L820" s="47"/>
      <c r="EX820" s="38"/>
      <c r="EY820" s="39"/>
      <c r="EZ820" s="39" t="s">
        <v>305</v>
      </c>
      <c r="FA820" s="39" t="s">
        <v>4</v>
      </c>
      <c r="FB820" s="39" t="s">
        <v>4</v>
      </c>
      <c r="FH820" s="39"/>
      <c r="FJ820" s="39"/>
    </row>
    <row r="821" spans="1:166" customFormat="1" ht="15" x14ac:dyDescent="0.25">
      <c r="A821" s="48"/>
      <c r="B821" s="49"/>
      <c r="C821" s="385" t="s">
        <v>306</v>
      </c>
      <c r="D821" s="385"/>
      <c r="E821" s="385"/>
      <c r="F821" s="385"/>
      <c r="G821" s="385"/>
      <c r="H821" s="385"/>
      <c r="I821" s="385"/>
      <c r="J821" s="385"/>
      <c r="K821" s="385"/>
      <c r="L821" s="387"/>
      <c r="EX821" s="38"/>
      <c r="EY821" s="39"/>
      <c r="EZ821" s="39"/>
      <c r="FA821" s="39"/>
      <c r="FB821" s="39"/>
      <c r="FC821" s="3" t="s">
        <v>306</v>
      </c>
      <c r="FH821" s="39"/>
      <c r="FJ821" s="39"/>
    </row>
    <row r="822" spans="1:166" customFormat="1" ht="68.25" x14ac:dyDescent="0.25">
      <c r="A822" s="50"/>
      <c r="B822" s="51" t="s">
        <v>61</v>
      </c>
      <c r="C822" s="388" t="s">
        <v>62</v>
      </c>
      <c r="D822" s="388"/>
      <c r="E822" s="388"/>
      <c r="F822" s="388"/>
      <c r="G822" s="388"/>
      <c r="H822" s="388"/>
      <c r="I822" s="388"/>
      <c r="J822" s="388"/>
      <c r="K822" s="388"/>
      <c r="L822" s="389"/>
      <c r="EX822" s="38"/>
      <c r="EY822" s="39"/>
      <c r="EZ822" s="39"/>
      <c r="FA822" s="39"/>
      <c r="FB822" s="39"/>
      <c r="FD822" s="3" t="s">
        <v>62</v>
      </c>
      <c r="FH822" s="39"/>
      <c r="FJ822" s="39"/>
    </row>
    <row r="823" spans="1:166" customFormat="1" ht="15" x14ac:dyDescent="0.25">
      <c r="A823" s="50"/>
      <c r="B823" s="51" t="s">
        <v>199</v>
      </c>
      <c r="C823" s="388" t="s">
        <v>200</v>
      </c>
      <c r="D823" s="388"/>
      <c r="E823" s="388"/>
      <c r="F823" s="388"/>
      <c r="G823" s="388"/>
      <c r="H823" s="388"/>
      <c r="I823" s="388"/>
      <c r="J823" s="388"/>
      <c r="K823" s="388"/>
      <c r="L823" s="389"/>
      <c r="EX823" s="38"/>
      <c r="EY823" s="39"/>
      <c r="EZ823" s="39"/>
      <c r="FA823" s="39"/>
      <c r="FB823" s="39"/>
      <c r="FD823" s="3" t="s">
        <v>200</v>
      </c>
      <c r="FH823" s="39"/>
      <c r="FJ823" s="39"/>
    </row>
    <row r="824" spans="1:166" customFormat="1" ht="23.25" x14ac:dyDescent="0.25">
      <c r="A824" s="50"/>
      <c r="B824" s="51" t="s">
        <v>63</v>
      </c>
      <c r="C824" s="388" t="s">
        <v>64</v>
      </c>
      <c r="D824" s="388"/>
      <c r="E824" s="388"/>
      <c r="F824" s="388"/>
      <c r="G824" s="388"/>
      <c r="H824" s="388"/>
      <c r="I824" s="388"/>
      <c r="J824" s="388"/>
      <c r="K824" s="388"/>
      <c r="L824" s="389"/>
      <c r="EX824" s="38"/>
      <c r="EY824" s="39"/>
      <c r="EZ824" s="39"/>
      <c r="FA824" s="39"/>
      <c r="FB824" s="39"/>
      <c r="FD824" s="3" t="s">
        <v>64</v>
      </c>
      <c r="FH824" s="39"/>
      <c r="FJ824" s="39"/>
    </row>
    <row r="825" spans="1:166" customFormat="1" ht="15" x14ac:dyDescent="0.25">
      <c r="A825" s="52"/>
      <c r="B825" s="51" t="s">
        <v>56</v>
      </c>
      <c r="C825" s="385" t="s">
        <v>65</v>
      </c>
      <c r="D825" s="385"/>
      <c r="E825" s="385"/>
      <c r="F825" s="53"/>
      <c r="G825" s="54"/>
      <c r="H825" s="54"/>
      <c r="I825" s="54"/>
      <c r="J825" s="55">
        <v>60230.35</v>
      </c>
      <c r="K825" s="72">
        <v>1.45475</v>
      </c>
      <c r="L825" s="100">
        <v>832.39</v>
      </c>
      <c r="EX825" s="38"/>
      <c r="EY825" s="39"/>
      <c r="EZ825" s="39"/>
      <c r="FA825" s="39"/>
      <c r="FB825" s="39"/>
      <c r="FE825" s="3" t="s">
        <v>65</v>
      </c>
      <c r="FH825" s="39"/>
      <c r="FJ825" s="39"/>
    </row>
    <row r="826" spans="1:166" customFormat="1" ht="15" x14ac:dyDescent="0.25">
      <c r="A826" s="52"/>
      <c r="B826" s="51" t="s">
        <v>66</v>
      </c>
      <c r="C826" s="385" t="s">
        <v>67</v>
      </c>
      <c r="D826" s="385"/>
      <c r="E826" s="385"/>
      <c r="F826" s="53"/>
      <c r="G826" s="54"/>
      <c r="H826" s="54"/>
      <c r="I826" s="54"/>
      <c r="J826" s="55">
        <v>7187.5</v>
      </c>
      <c r="K826" s="56">
        <v>1.4375</v>
      </c>
      <c r="L826" s="100">
        <v>98.15</v>
      </c>
      <c r="EX826" s="38"/>
      <c r="EY826" s="39"/>
      <c r="EZ826" s="39"/>
      <c r="FA826" s="39"/>
      <c r="FB826" s="39"/>
      <c r="FE826" s="3" t="s">
        <v>67</v>
      </c>
      <c r="FH826" s="39"/>
      <c r="FJ826" s="39"/>
    </row>
    <row r="827" spans="1:166" customFormat="1" ht="15" x14ac:dyDescent="0.25">
      <c r="A827" s="52"/>
      <c r="B827" s="51" t="s">
        <v>68</v>
      </c>
      <c r="C827" s="385" t="s">
        <v>69</v>
      </c>
      <c r="D827" s="385"/>
      <c r="E827" s="385"/>
      <c r="F827" s="53"/>
      <c r="G827" s="54"/>
      <c r="H827" s="54"/>
      <c r="I827" s="54"/>
      <c r="J827" s="58">
        <v>31.38</v>
      </c>
      <c r="K827" s="56">
        <v>1.4375</v>
      </c>
      <c r="L827" s="100">
        <v>0.43</v>
      </c>
      <c r="EX827" s="38"/>
      <c r="EY827" s="39"/>
      <c r="EZ827" s="39"/>
      <c r="FA827" s="39"/>
      <c r="FB827" s="39"/>
      <c r="FE827" s="3" t="s">
        <v>69</v>
      </c>
      <c r="FH827" s="39"/>
      <c r="FJ827" s="39"/>
    </row>
    <row r="828" spans="1:166" customFormat="1" ht="15" x14ac:dyDescent="0.25">
      <c r="A828" s="52"/>
      <c r="B828" s="51" t="s">
        <v>70</v>
      </c>
      <c r="C828" s="385" t="s">
        <v>71</v>
      </c>
      <c r="D828" s="385"/>
      <c r="E828" s="385"/>
      <c r="F828" s="53"/>
      <c r="G828" s="54"/>
      <c r="H828" s="54"/>
      <c r="I828" s="54"/>
      <c r="J828" s="58">
        <v>52.95</v>
      </c>
      <c r="K828" s="54"/>
      <c r="L828" s="100">
        <v>0.5</v>
      </c>
      <c r="EX828" s="38"/>
      <c r="EY828" s="39"/>
      <c r="EZ828" s="39"/>
      <c r="FA828" s="39"/>
      <c r="FB828" s="39"/>
      <c r="FE828" s="3" t="s">
        <v>71</v>
      </c>
      <c r="FH828" s="39"/>
      <c r="FJ828" s="39"/>
    </row>
    <row r="829" spans="1:166" customFormat="1" ht="15" x14ac:dyDescent="0.25">
      <c r="A829" s="59"/>
      <c r="B829" s="51"/>
      <c r="C829" s="385" t="s">
        <v>72</v>
      </c>
      <c r="D829" s="385"/>
      <c r="E829" s="385"/>
      <c r="F829" s="53" t="s">
        <v>73</v>
      </c>
      <c r="G829" s="60">
        <v>46.48</v>
      </c>
      <c r="H829" s="72">
        <v>1.45475</v>
      </c>
      <c r="I829" s="61">
        <v>0.64235940000000002</v>
      </c>
      <c r="J829" s="62"/>
      <c r="K829" s="54"/>
      <c r="L829" s="57"/>
      <c r="EX829" s="38"/>
      <c r="EY829" s="39"/>
      <c r="EZ829" s="39"/>
      <c r="FA829" s="39"/>
      <c r="FB829" s="39"/>
      <c r="FF829" s="3" t="s">
        <v>72</v>
      </c>
      <c r="FH829" s="39"/>
      <c r="FJ829" s="39"/>
    </row>
    <row r="830" spans="1:166" customFormat="1" ht="15" x14ac:dyDescent="0.25">
      <c r="A830" s="59"/>
      <c r="B830" s="51"/>
      <c r="C830" s="385" t="s">
        <v>74</v>
      </c>
      <c r="D830" s="385"/>
      <c r="E830" s="385"/>
      <c r="F830" s="53" t="s">
        <v>73</v>
      </c>
      <c r="G830" s="73">
        <v>2.5</v>
      </c>
      <c r="H830" s="56">
        <v>1.4375</v>
      </c>
      <c r="I830" s="61">
        <v>3.41406E-2</v>
      </c>
      <c r="J830" s="62"/>
      <c r="K830" s="54"/>
      <c r="L830" s="57"/>
      <c r="EX830" s="38"/>
      <c r="EY830" s="39"/>
      <c r="EZ830" s="39"/>
      <c r="FA830" s="39"/>
      <c r="FB830" s="39"/>
      <c r="FF830" s="3" t="s">
        <v>74</v>
      </c>
      <c r="FH830" s="39"/>
      <c r="FJ830" s="39"/>
    </row>
    <row r="831" spans="1:166" customFormat="1" ht="15" x14ac:dyDescent="0.25">
      <c r="A831" s="48"/>
      <c r="B831" s="51"/>
      <c r="C831" s="384" t="s">
        <v>75</v>
      </c>
      <c r="D831" s="384"/>
      <c r="E831" s="384"/>
      <c r="F831" s="63"/>
      <c r="G831" s="64"/>
      <c r="H831" s="64"/>
      <c r="I831" s="64"/>
      <c r="J831" s="65">
        <v>67470.8</v>
      </c>
      <c r="K831" s="64"/>
      <c r="L831" s="103">
        <v>931.04</v>
      </c>
      <c r="EX831" s="38"/>
      <c r="EY831" s="39"/>
      <c r="EZ831" s="39"/>
      <c r="FA831" s="39"/>
      <c r="FB831" s="39"/>
      <c r="FG831" s="3" t="s">
        <v>75</v>
      </c>
      <c r="FH831" s="39"/>
      <c r="FJ831" s="39"/>
    </row>
    <row r="832" spans="1:166" customFormat="1" ht="15" x14ac:dyDescent="0.25">
      <c r="A832" s="59"/>
      <c r="B832" s="51"/>
      <c r="C832" s="385" t="s">
        <v>76</v>
      </c>
      <c r="D832" s="385"/>
      <c r="E832" s="385"/>
      <c r="F832" s="53"/>
      <c r="G832" s="54"/>
      <c r="H832" s="54"/>
      <c r="I832" s="54"/>
      <c r="J832" s="62"/>
      <c r="K832" s="54"/>
      <c r="L832" s="100">
        <v>832.82</v>
      </c>
      <c r="EX832" s="38"/>
      <c r="EY832" s="39"/>
      <c r="EZ832" s="39"/>
      <c r="FA832" s="39"/>
      <c r="FB832" s="39"/>
      <c r="FF832" s="3" t="s">
        <v>76</v>
      </c>
      <c r="FH832" s="39"/>
      <c r="FJ832" s="39"/>
    </row>
    <row r="833" spans="1:166" customFormat="1" ht="23.25" x14ac:dyDescent="0.25">
      <c r="A833" s="59"/>
      <c r="B833" s="51" t="s">
        <v>111</v>
      </c>
      <c r="C833" s="385" t="s">
        <v>112</v>
      </c>
      <c r="D833" s="385"/>
      <c r="E833" s="385"/>
      <c r="F833" s="53" t="s">
        <v>79</v>
      </c>
      <c r="G833" s="66">
        <v>97</v>
      </c>
      <c r="H833" s="54"/>
      <c r="I833" s="66">
        <v>97</v>
      </c>
      <c r="J833" s="62"/>
      <c r="K833" s="54"/>
      <c r="L833" s="100">
        <v>807.84</v>
      </c>
      <c r="EX833" s="38"/>
      <c r="EY833" s="39"/>
      <c r="EZ833" s="39"/>
      <c r="FA833" s="39"/>
      <c r="FB833" s="39"/>
      <c r="FF833" s="3" t="s">
        <v>112</v>
      </c>
      <c r="FH833" s="39"/>
      <c r="FJ833" s="39"/>
    </row>
    <row r="834" spans="1:166" customFormat="1" ht="23.25" x14ac:dyDescent="0.25">
      <c r="A834" s="59"/>
      <c r="B834" s="51" t="s">
        <v>113</v>
      </c>
      <c r="C834" s="385" t="s">
        <v>114</v>
      </c>
      <c r="D834" s="385"/>
      <c r="E834" s="385"/>
      <c r="F834" s="53" t="s">
        <v>79</v>
      </c>
      <c r="G834" s="66">
        <v>51</v>
      </c>
      <c r="H834" s="54"/>
      <c r="I834" s="66">
        <v>51</v>
      </c>
      <c r="J834" s="62"/>
      <c r="K834" s="54"/>
      <c r="L834" s="100">
        <v>424.74</v>
      </c>
      <c r="EX834" s="38"/>
      <c r="EY834" s="39"/>
      <c r="EZ834" s="39"/>
      <c r="FA834" s="39"/>
      <c r="FB834" s="39"/>
      <c r="FF834" s="3" t="s">
        <v>114</v>
      </c>
      <c r="FH834" s="39"/>
      <c r="FJ834" s="39"/>
    </row>
    <row r="835" spans="1:166" customFormat="1" ht="15" x14ac:dyDescent="0.25">
      <c r="A835" s="67"/>
      <c r="B835" s="68"/>
      <c r="C835" s="386" t="s">
        <v>82</v>
      </c>
      <c r="D835" s="386"/>
      <c r="E835" s="386"/>
      <c r="F835" s="42"/>
      <c r="G835" s="43"/>
      <c r="H835" s="43"/>
      <c r="I835" s="43"/>
      <c r="J835" s="46"/>
      <c r="K835" s="43"/>
      <c r="L835" s="102">
        <v>2163.62</v>
      </c>
      <c r="EX835" s="38"/>
      <c r="EY835" s="39"/>
      <c r="EZ835" s="39"/>
      <c r="FA835" s="39"/>
      <c r="FB835" s="39"/>
      <c r="FH835" s="39" t="s">
        <v>82</v>
      </c>
      <c r="FJ835" s="39"/>
    </row>
    <row r="836" spans="1:166" customFormat="1" ht="45" x14ac:dyDescent="0.25">
      <c r="A836" s="40" t="s">
        <v>307</v>
      </c>
      <c r="B836" s="41" t="s">
        <v>308</v>
      </c>
      <c r="C836" s="386" t="s">
        <v>309</v>
      </c>
      <c r="D836" s="386"/>
      <c r="E836" s="386"/>
      <c r="F836" s="42" t="s">
        <v>85</v>
      </c>
      <c r="G836" s="43">
        <v>1</v>
      </c>
      <c r="H836" s="44">
        <v>1</v>
      </c>
      <c r="I836" s="44">
        <v>1</v>
      </c>
      <c r="J836" s="69">
        <v>22783.33</v>
      </c>
      <c r="K836" s="70">
        <v>1.04236</v>
      </c>
      <c r="L836" s="102">
        <v>23748.43</v>
      </c>
      <c r="EX836" s="38"/>
      <c r="EY836" s="39"/>
      <c r="EZ836" s="39" t="s">
        <v>309</v>
      </c>
      <c r="FA836" s="39" t="s">
        <v>4</v>
      </c>
      <c r="FB836" s="39" t="s">
        <v>4</v>
      </c>
      <c r="FH836" s="39"/>
      <c r="FJ836" s="39"/>
    </row>
    <row r="837" spans="1:166" customFormat="1" ht="15" x14ac:dyDescent="0.25">
      <c r="A837" s="48"/>
      <c r="B837" s="49"/>
      <c r="C837" s="385" t="s">
        <v>310</v>
      </c>
      <c r="D837" s="385"/>
      <c r="E837" s="385"/>
      <c r="F837" s="385"/>
      <c r="G837" s="385"/>
      <c r="H837" s="385"/>
      <c r="I837" s="385"/>
      <c r="J837" s="385"/>
      <c r="K837" s="385"/>
      <c r="L837" s="387"/>
      <c r="EX837" s="38"/>
      <c r="EY837" s="39"/>
      <c r="EZ837" s="39"/>
      <c r="FA837" s="39"/>
      <c r="FB837" s="39"/>
      <c r="FH837" s="39"/>
      <c r="FI837" s="3" t="s">
        <v>310</v>
      </c>
      <c r="FJ837" s="39"/>
    </row>
    <row r="838" spans="1:166" customFormat="1" ht="15" x14ac:dyDescent="0.25">
      <c r="A838" s="50"/>
      <c r="B838" s="51"/>
      <c r="C838" s="388" t="s">
        <v>87</v>
      </c>
      <c r="D838" s="388"/>
      <c r="E838" s="388"/>
      <c r="F838" s="388"/>
      <c r="G838" s="388"/>
      <c r="H838" s="388"/>
      <c r="I838" s="388"/>
      <c r="J838" s="388"/>
      <c r="K838" s="388"/>
      <c r="L838" s="389"/>
      <c r="EX838" s="38"/>
      <c r="EY838" s="39"/>
      <c r="EZ838" s="39"/>
      <c r="FA838" s="39"/>
      <c r="FB838" s="39"/>
      <c r="FD838" s="3" t="s">
        <v>87</v>
      </c>
      <c r="FH838" s="39"/>
      <c r="FJ838" s="39"/>
    </row>
    <row r="839" spans="1:166" customFormat="1" ht="15" x14ac:dyDescent="0.25">
      <c r="A839" s="50"/>
      <c r="B839" s="51"/>
      <c r="C839" s="388" t="s">
        <v>88</v>
      </c>
      <c r="D839" s="388"/>
      <c r="E839" s="388"/>
      <c r="F839" s="388"/>
      <c r="G839" s="388"/>
      <c r="H839" s="388"/>
      <c r="I839" s="388"/>
      <c r="J839" s="388"/>
      <c r="K839" s="388"/>
      <c r="L839" s="389"/>
      <c r="EX839" s="38"/>
      <c r="EY839" s="39"/>
      <c r="EZ839" s="39"/>
      <c r="FA839" s="39"/>
      <c r="FB839" s="39"/>
      <c r="FD839" s="3" t="s">
        <v>88</v>
      </c>
      <c r="FH839" s="39"/>
      <c r="FJ839" s="39"/>
    </row>
    <row r="840" spans="1:166" customFormat="1" ht="15" x14ac:dyDescent="0.25">
      <c r="A840" s="67"/>
      <c r="B840" s="68"/>
      <c r="C840" s="386" t="s">
        <v>82</v>
      </c>
      <c r="D840" s="386"/>
      <c r="E840" s="386"/>
      <c r="F840" s="42"/>
      <c r="G840" s="43"/>
      <c r="H840" s="43"/>
      <c r="I840" s="43"/>
      <c r="J840" s="46"/>
      <c r="K840" s="43"/>
      <c r="L840" s="102">
        <v>23748.43</v>
      </c>
      <c r="EX840" s="38"/>
      <c r="EY840" s="39"/>
      <c r="EZ840" s="39"/>
      <c r="FA840" s="39"/>
      <c r="FB840" s="39"/>
      <c r="FH840" s="39" t="s">
        <v>82</v>
      </c>
      <c r="FJ840" s="39"/>
    </row>
    <row r="841" spans="1:166" customFormat="1" ht="45.75" x14ac:dyDescent="0.25">
      <c r="A841" s="40" t="s">
        <v>311</v>
      </c>
      <c r="B841" s="41" t="s">
        <v>304</v>
      </c>
      <c r="C841" s="386" t="s">
        <v>312</v>
      </c>
      <c r="D841" s="386"/>
      <c r="E841" s="386"/>
      <c r="F841" s="42" t="s">
        <v>59</v>
      </c>
      <c r="G841" s="43">
        <v>1.5900000000000001E-2</v>
      </c>
      <c r="H841" s="44">
        <v>1</v>
      </c>
      <c r="I841" s="45">
        <v>1.5900000000000001E-2</v>
      </c>
      <c r="J841" s="46"/>
      <c r="K841" s="43"/>
      <c r="L841" s="47"/>
      <c r="EX841" s="38"/>
      <c r="EY841" s="39"/>
      <c r="EZ841" s="39" t="s">
        <v>312</v>
      </c>
      <c r="FA841" s="39" t="s">
        <v>4</v>
      </c>
      <c r="FB841" s="39" t="s">
        <v>4</v>
      </c>
      <c r="FH841" s="39"/>
      <c r="FJ841" s="39"/>
    </row>
    <row r="842" spans="1:166" customFormat="1" ht="15" x14ac:dyDescent="0.25">
      <c r="A842" s="48"/>
      <c r="B842" s="49"/>
      <c r="C842" s="385" t="s">
        <v>313</v>
      </c>
      <c r="D842" s="385"/>
      <c r="E842" s="385"/>
      <c r="F842" s="385"/>
      <c r="G842" s="385"/>
      <c r="H842" s="385"/>
      <c r="I842" s="385"/>
      <c r="J842" s="385"/>
      <c r="K842" s="385"/>
      <c r="L842" s="387"/>
      <c r="EX842" s="38"/>
      <c r="EY842" s="39"/>
      <c r="EZ842" s="39"/>
      <c r="FA842" s="39"/>
      <c r="FB842" s="39"/>
      <c r="FC842" s="3" t="s">
        <v>313</v>
      </c>
      <c r="FH842" s="39"/>
      <c r="FJ842" s="39"/>
    </row>
    <row r="843" spans="1:166" customFormat="1" ht="68.25" x14ac:dyDescent="0.25">
      <c r="A843" s="50"/>
      <c r="B843" s="51" t="s">
        <v>61</v>
      </c>
      <c r="C843" s="388" t="s">
        <v>62</v>
      </c>
      <c r="D843" s="388"/>
      <c r="E843" s="388"/>
      <c r="F843" s="388"/>
      <c r="G843" s="388"/>
      <c r="H843" s="388"/>
      <c r="I843" s="388"/>
      <c r="J843" s="388"/>
      <c r="K843" s="388"/>
      <c r="L843" s="389"/>
      <c r="EX843" s="38"/>
      <c r="EY843" s="39"/>
      <c r="EZ843" s="39"/>
      <c r="FA843" s="39"/>
      <c r="FB843" s="39"/>
      <c r="FD843" s="3" t="s">
        <v>62</v>
      </c>
      <c r="FH843" s="39"/>
      <c r="FJ843" s="39"/>
    </row>
    <row r="844" spans="1:166" customFormat="1" ht="15" x14ac:dyDescent="0.25">
      <c r="A844" s="50"/>
      <c r="B844" s="51" t="s">
        <v>199</v>
      </c>
      <c r="C844" s="388" t="s">
        <v>200</v>
      </c>
      <c r="D844" s="388"/>
      <c r="E844" s="388"/>
      <c r="F844" s="388"/>
      <c r="G844" s="388"/>
      <c r="H844" s="388"/>
      <c r="I844" s="388"/>
      <c r="J844" s="388"/>
      <c r="K844" s="388"/>
      <c r="L844" s="389"/>
      <c r="EX844" s="38"/>
      <c r="EY844" s="39"/>
      <c r="EZ844" s="39"/>
      <c r="FA844" s="39"/>
      <c r="FB844" s="39"/>
      <c r="FD844" s="3" t="s">
        <v>200</v>
      </c>
      <c r="FH844" s="39"/>
      <c r="FJ844" s="39"/>
    </row>
    <row r="845" spans="1:166" customFormat="1" ht="23.25" x14ac:dyDescent="0.25">
      <c r="A845" s="50"/>
      <c r="B845" s="51" t="s">
        <v>63</v>
      </c>
      <c r="C845" s="388" t="s">
        <v>64</v>
      </c>
      <c r="D845" s="388"/>
      <c r="E845" s="388"/>
      <c r="F845" s="388"/>
      <c r="G845" s="388"/>
      <c r="H845" s="388"/>
      <c r="I845" s="388"/>
      <c r="J845" s="388"/>
      <c r="K845" s="388"/>
      <c r="L845" s="389"/>
      <c r="EX845" s="38"/>
      <c r="EY845" s="39"/>
      <c r="EZ845" s="39"/>
      <c r="FA845" s="39"/>
      <c r="FB845" s="39"/>
      <c r="FD845" s="3" t="s">
        <v>64</v>
      </c>
      <c r="FH845" s="39"/>
      <c r="FJ845" s="39"/>
    </row>
    <row r="846" spans="1:166" customFormat="1" ht="15" x14ac:dyDescent="0.25">
      <c r="A846" s="52"/>
      <c r="B846" s="51" t="s">
        <v>56</v>
      </c>
      <c r="C846" s="385" t="s">
        <v>65</v>
      </c>
      <c r="D846" s="385"/>
      <c r="E846" s="385"/>
      <c r="F846" s="53"/>
      <c r="G846" s="54"/>
      <c r="H846" s="54"/>
      <c r="I846" s="54"/>
      <c r="J846" s="55">
        <v>60230.35</v>
      </c>
      <c r="K846" s="72">
        <v>1.45475</v>
      </c>
      <c r="L846" s="99">
        <v>1393.16</v>
      </c>
      <c r="EX846" s="38"/>
      <c r="EY846" s="39"/>
      <c r="EZ846" s="39"/>
      <c r="FA846" s="39"/>
      <c r="FB846" s="39"/>
      <c r="FE846" s="3" t="s">
        <v>65</v>
      </c>
      <c r="FH846" s="39"/>
      <c r="FJ846" s="39"/>
    </row>
    <row r="847" spans="1:166" customFormat="1" ht="15" x14ac:dyDescent="0.25">
      <c r="A847" s="52"/>
      <c r="B847" s="51" t="s">
        <v>66</v>
      </c>
      <c r="C847" s="385" t="s">
        <v>67</v>
      </c>
      <c r="D847" s="385"/>
      <c r="E847" s="385"/>
      <c r="F847" s="53"/>
      <c r="G847" s="54"/>
      <c r="H847" s="54"/>
      <c r="I847" s="54"/>
      <c r="J847" s="55">
        <v>7187.5</v>
      </c>
      <c r="K847" s="56">
        <v>1.4375</v>
      </c>
      <c r="L847" s="100">
        <v>164.28</v>
      </c>
      <c r="EX847" s="38"/>
      <c r="EY847" s="39"/>
      <c r="EZ847" s="39"/>
      <c r="FA847" s="39"/>
      <c r="FB847" s="39"/>
      <c r="FE847" s="3" t="s">
        <v>67</v>
      </c>
      <c r="FH847" s="39"/>
      <c r="FJ847" s="39"/>
    </row>
    <row r="848" spans="1:166" customFormat="1" ht="15" x14ac:dyDescent="0.25">
      <c r="A848" s="52"/>
      <c r="B848" s="51" t="s">
        <v>68</v>
      </c>
      <c r="C848" s="385" t="s">
        <v>69</v>
      </c>
      <c r="D848" s="385"/>
      <c r="E848" s="385"/>
      <c r="F848" s="53"/>
      <c r="G848" s="54"/>
      <c r="H848" s="54"/>
      <c r="I848" s="54"/>
      <c r="J848" s="58">
        <v>31.38</v>
      </c>
      <c r="K848" s="56">
        <v>1.4375</v>
      </c>
      <c r="L848" s="100">
        <v>0.72</v>
      </c>
      <c r="EX848" s="38"/>
      <c r="EY848" s="39"/>
      <c r="EZ848" s="39"/>
      <c r="FA848" s="39"/>
      <c r="FB848" s="39"/>
      <c r="FE848" s="3" t="s">
        <v>69</v>
      </c>
      <c r="FH848" s="39"/>
      <c r="FJ848" s="39"/>
    </row>
    <row r="849" spans="1:166" customFormat="1" ht="15" x14ac:dyDescent="0.25">
      <c r="A849" s="52"/>
      <c r="B849" s="51" t="s">
        <v>70</v>
      </c>
      <c r="C849" s="385" t="s">
        <v>71</v>
      </c>
      <c r="D849" s="385"/>
      <c r="E849" s="385"/>
      <c r="F849" s="53"/>
      <c r="G849" s="54"/>
      <c r="H849" s="54"/>
      <c r="I849" s="54"/>
      <c r="J849" s="58">
        <v>52.95</v>
      </c>
      <c r="K849" s="54"/>
      <c r="L849" s="100">
        <v>0.84</v>
      </c>
      <c r="EX849" s="38"/>
      <c r="EY849" s="39"/>
      <c r="EZ849" s="39"/>
      <c r="FA849" s="39"/>
      <c r="FB849" s="39"/>
      <c r="FE849" s="3" t="s">
        <v>71</v>
      </c>
      <c r="FH849" s="39"/>
      <c r="FJ849" s="39"/>
    </row>
    <row r="850" spans="1:166" customFormat="1" ht="15" x14ac:dyDescent="0.25">
      <c r="A850" s="59"/>
      <c r="B850" s="51"/>
      <c r="C850" s="385" t="s">
        <v>72</v>
      </c>
      <c r="D850" s="385"/>
      <c r="E850" s="385"/>
      <c r="F850" s="53" t="s">
        <v>73</v>
      </c>
      <c r="G850" s="60">
        <v>46.48</v>
      </c>
      <c r="H850" s="72">
        <v>1.45475</v>
      </c>
      <c r="I850" s="61">
        <v>1.0751067999999999</v>
      </c>
      <c r="J850" s="62"/>
      <c r="K850" s="54"/>
      <c r="L850" s="57"/>
      <c r="EX850" s="38"/>
      <c r="EY850" s="39"/>
      <c r="EZ850" s="39"/>
      <c r="FA850" s="39"/>
      <c r="FB850" s="39"/>
      <c r="FF850" s="3" t="s">
        <v>72</v>
      </c>
      <c r="FH850" s="39"/>
      <c r="FJ850" s="39"/>
    </row>
    <row r="851" spans="1:166" customFormat="1" ht="15" x14ac:dyDescent="0.25">
      <c r="A851" s="59"/>
      <c r="B851" s="51"/>
      <c r="C851" s="385" t="s">
        <v>74</v>
      </c>
      <c r="D851" s="385"/>
      <c r="E851" s="385"/>
      <c r="F851" s="53" t="s">
        <v>73</v>
      </c>
      <c r="G851" s="73">
        <v>2.5</v>
      </c>
      <c r="H851" s="56">
        <v>1.4375</v>
      </c>
      <c r="I851" s="61">
        <v>5.71406E-2</v>
      </c>
      <c r="J851" s="62"/>
      <c r="K851" s="54"/>
      <c r="L851" s="57"/>
      <c r="EX851" s="38"/>
      <c r="EY851" s="39"/>
      <c r="EZ851" s="39"/>
      <c r="FA851" s="39"/>
      <c r="FB851" s="39"/>
      <c r="FF851" s="3" t="s">
        <v>74</v>
      </c>
      <c r="FH851" s="39"/>
      <c r="FJ851" s="39"/>
    </row>
    <row r="852" spans="1:166" customFormat="1" ht="15" x14ac:dyDescent="0.25">
      <c r="A852" s="48"/>
      <c r="B852" s="51"/>
      <c r="C852" s="384" t="s">
        <v>75</v>
      </c>
      <c r="D852" s="384"/>
      <c r="E852" s="384"/>
      <c r="F852" s="63"/>
      <c r="G852" s="64"/>
      <c r="H852" s="64"/>
      <c r="I852" s="64"/>
      <c r="J852" s="65">
        <v>67470.8</v>
      </c>
      <c r="K852" s="64"/>
      <c r="L852" s="101">
        <v>1558.28</v>
      </c>
      <c r="EX852" s="38"/>
      <c r="EY852" s="39"/>
      <c r="EZ852" s="39"/>
      <c r="FA852" s="39"/>
      <c r="FB852" s="39"/>
      <c r="FG852" s="3" t="s">
        <v>75</v>
      </c>
      <c r="FH852" s="39"/>
      <c r="FJ852" s="39"/>
    </row>
    <row r="853" spans="1:166" customFormat="1" ht="15" x14ac:dyDescent="0.25">
      <c r="A853" s="59"/>
      <c r="B853" s="51"/>
      <c r="C853" s="385" t="s">
        <v>76</v>
      </c>
      <c r="D853" s="385"/>
      <c r="E853" s="385"/>
      <c r="F853" s="53"/>
      <c r="G853" s="54"/>
      <c r="H853" s="54"/>
      <c r="I853" s="54"/>
      <c r="J853" s="62"/>
      <c r="K853" s="54"/>
      <c r="L853" s="99">
        <v>1393.88</v>
      </c>
      <c r="EX853" s="38"/>
      <c r="EY853" s="39"/>
      <c r="EZ853" s="39"/>
      <c r="FA853" s="39"/>
      <c r="FB853" s="39"/>
      <c r="FF853" s="3" t="s">
        <v>76</v>
      </c>
      <c r="FH853" s="39"/>
      <c r="FJ853" s="39"/>
    </row>
    <row r="854" spans="1:166" customFormat="1" ht="23.25" x14ac:dyDescent="0.25">
      <c r="A854" s="59"/>
      <c r="B854" s="51" t="s">
        <v>111</v>
      </c>
      <c r="C854" s="385" t="s">
        <v>112</v>
      </c>
      <c r="D854" s="385"/>
      <c r="E854" s="385"/>
      <c r="F854" s="53" t="s">
        <v>79</v>
      </c>
      <c r="G854" s="66">
        <v>97</v>
      </c>
      <c r="H854" s="54"/>
      <c r="I854" s="66">
        <v>97</v>
      </c>
      <c r="J854" s="62"/>
      <c r="K854" s="54"/>
      <c r="L854" s="99">
        <v>1352.06</v>
      </c>
      <c r="EX854" s="38"/>
      <c r="EY854" s="39"/>
      <c r="EZ854" s="39"/>
      <c r="FA854" s="39"/>
      <c r="FB854" s="39"/>
      <c r="FF854" s="3" t="s">
        <v>112</v>
      </c>
      <c r="FH854" s="39"/>
      <c r="FJ854" s="39"/>
    </row>
    <row r="855" spans="1:166" customFormat="1" ht="23.25" x14ac:dyDescent="0.25">
      <c r="A855" s="59"/>
      <c r="B855" s="51" t="s">
        <v>113</v>
      </c>
      <c r="C855" s="385" t="s">
        <v>114</v>
      </c>
      <c r="D855" s="385"/>
      <c r="E855" s="385"/>
      <c r="F855" s="53" t="s">
        <v>79</v>
      </c>
      <c r="G855" s="66">
        <v>51</v>
      </c>
      <c r="H855" s="54"/>
      <c r="I855" s="66">
        <v>51</v>
      </c>
      <c r="J855" s="62"/>
      <c r="K855" s="54"/>
      <c r="L855" s="100">
        <v>710.88</v>
      </c>
      <c r="EX855" s="38"/>
      <c r="EY855" s="39"/>
      <c r="EZ855" s="39"/>
      <c r="FA855" s="39"/>
      <c r="FB855" s="39"/>
      <c r="FF855" s="3" t="s">
        <v>114</v>
      </c>
      <c r="FH855" s="39"/>
      <c r="FJ855" s="39"/>
    </row>
    <row r="856" spans="1:166" customFormat="1" ht="15" x14ac:dyDescent="0.25">
      <c r="A856" s="67"/>
      <c r="B856" s="68"/>
      <c r="C856" s="386" t="s">
        <v>82</v>
      </c>
      <c r="D856" s="386"/>
      <c r="E856" s="386"/>
      <c r="F856" s="42"/>
      <c r="G856" s="43"/>
      <c r="H856" s="43"/>
      <c r="I856" s="43"/>
      <c r="J856" s="46"/>
      <c r="K856" s="43"/>
      <c r="L856" s="102">
        <v>3621.22</v>
      </c>
      <c r="EX856" s="38"/>
      <c r="EY856" s="39"/>
      <c r="EZ856" s="39"/>
      <c r="FA856" s="39"/>
      <c r="FB856" s="39"/>
      <c r="FH856" s="39" t="s">
        <v>82</v>
      </c>
      <c r="FJ856" s="39"/>
    </row>
    <row r="857" spans="1:166" customFormat="1" ht="45" x14ac:dyDescent="0.25">
      <c r="A857" s="40" t="s">
        <v>314</v>
      </c>
      <c r="B857" s="41" t="s">
        <v>315</v>
      </c>
      <c r="C857" s="386" t="s">
        <v>309</v>
      </c>
      <c r="D857" s="386"/>
      <c r="E857" s="386"/>
      <c r="F857" s="42" t="s">
        <v>85</v>
      </c>
      <c r="G857" s="43">
        <v>1.7</v>
      </c>
      <c r="H857" s="44">
        <v>1</v>
      </c>
      <c r="I857" s="78">
        <v>1.7</v>
      </c>
      <c r="J857" s="69">
        <v>22783.33</v>
      </c>
      <c r="K857" s="70">
        <v>1.04236</v>
      </c>
      <c r="L857" s="102">
        <v>40372.33</v>
      </c>
      <c r="EX857" s="38"/>
      <c r="EY857" s="39"/>
      <c r="EZ857" s="39" t="s">
        <v>309</v>
      </c>
      <c r="FA857" s="39" t="s">
        <v>4</v>
      </c>
      <c r="FB857" s="39" t="s">
        <v>4</v>
      </c>
      <c r="FH857" s="39"/>
      <c r="FJ857" s="39"/>
    </row>
    <row r="858" spans="1:166" customFormat="1" ht="15" x14ac:dyDescent="0.25">
      <c r="A858" s="48"/>
      <c r="B858" s="49"/>
      <c r="C858" s="385" t="s">
        <v>316</v>
      </c>
      <c r="D858" s="385"/>
      <c r="E858" s="385"/>
      <c r="F858" s="385"/>
      <c r="G858" s="385"/>
      <c r="H858" s="385"/>
      <c r="I858" s="385"/>
      <c r="J858" s="385"/>
      <c r="K858" s="385"/>
      <c r="L858" s="387"/>
      <c r="EX858" s="38"/>
      <c r="EY858" s="39"/>
      <c r="EZ858" s="39"/>
      <c r="FA858" s="39"/>
      <c r="FB858" s="39"/>
      <c r="FC858" s="3" t="s">
        <v>316</v>
      </c>
      <c r="FH858" s="39"/>
      <c r="FJ858" s="39"/>
    </row>
    <row r="859" spans="1:166" customFormat="1" ht="15" x14ac:dyDescent="0.25">
      <c r="A859" s="48"/>
      <c r="B859" s="49"/>
      <c r="C859" s="385" t="s">
        <v>310</v>
      </c>
      <c r="D859" s="385"/>
      <c r="E859" s="385"/>
      <c r="F859" s="385"/>
      <c r="G859" s="385"/>
      <c r="H859" s="385"/>
      <c r="I859" s="385"/>
      <c r="J859" s="385"/>
      <c r="K859" s="385"/>
      <c r="L859" s="387"/>
      <c r="EX859" s="38"/>
      <c r="EY859" s="39"/>
      <c r="EZ859" s="39"/>
      <c r="FA859" s="39"/>
      <c r="FB859" s="39"/>
      <c r="FH859" s="39"/>
      <c r="FI859" s="3" t="s">
        <v>310</v>
      </c>
      <c r="FJ859" s="39"/>
    </row>
    <row r="860" spans="1:166" customFormat="1" ht="15" x14ac:dyDescent="0.25">
      <c r="A860" s="50"/>
      <c r="B860" s="51"/>
      <c r="C860" s="388" t="s">
        <v>87</v>
      </c>
      <c r="D860" s="388"/>
      <c r="E860" s="388"/>
      <c r="F860" s="388"/>
      <c r="G860" s="388"/>
      <c r="H860" s="388"/>
      <c r="I860" s="388"/>
      <c r="J860" s="388"/>
      <c r="K860" s="388"/>
      <c r="L860" s="389"/>
      <c r="EX860" s="38"/>
      <c r="EY860" s="39"/>
      <c r="EZ860" s="39"/>
      <c r="FA860" s="39"/>
      <c r="FB860" s="39"/>
      <c r="FD860" s="3" t="s">
        <v>87</v>
      </c>
      <c r="FH860" s="39"/>
      <c r="FJ860" s="39"/>
    </row>
    <row r="861" spans="1:166" customFormat="1" ht="15" x14ac:dyDescent="0.25">
      <c r="A861" s="50"/>
      <c r="B861" s="51"/>
      <c r="C861" s="388" t="s">
        <v>88</v>
      </c>
      <c r="D861" s="388"/>
      <c r="E861" s="388"/>
      <c r="F861" s="388"/>
      <c r="G861" s="388"/>
      <c r="H861" s="388"/>
      <c r="I861" s="388"/>
      <c r="J861" s="388"/>
      <c r="K861" s="388"/>
      <c r="L861" s="389"/>
      <c r="EX861" s="38"/>
      <c r="EY861" s="39"/>
      <c r="EZ861" s="39"/>
      <c r="FA861" s="39"/>
      <c r="FB861" s="39"/>
      <c r="FD861" s="3" t="s">
        <v>88</v>
      </c>
      <c r="FH861" s="39"/>
      <c r="FJ861" s="39"/>
    </row>
    <row r="862" spans="1:166" customFormat="1" ht="15" x14ac:dyDescent="0.25">
      <c r="A862" s="67"/>
      <c r="B862" s="68"/>
      <c r="C862" s="386" t="s">
        <v>82</v>
      </c>
      <c r="D862" s="386"/>
      <c r="E862" s="386"/>
      <c r="F862" s="42"/>
      <c r="G862" s="43"/>
      <c r="H862" s="43"/>
      <c r="I862" s="43"/>
      <c r="J862" s="46"/>
      <c r="K862" s="43"/>
      <c r="L862" s="102">
        <v>40372.33</v>
      </c>
      <c r="EX862" s="38"/>
      <c r="EY862" s="39"/>
      <c r="EZ862" s="39"/>
      <c r="FA862" s="39"/>
      <c r="FB862" s="39"/>
      <c r="FH862" s="39" t="s">
        <v>82</v>
      </c>
      <c r="FJ862" s="39"/>
    </row>
    <row r="863" spans="1:166" customFormat="1" ht="45.75" x14ac:dyDescent="0.25">
      <c r="A863" s="40" t="s">
        <v>317</v>
      </c>
      <c r="B863" s="41" t="s">
        <v>89</v>
      </c>
      <c r="C863" s="386" t="s">
        <v>102</v>
      </c>
      <c r="D863" s="386"/>
      <c r="E863" s="386"/>
      <c r="F863" s="42" t="s">
        <v>91</v>
      </c>
      <c r="G863" s="43">
        <v>0.45</v>
      </c>
      <c r="H863" s="44">
        <v>1</v>
      </c>
      <c r="I863" s="71">
        <v>0.45</v>
      </c>
      <c r="J863" s="46"/>
      <c r="K863" s="43"/>
      <c r="L863" s="47"/>
      <c r="EX863" s="38"/>
      <c r="EY863" s="39"/>
      <c r="EZ863" s="39" t="s">
        <v>102</v>
      </c>
      <c r="FA863" s="39" t="s">
        <v>4</v>
      </c>
      <c r="FB863" s="39" t="s">
        <v>4</v>
      </c>
      <c r="FH863" s="39"/>
      <c r="FJ863" s="39"/>
    </row>
    <row r="864" spans="1:166" customFormat="1" ht="15" x14ac:dyDescent="0.25">
      <c r="A864" s="48"/>
      <c r="B864" s="49"/>
      <c r="C864" s="385" t="s">
        <v>296</v>
      </c>
      <c r="D864" s="385"/>
      <c r="E864" s="385"/>
      <c r="F864" s="385"/>
      <c r="G864" s="385"/>
      <c r="H864" s="385"/>
      <c r="I864" s="385"/>
      <c r="J864" s="385"/>
      <c r="K864" s="385"/>
      <c r="L864" s="387"/>
      <c r="EX864" s="38"/>
      <c r="EY864" s="39"/>
      <c r="EZ864" s="39"/>
      <c r="FA864" s="39"/>
      <c r="FB864" s="39"/>
      <c r="FC864" s="3" t="s">
        <v>296</v>
      </c>
      <c r="FH864" s="39"/>
      <c r="FJ864" s="39"/>
    </row>
    <row r="865" spans="1:166" customFormat="1" ht="68.25" x14ac:dyDescent="0.25">
      <c r="A865" s="50"/>
      <c r="B865" s="51" t="s">
        <v>61</v>
      </c>
      <c r="C865" s="388" t="s">
        <v>62</v>
      </c>
      <c r="D865" s="388"/>
      <c r="E865" s="388"/>
      <c r="F865" s="388"/>
      <c r="G865" s="388"/>
      <c r="H865" s="388"/>
      <c r="I865" s="388"/>
      <c r="J865" s="388"/>
      <c r="K865" s="388"/>
      <c r="L865" s="389"/>
      <c r="EX865" s="38"/>
      <c r="EY865" s="39"/>
      <c r="EZ865" s="39"/>
      <c r="FA865" s="39"/>
      <c r="FB865" s="39"/>
      <c r="FD865" s="3" t="s">
        <v>62</v>
      </c>
      <c r="FH865" s="39"/>
      <c r="FJ865" s="39"/>
    </row>
    <row r="866" spans="1:166" customFormat="1" ht="23.25" x14ac:dyDescent="0.25">
      <c r="A866" s="50"/>
      <c r="B866" s="51" t="s">
        <v>63</v>
      </c>
      <c r="C866" s="388" t="s">
        <v>64</v>
      </c>
      <c r="D866" s="388"/>
      <c r="E866" s="388"/>
      <c r="F866" s="388"/>
      <c r="G866" s="388"/>
      <c r="H866" s="388"/>
      <c r="I866" s="388"/>
      <c r="J866" s="388"/>
      <c r="K866" s="388"/>
      <c r="L866" s="389"/>
      <c r="EX866" s="38"/>
      <c r="EY866" s="39"/>
      <c r="EZ866" s="39"/>
      <c r="FA866" s="39"/>
      <c r="FB866" s="39"/>
      <c r="FD866" s="3" t="s">
        <v>64</v>
      </c>
      <c r="FH866" s="39"/>
      <c r="FJ866" s="39"/>
    </row>
    <row r="867" spans="1:166" customFormat="1" ht="15" x14ac:dyDescent="0.25">
      <c r="A867" s="52"/>
      <c r="B867" s="51" t="s">
        <v>56</v>
      </c>
      <c r="C867" s="385" t="s">
        <v>65</v>
      </c>
      <c r="D867" s="385"/>
      <c r="E867" s="385"/>
      <c r="F867" s="53"/>
      <c r="G867" s="54"/>
      <c r="H867" s="54"/>
      <c r="I867" s="54"/>
      <c r="J867" s="55">
        <v>121808.37</v>
      </c>
      <c r="K867" s="56">
        <v>1.3225</v>
      </c>
      <c r="L867" s="99">
        <v>72491.210000000006</v>
      </c>
      <c r="EX867" s="38"/>
      <c r="EY867" s="39"/>
      <c r="EZ867" s="39"/>
      <c r="FA867" s="39"/>
      <c r="FB867" s="39"/>
      <c r="FE867" s="3" t="s">
        <v>65</v>
      </c>
      <c r="FH867" s="39"/>
      <c r="FJ867" s="39"/>
    </row>
    <row r="868" spans="1:166" customFormat="1" ht="15" x14ac:dyDescent="0.25">
      <c r="A868" s="52"/>
      <c r="B868" s="51" t="s">
        <v>66</v>
      </c>
      <c r="C868" s="385" t="s">
        <v>67</v>
      </c>
      <c r="D868" s="385"/>
      <c r="E868" s="385"/>
      <c r="F868" s="53"/>
      <c r="G868" s="54"/>
      <c r="H868" s="54"/>
      <c r="I868" s="54"/>
      <c r="J868" s="55">
        <v>48587.5</v>
      </c>
      <c r="K868" s="56">
        <v>1.4375</v>
      </c>
      <c r="L868" s="99">
        <v>31430.04</v>
      </c>
      <c r="EX868" s="38"/>
      <c r="EY868" s="39"/>
      <c r="EZ868" s="39"/>
      <c r="FA868" s="39"/>
      <c r="FB868" s="39"/>
      <c r="FE868" s="3" t="s">
        <v>67</v>
      </c>
      <c r="FH868" s="39"/>
      <c r="FJ868" s="39"/>
    </row>
    <row r="869" spans="1:166" customFormat="1" ht="15" x14ac:dyDescent="0.25">
      <c r="A869" s="52"/>
      <c r="B869" s="51" t="s">
        <v>68</v>
      </c>
      <c r="C869" s="385" t="s">
        <v>69</v>
      </c>
      <c r="D869" s="385"/>
      <c r="E869" s="385"/>
      <c r="F869" s="53"/>
      <c r="G869" s="54"/>
      <c r="H869" s="54"/>
      <c r="I869" s="54"/>
      <c r="J869" s="58">
        <v>229.05</v>
      </c>
      <c r="K869" s="56">
        <v>1.4375</v>
      </c>
      <c r="L869" s="100">
        <v>148.16999999999999</v>
      </c>
      <c r="EX869" s="38"/>
      <c r="EY869" s="39"/>
      <c r="EZ869" s="39"/>
      <c r="FA869" s="39"/>
      <c r="FB869" s="39"/>
      <c r="FE869" s="3" t="s">
        <v>69</v>
      </c>
      <c r="FH869" s="39"/>
      <c r="FJ869" s="39"/>
    </row>
    <row r="870" spans="1:166" customFormat="1" ht="15" x14ac:dyDescent="0.25">
      <c r="A870" s="52"/>
      <c r="B870" s="51" t="s">
        <v>70</v>
      </c>
      <c r="C870" s="385" t="s">
        <v>71</v>
      </c>
      <c r="D870" s="385"/>
      <c r="E870" s="385"/>
      <c r="F870" s="53"/>
      <c r="G870" s="54"/>
      <c r="H870" s="54"/>
      <c r="I870" s="54"/>
      <c r="J870" s="58">
        <v>300.83999999999997</v>
      </c>
      <c r="K870" s="54"/>
      <c r="L870" s="100">
        <v>135.38</v>
      </c>
      <c r="EX870" s="38"/>
      <c r="EY870" s="39"/>
      <c r="EZ870" s="39"/>
      <c r="FA870" s="39"/>
      <c r="FB870" s="39"/>
      <c r="FE870" s="3" t="s">
        <v>71</v>
      </c>
      <c r="FH870" s="39"/>
      <c r="FJ870" s="39"/>
    </row>
    <row r="871" spans="1:166" customFormat="1" ht="15" x14ac:dyDescent="0.25">
      <c r="A871" s="59"/>
      <c r="B871" s="51"/>
      <c r="C871" s="385" t="s">
        <v>72</v>
      </c>
      <c r="D871" s="385"/>
      <c r="E871" s="385"/>
      <c r="F871" s="53" t="s">
        <v>73</v>
      </c>
      <c r="G871" s="66">
        <v>94</v>
      </c>
      <c r="H871" s="56">
        <v>1.3225</v>
      </c>
      <c r="I871" s="72">
        <v>55.941749999999999</v>
      </c>
      <c r="J871" s="62"/>
      <c r="K871" s="54"/>
      <c r="L871" s="57"/>
      <c r="EX871" s="38"/>
      <c r="EY871" s="39"/>
      <c r="EZ871" s="39"/>
      <c r="FA871" s="39"/>
      <c r="FB871" s="39"/>
      <c r="FF871" s="3" t="s">
        <v>72</v>
      </c>
      <c r="FH871" s="39"/>
      <c r="FJ871" s="39"/>
    </row>
    <row r="872" spans="1:166" customFormat="1" ht="15" x14ac:dyDescent="0.25">
      <c r="A872" s="59"/>
      <c r="B872" s="51"/>
      <c r="C872" s="385" t="s">
        <v>74</v>
      </c>
      <c r="D872" s="385"/>
      <c r="E872" s="385"/>
      <c r="F872" s="53" t="s">
        <v>73</v>
      </c>
      <c r="G872" s="73">
        <v>16.899999999999999</v>
      </c>
      <c r="H872" s="56">
        <v>1.4375</v>
      </c>
      <c r="I872" s="61">
        <v>10.9321875</v>
      </c>
      <c r="J872" s="62"/>
      <c r="K872" s="54"/>
      <c r="L872" s="57"/>
      <c r="EX872" s="38"/>
      <c r="EY872" s="39"/>
      <c r="EZ872" s="39"/>
      <c r="FA872" s="39"/>
      <c r="FB872" s="39"/>
      <c r="FF872" s="3" t="s">
        <v>74</v>
      </c>
      <c r="FH872" s="39"/>
      <c r="FJ872" s="39"/>
    </row>
    <row r="873" spans="1:166" customFormat="1" ht="15" x14ac:dyDescent="0.25">
      <c r="A873" s="48"/>
      <c r="B873" s="51"/>
      <c r="C873" s="384" t="s">
        <v>75</v>
      </c>
      <c r="D873" s="384"/>
      <c r="E873" s="384"/>
      <c r="F873" s="63"/>
      <c r="G873" s="64"/>
      <c r="H873" s="64"/>
      <c r="I873" s="64"/>
      <c r="J873" s="65">
        <v>170696.71</v>
      </c>
      <c r="K873" s="64"/>
      <c r="L873" s="101">
        <v>104056.63</v>
      </c>
      <c r="EX873" s="38"/>
      <c r="EY873" s="39"/>
      <c r="EZ873" s="39"/>
      <c r="FA873" s="39"/>
      <c r="FB873" s="39"/>
      <c r="FG873" s="3" t="s">
        <v>75</v>
      </c>
      <c r="FH873" s="39"/>
      <c r="FJ873" s="39"/>
    </row>
    <row r="874" spans="1:166" customFormat="1" ht="15" x14ac:dyDescent="0.25">
      <c r="A874" s="59"/>
      <c r="B874" s="51"/>
      <c r="C874" s="385" t="s">
        <v>76</v>
      </c>
      <c r="D874" s="385"/>
      <c r="E874" s="385"/>
      <c r="F874" s="53"/>
      <c r="G874" s="54"/>
      <c r="H874" s="54"/>
      <c r="I874" s="54"/>
      <c r="J874" s="62"/>
      <c r="K874" s="54"/>
      <c r="L874" s="99">
        <v>72639.38</v>
      </c>
      <c r="EX874" s="38"/>
      <c r="EY874" s="39"/>
      <c r="EZ874" s="39"/>
      <c r="FA874" s="39"/>
      <c r="FB874" s="39"/>
      <c r="FF874" s="3" t="s">
        <v>76</v>
      </c>
      <c r="FH874" s="39"/>
      <c r="FJ874" s="39"/>
    </row>
    <row r="875" spans="1:166" customFormat="1" ht="23.25" x14ac:dyDescent="0.25">
      <c r="A875" s="59"/>
      <c r="B875" s="51" t="s">
        <v>95</v>
      </c>
      <c r="C875" s="385" t="s">
        <v>96</v>
      </c>
      <c r="D875" s="385"/>
      <c r="E875" s="385"/>
      <c r="F875" s="53" t="s">
        <v>79</v>
      </c>
      <c r="G875" s="66">
        <v>93</v>
      </c>
      <c r="H875" s="54"/>
      <c r="I875" s="66">
        <v>93</v>
      </c>
      <c r="J875" s="62"/>
      <c r="K875" s="54"/>
      <c r="L875" s="99">
        <v>67554.62</v>
      </c>
      <c r="EX875" s="38"/>
      <c r="EY875" s="39"/>
      <c r="EZ875" s="39"/>
      <c r="FA875" s="39"/>
      <c r="FB875" s="39"/>
      <c r="FF875" s="3" t="s">
        <v>96</v>
      </c>
      <c r="FH875" s="39"/>
      <c r="FJ875" s="39"/>
    </row>
    <row r="876" spans="1:166" customFormat="1" ht="45" x14ac:dyDescent="0.25">
      <c r="A876" s="59"/>
      <c r="B876" s="51" t="s">
        <v>97</v>
      </c>
      <c r="C876" s="385" t="s">
        <v>98</v>
      </c>
      <c r="D876" s="385"/>
      <c r="E876" s="385"/>
      <c r="F876" s="53" t="s">
        <v>79</v>
      </c>
      <c r="G876" s="66">
        <v>62</v>
      </c>
      <c r="H876" s="60">
        <v>0.85</v>
      </c>
      <c r="I876" s="73">
        <v>52.7</v>
      </c>
      <c r="J876" s="62"/>
      <c r="K876" s="54"/>
      <c r="L876" s="99">
        <v>38280.949999999997</v>
      </c>
      <c r="EX876" s="38"/>
      <c r="EY876" s="39"/>
      <c r="EZ876" s="39"/>
      <c r="FA876" s="39"/>
      <c r="FB876" s="39"/>
      <c r="FF876" s="3" t="s">
        <v>98</v>
      </c>
      <c r="FH876" s="39"/>
      <c r="FJ876" s="39"/>
    </row>
    <row r="877" spans="1:166" customFormat="1" ht="15" x14ac:dyDescent="0.25">
      <c r="A877" s="67"/>
      <c r="B877" s="68"/>
      <c r="C877" s="386" t="s">
        <v>82</v>
      </c>
      <c r="D877" s="386"/>
      <c r="E877" s="386"/>
      <c r="F877" s="42"/>
      <c r="G877" s="43"/>
      <c r="H877" s="43"/>
      <c r="I877" s="43"/>
      <c r="J877" s="46"/>
      <c r="K877" s="43"/>
      <c r="L877" s="102">
        <v>209892.2</v>
      </c>
      <c r="EX877" s="38"/>
      <c r="EY877" s="39"/>
      <c r="EZ877" s="39"/>
      <c r="FA877" s="39"/>
      <c r="FB877" s="39"/>
      <c r="FH877" s="39" t="s">
        <v>82</v>
      </c>
      <c r="FJ877" s="39"/>
    </row>
    <row r="878" spans="1:166" customFormat="1" ht="34.5" x14ac:dyDescent="0.25">
      <c r="A878" s="40" t="s">
        <v>318</v>
      </c>
      <c r="B878" s="41" t="s">
        <v>57</v>
      </c>
      <c r="C878" s="386" t="s">
        <v>58</v>
      </c>
      <c r="D878" s="386"/>
      <c r="E878" s="386"/>
      <c r="F878" s="42" t="s">
        <v>59</v>
      </c>
      <c r="G878" s="43">
        <v>6.3E-3</v>
      </c>
      <c r="H878" s="44">
        <v>1</v>
      </c>
      <c r="I878" s="45">
        <v>6.3E-3</v>
      </c>
      <c r="J878" s="46"/>
      <c r="K878" s="43"/>
      <c r="L878" s="47"/>
      <c r="EX878" s="38"/>
      <c r="EY878" s="39"/>
      <c r="EZ878" s="39" t="s">
        <v>58</v>
      </c>
      <c r="FA878" s="39" t="s">
        <v>4</v>
      </c>
      <c r="FB878" s="39" t="s">
        <v>4</v>
      </c>
      <c r="FH878" s="39"/>
      <c r="FJ878" s="39"/>
    </row>
    <row r="879" spans="1:166" customFormat="1" ht="15" x14ac:dyDescent="0.25">
      <c r="A879" s="48"/>
      <c r="B879" s="49"/>
      <c r="C879" s="385" t="s">
        <v>319</v>
      </c>
      <c r="D879" s="385"/>
      <c r="E879" s="385"/>
      <c r="F879" s="385"/>
      <c r="G879" s="385"/>
      <c r="H879" s="385"/>
      <c r="I879" s="385"/>
      <c r="J879" s="385"/>
      <c r="K879" s="385"/>
      <c r="L879" s="387"/>
      <c r="EX879" s="38"/>
      <c r="EY879" s="39"/>
      <c r="EZ879" s="39"/>
      <c r="FA879" s="39"/>
      <c r="FB879" s="39"/>
      <c r="FC879" s="3" t="s">
        <v>319</v>
      </c>
      <c r="FH879" s="39"/>
      <c r="FJ879" s="39"/>
    </row>
    <row r="880" spans="1:166" customFormat="1" ht="68.25" x14ac:dyDescent="0.25">
      <c r="A880" s="50"/>
      <c r="B880" s="51" t="s">
        <v>61</v>
      </c>
      <c r="C880" s="388" t="s">
        <v>62</v>
      </c>
      <c r="D880" s="388"/>
      <c r="E880" s="388"/>
      <c r="F880" s="388"/>
      <c r="G880" s="388"/>
      <c r="H880" s="388"/>
      <c r="I880" s="388"/>
      <c r="J880" s="388"/>
      <c r="K880" s="388"/>
      <c r="L880" s="389"/>
      <c r="EX880" s="38"/>
      <c r="EY880" s="39"/>
      <c r="EZ880" s="39"/>
      <c r="FA880" s="39"/>
      <c r="FB880" s="39"/>
      <c r="FD880" s="3" t="s">
        <v>62</v>
      </c>
      <c r="FH880" s="39"/>
      <c r="FJ880" s="39"/>
    </row>
    <row r="881" spans="1:166" customFormat="1" ht="23.25" x14ac:dyDescent="0.25">
      <c r="A881" s="50"/>
      <c r="B881" s="51" t="s">
        <v>63</v>
      </c>
      <c r="C881" s="388" t="s">
        <v>64</v>
      </c>
      <c r="D881" s="388"/>
      <c r="E881" s="388"/>
      <c r="F881" s="388"/>
      <c r="G881" s="388"/>
      <c r="H881" s="388"/>
      <c r="I881" s="388"/>
      <c r="J881" s="388"/>
      <c r="K881" s="388"/>
      <c r="L881" s="389"/>
      <c r="EX881" s="38"/>
      <c r="EY881" s="39"/>
      <c r="EZ881" s="39"/>
      <c r="FA881" s="39"/>
      <c r="FB881" s="39"/>
      <c r="FD881" s="3" t="s">
        <v>64</v>
      </c>
      <c r="FH881" s="39"/>
      <c r="FJ881" s="39"/>
    </row>
    <row r="882" spans="1:166" customFormat="1" ht="15" x14ac:dyDescent="0.25">
      <c r="A882" s="52"/>
      <c r="B882" s="51" t="s">
        <v>56</v>
      </c>
      <c r="C882" s="385" t="s">
        <v>65</v>
      </c>
      <c r="D882" s="385"/>
      <c r="E882" s="385"/>
      <c r="F882" s="53"/>
      <c r="G882" s="54"/>
      <c r="H882" s="54"/>
      <c r="I882" s="54"/>
      <c r="J882" s="55">
        <v>284668.76</v>
      </c>
      <c r="K882" s="56">
        <v>1.3225</v>
      </c>
      <c r="L882" s="99">
        <v>2371.79</v>
      </c>
      <c r="EX882" s="38"/>
      <c r="EY882" s="39"/>
      <c r="EZ882" s="39"/>
      <c r="FA882" s="39"/>
      <c r="FB882" s="39"/>
      <c r="FE882" s="3" t="s">
        <v>65</v>
      </c>
      <c r="FH882" s="39"/>
      <c r="FJ882" s="39"/>
    </row>
    <row r="883" spans="1:166" customFormat="1" ht="15" x14ac:dyDescent="0.25">
      <c r="A883" s="52"/>
      <c r="B883" s="51" t="s">
        <v>66</v>
      </c>
      <c r="C883" s="385" t="s">
        <v>67</v>
      </c>
      <c r="D883" s="385"/>
      <c r="E883" s="385"/>
      <c r="F883" s="53"/>
      <c r="G883" s="54"/>
      <c r="H883" s="54"/>
      <c r="I883" s="54"/>
      <c r="J883" s="55">
        <v>2041.25</v>
      </c>
      <c r="K883" s="56">
        <v>1.4375</v>
      </c>
      <c r="L883" s="100">
        <v>18.489999999999998</v>
      </c>
      <c r="EX883" s="38"/>
      <c r="EY883" s="39"/>
      <c r="EZ883" s="39"/>
      <c r="FA883" s="39"/>
      <c r="FB883" s="39"/>
      <c r="FE883" s="3" t="s">
        <v>67</v>
      </c>
      <c r="FH883" s="39"/>
      <c r="FJ883" s="39"/>
    </row>
    <row r="884" spans="1:166" customFormat="1" ht="15" x14ac:dyDescent="0.25">
      <c r="A884" s="52"/>
      <c r="B884" s="51" t="s">
        <v>68</v>
      </c>
      <c r="C884" s="385" t="s">
        <v>69</v>
      </c>
      <c r="D884" s="385"/>
      <c r="E884" s="385"/>
      <c r="F884" s="53"/>
      <c r="G884" s="54"/>
      <c r="H884" s="54"/>
      <c r="I884" s="54"/>
      <c r="J884" s="58">
        <v>9</v>
      </c>
      <c r="K884" s="56">
        <v>1.4375</v>
      </c>
      <c r="L884" s="100">
        <v>0.08</v>
      </c>
      <c r="EX884" s="38"/>
      <c r="EY884" s="39"/>
      <c r="EZ884" s="39"/>
      <c r="FA884" s="39"/>
      <c r="FB884" s="39"/>
      <c r="FE884" s="3" t="s">
        <v>69</v>
      </c>
      <c r="FH884" s="39"/>
      <c r="FJ884" s="39"/>
    </row>
    <row r="885" spans="1:166" customFormat="1" ht="15" x14ac:dyDescent="0.25">
      <c r="A885" s="52"/>
      <c r="B885" s="51" t="s">
        <v>70</v>
      </c>
      <c r="C885" s="385" t="s">
        <v>71</v>
      </c>
      <c r="D885" s="385"/>
      <c r="E885" s="385"/>
      <c r="F885" s="53"/>
      <c r="G885" s="54"/>
      <c r="H885" s="54"/>
      <c r="I885" s="54"/>
      <c r="J885" s="55">
        <v>2732.35</v>
      </c>
      <c r="K885" s="54"/>
      <c r="L885" s="100">
        <v>17.21</v>
      </c>
      <c r="EX885" s="38"/>
      <c r="EY885" s="39"/>
      <c r="EZ885" s="39"/>
      <c r="FA885" s="39"/>
      <c r="FB885" s="39"/>
      <c r="FE885" s="3" t="s">
        <v>71</v>
      </c>
      <c r="FH885" s="39"/>
      <c r="FJ885" s="39"/>
    </row>
    <row r="886" spans="1:166" customFormat="1" ht="15" x14ac:dyDescent="0.25">
      <c r="A886" s="59"/>
      <c r="B886" s="51"/>
      <c r="C886" s="385" t="s">
        <v>72</v>
      </c>
      <c r="D886" s="385"/>
      <c r="E886" s="385"/>
      <c r="F886" s="53" t="s">
        <v>73</v>
      </c>
      <c r="G886" s="60">
        <v>219.68</v>
      </c>
      <c r="H886" s="56">
        <v>1.3225</v>
      </c>
      <c r="I886" s="61">
        <v>1.8303187999999999</v>
      </c>
      <c r="J886" s="62"/>
      <c r="K886" s="54"/>
      <c r="L886" s="57"/>
      <c r="EX886" s="38"/>
      <c r="EY886" s="39"/>
      <c r="EZ886" s="39"/>
      <c r="FA886" s="39"/>
      <c r="FB886" s="39"/>
      <c r="FF886" s="3" t="s">
        <v>72</v>
      </c>
      <c r="FH886" s="39"/>
      <c r="FJ886" s="39"/>
    </row>
    <row r="887" spans="1:166" customFormat="1" ht="15" x14ac:dyDescent="0.25">
      <c r="A887" s="59"/>
      <c r="B887" s="51"/>
      <c r="C887" s="385" t="s">
        <v>74</v>
      </c>
      <c r="D887" s="385"/>
      <c r="E887" s="385"/>
      <c r="F887" s="53" t="s">
        <v>73</v>
      </c>
      <c r="G887" s="60">
        <v>0.71</v>
      </c>
      <c r="H887" s="56">
        <v>1.4375</v>
      </c>
      <c r="I887" s="61">
        <v>6.4298999999999997E-3</v>
      </c>
      <c r="J887" s="62"/>
      <c r="K887" s="54"/>
      <c r="L887" s="57"/>
      <c r="EX887" s="38"/>
      <c r="EY887" s="39"/>
      <c r="EZ887" s="39"/>
      <c r="FA887" s="39"/>
      <c r="FB887" s="39"/>
      <c r="FF887" s="3" t="s">
        <v>74</v>
      </c>
      <c r="FH887" s="39"/>
      <c r="FJ887" s="39"/>
    </row>
    <row r="888" spans="1:166" customFormat="1" ht="15" x14ac:dyDescent="0.25">
      <c r="A888" s="48"/>
      <c r="B888" s="51"/>
      <c r="C888" s="384" t="s">
        <v>75</v>
      </c>
      <c r="D888" s="384"/>
      <c r="E888" s="384"/>
      <c r="F888" s="63"/>
      <c r="G888" s="64"/>
      <c r="H888" s="64"/>
      <c r="I888" s="64"/>
      <c r="J888" s="65">
        <v>289442.36</v>
      </c>
      <c r="K888" s="64"/>
      <c r="L888" s="101">
        <v>2407.4899999999998</v>
      </c>
      <c r="EX888" s="38"/>
      <c r="EY888" s="39"/>
      <c r="EZ888" s="39"/>
      <c r="FA888" s="39"/>
      <c r="FB888" s="39"/>
      <c r="FG888" s="3" t="s">
        <v>75</v>
      </c>
      <c r="FH888" s="39"/>
      <c r="FJ888" s="39"/>
    </row>
    <row r="889" spans="1:166" customFormat="1" ht="15" x14ac:dyDescent="0.25">
      <c r="A889" s="59"/>
      <c r="B889" s="51"/>
      <c r="C889" s="385" t="s">
        <v>76</v>
      </c>
      <c r="D889" s="385"/>
      <c r="E889" s="385"/>
      <c r="F889" s="53"/>
      <c r="G889" s="54"/>
      <c r="H889" s="54"/>
      <c r="I889" s="54"/>
      <c r="J889" s="62"/>
      <c r="K889" s="54"/>
      <c r="L889" s="99">
        <v>2371.87</v>
      </c>
      <c r="EX889" s="38"/>
      <c r="EY889" s="39"/>
      <c r="EZ889" s="39"/>
      <c r="FA889" s="39"/>
      <c r="FB889" s="39"/>
      <c r="FF889" s="3" t="s">
        <v>76</v>
      </c>
      <c r="FH889" s="39"/>
      <c r="FJ889" s="39"/>
    </row>
    <row r="890" spans="1:166" customFormat="1" ht="23.25" x14ac:dyDescent="0.25">
      <c r="A890" s="59"/>
      <c r="B890" s="51" t="s">
        <v>77</v>
      </c>
      <c r="C890" s="385" t="s">
        <v>78</v>
      </c>
      <c r="D890" s="385"/>
      <c r="E890" s="385"/>
      <c r="F890" s="53" t="s">
        <v>79</v>
      </c>
      <c r="G890" s="66">
        <v>126</v>
      </c>
      <c r="H890" s="54"/>
      <c r="I890" s="66">
        <v>126</v>
      </c>
      <c r="J890" s="62"/>
      <c r="K890" s="54"/>
      <c r="L890" s="99">
        <v>2988.56</v>
      </c>
      <c r="EX890" s="38"/>
      <c r="EY890" s="39"/>
      <c r="EZ890" s="39"/>
      <c r="FA890" s="39"/>
      <c r="FB890" s="39"/>
      <c r="FF890" s="3" t="s">
        <v>78</v>
      </c>
      <c r="FH890" s="39"/>
      <c r="FJ890" s="39"/>
    </row>
    <row r="891" spans="1:166" customFormat="1" ht="23.25" x14ac:dyDescent="0.25">
      <c r="A891" s="59"/>
      <c r="B891" s="51" t="s">
        <v>80</v>
      </c>
      <c r="C891" s="385" t="s">
        <v>81</v>
      </c>
      <c r="D891" s="385"/>
      <c r="E891" s="385"/>
      <c r="F891" s="53" t="s">
        <v>79</v>
      </c>
      <c r="G891" s="66">
        <v>68</v>
      </c>
      <c r="H891" s="54"/>
      <c r="I891" s="66">
        <v>68</v>
      </c>
      <c r="J891" s="62"/>
      <c r="K891" s="54"/>
      <c r="L891" s="99">
        <v>1612.87</v>
      </c>
      <c r="EX891" s="38"/>
      <c r="EY891" s="39"/>
      <c r="EZ891" s="39"/>
      <c r="FA891" s="39"/>
      <c r="FB891" s="39"/>
      <c r="FF891" s="3" t="s">
        <v>81</v>
      </c>
      <c r="FH891" s="39"/>
      <c r="FJ891" s="39"/>
    </row>
    <row r="892" spans="1:166" customFormat="1" ht="15" x14ac:dyDescent="0.25">
      <c r="A892" s="67"/>
      <c r="B892" s="68"/>
      <c r="C892" s="386" t="s">
        <v>82</v>
      </c>
      <c r="D892" s="386"/>
      <c r="E892" s="386"/>
      <c r="F892" s="42"/>
      <c r="G892" s="43"/>
      <c r="H892" s="43"/>
      <c r="I892" s="43"/>
      <c r="J892" s="46"/>
      <c r="K892" s="43"/>
      <c r="L892" s="102">
        <v>7008.92</v>
      </c>
      <c r="EX892" s="38"/>
      <c r="EY892" s="39"/>
      <c r="EZ892" s="39"/>
      <c r="FA892" s="39"/>
      <c r="FB892" s="39"/>
      <c r="FH892" s="39" t="s">
        <v>82</v>
      </c>
      <c r="FJ892" s="39"/>
    </row>
    <row r="893" spans="1:166" customFormat="1" ht="33.75" x14ac:dyDescent="0.25">
      <c r="A893" s="40" t="s">
        <v>320</v>
      </c>
      <c r="B893" s="41" t="s">
        <v>83</v>
      </c>
      <c r="C893" s="386" t="s">
        <v>84</v>
      </c>
      <c r="D893" s="386"/>
      <c r="E893" s="386"/>
      <c r="F893" s="42" t="s">
        <v>85</v>
      </c>
      <c r="G893" s="43">
        <v>6</v>
      </c>
      <c r="H893" s="44">
        <v>1</v>
      </c>
      <c r="I893" s="44">
        <v>6</v>
      </c>
      <c r="J893" s="69">
        <v>1296.58</v>
      </c>
      <c r="K893" s="70">
        <v>1.04236</v>
      </c>
      <c r="L893" s="102">
        <v>8109.02</v>
      </c>
      <c r="EX893" s="38"/>
      <c r="EY893" s="39"/>
      <c r="EZ893" s="39" t="s">
        <v>84</v>
      </c>
      <c r="FA893" s="39" t="s">
        <v>4</v>
      </c>
      <c r="FB893" s="39" t="s">
        <v>4</v>
      </c>
      <c r="FH893" s="39"/>
      <c r="FJ893" s="39"/>
    </row>
    <row r="894" spans="1:166" customFormat="1" ht="15" x14ac:dyDescent="0.25">
      <c r="A894" s="48"/>
      <c r="B894" s="49"/>
      <c r="C894" s="385" t="s">
        <v>86</v>
      </c>
      <c r="D894" s="385"/>
      <c r="E894" s="385"/>
      <c r="F894" s="385"/>
      <c r="G894" s="385"/>
      <c r="H894" s="385"/>
      <c r="I894" s="385"/>
      <c r="J894" s="385"/>
      <c r="K894" s="385"/>
      <c r="L894" s="387"/>
      <c r="EX894" s="38"/>
      <c r="EY894" s="39"/>
      <c r="EZ894" s="39"/>
      <c r="FA894" s="39"/>
      <c r="FB894" s="39"/>
      <c r="FH894" s="39"/>
      <c r="FI894" s="3" t="s">
        <v>86</v>
      </c>
      <c r="FJ894" s="39"/>
    </row>
    <row r="895" spans="1:166" customFormat="1" ht="15" x14ac:dyDescent="0.25">
      <c r="A895" s="50"/>
      <c r="B895" s="51"/>
      <c r="C895" s="388" t="s">
        <v>87</v>
      </c>
      <c r="D895" s="388"/>
      <c r="E895" s="388"/>
      <c r="F895" s="388"/>
      <c r="G895" s="388"/>
      <c r="H895" s="388"/>
      <c r="I895" s="388"/>
      <c r="J895" s="388"/>
      <c r="K895" s="388"/>
      <c r="L895" s="389"/>
      <c r="EX895" s="38"/>
      <c r="EY895" s="39"/>
      <c r="EZ895" s="39"/>
      <c r="FA895" s="39"/>
      <c r="FB895" s="39"/>
      <c r="FD895" s="3" t="s">
        <v>87</v>
      </c>
      <c r="FH895" s="39"/>
      <c r="FJ895" s="39"/>
    </row>
    <row r="896" spans="1:166" customFormat="1" ht="15" x14ac:dyDescent="0.25">
      <c r="A896" s="50"/>
      <c r="B896" s="51"/>
      <c r="C896" s="388" t="s">
        <v>88</v>
      </c>
      <c r="D896" s="388"/>
      <c r="E896" s="388"/>
      <c r="F896" s="388"/>
      <c r="G896" s="388"/>
      <c r="H896" s="388"/>
      <c r="I896" s="388"/>
      <c r="J896" s="388"/>
      <c r="K896" s="388"/>
      <c r="L896" s="389"/>
      <c r="EX896" s="38"/>
      <c r="EY896" s="39"/>
      <c r="EZ896" s="39"/>
      <c r="FA896" s="39"/>
      <c r="FB896" s="39"/>
      <c r="FD896" s="3" t="s">
        <v>88</v>
      </c>
      <c r="FH896" s="39"/>
      <c r="FJ896" s="39"/>
    </row>
    <row r="897" spans="1:166" customFormat="1" ht="15" x14ac:dyDescent="0.25">
      <c r="A897" s="67"/>
      <c r="B897" s="68"/>
      <c r="C897" s="386" t="s">
        <v>82</v>
      </c>
      <c r="D897" s="386"/>
      <c r="E897" s="386"/>
      <c r="F897" s="42"/>
      <c r="G897" s="43"/>
      <c r="H897" s="43"/>
      <c r="I897" s="43"/>
      <c r="J897" s="46"/>
      <c r="K897" s="43"/>
      <c r="L897" s="102">
        <v>8109.02</v>
      </c>
      <c r="EX897" s="38"/>
      <c r="EY897" s="39"/>
      <c r="EZ897" s="39"/>
      <c r="FA897" s="39"/>
      <c r="FB897" s="39"/>
      <c r="FH897" s="39" t="s">
        <v>82</v>
      </c>
      <c r="FJ897" s="39"/>
    </row>
    <row r="898" spans="1:166" customFormat="1" ht="45.75" x14ac:dyDescent="0.25">
      <c r="A898" s="40" t="s">
        <v>321</v>
      </c>
      <c r="B898" s="41" t="s">
        <v>304</v>
      </c>
      <c r="C898" s="386" t="s">
        <v>305</v>
      </c>
      <c r="D898" s="386"/>
      <c r="E898" s="386"/>
      <c r="F898" s="42" t="s">
        <v>59</v>
      </c>
      <c r="G898" s="43">
        <v>2.5399999999999999E-2</v>
      </c>
      <c r="H898" s="44">
        <v>1</v>
      </c>
      <c r="I898" s="45">
        <v>2.5399999999999999E-2</v>
      </c>
      <c r="J898" s="46"/>
      <c r="K898" s="43"/>
      <c r="L898" s="47"/>
      <c r="EX898" s="38"/>
      <c r="EY898" s="39"/>
      <c r="EZ898" s="39" t="s">
        <v>305</v>
      </c>
      <c r="FA898" s="39" t="s">
        <v>4</v>
      </c>
      <c r="FB898" s="39" t="s">
        <v>4</v>
      </c>
      <c r="FH898" s="39"/>
      <c r="FJ898" s="39"/>
    </row>
    <row r="899" spans="1:166" customFormat="1" ht="15" x14ac:dyDescent="0.25">
      <c r="A899" s="48"/>
      <c r="B899" s="49"/>
      <c r="C899" s="385" t="s">
        <v>322</v>
      </c>
      <c r="D899" s="385"/>
      <c r="E899" s="385"/>
      <c r="F899" s="385"/>
      <c r="G899" s="385"/>
      <c r="H899" s="385"/>
      <c r="I899" s="385"/>
      <c r="J899" s="385"/>
      <c r="K899" s="385"/>
      <c r="L899" s="387"/>
      <c r="EX899" s="38"/>
      <c r="EY899" s="39"/>
      <c r="EZ899" s="39"/>
      <c r="FA899" s="39"/>
      <c r="FB899" s="39"/>
      <c r="FC899" s="3" t="s">
        <v>322</v>
      </c>
      <c r="FH899" s="39"/>
      <c r="FJ899" s="39"/>
    </row>
    <row r="900" spans="1:166" customFormat="1" ht="68.25" x14ac:dyDescent="0.25">
      <c r="A900" s="50"/>
      <c r="B900" s="51" t="s">
        <v>61</v>
      </c>
      <c r="C900" s="388" t="s">
        <v>62</v>
      </c>
      <c r="D900" s="388"/>
      <c r="E900" s="388"/>
      <c r="F900" s="388"/>
      <c r="G900" s="388"/>
      <c r="H900" s="388"/>
      <c r="I900" s="388"/>
      <c r="J900" s="388"/>
      <c r="K900" s="388"/>
      <c r="L900" s="389"/>
      <c r="EX900" s="38"/>
      <c r="EY900" s="39"/>
      <c r="EZ900" s="39"/>
      <c r="FA900" s="39"/>
      <c r="FB900" s="39"/>
      <c r="FD900" s="3" t="s">
        <v>62</v>
      </c>
      <c r="FH900" s="39"/>
      <c r="FJ900" s="39"/>
    </row>
    <row r="901" spans="1:166" customFormat="1" ht="15" x14ac:dyDescent="0.25">
      <c r="A901" s="50"/>
      <c r="B901" s="51" t="s">
        <v>199</v>
      </c>
      <c r="C901" s="388" t="s">
        <v>200</v>
      </c>
      <c r="D901" s="388"/>
      <c r="E901" s="388"/>
      <c r="F901" s="388"/>
      <c r="G901" s="388"/>
      <c r="H901" s="388"/>
      <c r="I901" s="388"/>
      <c r="J901" s="388"/>
      <c r="K901" s="388"/>
      <c r="L901" s="389"/>
      <c r="EX901" s="38"/>
      <c r="EY901" s="39"/>
      <c r="EZ901" s="39"/>
      <c r="FA901" s="39"/>
      <c r="FB901" s="39"/>
      <c r="FD901" s="3" t="s">
        <v>200</v>
      </c>
      <c r="FH901" s="39"/>
      <c r="FJ901" s="39"/>
    </row>
    <row r="902" spans="1:166" customFormat="1" ht="23.25" x14ac:dyDescent="0.25">
      <c r="A902" s="50"/>
      <c r="B902" s="51" t="s">
        <v>63</v>
      </c>
      <c r="C902" s="388" t="s">
        <v>64</v>
      </c>
      <c r="D902" s="388"/>
      <c r="E902" s="388"/>
      <c r="F902" s="388"/>
      <c r="G902" s="388"/>
      <c r="H902" s="388"/>
      <c r="I902" s="388"/>
      <c r="J902" s="388"/>
      <c r="K902" s="388"/>
      <c r="L902" s="389"/>
      <c r="EX902" s="38"/>
      <c r="EY902" s="39"/>
      <c r="EZ902" s="39"/>
      <c r="FA902" s="39"/>
      <c r="FB902" s="39"/>
      <c r="FD902" s="3" t="s">
        <v>64</v>
      </c>
      <c r="FH902" s="39"/>
      <c r="FJ902" s="39"/>
    </row>
    <row r="903" spans="1:166" customFormat="1" ht="15" x14ac:dyDescent="0.25">
      <c r="A903" s="52"/>
      <c r="B903" s="51" t="s">
        <v>56</v>
      </c>
      <c r="C903" s="385" t="s">
        <v>65</v>
      </c>
      <c r="D903" s="385"/>
      <c r="E903" s="385"/>
      <c r="F903" s="53"/>
      <c r="G903" s="54"/>
      <c r="H903" s="54"/>
      <c r="I903" s="54"/>
      <c r="J903" s="55">
        <v>60230.35</v>
      </c>
      <c r="K903" s="72">
        <v>1.45475</v>
      </c>
      <c r="L903" s="99">
        <v>2225.5500000000002</v>
      </c>
      <c r="EX903" s="38"/>
      <c r="EY903" s="39"/>
      <c r="EZ903" s="39"/>
      <c r="FA903" s="39"/>
      <c r="FB903" s="39"/>
      <c r="FE903" s="3" t="s">
        <v>65</v>
      </c>
      <c r="FH903" s="39"/>
      <c r="FJ903" s="39"/>
    </row>
    <row r="904" spans="1:166" customFormat="1" ht="15" x14ac:dyDescent="0.25">
      <c r="A904" s="52"/>
      <c r="B904" s="51" t="s">
        <v>66</v>
      </c>
      <c r="C904" s="385" t="s">
        <v>67</v>
      </c>
      <c r="D904" s="385"/>
      <c r="E904" s="385"/>
      <c r="F904" s="53"/>
      <c r="G904" s="54"/>
      <c r="H904" s="54"/>
      <c r="I904" s="54"/>
      <c r="J904" s="55">
        <v>7187.5</v>
      </c>
      <c r="K904" s="56">
        <v>1.4375</v>
      </c>
      <c r="L904" s="100">
        <v>262.43</v>
      </c>
      <c r="EX904" s="38"/>
      <c r="EY904" s="39"/>
      <c r="EZ904" s="39"/>
      <c r="FA904" s="39"/>
      <c r="FB904" s="39"/>
      <c r="FE904" s="3" t="s">
        <v>67</v>
      </c>
      <c r="FH904" s="39"/>
      <c r="FJ904" s="39"/>
    </row>
    <row r="905" spans="1:166" customFormat="1" ht="15" x14ac:dyDescent="0.25">
      <c r="A905" s="52"/>
      <c r="B905" s="51" t="s">
        <v>68</v>
      </c>
      <c r="C905" s="385" t="s">
        <v>69</v>
      </c>
      <c r="D905" s="385"/>
      <c r="E905" s="385"/>
      <c r="F905" s="53"/>
      <c r="G905" s="54"/>
      <c r="H905" s="54"/>
      <c r="I905" s="54"/>
      <c r="J905" s="58">
        <v>31.38</v>
      </c>
      <c r="K905" s="56">
        <v>1.4375</v>
      </c>
      <c r="L905" s="100">
        <v>1.1499999999999999</v>
      </c>
      <c r="EX905" s="38"/>
      <c r="EY905" s="39"/>
      <c r="EZ905" s="39"/>
      <c r="FA905" s="39"/>
      <c r="FB905" s="39"/>
      <c r="FE905" s="3" t="s">
        <v>69</v>
      </c>
      <c r="FH905" s="39"/>
      <c r="FJ905" s="39"/>
    </row>
    <row r="906" spans="1:166" customFormat="1" ht="15" x14ac:dyDescent="0.25">
      <c r="A906" s="52"/>
      <c r="B906" s="51" t="s">
        <v>70</v>
      </c>
      <c r="C906" s="385" t="s">
        <v>71</v>
      </c>
      <c r="D906" s="385"/>
      <c r="E906" s="385"/>
      <c r="F906" s="53"/>
      <c r="G906" s="54"/>
      <c r="H906" s="54"/>
      <c r="I906" s="54"/>
      <c r="J906" s="58">
        <v>52.95</v>
      </c>
      <c r="K906" s="54"/>
      <c r="L906" s="100">
        <v>1.34</v>
      </c>
      <c r="EX906" s="38"/>
      <c r="EY906" s="39"/>
      <c r="EZ906" s="39"/>
      <c r="FA906" s="39"/>
      <c r="FB906" s="39"/>
      <c r="FE906" s="3" t="s">
        <v>71</v>
      </c>
      <c r="FH906" s="39"/>
      <c r="FJ906" s="39"/>
    </row>
    <row r="907" spans="1:166" customFormat="1" ht="15" x14ac:dyDescent="0.25">
      <c r="A907" s="59"/>
      <c r="B907" s="51"/>
      <c r="C907" s="385" t="s">
        <v>72</v>
      </c>
      <c r="D907" s="385"/>
      <c r="E907" s="385"/>
      <c r="F907" s="53" t="s">
        <v>73</v>
      </c>
      <c r="G907" s="60">
        <v>46.48</v>
      </c>
      <c r="H907" s="72">
        <v>1.45475</v>
      </c>
      <c r="I907" s="61">
        <v>1.7174662000000001</v>
      </c>
      <c r="J907" s="62"/>
      <c r="K907" s="54"/>
      <c r="L907" s="57"/>
      <c r="EX907" s="38"/>
      <c r="EY907" s="39"/>
      <c r="EZ907" s="39"/>
      <c r="FA907" s="39"/>
      <c r="FB907" s="39"/>
      <c r="FF907" s="3" t="s">
        <v>72</v>
      </c>
      <c r="FH907" s="39"/>
      <c r="FJ907" s="39"/>
    </row>
    <row r="908" spans="1:166" customFormat="1" ht="15" x14ac:dyDescent="0.25">
      <c r="A908" s="59"/>
      <c r="B908" s="51"/>
      <c r="C908" s="385" t="s">
        <v>74</v>
      </c>
      <c r="D908" s="385"/>
      <c r="E908" s="385"/>
      <c r="F908" s="53" t="s">
        <v>73</v>
      </c>
      <c r="G908" s="73">
        <v>2.5</v>
      </c>
      <c r="H908" s="56">
        <v>1.4375</v>
      </c>
      <c r="I908" s="61">
        <v>9.1281299999999996E-2</v>
      </c>
      <c r="J908" s="62"/>
      <c r="K908" s="54"/>
      <c r="L908" s="57"/>
      <c r="EX908" s="38"/>
      <c r="EY908" s="39"/>
      <c r="EZ908" s="39"/>
      <c r="FA908" s="39"/>
      <c r="FB908" s="39"/>
      <c r="FF908" s="3" t="s">
        <v>74</v>
      </c>
      <c r="FH908" s="39"/>
      <c r="FJ908" s="39"/>
    </row>
    <row r="909" spans="1:166" customFormat="1" ht="15" x14ac:dyDescent="0.25">
      <c r="A909" s="48"/>
      <c r="B909" s="51"/>
      <c r="C909" s="384" t="s">
        <v>75</v>
      </c>
      <c r="D909" s="384"/>
      <c r="E909" s="384"/>
      <c r="F909" s="63"/>
      <c r="G909" s="64"/>
      <c r="H909" s="64"/>
      <c r="I909" s="64"/>
      <c r="J909" s="65">
        <v>67470.8</v>
      </c>
      <c r="K909" s="64"/>
      <c r="L909" s="101">
        <v>2489.3200000000002</v>
      </c>
      <c r="EX909" s="38"/>
      <c r="EY909" s="39"/>
      <c r="EZ909" s="39"/>
      <c r="FA909" s="39"/>
      <c r="FB909" s="39"/>
      <c r="FG909" s="3" t="s">
        <v>75</v>
      </c>
      <c r="FH909" s="39"/>
      <c r="FJ909" s="39"/>
    </row>
    <row r="910" spans="1:166" customFormat="1" ht="15" x14ac:dyDescent="0.25">
      <c r="A910" s="59"/>
      <c r="B910" s="51"/>
      <c r="C910" s="385" t="s">
        <v>76</v>
      </c>
      <c r="D910" s="385"/>
      <c r="E910" s="385"/>
      <c r="F910" s="53"/>
      <c r="G910" s="54"/>
      <c r="H910" s="54"/>
      <c r="I910" s="54"/>
      <c r="J910" s="62"/>
      <c r="K910" s="54"/>
      <c r="L910" s="99">
        <v>2226.6999999999998</v>
      </c>
      <c r="EX910" s="38"/>
      <c r="EY910" s="39"/>
      <c r="EZ910" s="39"/>
      <c r="FA910" s="39"/>
      <c r="FB910" s="39"/>
      <c r="FF910" s="3" t="s">
        <v>76</v>
      </c>
      <c r="FH910" s="39"/>
      <c r="FJ910" s="39"/>
    </row>
    <row r="911" spans="1:166" customFormat="1" ht="23.25" x14ac:dyDescent="0.25">
      <c r="A911" s="59"/>
      <c r="B911" s="51" t="s">
        <v>111</v>
      </c>
      <c r="C911" s="385" t="s">
        <v>112</v>
      </c>
      <c r="D911" s="385"/>
      <c r="E911" s="385"/>
      <c r="F911" s="53" t="s">
        <v>79</v>
      </c>
      <c r="G911" s="66">
        <v>97</v>
      </c>
      <c r="H911" s="54"/>
      <c r="I911" s="66">
        <v>97</v>
      </c>
      <c r="J911" s="62"/>
      <c r="K911" s="54"/>
      <c r="L911" s="99">
        <v>2159.9</v>
      </c>
      <c r="EX911" s="38"/>
      <c r="EY911" s="39"/>
      <c r="EZ911" s="39"/>
      <c r="FA911" s="39"/>
      <c r="FB911" s="39"/>
      <c r="FF911" s="3" t="s">
        <v>112</v>
      </c>
      <c r="FH911" s="39"/>
      <c r="FJ911" s="39"/>
    </row>
    <row r="912" spans="1:166" customFormat="1" ht="23.25" x14ac:dyDescent="0.25">
      <c r="A912" s="59"/>
      <c r="B912" s="51" t="s">
        <v>113</v>
      </c>
      <c r="C912" s="385" t="s">
        <v>114</v>
      </c>
      <c r="D912" s="385"/>
      <c r="E912" s="385"/>
      <c r="F912" s="53" t="s">
        <v>79</v>
      </c>
      <c r="G912" s="66">
        <v>51</v>
      </c>
      <c r="H912" s="54"/>
      <c r="I912" s="66">
        <v>51</v>
      </c>
      <c r="J912" s="62"/>
      <c r="K912" s="54"/>
      <c r="L912" s="99">
        <v>1135.6199999999999</v>
      </c>
      <c r="EX912" s="38"/>
      <c r="EY912" s="39"/>
      <c r="EZ912" s="39"/>
      <c r="FA912" s="39"/>
      <c r="FB912" s="39"/>
      <c r="FF912" s="3" t="s">
        <v>114</v>
      </c>
      <c r="FH912" s="39"/>
      <c r="FJ912" s="39"/>
    </row>
    <row r="913" spans="1:166" customFormat="1" ht="15" x14ac:dyDescent="0.25">
      <c r="A913" s="67"/>
      <c r="B913" s="68"/>
      <c r="C913" s="386" t="s">
        <v>82</v>
      </c>
      <c r="D913" s="386"/>
      <c r="E913" s="386"/>
      <c r="F913" s="42"/>
      <c r="G913" s="43"/>
      <c r="H913" s="43"/>
      <c r="I913" s="43"/>
      <c r="J913" s="46"/>
      <c r="K913" s="43"/>
      <c r="L913" s="102">
        <v>5784.84</v>
      </c>
      <c r="EX913" s="38"/>
      <c r="EY913" s="39"/>
      <c r="EZ913" s="39"/>
      <c r="FA913" s="39"/>
      <c r="FB913" s="39"/>
      <c r="FH913" s="39" t="s">
        <v>82</v>
      </c>
      <c r="FJ913" s="39"/>
    </row>
    <row r="914" spans="1:166" customFormat="1" ht="45" x14ac:dyDescent="0.25">
      <c r="A914" s="40" t="s">
        <v>323</v>
      </c>
      <c r="B914" s="41" t="s">
        <v>308</v>
      </c>
      <c r="C914" s="386" t="s">
        <v>309</v>
      </c>
      <c r="D914" s="386"/>
      <c r="E914" s="386"/>
      <c r="F914" s="42" t="s">
        <v>85</v>
      </c>
      <c r="G914" s="43">
        <v>2.7</v>
      </c>
      <c r="H914" s="44">
        <v>1</v>
      </c>
      <c r="I914" s="78">
        <v>2.7</v>
      </c>
      <c r="J914" s="69">
        <v>22783.33</v>
      </c>
      <c r="K914" s="70">
        <v>1.04236</v>
      </c>
      <c r="L914" s="102">
        <v>64120.77</v>
      </c>
      <c r="EX914" s="38"/>
      <c r="EY914" s="39"/>
      <c r="EZ914" s="39" t="s">
        <v>309</v>
      </c>
      <c r="FA914" s="39" t="s">
        <v>4</v>
      </c>
      <c r="FB914" s="39" t="s">
        <v>4</v>
      </c>
      <c r="FH914" s="39"/>
      <c r="FJ914" s="39"/>
    </row>
    <row r="915" spans="1:166" customFormat="1" ht="15" x14ac:dyDescent="0.25">
      <c r="A915" s="48"/>
      <c r="B915" s="49"/>
      <c r="C915" s="385" t="s">
        <v>310</v>
      </c>
      <c r="D915" s="385"/>
      <c r="E915" s="385"/>
      <c r="F915" s="385"/>
      <c r="G915" s="385"/>
      <c r="H915" s="385"/>
      <c r="I915" s="385"/>
      <c r="J915" s="385"/>
      <c r="K915" s="385"/>
      <c r="L915" s="387"/>
      <c r="EX915" s="38"/>
      <c r="EY915" s="39"/>
      <c r="EZ915" s="39"/>
      <c r="FA915" s="39"/>
      <c r="FB915" s="39"/>
      <c r="FH915" s="39"/>
      <c r="FI915" s="3" t="s">
        <v>310</v>
      </c>
      <c r="FJ915" s="39"/>
    </row>
    <row r="916" spans="1:166" customFormat="1" ht="15" x14ac:dyDescent="0.25">
      <c r="A916" s="50"/>
      <c r="B916" s="51"/>
      <c r="C916" s="388" t="s">
        <v>87</v>
      </c>
      <c r="D916" s="388"/>
      <c r="E916" s="388"/>
      <c r="F916" s="388"/>
      <c r="G916" s="388"/>
      <c r="H916" s="388"/>
      <c r="I916" s="388"/>
      <c r="J916" s="388"/>
      <c r="K916" s="388"/>
      <c r="L916" s="389"/>
      <c r="EX916" s="38"/>
      <c r="EY916" s="39"/>
      <c r="EZ916" s="39"/>
      <c r="FA916" s="39"/>
      <c r="FB916" s="39"/>
      <c r="FD916" s="3" t="s">
        <v>87</v>
      </c>
      <c r="FH916" s="39"/>
      <c r="FJ916" s="39"/>
    </row>
    <row r="917" spans="1:166" customFormat="1" ht="15" x14ac:dyDescent="0.25">
      <c r="A917" s="50"/>
      <c r="B917" s="51"/>
      <c r="C917" s="388" t="s">
        <v>88</v>
      </c>
      <c r="D917" s="388"/>
      <c r="E917" s="388"/>
      <c r="F917" s="388"/>
      <c r="G917" s="388"/>
      <c r="H917" s="388"/>
      <c r="I917" s="388"/>
      <c r="J917" s="388"/>
      <c r="K917" s="388"/>
      <c r="L917" s="389"/>
      <c r="EX917" s="38"/>
      <c r="EY917" s="39"/>
      <c r="EZ917" s="39"/>
      <c r="FA917" s="39"/>
      <c r="FB917" s="39"/>
      <c r="FD917" s="3" t="s">
        <v>88</v>
      </c>
      <c r="FH917" s="39"/>
      <c r="FJ917" s="39"/>
    </row>
    <row r="918" spans="1:166" customFormat="1" ht="15" x14ac:dyDescent="0.25">
      <c r="A918" s="67"/>
      <c r="B918" s="68"/>
      <c r="C918" s="386" t="s">
        <v>82</v>
      </c>
      <c r="D918" s="386"/>
      <c r="E918" s="386"/>
      <c r="F918" s="42"/>
      <c r="G918" s="43"/>
      <c r="H918" s="43"/>
      <c r="I918" s="43"/>
      <c r="J918" s="46"/>
      <c r="K918" s="43"/>
      <c r="L918" s="102">
        <v>64120.77</v>
      </c>
      <c r="EX918" s="38"/>
      <c r="EY918" s="39"/>
      <c r="EZ918" s="39"/>
      <c r="FA918" s="39"/>
      <c r="FB918" s="39"/>
      <c r="FH918" s="39" t="s">
        <v>82</v>
      </c>
      <c r="FJ918" s="39"/>
    </row>
    <row r="919" spans="1:166" customFormat="1" ht="34.5" x14ac:dyDescent="0.25">
      <c r="A919" s="40" t="s">
        <v>324</v>
      </c>
      <c r="B919" s="41" t="s">
        <v>325</v>
      </c>
      <c r="C919" s="386" t="s">
        <v>326</v>
      </c>
      <c r="D919" s="386"/>
      <c r="E919" s="386"/>
      <c r="F919" s="42" t="s">
        <v>327</v>
      </c>
      <c r="G919" s="43">
        <v>0.16</v>
      </c>
      <c r="H919" s="44">
        <v>1</v>
      </c>
      <c r="I919" s="71">
        <v>0.16</v>
      </c>
      <c r="J919" s="46"/>
      <c r="K919" s="43"/>
      <c r="L919" s="47"/>
      <c r="EX919" s="38"/>
      <c r="EY919" s="39"/>
      <c r="EZ919" s="39" t="s">
        <v>326</v>
      </c>
      <c r="FA919" s="39" t="s">
        <v>4</v>
      </c>
      <c r="FB919" s="39" t="s">
        <v>4</v>
      </c>
      <c r="FH919" s="39"/>
      <c r="FJ919" s="39"/>
    </row>
    <row r="920" spans="1:166" customFormat="1" ht="15" x14ac:dyDescent="0.25">
      <c r="A920" s="48"/>
      <c r="B920" s="49"/>
      <c r="C920" s="385" t="s">
        <v>328</v>
      </c>
      <c r="D920" s="385"/>
      <c r="E920" s="385"/>
      <c r="F920" s="385"/>
      <c r="G920" s="385"/>
      <c r="H920" s="385"/>
      <c r="I920" s="385"/>
      <c r="J920" s="385"/>
      <c r="K920" s="385"/>
      <c r="L920" s="387"/>
      <c r="EX920" s="38"/>
      <c r="EY920" s="39"/>
      <c r="EZ920" s="39"/>
      <c r="FA920" s="39"/>
      <c r="FB920" s="39"/>
      <c r="FC920" s="3" t="s">
        <v>328</v>
      </c>
      <c r="FH920" s="39"/>
      <c r="FJ920" s="39"/>
    </row>
    <row r="921" spans="1:166" customFormat="1" ht="68.25" x14ac:dyDescent="0.25">
      <c r="A921" s="50"/>
      <c r="B921" s="51" t="s">
        <v>61</v>
      </c>
      <c r="C921" s="388" t="s">
        <v>62</v>
      </c>
      <c r="D921" s="388"/>
      <c r="E921" s="388"/>
      <c r="F921" s="388"/>
      <c r="G921" s="388"/>
      <c r="H921" s="388"/>
      <c r="I921" s="388"/>
      <c r="J921" s="388"/>
      <c r="K921" s="388"/>
      <c r="L921" s="389"/>
      <c r="EX921" s="38"/>
      <c r="EY921" s="39"/>
      <c r="EZ921" s="39"/>
      <c r="FA921" s="39"/>
      <c r="FB921" s="39"/>
      <c r="FD921" s="3" t="s">
        <v>62</v>
      </c>
      <c r="FH921" s="39"/>
      <c r="FJ921" s="39"/>
    </row>
    <row r="922" spans="1:166" customFormat="1" ht="23.25" x14ac:dyDescent="0.25">
      <c r="A922" s="50"/>
      <c r="B922" s="51" t="s">
        <v>63</v>
      </c>
      <c r="C922" s="388" t="s">
        <v>64</v>
      </c>
      <c r="D922" s="388"/>
      <c r="E922" s="388"/>
      <c r="F922" s="388"/>
      <c r="G922" s="388"/>
      <c r="H922" s="388"/>
      <c r="I922" s="388"/>
      <c r="J922" s="388"/>
      <c r="K922" s="388"/>
      <c r="L922" s="389"/>
      <c r="EX922" s="38"/>
      <c r="EY922" s="39"/>
      <c r="EZ922" s="39"/>
      <c r="FA922" s="39"/>
      <c r="FB922" s="39"/>
      <c r="FD922" s="3" t="s">
        <v>64</v>
      </c>
      <c r="FH922" s="39"/>
      <c r="FJ922" s="39"/>
    </row>
    <row r="923" spans="1:166" customFormat="1" ht="15" x14ac:dyDescent="0.25">
      <c r="A923" s="52"/>
      <c r="B923" s="51" t="s">
        <v>56</v>
      </c>
      <c r="C923" s="385" t="s">
        <v>65</v>
      </c>
      <c r="D923" s="385"/>
      <c r="E923" s="385"/>
      <c r="F923" s="53"/>
      <c r="G923" s="54"/>
      <c r="H923" s="54"/>
      <c r="I923" s="54"/>
      <c r="J923" s="55">
        <v>29441.34</v>
      </c>
      <c r="K923" s="56">
        <v>1.3225</v>
      </c>
      <c r="L923" s="99">
        <v>6229.79</v>
      </c>
      <c r="EX923" s="38"/>
      <c r="EY923" s="39"/>
      <c r="EZ923" s="39"/>
      <c r="FA923" s="39"/>
      <c r="FB923" s="39"/>
      <c r="FE923" s="3" t="s">
        <v>65</v>
      </c>
      <c r="FH923" s="39"/>
      <c r="FJ923" s="39"/>
    </row>
    <row r="924" spans="1:166" customFormat="1" ht="15" x14ac:dyDescent="0.25">
      <c r="A924" s="52"/>
      <c r="B924" s="51" t="s">
        <v>66</v>
      </c>
      <c r="C924" s="385" t="s">
        <v>67</v>
      </c>
      <c r="D924" s="385"/>
      <c r="E924" s="385"/>
      <c r="F924" s="53"/>
      <c r="G924" s="54"/>
      <c r="H924" s="54"/>
      <c r="I924" s="54"/>
      <c r="J924" s="58">
        <v>57.5</v>
      </c>
      <c r="K924" s="56">
        <v>1.4375</v>
      </c>
      <c r="L924" s="100">
        <v>13.23</v>
      </c>
      <c r="EX924" s="38"/>
      <c r="EY924" s="39"/>
      <c r="EZ924" s="39"/>
      <c r="FA924" s="39"/>
      <c r="FB924" s="39"/>
      <c r="FE924" s="3" t="s">
        <v>67</v>
      </c>
      <c r="FH924" s="39"/>
      <c r="FJ924" s="39"/>
    </row>
    <row r="925" spans="1:166" customFormat="1" ht="15" x14ac:dyDescent="0.25">
      <c r="A925" s="52"/>
      <c r="B925" s="51" t="s">
        <v>68</v>
      </c>
      <c r="C925" s="385" t="s">
        <v>69</v>
      </c>
      <c r="D925" s="385"/>
      <c r="E925" s="385"/>
      <c r="F925" s="53"/>
      <c r="G925" s="54"/>
      <c r="H925" s="54"/>
      <c r="I925" s="54"/>
      <c r="J925" s="58">
        <v>0.26</v>
      </c>
      <c r="K925" s="56">
        <v>1.4375</v>
      </c>
      <c r="L925" s="100">
        <v>0.06</v>
      </c>
      <c r="EX925" s="38"/>
      <c r="EY925" s="39"/>
      <c r="EZ925" s="39"/>
      <c r="FA925" s="39"/>
      <c r="FB925" s="39"/>
      <c r="FE925" s="3" t="s">
        <v>69</v>
      </c>
      <c r="FH925" s="39"/>
      <c r="FJ925" s="39"/>
    </row>
    <row r="926" spans="1:166" customFormat="1" ht="15" x14ac:dyDescent="0.25">
      <c r="A926" s="52"/>
      <c r="B926" s="51" t="s">
        <v>70</v>
      </c>
      <c r="C926" s="385" t="s">
        <v>71</v>
      </c>
      <c r="D926" s="385"/>
      <c r="E926" s="385"/>
      <c r="F926" s="53"/>
      <c r="G926" s="54"/>
      <c r="H926" s="54"/>
      <c r="I926" s="54"/>
      <c r="J926" s="58">
        <v>50.53</v>
      </c>
      <c r="K926" s="54"/>
      <c r="L926" s="100">
        <v>8.08</v>
      </c>
      <c r="EX926" s="38"/>
      <c r="EY926" s="39"/>
      <c r="EZ926" s="39"/>
      <c r="FA926" s="39"/>
      <c r="FB926" s="39"/>
      <c r="FE926" s="3" t="s">
        <v>71</v>
      </c>
      <c r="FH926" s="39"/>
      <c r="FJ926" s="39"/>
    </row>
    <row r="927" spans="1:166" customFormat="1" ht="15" x14ac:dyDescent="0.25">
      <c r="A927" s="59"/>
      <c r="B927" s="51"/>
      <c r="C927" s="385" t="s">
        <v>72</v>
      </c>
      <c r="D927" s="385"/>
      <c r="E927" s="385"/>
      <c r="F927" s="53" t="s">
        <v>73</v>
      </c>
      <c r="G927" s="60">
        <v>22.72</v>
      </c>
      <c r="H927" s="56">
        <v>1.3225</v>
      </c>
      <c r="I927" s="75">
        <v>4.8075520000000003</v>
      </c>
      <c r="J927" s="62"/>
      <c r="K927" s="54"/>
      <c r="L927" s="57"/>
      <c r="EX927" s="38"/>
      <c r="EY927" s="39"/>
      <c r="EZ927" s="39"/>
      <c r="FA927" s="39"/>
      <c r="FB927" s="39"/>
      <c r="FF927" s="3" t="s">
        <v>72</v>
      </c>
      <c r="FH927" s="39"/>
      <c r="FJ927" s="39"/>
    </row>
    <row r="928" spans="1:166" customFormat="1" ht="15" x14ac:dyDescent="0.25">
      <c r="A928" s="59"/>
      <c r="B928" s="51"/>
      <c r="C928" s="385" t="s">
        <v>74</v>
      </c>
      <c r="D928" s="385"/>
      <c r="E928" s="385"/>
      <c r="F928" s="53" t="s">
        <v>73</v>
      </c>
      <c r="G928" s="60">
        <v>0.02</v>
      </c>
      <c r="H928" s="56">
        <v>1.4375</v>
      </c>
      <c r="I928" s="56">
        <v>4.5999999999999999E-3</v>
      </c>
      <c r="J928" s="62"/>
      <c r="K928" s="54"/>
      <c r="L928" s="57"/>
      <c r="EX928" s="38"/>
      <c r="EY928" s="39"/>
      <c r="EZ928" s="39"/>
      <c r="FA928" s="39"/>
      <c r="FB928" s="39"/>
      <c r="FF928" s="3" t="s">
        <v>74</v>
      </c>
      <c r="FH928" s="39"/>
      <c r="FJ928" s="39"/>
    </row>
    <row r="929" spans="1:166" customFormat="1" ht="15" x14ac:dyDescent="0.25">
      <c r="A929" s="48"/>
      <c r="B929" s="51"/>
      <c r="C929" s="384" t="s">
        <v>75</v>
      </c>
      <c r="D929" s="384"/>
      <c r="E929" s="384"/>
      <c r="F929" s="63"/>
      <c r="G929" s="64"/>
      <c r="H929" s="64"/>
      <c r="I929" s="64"/>
      <c r="J929" s="65">
        <v>29549.37</v>
      </c>
      <c r="K929" s="64"/>
      <c r="L929" s="101">
        <v>6251.1</v>
      </c>
      <c r="EX929" s="38"/>
      <c r="EY929" s="39"/>
      <c r="EZ929" s="39"/>
      <c r="FA929" s="39"/>
      <c r="FB929" s="39"/>
      <c r="FG929" s="3" t="s">
        <v>75</v>
      </c>
      <c r="FH929" s="39"/>
      <c r="FJ929" s="39"/>
    </row>
    <row r="930" spans="1:166" customFormat="1" ht="15" x14ac:dyDescent="0.25">
      <c r="A930" s="59"/>
      <c r="B930" s="51"/>
      <c r="C930" s="385" t="s">
        <v>76</v>
      </c>
      <c r="D930" s="385"/>
      <c r="E930" s="385"/>
      <c r="F930" s="53"/>
      <c r="G930" s="54"/>
      <c r="H930" s="54"/>
      <c r="I930" s="54"/>
      <c r="J930" s="62"/>
      <c r="K930" s="54"/>
      <c r="L930" s="99">
        <v>6229.85</v>
      </c>
      <c r="EX930" s="38"/>
      <c r="EY930" s="39"/>
      <c r="EZ930" s="39"/>
      <c r="FA930" s="39"/>
      <c r="FB930" s="39"/>
      <c r="FF930" s="3" t="s">
        <v>76</v>
      </c>
      <c r="FH930" s="39"/>
      <c r="FJ930" s="39"/>
    </row>
    <row r="931" spans="1:166" customFormat="1" ht="23.25" x14ac:dyDescent="0.25">
      <c r="A931" s="59"/>
      <c r="B931" s="51" t="s">
        <v>111</v>
      </c>
      <c r="C931" s="385" t="s">
        <v>112</v>
      </c>
      <c r="D931" s="385"/>
      <c r="E931" s="385"/>
      <c r="F931" s="53" t="s">
        <v>79</v>
      </c>
      <c r="G931" s="66">
        <v>97</v>
      </c>
      <c r="H931" s="54"/>
      <c r="I931" s="66">
        <v>97</v>
      </c>
      <c r="J931" s="62"/>
      <c r="K931" s="54"/>
      <c r="L931" s="99">
        <v>6042.95</v>
      </c>
      <c r="EX931" s="38"/>
      <c r="EY931" s="39"/>
      <c r="EZ931" s="39"/>
      <c r="FA931" s="39"/>
      <c r="FB931" s="39"/>
      <c r="FF931" s="3" t="s">
        <v>112</v>
      </c>
      <c r="FH931" s="39"/>
      <c r="FJ931" s="39"/>
    </row>
    <row r="932" spans="1:166" customFormat="1" ht="23.25" x14ac:dyDescent="0.25">
      <c r="A932" s="59"/>
      <c r="B932" s="51" t="s">
        <v>113</v>
      </c>
      <c r="C932" s="385" t="s">
        <v>114</v>
      </c>
      <c r="D932" s="385"/>
      <c r="E932" s="385"/>
      <c r="F932" s="53" t="s">
        <v>79</v>
      </c>
      <c r="G932" s="66">
        <v>51</v>
      </c>
      <c r="H932" s="54"/>
      <c r="I932" s="66">
        <v>51</v>
      </c>
      <c r="J932" s="62"/>
      <c r="K932" s="54"/>
      <c r="L932" s="99">
        <v>3177.22</v>
      </c>
      <c r="EX932" s="38"/>
      <c r="EY932" s="39"/>
      <c r="EZ932" s="39"/>
      <c r="FA932" s="39"/>
      <c r="FB932" s="39"/>
      <c r="FF932" s="3" t="s">
        <v>114</v>
      </c>
      <c r="FH932" s="39"/>
      <c r="FJ932" s="39"/>
    </row>
    <row r="933" spans="1:166" customFormat="1" ht="15" x14ac:dyDescent="0.25">
      <c r="A933" s="67"/>
      <c r="B933" s="68"/>
      <c r="C933" s="386" t="s">
        <v>82</v>
      </c>
      <c r="D933" s="386"/>
      <c r="E933" s="386"/>
      <c r="F933" s="42"/>
      <c r="G933" s="43"/>
      <c r="H933" s="43"/>
      <c r="I933" s="43"/>
      <c r="J933" s="46"/>
      <c r="K933" s="43"/>
      <c r="L933" s="102">
        <v>15471.27</v>
      </c>
      <c r="EX933" s="38"/>
      <c r="EY933" s="39"/>
      <c r="EZ933" s="39"/>
      <c r="FA933" s="39"/>
      <c r="FB933" s="39"/>
      <c r="FH933" s="39" t="s">
        <v>82</v>
      </c>
      <c r="FJ933" s="39"/>
    </row>
    <row r="934" spans="1:166" customFormat="1" ht="45" x14ac:dyDescent="0.25">
      <c r="A934" s="40" t="s">
        <v>329</v>
      </c>
      <c r="B934" s="41" t="s">
        <v>330</v>
      </c>
      <c r="C934" s="386" t="s">
        <v>331</v>
      </c>
      <c r="D934" s="386"/>
      <c r="E934" s="386"/>
      <c r="F934" s="42" t="s">
        <v>85</v>
      </c>
      <c r="G934" s="43">
        <v>16</v>
      </c>
      <c r="H934" s="44">
        <v>1</v>
      </c>
      <c r="I934" s="44">
        <v>16</v>
      </c>
      <c r="J934" s="69">
        <v>4250</v>
      </c>
      <c r="K934" s="70">
        <v>1.04236</v>
      </c>
      <c r="L934" s="102">
        <v>70880.479999999996</v>
      </c>
      <c r="EX934" s="38"/>
      <c r="EY934" s="39"/>
      <c r="EZ934" s="39" t="s">
        <v>331</v>
      </c>
      <c r="FA934" s="39" t="s">
        <v>4</v>
      </c>
      <c r="FB934" s="39" t="s">
        <v>4</v>
      </c>
      <c r="FH934" s="39"/>
      <c r="FJ934" s="39"/>
    </row>
    <row r="935" spans="1:166" customFormat="1" ht="15" x14ac:dyDescent="0.25">
      <c r="A935" s="48"/>
      <c r="B935" s="49"/>
      <c r="C935" s="385" t="s">
        <v>332</v>
      </c>
      <c r="D935" s="385"/>
      <c r="E935" s="385"/>
      <c r="F935" s="385"/>
      <c r="G935" s="385"/>
      <c r="H935" s="385"/>
      <c r="I935" s="385"/>
      <c r="J935" s="385"/>
      <c r="K935" s="385"/>
      <c r="L935" s="387"/>
      <c r="EX935" s="38"/>
      <c r="EY935" s="39"/>
      <c r="EZ935" s="39"/>
      <c r="FA935" s="39"/>
      <c r="FB935" s="39"/>
      <c r="FH935" s="39"/>
      <c r="FI935" s="3" t="s">
        <v>332</v>
      </c>
      <c r="FJ935" s="39"/>
    </row>
    <row r="936" spans="1:166" customFormat="1" ht="15" x14ac:dyDescent="0.25">
      <c r="A936" s="50"/>
      <c r="B936" s="51"/>
      <c r="C936" s="388" t="s">
        <v>87</v>
      </c>
      <c r="D936" s="388"/>
      <c r="E936" s="388"/>
      <c r="F936" s="388"/>
      <c r="G936" s="388"/>
      <c r="H936" s="388"/>
      <c r="I936" s="388"/>
      <c r="J936" s="388"/>
      <c r="K936" s="388"/>
      <c r="L936" s="389"/>
      <c r="EX936" s="38"/>
      <c r="EY936" s="39"/>
      <c r="EZ936" s="39"/>
      <c r="FA936" s="39"/>
      <c r="FB936" s="39"/>
      <c r="FD936" s="3" t="s">
        <v>87</v>
      </c>
      <c r="FH936" s="39"/>
      <c r="FJ936" s="39"/>
    </row>
    <row r="937" spans="1:166" customFormat="1" ht="15" x14ac:dyDescent="0.25">
      <c r="A937" s="50"/>
      <c r="B937" s="51"/>
      <c r="C937" s="388" t="s">
        <v>88</v>
      </c>
      <c r="D937" s="388"/>
      <c r="E937" s="388"/>
      <c r="F937" s="388"/>
      <c r="G937" s="388"/>
      <c r="H937" s="388"/>
      <c r="I937" s="388"/>
      <c r="J937" s="388"/>
      <c r="K937" s="388"/>
      <c r="L937" s="389"/>
      <c r="EX937" s="38"/>
      <c r="EY937" s="39"/>
      <c r="EZ937" s="39"/>
      <c r="FA937" s="39"/>
      <c r="FB937" s="39"/>
      <c r="FD937" s="3" t="s">
        <v>88</v>
      </c>
      <c r="FH937" s="39"/>
      <c r="FJ937" s="39"/>
    </row>
    <row r="938" spans="1:166" customFormat="1" ht="15" x14ac:dyDescent="0.25">
      <c r="A938" s="67"/>
      <c r="B938" s="68"/>
      <c r="C938" s="386" t="s">
        <v>82</v>
      </c>
      <c r="D938" s="386"/>
      <c r="E938" s="386"/>
      <c r="F938" s="42"/>
      <c r="G938" s="43"/>
      <c r="H938" s="43"/>
      <c r="I938" s="43"/>
      <c r="J938" s="46"/>
      <c r="K938" s="43"/>
      <c r="L938" s="102">
        <v>70880.479999999996</v>
      </c>
      <c r="EX938" s="38"/>
      <c r="EY938" s="39"/>
      <c r="EZ938" s="39"/>
      <c r="FA938" s="39"/>
      <c r="FB938" s="39"/>
      <c r="FH938" s="39" t="s">
        <v>82</v>
      </c>
      <c r="FJ938" s="39"/>
    </row>
    <row r="939" spans="1:166" customFormat="1" ht="34.5" x14ac:dyDescent="0.25">
      <c r="A939" s="40" t="s">
        <v>333</v>
      </c>
      <c r="B939" s="41" t="s">
        <v>334</v>
      </c>
      <c r="C939" s="386" t="s">
        <v>335</v>
      </c>
      <c r="D939" s="386"/>
      <c r="E939" s="386"/>
      <c r="F939" s="42" t="s">
        <v>109</v>
      </c>
      <c r="G939" s="43">
        <v>0.3</v>
      </c>
      <c r="H939" s="44">
        <v>1</v>
      </c>
      <c r="I939" s="78">
        <v>0.3</v>
      </c>
      <c r="J939" s="46"/>
      <c r="K939" s="43"/>
      <c r="L939" s="47"/>
      <c r="EX939" s="38"/>
      <c r="EY939" s="39"/>
      <c r="EZ939" s="39" t="s">
        <v>335</v>
      </c>
      <c r="FA939" s="39" t="s">
        <v>4</v>
      </c>
      <c r="FB939" s="39" t="s">
        <v>4</v>
      </c>
      <c r="FH939" s="39"/>
      <c r="FJ939" s="39"/>
    </row>
    <row r="940" spans="1:166" customFormat="1" ht="15" x14ac:dyDescent="0.25">
      <c r="A940" s="48"/>
      <c r="B940" s="49"/>
      <c r="C940" s="385" t="s">
        <v>176</v>
      </c>
      <c r="D940" s="385"/>
      <c r="E940" s="385"/>
      <c r="F940" s="385"/>
      <c r="G940" s="385"/>
      <c r="H940" s="385"/>
      <c r="I940" s="385"/>
      <c r="J940" s="385"/>
      <c r="K940" s="385"/>
      <c r="L940" s="387"/>
      <c r="EX940" s="38"/>
      <c r="EY940" s="39"/>
      <c r="EZ940" s="39"/>
      <c r="FA940" s="39"/>
      <c r="FB940" s="39"/>
      <c r="FC940" s="3" t="s">
        <v>176</v>
      </c>
      <c r="FH940" s="39"/>
      <c r="FJ940" s="39"/>
    </row>
    <row r="941" spans="1:166" customFormat="1" ht="68.25" x14ac:dyDescent="0.25">
      <c r="A941" s="50"/>
      <c r="B941" s="51" t="s">
        <v>61</v>
      </c>
      <c r="C941" s="388" t="s">
        <v>62</v>
      </c>
      <c r="D941" s="388"/>
      <c r="E941" s="388"/>
      <c r="F941" s="388"/>
      <c r="G941" s="388"/>
      <c r="H941" s="388"/>
      <c r="I941" s="388"/>
      <c r="J941" s="388"/>
      <c r="K941" s="388"/>
      <c r="L941" s="389"/>
      <c r="EX941" s="38"/>
      <c r="EY941" s="39"/>
      <c r="EZ941" s="39"/>
      <c r="FA941" s="39"/>
      <c r="FB941" s="39"/>
      <c r="FD941" s="3" t="s">
        <v>62</v>
      </c>
      <c r="FH941" s="39"/>
      <c r="FJ941" s="39"/>
    </row>
    <row r="942" spans="1:166" customFormat="1" ht="23.25" x14ac:dyDescent="0.25">
      <c r="A942" s="50"/>
      <c r="B942" s="51" t="s">
        <v>63</v>
      </c>
      <c r="C942" s="388" t="s">
        <v>64</v>
      </c>
      <c r="D942" s="388"/>
      <c r="E942" s="388"/>
      <c r="F942" s="388"/>
      <c r="G942" s="388"/>
      <c r="H942" s="388"/>
      <c r="I942" s="388"/>
      <c r="J942" s="388"/>
      <c r="K942" s="388"/>
      <c r="L942" s="389"/>
      <c r="EX942" s="38"/>
      <c r="EY942" s="39"/>
      <c r="EZ942" s="39"/>
      <c r="FA942" s="39"/>
      <c r="FB942" s="39"/>
      <c r="FD942" s="3" t="s">
        <v>64</v>
      </c>
      <c r="FH942" s="39"/>
      <c r="FJ942" s="39"/>
    </row>
    <row r="943" spans="1:166" customFormat="1" ht="15" x14ac:dyDescent="0.25">
      <c r="A943" s="52"/>
      <c r="B943" s="51" t="s">
        <v>56</v>
      </c>
      <c r="C943" s="385" t="s">
        <v>65</v>
      </c>
      <c r="D943" s="385"/>
      <c r="E943" s="385"/>
      <c r="F943" s="53"/>
      <c r="G943" s="54"/>
      <c r="H943" s="54"/>
      <c r="I943" s="54"/>
      <c r="J943" s="55">
        <v>32862.339999999997</v>
      </c>
      <c r="K943" s="56">
        <v>1.3225</v>
      </c>
      <c r="L943" s="99">
        <v>13038.13</v>
      </c>
      <c r="EX943" s="38"/>
      <c r="EY943" s="39"/>
      <c r="EZ943" s="39"/>
      <c r="FA943" s="39"/>
      <c r="FB943" s="39"/>
      <c r="FE943" s="3" t="s">
        <v>65</v>
      </c>
      <c r="FH943" s="39"/>
      <c r="FJ943" s="39"/>
    </row>
    <row r="944" spans="1:166" customFormat="1" ht="15" x14ac:dyDescent="0.25">
      <c r="A944" s="52"/>
      <c r="B944" s="51" t="s">
        <v>66</v>
      </c>
      <c r="C944" s="385" t="s">
        <v>67</v>
      </c>
      <c r="D944" s="385"/>
      <c r="E944" s="385"/>
      <c r="F944" s="53"/>
      <c r="G944" s="54"/>
      <c r="H944" s="54"/>
      <c r="I944" s="54"/>
      <c r="J944" s="55">
        <v>20240</v>
      </c>
      <c r="K944" s="56">
        <v>1.4375</v>
      </c>
      <c r="L944" s="99">
        <v>8728.5</v>
      </c>
      <c r="EX944" s="38"/>
      <c r="EY944" s="39"/>
      <c r="EZ944" s="39"/>
      <c r="FA944" s="39"/>
      <c r="FB944" s="39"/>
      <c r="FE944" s="3" t="s">
        <v>67</v>
      </c>
      <c r="FH944" s="39"/>
      <c r="FJ944" s="39"/>
    </row>
    <row r="945" spans="1:166" customFormat="1" ht="15" x14ac:dyDescent="0.25">
      <c r="A945" s="52"/>
      <c r="B945" s="51" t="s">
        <v>68</v>
      </c>
      <c r="C945" s="385" t="s">
        <v>69</v>
      </c>
      <c r="D945" s="385"/>
      <c r="E945" s="385"/>
      <c r="F945" s="53"/>
      <c r="G945" s="54"/>
      <c r="H945" s="54"/>
      <c r="I945" s="54"/>
      <c r="J945" s="58">
        <v>71.319999999999993</v>
      </c>
      <c r="K945" s="56">
        <v>1.4375</v>
      </c>
      <c r="L945" s="100">
        <v>30.76</v>
      </c>
      <c r="EX945" s="38"/>
      <c r="EY945" s="39"/>
      <c r="EZ945" s="39"/>
      <c r="FA945" s="39"/>
      <c r="FB945" s="39"/>
      <c r="FE945" s="3" t="s">
        <v>69</v>
      </c>
      <c r="FH945" s="39"/>
      <c r="FJ945" s="39"/>
    </row>
    <row r="946" spans="1:166" customFormat="1" ht="15" x14ac:dyDescent="0.25">
      <c r="A946" s="52"/>
      <c r="B946" s="51" t="s">
        <v>70</v>
      </c>
      <c r="C946" s="385" t="s">
        <v>71</v>
      </c>
      <c r="D946" s="385"/>
      <c r="E946" s="385"/>
      <c r="F946" s="53"/>
      <c r="G946" s="54"/>
      <c r="H946" s="54"/>
      <c r="I946" s="54"/>
      <c r="J946" s="58">
        <v>186.57</v>
      </c>
      <c r="K946" s="54"/>
      <c r="L946" s="100">
        <v>55.97</v>
      </c>
      <c r="EX946" s="38"/>
      <c r="EY946" s="39"/>
      <c r="EZ946" s="39"/>
      <c r="FA946" s="39"/>
      <c r="FB946" s="39"/>
      <c r="FE946" s="3" t="s">
        <v>71</v>
      </c>
      <c r="FH946" s="39"/>
      <c r="FJ946" s="39"/>
    </row>
    <row r="947" spans="1:166" customFormat="1" ht="15" x14ac:dyDescent="0.25">
      <c r="A947" s="59"/>
      <c r="B947" s="51"/>
      <c r="C947" s="385" t="s">
        <v>72</v>
      </c>
      <c r="D947" s="385"/>
      <c r="E947" s="385"/>
      <c r="F947" s="53" t="s">
        <v>73</v>
      </c>
      <c r="G947" s="60">
        <v>25.36</v>
      </c>
      <c r="H947" s="56">
        <v>1.3225</v>
      </c>
      <c r="I947" s="72">
        <v>10.061579999999999</v>
      </c>
      <c r="J947" s="62"/>
      <c r="K947" s="54"/>
      <c r="L947" s="57"/>
      <c r="EX947" s="38"/>
      <c r="EY947" s="39"/>
      <c r="EZ947" s="39"/>
      <c r="FA947" s="39"/>
      <c r="FB947" s="39"/>
      <c r="FF947" s="3" t="s">
        <v>72</v>
      </c>
      <c r="FH947" s="39"/>
      <c r="FJ947" s="39"/>
    </row>
    <row r="948" spans="1:166" customFormat="1" ht="15" x14ac:dyDescent="0.25">
      <c r="A948" s="59"/>
      <c r="B948" s="51"/>
      <c r="C948" s="385" t="s">
        <v>74</v>
      </c>
      <c r="D948" s="385"/>
      <c r="E948" s="385"/>
      <c r="F948" s="53" t="s">
        <v>73</v>
      </c>
      <c r="G948" s="60">
        <v>7.04</v>
      </c>
      <c r="H948" s="56">
        <v>1.4375</v>
      </c>
      <c r="I948" s="79">
        <v>3.036</v>
      </c>
      <c r="J948" s="62"/>
      <c r="K948" s="54"/>
      <c r="L948" s="57"/>
      <c r="EX948" s="38"/>
      <c r="EY948" s="39"/>
      <c r="EZ948" s="39"/>
      <c r="FA948" s="39"/>
      <c r="FB948" s="39"/>
      <c r="FF948" s="3" t="s">
        <v>74</v>
      </c>
      <c r="FH948" s="39"/>
      <c r="FJ948" s="39"/>
    </row>
    <row r="949" spans="1:166" customFormat="1" ht="15" x14ac:dyDescent="0.25">
      <c r="A949" s="48"/>
      <c r="B949" s="51"/>
      <c r="C949" s="384" t="s">
        <v>75</v>
      </c>
      <c r="D949" s="384"/>
      <c r="E949" s="384"/>
      <c r="F949" s="63"/>
      <c r="G949" s="64"/>
      <c r="H949" s="64"/>
      <c r="I949" s="64"/>
      <c r="J949" s="65">
        <v>53288.91</v>
      </c>
      <c r="K949" s="64"/>
      <c r="L949" s="101">
        <v>21822.6</v>
      </c>
      <c r="EX949" s="38"/>
      <c r="EY949" s="39"/>
      <c r="EZ949" s="39"/>
      <c r="FA949" s="39"/>
      <c r="FB949" s="39"/>
      <c r="FG949" s="3" t="s">
        <v>75</v>
      </c>
      <c r="FH949" s="39"/>
      <c r="FJ949" s="39"/>
    </row>
    <row r="950" spans="1:166" customFormat="1" ht="15" x14ac:dyDescent="0.25">
      <c r="A950" s="59"/>
      <c r="B950" s="51"/>
      <c r="C950" s="385" t="s">
        <v>76</v>
      </c>
      <c r="D950" s="385"/>
      <c r="E950" s="385"/>
      <c r="F950" s="53"/>
      <c r="G950" s="54"/>
      <c r="H950" s="54"/>
      <c r="I950" s="54"/>
      <c r="J950" s="62"/>
      <c r="K950" s="54"/>
      <c r="L950" s="99">
        <v>13068.89</v>
      </c>
      <c r="EX950" s="38"/>
      <c r="EY950" s="39"/>
      <c r="EZ950" s="39"/>
      <c r="FA950" s="39"/>
      <c r="FB950" s="39"/>
      <c r="FF950" s="3" t="s">
        <v>76</v>
      </c>
      <c r="FH950" s="39"/>
      <c r="FJ950" s="39"/>
    </row>
    <row r="951" spans="1:166" customFormat="1" ht="23.25" x14ac:dyDescent="0.25">
      <c r="A951" s="59"/>
      <c r="B951" s="51" t="s">
        <v>111</v>
      </c>
      <c r="C951" s="385" t="s">
        <v>112</v>
      </c>
      <c r="D951" s="385"/>
      <c r="E951" s="385"/>
      <c r="F951" s="53" t="s">
        <v>79</v>
      </c>
      <c r="G951" s="66">
        <v>97</v>
      </c>
      <c r="H951" s="54"/>
      <c r="I951" s="66">
        <v>97</v>
      </c>
      <c r="J951" s="62"/>
      <c r="K951" s="54"/>
      <c r="L951" s="99">
        <v>12676.82</v>
      </c>
      <c r="EX951" s="38"/>
      <c r="EY951" s="39"/>
      <c r="EZ951" s="39"/>
      <c r="FA951" s="39"/>
      <c r="FB951" s="39"/>
      <c r="FF951" s="3" t="s">
        <v>112</v>
      </c>
      <c r="FH951" s="39"/>
      <c r="FJ951" s="39"/>
    </row>
    <row r="952" spans="1:166" customFormat="1" ht="23.25" x14ac:dyDescent="0.25">
      <c r="A952" s="59"/>
      <c r="B952" s="51" t="s">
        <v>113</v>
      </c>
      <c r="C952" s="385" t="s">
        <v>114</v>
      </c>
      <c r="D952" s="385"/>
      <c r="E952" s="385"/>
      <c r="F952" s="53" t="s">
        <v>79</v>
      </c>
      <c r="G952" s="66">
        <v>51</v>
      </c>
      <c r="H952" s="54"/>
      <c r="I952" s="66">
        <v>51</v>
      </c>
      <c r="J952" s="62"/>
      <c r="K952" s="54"/>
      <c r="L952" s="99">
        <v>6665.13</v>
      </c>
      <c r="EX952" s="38"/>
      <c r="EY952" s="39"/>
      <c r="EZ952" s="39"/>
      <c r="FA952" s="39"/>
      <c r="FB952" s="39"/>
      <c r="FF952" s="3" t="s">
        <v>114</v>
      </c>
      <c r="FH952" s="39"/>
      <c r="FJ952" s="39"/>
    </row>
    <row r="953" spans="1:166" customFormat="1" ht="15" x14ac:dyDescent="0.25">
      <c r="A953" s="67"/>
      <c r="B953" s="68"/>
      <c r="C953" s="386" t="s">
        <v>82</v>
      </c>
      <c r="D953" s="386"/>
      <c r="E953" s="386"/>
      <c r="F953" s="42"/>
      <c r="G953" s="43"/>
      <c r="H953" s="43"/>
      <c r="I953" s="43"/>
      <c r="J953" s="46"/>
      <c r="K953" s="43"/>
      <c r="L953" s="102">
        <v>41164.550000000003</v>
      </c>
      <c r="EX953" s="38"/>
      <c r="EY953" s="39"/>
      <c r="EZ953" s="39"/>
      <c r="FA953" s="39"/>
      <c r="FB953" s="39"/>
      <c r="FH953" s="39" t="s">
        <v>82</v>
      </c>
      <c r="FJ953" s="39"/>
    </row>
    <row r="954" spans="1:166" customFormat="1" ht="45" x14ac:dyDescent="0.25">
      <c r="A954" s="40" t="s">
        <v>336</v>
      </c>
      <c r="B954" s="41" t="s">
        <v>116</v>
      </c>
      <c r="C954" s="386" t="s">
        <v>117</v>
      </c>
      <c r="D954" s="386"/>
      <c r="E954" s="386"/>
      <c r="F954" s="42" t="s">
        <v>85</v>
      </c>
      <c r="G954" s="43">
        <v>10</v>
      </c>
      <c r="H954" s="44">
        <v>1</v>
      </c>
      <c r="I954" s="44">
        <v>10</v>
      </c>
      <c r="J954" s="69">
        <v>13499.17</v>
      </c>
      <c r="K954" s="70">
        <v>1.04236</v>
      </c>
      <c r="L954" s="102">
        <v>140709.95000000001</v>
      </c>
      <c r="EX954" s="38"/>
      <c r="EY954" s="39"/>
      <c r="EZ954" s="39" t="s">
        <v>117</v>
      </c>
      <c r="FA954" s="39" t="s">
        <v>4</v>
      </c>
      <c r="FB954" s="39" t="s">
        <v>4</v>
      </c>
      <c r="FH954" s="39"/>
      <c r="FJ954" s="39"/>
    </row>
    <row r="955" spans="1:166" customFormat="1" ht="15" x14ac:dyDescent="0.25">
      <c r="A955" s="48"/>
      <c r="B955" s="49"/>
      <c r="C955" s="385" t="s">
        <v>118</v>
      </c>
      <c r="D955" s="385"/>
      <c r="E955" s="385"/>
      <c r="F955" s="385"/>
      <c r="G955" s="385"/>
      <c r="H955" s="385"/>
      <c r="I955" s="385"/>
      <c r="J955" s="385"/>
      <c r="K955" s="385"/>
      <c r="L955" s="387"/>
      <c r="EX955" s="38"/>
      <c r="EY955" s="39"/>
      <c r="EZ955" s="39"/>
      <c r="FA955" s="39"/>
      <c r="FB955" s="39"/>
      <c r="FH955" s="39"/>
      <c r="FI955" s="3" t="s">
        <v>118</v>
      </c>
      <c r="FJ955" s="39"/>
    </row>
    <row r="956" spans="1:166" customFormat="1" ht="15" x14ac:dyDescent="0.25">
      <c r="A956" s="50"/>
      <c r="B956" s="51"/>
      <c r="C956" s="388" t="s">
        <v>87</v>
      </c>
      <c r="D956" s="388"/>
      <c r="E956" s="388"/>
      <c r="F956" s="388"/>
      <c r="G956" s="388"/>
      <c r="H956" s="388"/>
      <c r="I956" s="388"/>
      <c r="J956" s="388"/>
      <c r="K956" s="388"/>
      <c r="L956" s="389"/>
      <c r="EX956" s="38"/>
      <c r="EY956" s="39"/>
      <c r="EZ956" s="39"/>
      <c r="FA956" s="39"/>
      <c r="FB956" s="39"/>
      <c r="FD956" s="3" t="s">
        <v>87</v>
      </c>
      <c r="FH956" s="39"/>
      <c r="FJ956" s="39"/>
    </row>
    <row r="957" spans="1:166" customFormat="1" ht="15" x14ac:dyDescent="0.25">
      <c r="A957" s="50"/>
      <c r="B957" s="51"/>
      <c r="C957" s="388" t="s">
        <v>88</v>
      </c>
      <c r="D957" s="388"/>
      <c r="E957" s="388"/>
      <c r="F957" s="388"/>
      <c r="G957" s="388"/>
      <c r="H957" s="388"/>
      <c r="I957" s="388"/>
      <c r="J957" s="388"/>
      <c r="K957" s="388"/>
      <c r="L957" s="389"/>
      <c r="EX957" s="38"/>
      <c r="EY957" s="39"/>
      <c r="EZ957" s="39"/>
      <c r="FA957" s="39"/>
      <c r="FB957" s="39"/>
      <c r="FD957" s="3" t="s">
        <v>88</v>
      </c>
      <c r="FH957" s="39"/>
      <c r="FJ957" s="39"/>
    </row>
    <row r="958" spans="1:166" customFormat="1" ht="15" x14ac:dyDescent="0.25">
      <c r="A958" s="67"/>
      <c r="B958" s="68"/>
      <c r="C958" s="386" t="s">
        <v>82</v>
      </c>
      <c r="D958" s="386"/>
      <c r="E958" s="386"/>
      <c r="F958" s="42"/>
      <c r="G958" s="43"/>
      <c r="H958" s="43"/>
      <c r="I958" s="43"/>
      <c r="J958" s="46"/>
      <c r="K958" s="43"/>
      <c r="L958" s="102">
        <v>140709.95000000001</v>
      </c>
      <c r="EX958" s="38"/>
      <c r="EY958" s="39"/>
      <c r="EZ958" s="39"/>
      <c r="FA958" s="39"/>
      <c r="FB958" s="39"/>
      <c r="FH958" s="39" t="s">
        <v>82</v>
      </c>
      <c r="FJ958" s="39"/>
    </row>
    <row r="959" spans="1:166" customFormat="1" ht="45" x14ac:dyDescent="0.25">
      <c r="A959" s="40" t="s">
        <v>337</v>
      </c>
      <c r="B959" s="41" t="s">
        <v>120</v>
      </c>
      <c r="C959" s="386" t="s">
        <v>121</v>
      </c>
      <c r="D959" s="386"/>
      <c r="E959" s="386"/>
      <c r="F959" s="42" t="s">
        <v>85</v>
      </c>
      <c r="G959" s="43">
        <v>10</v>
      </c>
      <c r="H959" s="44">
        <v>1</v>
      </c>
      <c r="I959" s="44">
        <v>10</v>
      </c>
      <c r="J959" s="69">
        <v>3129.17</v>
      </c>
      <c r="K959" s="70">
        <v>1.04236</v>
      </c>
      <c r="L959" s="102">
        <v>32617.22</v>
      </c>
      <c r="EX959" s="38"/>
      <c r="EY959" s="39"/>
      <c r="EZ959" s="39" t="s">
        <v>121</v>
      </c>
      <c r="FA959" s="39" t="s">
        <v>4</v>
      </c>
      <c r="FB959" s="39" t="s">
        <v>4</v>
      </c>
      <c r="FH959" s="39"/>
      <c r="FJ959" s="39"/>
    </row>
    <row r="960" spans="1:166" customFormat="1" ht="15" x14ac:dyDescent="0.25">
      <c r="A960" s="48"/>
      <c r="B960" s="49"/>
      <c r="C960" s="385" t="s">
        <v>122</v>
      </c>
      <c r="D960" s="385"/>
      <c r="E960" s="385"/>
      <c r="F960" s="385"/>
      <c r="G960" s="385"/>
      <c r="H960" s="385"/>
      <c r="I960" s="385"/>
      <c r="J960" s="385"/>
      <c r="K960" s="385"/>
      <c r="L960" s="387"/>
      <c r="EX960" s="38"/>
      <c r="EY960" s="39"/>
      <c r="EZ960" s="39"/>
      <c r="FA960" s="39"/>
      <c r="FB960" s="39"/>
      <c r="FH960" s="39"/>
      <c r="FI960" s="3" t="s">
        <v>122</v>
      </c>
      <c r="FJ960" s="39"/>
    </row>
    <row r="961" spans="1:166" customFormat="1" ht="15" x14ac:dyDescent="0.25">
      <c r="A961" s="50"/>
      <c r="B961" s="51"/>
      <c r="C961" s="388" t="s">
        <v>87</v>
      </c>
      <c r="D961" s="388"/>
      <c r="E961" s="388"/>
      <c r="F961" s="388"/>
      <c r="G961" s="388"/>
      <c r="H961" s="388"/>
      <c r="I961" s="388"/>
      <c r="J961" s="388"/>
      <c r="K961" s="388"/>
      <c r="L961" s="389"/>
      <c r="EX961" s="38"/>
      <c r="EY961" s="39"/>
      <c r="EZ961" s="39"/>
      <c r="FA961" s="39"/>
      <c r="FB961" s="39"/>
      <c r="FD961" s="3" t="s">
        <v>87</v>
      </c>
      <c r="FH961" s="39"/>
      <c r="FJ961" s="39"/>
    </row>
    <row r="962" spans="1:166" customFormat="1" ht="15" x14ac:dyDescent="0.25">
      <c r="A962" s="50"/>
      <c r="B962" s="51"/>
      <c r="C962" s="388" t="s">
        <v>88</v>
      </c>
      <c r="D962" s="388"/>
      <c r="E962" s="388"/>
      <c r="F962" s="388"/>
      <c r="G962" s="388"/>
      <c r="H962" s="388"/>
      <c r="I962" s="388"/>
      <c r="J962" s="388"/>
      <c r="K962" s="388"/>
      <c r="L962" s="389"/>
      <c r="EX962" s="38"/>
      <c r="EY962" s="39"/>
      <c r="EZ962" s="39"/>
      <c r="FA962" s="39"/>
      <c r="FB962" s="39"/>
      <c r="FD962" s="3" t="s">
        <v>88</v>
      </c>
      <c r="FH962" s="39"/>
      <c r="FJ962" s="39"/>
    </row>
    <row r="963" spans="1:166" customFormat="1" ht="15" x14ac:dyDescent="0.25">
      <c r="A963" s="67"/>
      <c r="B963" s="68"/>
      <c r="C963" s="386" t="s">
        <v>82</v>
      </c>
      <c r="D963" s="386"/>
      <c r="E963" s="386"/>
      <c r="F963" s="42"/>
      <c r="G963" s="43"/>
      <c r="H963" s="43"/>
      <c r="I963" s="43"/>
      <c r="J963" s="46"/>
      <c r="K963" s="43"/>
      <c r="L963" s="102">
        <v>32617.22</v>
      </c>
      <c r="EX963" s="38"/>
      <c r="EY963" s="39"/>
      <c r="EZ963" s="39"/>
      <c r="FA963" s="39"/>
      <c r="FB963" s="39"/>
      <c r="FH963" s="39" t="s">
        <v>82</v>
      </c>
      <c r="FJ963" s="39"/>
    </row>
    <row r="964" spans="1:166" customFormat="1" ht="57" x14ac:dyDescent="0.25">
      <c r="A964" s="40" t="s">
        <v>338</v>
      </c>
      <c r="B964" s="41" t="s">
        <v>339</v>
      </c>
      <c r="C964" s="386" t="s">
        <v>340</v>
      </c>
      <c r="D964" s="386"/>
      <c r="E964" s="386"/>
      <c r="F964" s="42" t="s">
        <v>85</v>
      </c>
      <c r="G964" s="43">
        <v>3</v>
      </c>
      <c r="H964" s="44">
        <v>1</v>
      </c>
      <c r="I964" s="44">
        <v>3</v>
      </c>
      <c r="J964" s="69">
        <v>3319.17</v>
      </c>
      <c r="K964" s="70">
        <v>1.04236</v>
      </c>
      <c r="L964" s="102">
        <v>10379.31</v>
      </c>
      <c r="EX964" s="38"/>
      <c r="EY964" s="39"/>
      <c r="EZ964" s="39" t="s">
        <v>340</v>
      </c>
      <c r="FA964" s="39" t="s">
        <v>4</v>
      </c>
      <c r="FB964" s="39" t="s">
        <v>4</v>
      </c>
      <c r="FH964" s="39"/>
      <c r="FJ964" s="39"/>
    </row>
    <row r="965" spans="1:166" customFormat="1" ht="15" x14ac:dyDescent="0.25">
      <c r="A965" s="48"/>
      <c r="B965" s="49"/>
      <c r="C965" s="385" t="s">
        <v>341</v>
      </c>
      <c r="D965" s="385"/>
      <c r="E965" s="385"/>
      <c r="F965" s="385"/>
      <c r="G965" s="385"/>
      <c r="H965" s="385"/>
      <c r="I965" s="385"/>
      <c r="J965" s="385"/>
      <c r="K965" s="385"/>
      <c r="L965" s="387"/>
      <c r="EX965" s="38"/>
      <c r="EY965" s="39"/>
      <c r="EZ965" s="39"/>
      <c r="FA965" s="39"/>
      <c r="FB965" s="39"/>
      <c r="FH965" s="39"/>
      <c r="FI965" s="3" t="s">
        <v>341</v>
      </c>
      <c r="FJ965" s="39"/>
    </row>
    <row r="966" spans="1:166" customFormat="1" ht="15" x14ac:dyDescent="0.25">
      <c r="A966" s="50"/>
      <c r="B966" s="51"/>
      <c r="C966" s="388" t="s">
        <v>87</v>
      </c>
      <c r="D966" s="388"/>
      <c r="E966" s="388"/>
      <c r="F966" s="388"/>
      <c r="G966" s="388"/>
      <c r="H966" s="388"/>
      <c r="I966" s="388"/>
      <c r="J966" s="388"/>
      <c r="K966" s="388"/>
      <c r="L966" s="389"/>
      <c r="EX966" s="38"/>
      <c r="EY966" s="39"/>
      <c r="EZ966" s="39"/>
      <c r="FA966" s="39"/>
      <c r="FB966" s="39"/>
      <c r="FD966" s="3" t="s">
        <v>87</v>
      </c>
      <c r="FH966" s="39"/>
      <c r="FJ966" s="39"/>
    </row>
    <row r="967" spans="1:166" customFormat="1" ht="15" x14ac:dyDescent="0.25">
      <c r="A967" s="50"/>
      <c r="B967" s="51"/>
      <c r="C967" s="388" t="s">
        <v>88</v>
      </c>
      <c r="D967" s="388"/>
      <c r="E967" s="388"/>
      <c r="F967" s="388"/>
      <c r="G967" s="388"/>
      <c r="H967" s="388"/>
      <c r="I967" s="388"/>
      <c r="J967" s="388"/>
      <c r="K967" s="388"/>
      <c r="L967" s="389"/>
      <c r="EX967" s="38"/>
      <c r="EY967" s="39"/>
      <c r="EZ967" s="39"/>
      <c r="FA967" s="39"/>
      <c r="FB967" s="39"/>
      <c r="FD967" s="3" t="s">
        <v>88</v>
      </c>
      <c r="FH967" s="39"/>
      <c r="FJ967" s="39"/>
    </row>
    <row r="968" spans="1:166" customFormat="1" ht="15" x14ac:dyDescent="0.25">
      <c r="A968" s="67"/>
      <c r="B968" s="68"/>
      <c r="C968" s="386" t="s">
        <v>82</v>
      </c>
      <c r="D968" s="386"/>
      <c r="E968" s="386"/>
      <c r="F968" s="42"/>
      <c r="G968" s="43"/>
      <c r="H968" s="43"/>
      <c r="I968" s="43"/>
      <c r="J968" s="46"/>
      <c r="K968" s="43"/>
      <c r="L968" s="102">
        <v>10379.31</v>
      </c>
      <c r="EX968" s="38"/>
      <c r="EY968" s="39"/>
      <c r="EZ968" s="39"/>
      <c r="FA968" s="39"/>
      <c r="FB968" s="39"/>
      <c r="FH968" s="39" t="s">
        <v>82</v>
      </c>
      <c r="FJ968" s="39"/>
    </row>
    <row r="969" spans="1:166" customFormat="1" ht="45" x14ac:dyDescent="0.25">
      <c r="A969" s="40" t="s">
        <v>342</v>
      </c>
      <c r="B969" s="41" t="s">
        <v>343</v>
      </c>
      <c r="C969" s="386" t="s">
        <v>344</v>
      </c>
      <c r="D969" s="386"/>
      <c r="E969" s="386"/>
      <c r="F969" s="42" t="s">
        <v>85</v>
      </c>
      <c r="G969" s="43">
        <v>3</v>
      </c>
      <c r="H969" s="44">
        <v>1</v>
      </c>
      <c r="I969" s="44">
        <v>3</v>
      </c>
      <c r="J969" s="69">
        <v>2433.33</v>
      </c>
      <c r="K969" s="70">
        <v>1.04236</v>
      </c>
      <c r="L969" s="102">
        <v>7609.22</v>
      </c>
      <c r="EX969" s="38"/>
      <c r="EY969" s="39"/>
      <c r="EZ969" s="39" t="s">
        <v>344</v>
      </c>
      <c r="FA969" s="39" t="s">
        <v>4</v>
      </c>
      <c r="FB969" s="39" t="s">
        <v>4</v>
      </c>
      <c r="FH969" s="39"/>
      <c r="FJ969" s="39"/>
    </row>
    <row r="970" spans="1:166" customFormat="1" ht="15" x14ac:dyDescent="0.25">
      <c r="A970" s="48"/>
      <c r="B970" s="49"/>
      <c r="C970" s="385" t="s">
        <v>345</v>
      </c>
      <c r="D970" s="385"/>
      <c r="E970" s="385"/>
      <c r="F970" s="385"/>
      <c r="G970" s="385"/>
      <c r="H970" s="385"/>
      <c r="I970" s="385"/>
      <c r="J970" s="385"/>
      <c r="K970" s="385"/>
      <c r="L970" s="387"/>
      <c r="EX970" s="38"/>
      <c r="EY970" s="39"/>
      <c r="EZ970" s="39"/>
      <c r="FA970" s="39"/>
      <c r="FB970" s="39"/>
      <c r="FH970" s="39"/>
      <c r="FI970" s="3" t="s">
        <v>345</v>
      </c>
      <c r="FJ970" s="39"/>
    </row>
    <row r="971" spans="1:166" customFormat="1" ht="15" x14ac:dyDescent="0.25">
      <c r="A971" s="50"/>
      <c r="B971" s="51"/>
      <c r="C971" s="388" t="s">
        <v>87</v>
      </c>
      <c r="D971" s="388"/>
      <c r="E971" s="388"/>
      <c r="F971" s="388"/>
      <c r="G971" s="388"/>
      <c r="H971" s="388"/>
      <c r="I971" s="388"/>
      <c r="J971" s="388"/>
      <c r="K971" s="388"/>
      <c r="L971" s="389"/>
      <c r="EX971" s="38"/>
      <c r="EY971" s="39"/>
      <c r="EZ971" s="39"/>
      <c r="FA971" s="39"/>
      <c r="FB971" s="39"/>
      <c r="FD971" s="3" t="s">
        <v>87</v>
      </c>
      <c r="FH971" s="39"/>
      <c r="FJ971" s="39"/>
    </row>
    <row r="972" spans="1:166" customFormat="1" ht="15" x14ac:dyDescent="0.25">
      <c r="A972" s="50"/>
      <c r="B972" s="51"/>
      <c r="C972" s="388" t="s">
        <v>88</v>
      </c>
      <c r="D972" s="388"/>
      <c r="E972" s="388"/>
      <c r="F972" s="388"/>
      <c r="G972" s="388"/>
      <c r="H972" s="388"/>
      <c r="I972" s="388"/>
      <c r="J972" s="388"/>
      <c r="K972" s="388"/>
      <c r="L972" s="389"/>
      <c r="EX972" s="38"/>
      <c r="EY972" s="39"/>
      <c r="EZ972" s="39"/>
      <c r="FA972" s="39"/>
      <c r="FB972" s="39"/>
      <c r="FD972" s="3" t="s">
        <v>88</v>
      </c>
      <c r="FH972" s="39"/>
      <c r="FJ972" s="39"/>
    </row>
    <row r="973" spans="1:166" customFormat="1" ht="15" x14ac:dyDescent="0.25">
      <c r="A973" s="67"/>
      <c r="B973" s="68"/>
      <c r="C973" s="386" t="s">
        <v>82</v>
      </c>
      <c r="D973" s="386"/>
      <c r="E973" s="386"/>
      <c r="F973" s="42"/>
      <c r="G973" s="43"/>
      <c r="H973" s="43"/>
      <c r="I973" s="43"/>
      <c r="J973" s="46"/>
      <c r="K973" s="43"/>
      <c r="L973" s="102">
        <v>7609.22</v>
      </c>
      <c r="EX973" s="38"/>
      <c r="EY973" s="39"/>
      <c r="EZ973" s="39"/>
      <c r="FA973" s="39"/>
      <c r="FB973" s="39"/>
      <c r="FH973" s="39" t="s">
        <v>82</v>
      </c>
      <c r="FJ973" s="39"/>
    </row>
    <row r="974" spans="1:166" customFormat="1" ht="57" x14ac:dyDescent="0.25">
      <c r="A974" s="40" t="s">
        <v>346</v>
      </c>
      <c r="B974" s="41" t="s">
        <v>347</v>
      </c>
      <c r="C974" s="386" t="s">
        <v>348</v>
      </c>
      <c r="D974" s="386"/>
      <c r="E974" s="386"/>
      <c r="F974" s="42" t="s">
        <v>85</v>
      </c>
      <c r="G974" s="43">
        <v>3</v>
      </c>
      <c r="H974" s="44">
        <v>1</v>
      </c>
      <c r="I974" s="44">
        <v>3</v>
      </c>
      <c r="J974" s="69">
        <v>3346.67</v>
      </c>
      <c r="K974" s="70">
        <v>1.04236</v>
      </c>
      <c r="L974" s="102">
        <v>10465.299999999999</v>
      </c>
      <c r="EX974" s="38"/>
      <c r="EY974" s="39"/>
      <c r="EZ974" s="39" t="s">
        <v>348</v>
      </c>
      <c r="FA974" s="39" t="s">
        <v>4</v>
      </c>
      <c r="FB974" s="39" t="s">
        <v>4</v>
      </c>
      <c r="FH974" s="39"/>
      <c r="FJ974" s="39"/>
    </row>
    <row r="975" spans="1:166" customFormat="1" ht="15" x14ac:dyDescent="0.25">
      <c r="A975" s="48"/>
      <c r="B975" s="49"/>
      <c r="C975" s="385" t="s">
        <v>349</v>
      </c>
      <c r="D975" s="385"/>
      <c r="E975" s="385"/>
      <c r="F975" s="385"/>
      <c r="G975" s="385"/>
      <c r="H975" s="385"/>
      <c r="I975" s="385"/>
      <c r="J975" s="385"/>
      <c r="K975" s="385"/>
      <c r="L975" s="387"/>
      <c r="EX975" s="38"/>
      <c r="EY975" s="39"/>
      <c r="EZ975" s="39"/>
      <c r="FA975" s="39"/>
      <c r="FB975" s="39"/>
      <c r="FH975" s="39"/>
      <c r="FI975" s="3" t="s">
        <v>349</v>
      </c>
      <c r="FJ975" s="39"/>
    </row>
    <row r="976" spans="1:166" customFormat="1" ht="15" x14ac:dyDescent="0.25">
      <c r="A976" s="50"/>
      <c r="B976" s="51"/>
      <c r="C976" s="388" t="s">
        <v>87</v>
      </c>
      <c r="D976" s="388"/>
      <c r="E976" s="388"/>
      <c r="F976" s="388"/>
      <c r="G976" s="388"/>
      <c r="H976" s="388"/>
      <c r="I976" s="388"/>
      <c r="J976" s="388"/>
      <c r="K976" s="388"/>
      <c r="L976" s="389"/>
      <c r="EX976" s="38"/>
      <c r="EY976" s="39"/>
      <c r="EZ976" s="39"/>
      <c r="FA976" s="39"/>
      <c r="FB976" s="39"/>
      <c r="FD976" s="3" t="s">
        <v>87</v>
      </c>
      <c r="FH976" s="39"/>
      <c r="FJ976" s="39"/>
    </row>
    <row r="977" spans="1:166" customFormat="1" ht="15" x14ac:dyDescent="0.25">
      <c r="A977" s="50"/>
      <c r="B977" s="51"/>
      <c r="C977" s="388" t="s">
        <v>88</v>
      </c>
      <c r="D977" s="388"/>
      <c r="E977" s="388"/>
      <c r="F977" s="388"/>
      <c r="G977" s="388"/>
      <c r="H977" s="388"/>
      <c r="I977" s="388"/>
      <c r="J977" s="388"/>
      <c r="K977" s="388"/>
      <c r="L977" s="389"/>
      <c r="EX977" s="38"/>
      <c r="EY977" s="39"/>
      <c r="EZ977" s="39"/>
      <c r="FA977" s="39"/>
      <c r="FB977" s="39"/>
      <c r="FD977" s="3" t="s">
        <v>88</v>
      </c>
      <c r="FH977" s="39"/>
      <c r="FJ977" s="39"/>
    </row>
    <row r="978" spans="1:166" customFormat="1" ht="15" x14ac:dyDescent="0.25">
      <c r="A978" s="67"/>
      <c r="B978" s="68"/>
      <c r="C978" s="386" t="s">
        <v>82</v>
      </c>
      <c r="D978" s="386"/>
      <c r="E978" s="386"/>
      <c r="F978" s="42"/>
      <c r="G978" s="43"/>
      <c r="H978" s="43"/>
      <c r="I978" s="43"/>
      <c r="J978" s="46"/>
      <c r="K978" s="43"/>
      <c r="L978" s="102">
        <v>10465.299999999999</v>
      </c>
      <c r="EX978" s="38"/>
      <c r="EY978" s="39"/>
      <c r="EZ978" s="39"/>
      <c r="FA978" s="39"/>
      <c r="FB978" s="39"/>
      <c r="FH978" s="39" t="s">
        <v>82</v>
      </c>
      <c r="FJ978" s="39"/>
    </row>
    <row r="979" spans="1:166" customFormat="1" ht="45" x14ac:dyDescent="0.25">
      <c r="A979" s="40" t="s">
        <v>350</v>
      </c>
      <c r="B979" s="41" t="s">
        <v>351</v>
      </c>
      <c r="C979" s="386" t="s">
        <v>352</v>
      </c>
      <c r="D979" s="386"/>
      <c r="E979" s="386"/>
      <c r="F979" s="42" t="s">
        <v>85</v>
      </c>
      <c r="G979" s="43">
        <v>3</v>
      </c>
      <c r="H979" s="44">
        <v>1</v>
      </c>
      <c r="I979" s="44">
        <v>3</v>
      </c>
      <c r="J979" s="69">
        <v>2776.67</v>
      </c>
      <c r="K979" s="70">
        <v>1.04236</v>
      </c>
      <c r="L979" s="102">
        <v>8682.8700000000008</v>
      </c>
      <c r="EX979" s="38"/>
      <c r="EY979" s="39"/>
      <c r="EZ979" s="39" t="s">
        <v>352</v>
      </c>
      <c r="FA979" s="39" t="s">
        <v>4</v>
      </c>
      <c r="FB979" s="39" t="s">
        <v>4</v>
      </c>
      <c r="FH979" s="39"/>
      <c r="FJ979" s="39"/>
    </row>
    <row r="980" spans="1:166" customFormat="1" ht="15" x14ac:dyDescent="0.25">
      <c r="A980" s="48"/>
      <c r="B980" s="49"/>
      <c r="C980" s="385" t="s">
        <v>353</v>
      </c>
      <c r="D980" s="385"/>
      <c r="E980" s="385"/>
      <c r="F980" s="385"/>
      <c r="G980" s="385"/>
      <c r="H980" s="385"/>
      <c r="I980" s="385"/>
      <c r="J980" s="385"/>
      <c r="K980" s="385"/>
      <c r="L980" s="387"/>
      <c r="EX980" s="38"/>
      <c r="EY980" s="39"/>
      <c r="EZ980" s="39"/>
      <c r="FA980" s="39"/>
      <c r="FB980" s="39"/>
      <c r="FH980" s="39"/>
      <c r="FI980" s="3" t="s">
        <v>353</v>
      </c>
      <c r="FJ980" s="39"/>
    </row>
    <row r="981" spans="1:166" customFormat="1" ht="15" x14ac:dyDescent="0.25">
      <c r="A981" s="50"/>
      <c r="B981" s="51"/>
      <c r="C981" s="388" t="s">
        <v>87</v>
      </c>
      <c r="D981" s="388"/>
      <c r="E981" s="388"/>
      <c r="F981" s="388"/>
      <c r="G981" s="388"/>
      <c r="H981" s="388"/>
      <c r="I981" s="388"/>
      <c r="J981" s="388"/>
      <c r="K981" s="388"/>
      <c r="L981" s="389"/>
      <c r="EX981" s="38"/>
      <c r="EY981" s="39"/>
      <c r="EZ981" s="39"/>
      <c r="FA981" s="39"/>
      <c r="FB981" s="39"/>
      <c r="FD981" s="3" t="s">
        <v>87</v>
      </c>
      <c r="FH981" s="39"/>
      <c r="FJ981" s="39"/>
    </row>
    <row r="982" spans="1:166" customFormat="1" ht="15" x14ac:dyDescent="0.25">
      <c r="A982" s="50"/>
      <c r="B982" s="51"/>
      <c r="C982" s="388" t="s">
        <v>88</v>
      </c>
      <c r="D982" s="388"/>
      <c r="E982" s="388"/>
      <c r="F982" s="388"/>
      <c r="G982" s="388"/>
      <c r="H982" s="388"/>
      <c r="I982" s="388"/>
      <c r="J982" s="388"/>
      <c r="K982" s="388"/>
      <c r="L982" s="389"/>
      <c r="EX982" s="38"/>
      <c r="EY982" s="39"/>
      <c r="EZ982" s="39"/>
      <c r="FA982" s="39"/>
      <c r="FB982" s="39"/>
      <c r="FD982" s="3" t="s">
        <v>88</v>
      </c>
      <c r="FH982" s="39"/>
      <c r="FJ982" s="39"/>
    </row>
    <row r="983" spans="1:166" customFormat="1" ht="15" x14ac:dyDescent="0.25">
      <c r="A983" s="67"/>
      <c r="B983" s="68"/>
      <c r="C983" s="386" t="s">
        <v>82</v>
      </c>
      <c r="D983" s="386"/>
      <c r="E983" s="386"/>
      <c r="F983" s="42"/>
      <c r="G983" s="43"/>
      <c r="H983" s="43"/>
      <c r="I983" s="43"/>
      <c r="J983" s="46"/>
      <c r="K983" s="43"/>
      <c r="L983" s="102">
        <v>8682.8700000000008</v>
      </c>
      <c r="EX983" s="38"/>
      <c r="EY983" s="39"/>
      <c r="EZ983" s="39"/>
      <c r="FA983" s="39"/>
      <c r="FB983" s="39"/>
      <c r="FH983" s="39" t="s">
        <v>82</v>
      </c>
      <c r="FJ983" s="39"/>
    </row>
    <row r="984" spans="1:166" customFormat="1" ht="34.5" x14ac:dyDescent="0.25">
      <c r="A984" s="40" t="s">
        <v>354</v>
      </c>
      <c r="B984" s="41" t="s">
        <v>57</v>
      </c>
      <c r="C984" s="386" t="s">
        <v>58</v>
      </c>
      <c r="D984" s="386"/>
      <c r="E984" s="386"/>
      <c r="F984" s="42" t="s">
        <v>59</v>
      </c>
      <c r="G984" s="43">
        <v>9.5000000000000001E-2</v>
      </c>
      <c r="H984" s="44">
        <v>1</v>
      </c>
      <c r="I984" s="74">
        <v>9.5000000000000001E-2</v>
      </c>
      <c r="J984" s="46"/>
      <c r="K984" s="43"/>
      <c r="L984" s="47"/>
      <c r="EX984" s="38"/>
      <c r="EY984" s="39"/>
      <c r="EZ984" s="39" t="s">
        <v>58</v>
      </c>
      <c r="FA984" s="39" t="s">
        <v>4</v>
      </c>
      <c r="FB984" s="39" t="s">
        <v>4</v>
      </c>
      <c r="FH984" s="39"/>
      <c r="FJ984" s="39"/>
    </row>
    <row r="985" spans="1:166" customFormat="1" ht="15" x14ac:dyDescent="0.25">
      <c r="A985" s="48"/>
      <c r="B985" s="49"/>
      <c r="C985" s="385" t="s">
        <v>355</v>
      </c>
      <c r="D985" s="385"/>
      <c r="E985" s="385"/>
      <c r="F985" s="385"/>
      <c r="G985" s="385"/>
      <c r="H985" s="385"/>
      <c r="I985" s="385"/>
      <c r="J985" s="385"/>
      <c r="K985" s="385"/>
      <c r="L985" s="387"/>
      <c r="EX985" s="38"/>
      <c r="EY985" s="39"/>
      <c r="EZ985" s="39"/>
      <c r="FA985" s="39"/>
      <c r="FB985" s="39"/>
      <c r="FC985" s="3" t="s">
        <v>355</v>
      </c>
      <c r="FH985" s="39"/>
      <c r="FJ985" s="39"/>
    </row>
    <row r="986" spans="1:166" customFormat="1" ht="68.25" x14ac:dyDescent="0.25">
      <c r="A986" s="50"/>
      <c r="B986" s="51" t="s">
        <v>61</v>
      </c>
      <c r="C986" s="388" t="s">
        <v>62</v>
      </c>
      <c r="D986" s="388"/>
      <c r="E986" s="388"/>
      <c r="F986" s="388"/>
      <c r="G986" s="388"/>
      <c r="H986" s="388"/>
      <c r="I986" s="388"/>
      <c r="J986" s="388"/>
      <c r="K986" s="388"/>
      <c r="L986" s="389"/>
      <c r="EX986" s="38"/>
      <c r="EY986" s="39"/>
      <c r="EZ986" s="39"/>
      <c r="FA986" s="39"/>
      <c r="FB986" s="39"/>
      <c r="FD986" s="3" t="s">
        <v>62</v>
      </c>
      <c r="FH986" s="39"/>
      <c r="FJ986" s="39"/>
    </row>
    <row r="987" spans="1:166" customFormat="1" ht="23.25" x14ac:dyDescent="0.25">
      <c r="A987" s="50"/>
      <c r="B987" s="51" t="s">
        <v>63</v>
      </c>
      <c r="C987" s="388" t="s">
        <v>64</v>
      </c>
      <c r="D987" s="388"/>
      <c r="E987" s="388"/>
      <c r="F987" s="388"/>
      <c r="G987" s="388"/>
      <c r="H987" s="388"/>
      <c r="I987" s="388"/>
      <c r="J987" s="388"/>
      <c r="K987" s="388"/>
      <c r="L987" s="389"/>
      <c r="EX987" s="38"/>
      <c r="EY987" s="39"/>
      <c r="EZ987" s="39"/>
      <c r="FA987" s="39"/>
      <c r="FB987" s="39"/>
      <c r="FD987" s="3" t="s">
        <v>64</v>
      </c>
      <c r="FH987" s="39"/>
      <c r="FJ987" s="39"/>
    </row>
    <row r="988" spans="1:166" customFormat="1" ht="15" x14ac:dyDescent="0.25">
      <c r="A988" s="52"/>
      <c r="B988" s="51" t="s">
        <v>56</v>
      </c>
      <c r="C988" s="385" t="s">
        <v>65</v>
      </c>
      <c r="D988" s="385"/>
      <c r="E988" s="385"/>
      <c r="F988" s="53"/>
      <c r="G988" s="54"/>
      <c r="H988" s="54"/>
      <c r="I988" s="54"/>
      <c r="J988" s="55">
        <v>284668.76</v>
      </c>
      <c r="K988" s="56">
        <v>1.3225</v>
      </c>
      <c r="L988" s="99">
        <v>35765.07</v>
      </c>
      <c r="EX988" s="38"/>
      <c r="EY988" s="39"/>
      <c r="EZ988" s="39"/>
      <c r="FA988" s="39"/>
      <c r="FB988" s="39"/>
      <c r="FE988" s="3" t="s">
        <v>65</v>
      </c>
      <c r="FH988" s="39"/>
      <c r="FJ988" s="39"/>
    </row>
    <row r="989" spans="1:166" customFormat="1" ht="15" x14ac:dyDescent="0.25">
      <c r="A989" s="52"/>
      <c r="B989" s="51" t="s">
        <v>66</v>
      </c>
      <c r="C989" s="385" t="s">
        <v>67</v>
      </c>
      <c r="D989" s="385"/>
      <c r="E989" s="385"/>
      <c r="F989" s="53"/>
      <c r="G989" s="54"/>
      <c r="H989" s="54"/>
      <c r="I989" s="54"/>
      <c r="J989" s="55">
        <v>2041.25</v>
      </c>
      <c r="K989" s="56">
        <v>1.4375</v>
      </c>
      <c r="L989" s="100">
        <v>278.76</v>
      </c>
      <c r="EX989" s="38"/>
      <c r="EY989" s="39"/>
      <c r="EZ989" s="39"/>
      <c r="FA989" s="39"/>
      <c r="FB989" s="39"/>
      <c r="FE989" s="3" t="s">
        <v>67</v>
      </c>
      <c r="FH989" s="39"/>
      <c r="FJ989" s="39"/>
    </row>
    <row r="990" spans="1:166" customFormat="1" ht="15" x14ac:dyDescent="0.25">
      <c r="A990" s="52"/>
      <c r="B990" s="51" t="s">
        <v>68</v>
      </c>
      <c r="C990" s="385" t="s">
        <v>69</v>
      </c>
      <c r="D990" s="385"/>
      <c r="E990" s="385"/>
      <c r="F990" s="53"/>
      <c r="G990" s="54"/>
      <c r="H990" s="54"/>
      <c r="I990" s="54"/>
      <c r="J990" s="58">
        <v>9</v>
      </c>
      <c r="K990" s="56">
        <v>1.4375</v>
      </c>
      <c r="L990" s="100">
        <v>1.23</v>
      </c>
      <c r="EX990" s="38"/>
      <c r="EY990" s="39"/>
      <c r="EZ990" s="39"/>
      <c r="FA990" s="39"/>
      <c r="FB990" s="39"/>
      <c r="FE990" s="3" t="s">
        <v>69</v>
      </c>
      <c r="FH990" s="39"/>
      <c r="FJ990" s="39"/>
    </row>
    <row r="991" spans="1:166" customFormat="1" ht="15" x14ac:dyDescent="0.25">
      <c r="A991" s="52"/>
      <c r="B991" s="51" t="s">
        <v>70</v>
      </c>
      <c r="C991" s="385" t="s">
        <v>71</v>
      </c>
      <c r="D991" s="385"/>
      <c r="E991" s="385"/>
      <c r="F991" s="53"/>
      <c r="G991" s="54"/>
      <c r="H991" s="54"/>
      <c r="I991" s="54"/>
      <c r="J991" s="55">
        <v>2732.35</v>
      </c>
      <c r="K991" s="54"/>
      <c r="L991" s="100">
        <v>259.57</v>
      </c>
      <c r="EX991" s="38"/>
      <c r="EY991" s="39"/>
      <c r="EZ991" s="39"/>
      <c r="FA991" s="39"/>
      <c r="FB991" s="39"/>
      <c r="FE991" s="3" t="s">
        <v>71</v>
      </c>
      <c r="FH991" s="39"/>
      <c r="FJ991" s="39"/>
    </row>
    <row r="992" spans="1:166" customFormat="1" ht="15" x14ac:dyDescent="0.25">
      <c r="A992" s="59"/>
      <c r="B992" s="51"/>
      <c r="C992" s="385" t="s">
        <v>72</v>
      </c>
      <c r="D992" s="385"/>
      <c r="E992" s="385"/>
      <c r="F992" s="53" t="s">
        <v>73</v>
      </c>
      <c r="G992" s="60">
        <v>219.68</v>
      </c>
      <c r="H992" s="56">
        <v>1.3225</v>
      </c>
      <c r="I992" s="75">
        <v>27.600045999999999</v>
      </c>
      <c r="J992" s="62"/>
      <c r="K992" s="54"/>
      <c r="L992" s="57"/>
      <c r="EX992" s="38"/>
      <c r="EY992" s="39"/>
      <c r="EZ992" s="39"/>
      <c r="FA992" s="39"/>
      <c r="FB992" s="39"/>
      <c r="FF992" s="3" t="s">
        <v>72</v>
      </c>
      <c r="FH992" s="39"/>
      <c r="FJ992" s="39"/>
    </row>
    <row r="993" spans="1:166" customFormat="1" ht="15" x14ac:dyDescent="0.25">
      <c r="A993" s="59"/>
      <c r="B993" s="51"/>
      <c r="C993" s="385" t="s">
        <v>74</v>
      </c>
      <c r="D993" s="385"/>
      <c r="E993" s="385"/>
      <c r="F993" s="53" t="s">
        <v>73</v>
      </c>
      <c r="G993" s="60">
        <v>0.71</v>
      </c>
      <c r="H993" s="56">
        <v>1.4375</v>
      </c>
      <c r="I993" s="61">
        <v>9.6959400000000001E-2</v>
      </c>
      <c r="J993" s="62"/>
      <c r="K993" s="54"/>
      <c r="L993" s="57"/>
      <c r="EX993" s="38"/>
      <c r="EY993" s="39"/>
      <c r="EZ993" s="39"/>
      <c r="FA993" s="39"/>
      <c r="FB993" s="39"/>
      <c r="FF993" s="3" t="s">
        <v>74</v>
      </c>
      <c r="FH993" s="39"/>
      <c r="FJ993" s="39"/>
    </row>
    <row r="994" spans="1:166" customFormat="1" ht="15" x14ac:dyDescent="0.25">
      <c r="A994" s="48"/>
      <c r="B994" s="51"/>
      <c r="C994" s="384" t="s">
        <v>75</v>
      </c>
      <c r="D994" s="384"/>
      <c r="E994" s="384"/>
      <c r="F994" s="63"/>
      <c r="G994" s="64"/>
      <c r="H994" s="64"/>
      <c r="I994" s="64"/>
      <c r="J994" s="65">
        <v>289442.36</v>
      </c>
      <c r="K994" s="64"/>
      <c r="L994" s="101">
        <v>36303.4</v>
      </c>
      <c r="EX994" s="38"/>
      <c r="EY994" s="39"/>
      <c r="EZ994" s="39"/>
      <c r="FA994" s="39"/>
      <c r="FB994" s="39"/>
      <c r="FG994" s="3" t="s">
        <v>75</v>
      </c>
      <c r="FH994" s="39"/>
      <c r="FJ994" s="39"/>
    </row>
    <row r="995" spans="1:166" customFormat="1" ht="15" x14ac:dyDescent="0.25">
      <c r="A995" s="59"/>
      <c r="B995" s="51"/>
      <c r="C995" s="385" t="s">
        <v>76</v>
      </c>
      <c r="D995" s="385"/>
      <c r="E995" s="385"/>
      <c r="F995" s="53"/>
      <c r="G995" s="54"/>
      <c r="H995" s="54"/>
      <c r="I995" s="54"/>
      <c r="J995" s="62"/>
      <c r="K995" s="54"/>
      <c r="L995" s="99">
        <v>35766.300000000003</v>
      </c>
      <c r="EX995" s="38"/>
      <c r="EY995" s="39"/>
      <c r="EZ995" s="39"/>
      <c r="FA995" s="39"/>
      <c r="FB995" s="39"/>
      <c r="FF995" s="3" t="s">
        <v>76</v>
      </c>
      <c r="FH995" s="39"/>
      <c r="FJ995" s="39"/>
    </row>
    <row r="996" spans="1:166" customFormat="1" ht="23.25" x14ac:dyDescent="0.25">
      <c r="A996" s="59"/>
      <c r="B996" s="51" t="s">
        <v>77</v>
      </c>
      <c r="C996" s="385" t="s">
        <v>78</v>
      </c>
      <c r="D996" s="385"/>
      <c r="E996" s="385"/>
      <c r="F996" s="53" t="s">
        <v>79</v>
      </c>
      <c r="G996" s="66">
        <v>126</v>
      </c>
      <c r="H996" s="54"/>
      <c r="I996" s="66">
        <v>126</v>
      </c>
      <c r="J996" s="62"/>
      <c r="K996" s="54"/>
      <c r="L996" s="99">
        <v>45065.54</v>
      </c>
      <c r="EX996" s="38"/>
      <c r="EY996" s="39"/>
      <c r="EZ996" s="39"/>
      <c r="FA996" s="39"/>
      <c r="FB996" s="39"/>
      <c r="FF996" s="3" t="s">
        <v>78</v>
      </c>
      <c r="FH996" s="39"/>
      <c r="FJ996" s="39"/>
    </row>
    <row r="997" spans="1:166" customFormat="1" ht="23.25" x14ac:dyDescent="0.25">
      <c r="A997" s="59"/>
      <c r="B997" s="51" t="s">
        <v>80</v>
      </c>
      <c r="C997" s="385" t="s">
        <v>81</v>
      </c>
      <c r="D997" s="385"/>
      <c r="E997" s="385"/>
      <c r="F997" s="53" t="s">
        <v>79</v>
      </c>
      <c r="G997" s="66">
        <v>68</v>
      </c>
      <c r="H997" s="54"/>
      <c r="I997" s="66">
        <v>68</v>
      </c>
      <c r="J997" s="62"/>
      <c r="K997" s="54"/>
      <c r="L997" s="99">
        <v>24321.08</v>
      </c>
      <c r="EX997" s="38"/>
      <c r="EY997" s="39"/>
      <c r="EZ997" s="39"/>
      <c r="FA997" s="39"/>
      <c r="FB997" s="39"/>
      <c r="FF997" s="3" t="s">
        <v>81</v>
      </c>
      <c r="FH997" s="39"/>
      <c r="FJ997" s="39"/>
    </row>
    <row r="998" spans="1:166" customFormat="1" ht="15" x14ac:dyDescent="0.25">
      <c r="A998" s="67"/>
      <c r="B998" s="68"/>
      <c r="C998" s="386" t="s">
        <v>82</v>
      </c>
      <c r="D998" s="386"/>
      <c r="E998" s="386"/>
      <c r="F998" s="42"/>
      <c r="G998" s="43"/>
      <c r="H998" s="43"/>
      <c r="I998" s="43"/>
      <c r="J998" s="46"/>
      <c r="K998" s="43"/>
      <c r="L998" s="102">
        <v>105690.02</v>
      </c>
      <c r="EX998" s="38"/>
      <c r="EY998" s="39"/>
      <c r="EZ998" s="39"/>
      <c r="FA998" s="39"/>
      <c r="FB998" s="39"/>
      <c r="FH998" s="39" t="s">
        <v>82</v>
      </c>
      <c r="FJ998" s="39"/>
    </row>
    <row r="999" spans="1:166" customFormat="1" ht="33.75" x14ac:dyDescent="0.25">
      <c r="A999" s="40" t="s">
        <v>356</v>
      </c>
      <c r="B999" s="41" t="s">
        <v>83</v>
      </c>
      <c r="C999" s="386" t="s">
        <v>84</v>
      </c>
      <c r="D999" s="386"/>
      <c r="E999" s="386"/>
      <c r="F999" s="42" t="s">
        <v>85</v>
      </c>
      <c r="G999" s="43">
        <v>90</v>
      </c>
      <c r="H999" s="44">
        <v>1</v>
      </c>
      <c r="I999" s="44">
        <v>90</v>
      </c>
      <c r="J999" s="69">
        <v>1296.58</v>
      </c>
      <c r="K999" s="70">
        <v>1.04236</v>
      </c>
      <c r="L999" s="102">
        <v>121635.28</v>
      </c>
      <c r="EX999" s="38"/>
      <c r="EY999" s="39"/>
      <c r="EZ999" s="39" t="s">
        <v>84</v>
      </c>
      <c r="FA999" s="39" t="s">
        <v>4</v>
      </c>
      <c r="FB999" s="39" t="s">
        <v>4</v>
      </c>
      <c r="FH999" s="39"/>
      <c r="FJ999" s="39"/>
    </row>
    <row r="1000" spans="1:166" customFormat="1" ht="15" x14ac:dyDescent="0.25">
      <c r="A1000" s="48"/>
      <c r="B1000" s="49"/>
      <c r="C1000" s="385" t="s">
        <v>86</v>
      </c>
      <c r="D1000" s="385"/>
      <c r="E1000" s="385"/>
      <c r="F1000" s="385"/>
      <c r="G1000" s="385"/>
      <c r="H1000" s="385"/>
      <c r="I1000" s="385"/>
      <c r="J1000" s="385"/>
      <c r="K1000" s="385"/>
      <c r="L1000" s="387"/>
      <c r="EX1000" s="38"/>
      <c r="EY1000" s="39"/>
      <c r="EZ1000" s="39"/>
      <c r="FA1000" s="39"/>
      <c r="FB1000" s="39"/>
      <c r="FH1000" s="39"/>
      <c r="FI1000" s="3" t="s">
        <v>86</v>
      </c>
      <c r="FJ1000" s="39"/>
    </row>
    <row r="1001" spans="1:166" customFormat="1" ht="15" x14ac:dyDescent="0.25">
      <c r="A1001" s="50"/>
      <c r="B1001" s="51"/>
      <c r="C1001" s="388" t="s">
        <v>87</v>
      </c>
      <c r="D1001" s="388"/>
      <c r="E1001" s="388"/>
      <c r="F1001" s="388"/>
      <c r="G1001" s="388"/>
      <c r="H1001" s="388"/>
      <c r="I1001" s="388"/>
      <c r="J1001" s="388"/>
      <c r="K1001" s="388"/>
      <c r="L1001" s="389"/>
      <c r="EX1001" s="38"/>
      <c r="EY1001" s="39"/>
      <c r="EZ1001" s="39"/>
      <c r="FA1001" s="39"/>
      <c r="FB1001" s="39"/>
      <c r="FD1001" s="3" t="s">
        <v>87</v>
      </c>
      <c r="FH1001" s="39"/>
      <c r="FJ1001" s="39"/>
    </row>
    <row r="1002" spans="1:166" customFormat="1" ht="15" x14ac:dyDescent="0.25">
      <c r="A1002" s="50"/>
      <c r="B1002" s="51"/>
      <c r="C1002" s="388" t="s">
        <v>88</v>
      </c>
      <c r="D1002" s="388"/>
      <c r="E1002" s="388"/>
      <c r="F1002" s="388"/>
      <c r="G1002" s="388"/>
      <c r="H1002" s="388"/>
      <c r="I1002" s="388"/>
      <c r="J1002" s="388"/>
      <c r="K1002" s="388"/>
      <c r="L1002" s="389"/>
      <c r="EX1002" s="38"/>
      <c r="EY1002" s="39"/>
      <c r="EZ1002" s="39"/>
      <c r="FA1002" s="39"/>
      <c r="FB1002" s="39"/>
      <c r="FD1002" s="3" t="s">
        <v>88</v>
      </c>
      <c r="FH1002" s="39"/>
      <c r="FJ1002" s="39"/>
    </row>
    <row r="1003" spans="1:166" customFormat="1" ht="15" x14ac:dyDescent="0.25">
      <c r="A1003" s="67"/>
      <c r="B1003" s="68"/>
      <c r="C1003" s="386" t="s">
        <v>82</v>
      </c>
      <c r="D1003" s="386"/>
      <c r="E1003" s="386"/>
      <c r="F1003" s="42"/>
      <c r="G1003" s="43"/>
      <c r="H1003" s="43"/>
      <c r="I1003" s="43"/>
      <c r="J1003" s="46"/>
      <c r="K1003" s="43"/>
      <c r="L1003" s="102">
        <v>121635.28</v>
      </c>
      <c r="EX1003" s="38"/>
      <c r="EY1003" s="39"/>
      <c r="EZ1003" s="39"/>
      <c r="FA1003" s="39"/>
      <c r="FB1003" s="39"/>
      <c r="FH1003" s="39" t="s">
        <v>82</v>
      </c>
      <c r="FJ1003" s="39"/>
    </row>
    <row r="1004" spans="1:166" customFormat="1" ht="45.75" x14ac:dyDescent="0.25">
      <c r="A1004" s="40" t="s">
        <v>357</v>
      </c>
      <c r="B1004" s="41" t="s">
        <v>358</v>
      </c>
      <c r="C1004" s="386" t="s">
        <v>359</v>
      </c>
      <c r="D1004" s="386"/>
      <c r="E1004" s="386"/>
      <c r="F1004" s="42" t="s">
        <v>327</v>
      </c>
      <c r="G1004" s="43">
        <v>6</v>
      </c>
      <c r="H1004" s="44">
        <v>1</v>
      </c>
      <c r="I1004" s="44">
        <v>6</v>
      </c>
      <c r="J1004" s="46"/>
      <c r="K1004" s="43"/>
      <c r="L1004" s="47"/>
      <c r="EX1004" s="38"/>
      <c r="EY1004" s="39"/>
      <c r="EZ1004" s="39" t="s">
        <v>359</v>
      </c>
      <c r="FA1004" s="39" t="s">
        <v>4</v>
      </c>
      <c r="FB1004" s="39" t="s">
        <v>4</v>
      </c>
      <c r="FH1004" s="39"/>
      <c r="FJ1004" s="39"/>
    </row>
    <row r="1005" spans="1:166" customFormat="1" ht="15" x14ac:dyDescent="0.25">
      <c r="A1005" s="48"/>
      <c r="B1005" s="49"/>
      <c r="C1005" s="385" t="s">
        <v>360</v>
      </c>
      <c r="D1005" s="385"/>
      <c r="E1005" s="385"/>
      <c r="F1005" s="385"/>
      <c r="G1005" s="385"/>
      <c r="H1005" s="385"/>
      <c r="I1005" s="385"/>
      <c r="J1005" s="385"/>
      <c r="K1005" s="385"/>
      <c r="L1005" s="387"/>
      <c r="EX1005" s="38"/>
      <c r="EY1005" s="39"/>
      <c r="EZ1005" s="39"/>
      <c r="FA1005" s="39"/>
      <c r="FB1005" s="39"/>
      <c r="FC1005" s="3" t="s">
        <v>360</v>
      </c>
      <c r="FH1005" s="39"/>
      <c r="FJ1005" s="39"/>
    </row>
    <row r="1006" spans="1:166" customFormat="1" ht="68.25" x14ac:dyDescent="0.25">
      <c r="A1006" s="50"/>
      <c r="B1006" s="51" t="s">
        <v>61</v>
      </c>
      <c r="C1006" s="388" t="s">
        <v>62</v>
      </c>
      <c r="D1006" s="388"/>
      <c r="E1006" s="388"/>
      <c r="F1006" s="388"/>
      <c r="G1006" s="388"/>
      <c r="H1006" s="388"/>
      <c r="I1006" s="388"/>
      <c r="J1006" s="388"/>
      <c r="K1006" s="388"/>
      <c r="L1006" s="389"/>
      <c r="EX1006" s="38"/>
      <c r="EY1006" s="39"/>
      <c r="EZ1006" s="39"/>
      <c r="FA1006" s="39"/>
      <c r="FB1006" s="39"/>
      <c r="FD1006" s="3" t="s">
        <v>62</v>
      </c>
      <c r="FH1006" s="39"/>
      <c r="FJ1006" s="39"/>
    </row>
    <row r="1007" spans="1:166" customFormat="1" ht="15" x14ac:dyDescent="0.25">
      <c r="A1007" s="52"/>
      <c r="B1007" s="51" t="s">
        <v>56</v>
      </c>
      <c r="C1007" s="385" t="s">
        <v>65</v>
      </c>
      <c r="D1007" s="385"/>
      <c r="E1007" s="385"/>
      <c r="F1007" s="53"/>
      <c r="G1007" s="54"/>
      <c r="H1007" s="54"/>
      <c r="I1007" s="54"/>
      <c r="J1007" s="55">
        <v>9770.58</v>
      </c>
      <c r="K1007" s="60">
        <v>1.1499999999999999</v>
      </c>
      <c r="L1007" s="99">
        <v>67417</v>
      </c>
      <c r="EX1007" s="38"/>
      <c r="EY1007" s="39"/>
      <c r="EZ1007" s="39"/>
      <c r="FA1007" s="39"/>
      <c r="FB1007" s="39"/>
      <c r="FE1007" s="3" t="s">
        <v>65</v>
      </c>
      <c r="FH1007" s="39"/>
      <c r="FJ1007" s="39"/>
    </row>
    <row r="1008" spans="1:166" customFormat="1" ht="15" x14ac:dyDescent="0.25">
      <c r="A1008" s="59"/>
      <c r="B1008" s="51"/>
      <c r="C1008" s="385" t="s">
        <v>72</v>
      </c>
      <c r="D1008" s="385"/>
      <c r="E1008" s="385"/>
      <c r="F1008" s="53" t="s">
        <v>73</v>
      </c>
      <c r="G1008" s="60">
        <v>7.54</v>
      </c>
      <c r="H1008" s="60">
        <v>1.1499999999999999</v>
      </c>
      <c r="I1008" s="79">
        <v>52.026000000000003</v>
      </c>
      <c r="J1008" s="62"/>
      <c r="K1008" s="54"/>
      <c r="L1008" s="57"/>
      <c r="EX1008" s="38"/>
      <c r="EY1008" s="39"/>
      <c r="EZ1008" s="39"/>
      <c r="FA1008" s="39"/>
      <c r="FB1008" s="39"/>
      <c r="FF1008" s="3" t="s">
        <v>72</v>
      </c>
      <c r="FH1008" s="39"/>
      <c r="FJ1008" s="39"/>
    </row>
    <row r="1009" spans="1:166" customFormat="1" ht="15" x14ac:dyDescent="0.25">
      <c r="A1009" s="48"/>
      <c r="B1009" s="51"/>
      <c r="C1009" s="384" t="s">
        <v>75</v>
      </c>
      <c r="D1009" s="384"/>
      <c r="E1009" s="384"/>
      <c r="F1009" s="63"/>
      <c r="G1009" s="64"/>
      <c r="H1009" s="64"/>
      <c r="I1009" s="64"/>
      <c r="J1009" s="65">
        <v>9770.58</v>
      </c>
      <c r="K1009" s="64"/>
      <c r="L1009" s="101">
        <v>67417</v>
      </c>
      <c r="EX1009" s="38"/>
      <c r="EY1009" s="39"/>
      <c r="EZ1009" s="39"/>
      <c r="FA1009" s="39"/>
      <c r="FB1009" s="39"/>
      <c r="FG1009" s="3" t="s">
        <v>75</v>
      </c>
      <c r="FH1009" s="39"/>
      <c r="FJ1009" s="39"/>
    </row>
    <row r="1010" spans="1:166" customFormat="1" ht="15" x14ac:dyDescent="0.25">
      <c r="A1010" s="59"/>
      <c r="B1010" s="51"/>
      <c r="C1010" s="385" t="s">
        <v>76</v>
      </c>
      <c r="D1010" s="385"/>
      <c r="E1010" s="385"/>
      <c r="F1010" s="53"/>
      <c r="G1010" s="54"/>
      <c r="H1010" s="54"/>
      <c r="I1010" s="54"/>
      <c r="J1010" s="62"/>
      <c r="K1010" s="54"/>
      <c r="L1010" s="99">
        <v>67417</v>
      </c>
      <c r="EX1010" s="38"/>
      <c r="EY1010" s="39"/>
      <c r="EZ1010" s="39"/>
      <c r="FA1010" s="39"/>
      <c r="FB1010" s="39"/>
      <c r="FF1010" s="3" t="s">
        <v>76</v>
      </c>
      <c r="FH1010" s="39"/>
      <c r="FJ1010" s="39"/>
    </row>
    <row r="1011" spans="1:166" customFormat="1" ht="45.75" x14ac:dyDescent="0.25">
      <c r="A1011" s="59"/>
      <c r="B1011" s="51" t="s">
        <v>128</v>
      </c>
      <c r="C1011" s="385" t="s">
        <v>129</v>
      </c>
      <c r="D1011" s="385"/>
      <c r="E1011" s="385"/>
      <c r="F1011" s="53" t="s">
        <v>79</v>
      </c>
      <c r="G1011" s="66">
        <v>103</v>
      </c>
      <c r="H1011" s="54"/>
      <c r="I1011" s="66">
        <v>103</v>
      </c>
      <c r="J1011" s="62"/>
      <c r="K1011" s="54"/>
      <c r="L1011" s="99">
        <v>69439.509999999995</v>
      </c>
      <c r="EX1011" s="38"/>
      <c r="EY1011" s="39"/>
      <c r="EZ1011" s="39"/>
      <c r="FA1011" s="39"/>
      <c r="FB1011" s="39"/>
      <c r="FF1011" s="3" t="s">
        <v>129</v>
      </c>
      <c r="FH1011" s="39"/>
      <c r="FJ1011" s="39"/>
    </row>
    <row r="1012" spans="1:166" customFormat="1" ht="45.75" x14ac:dyDescent="0.25">
      <c r="A1012" s="59"/>
      <c r="B1012" s="51" t="s">
        <v>130</v>
      </c>
      <c r="C1012" s="385" t="s">
        <v>131</v>
      </c>
      <c r="D1012" s="385"/>
      <c r="E1012" s="385"/>
      <c r="F1012" s="53" t="s">
        <v>79</v>
      </c>
      <c r="G1012" s="66">
        <v>59</v>
      </c>
      <c r="H1012" s="54"/>
      <c r="I1012" s="66">
        <v>59</v>
      </c>
      <c r="J1012" s="62"/>
      <c r="K1012" s="54"/>
      <c r="L1012" s="99">
        <v>39776.03</v>
      </c>
      <c r="EX1012" s="38"/>
      <c r="EY1012" s="39"/>
      <c r="EZ1012" s="39"/>
      <c r="FA1012" s="39"/>
      <c r="FB1012" s="39"/>
      <c r="FF1012" s="3" t="s">
        <v>131</v>
      </c>
      <c r="FH1012" s="39"/>
      <c r="FJ1012" s="39"/>
    </row>
    <row r="1013" spans="1:166" customFormat="1" ht="15" x14ac:dyDescent="0.25">
      <c r="A1013" s="67"/>
      <c r="B1013" s="68"/>
      <c r="C1013" s="386" t="s">
        <v>82</v>
      </c>
      <c r="D1013" s="386"/>
      <c r="E1013" s="386"/>
      <c r="F1013" s="42"/>
      <c r="G1013" s="43"/>
      <c r="H1013" s="43"/>
      <c r="I1013" s="43"/>
      <c r="J1013" s="46"/>
      <c r="K1013" s="43"/>
      <c r="L1013" s="102">
        <v>176632.54</v>
      </c>
      <c r="EX1013" s="38"/>
      <c r="EY1013" s="39"/>
      <c r="EZ1013" s="39"/>
      <c r="FA1013" s="39"/>
      <c r="FB1013" s="39"/>
      <c r="FH1013" s="39" t="s">
        <v>82</v>
      </c>
      <c r="FJ1013" s="39"/>
    </row>
    <row r="1014" spans="1:166" customFormat="1" ht="34.5" x14ac:dyDescent="0.25">
      <c r="A1014" s="40" t="s">
        <v>361</v>
      </c>
      <c r="B1014" s="41" t="s">
        <v>362</v>
      </c>
      <c r="C1014" s="386" t="s">
        <v>363</v>
      </c>
      <c r="D1014" s="386"/>
      <c r="E1014" s="386"/>
      <c r="F1014" s="42" t="s">
        <v>327</v>
      </c>
      <c r="G1014" s="43">
        <v>6</v>
      </c>
      <c r="H1014" s="44">
        <v>1</v>
      </c>
      <c r="I1014" s="44">
        <v>6</v>
      </c>
      <c r="J1014" s="46"/>
      <c r="K1014" s="43"/>
      <c r="L1014" s="47"/>
      <c r="EX1014" s="38"/>
      <c r="EY1014" s="39"/>
      <c r="EZ1014" s="39" t="s">
        <v>363</v>
      </c>
      <c r="FA1014" s="39" t="s">
        <v>4</v>
      </c>
      <c r="FB1014" s="39" t="s">
        <v>4</v>
      </c>
      <c r="FH1014" s="39"/>
      <c r="FJ1014" s="39"/>
    </row>
    <row r="1015" spans="1:166" customFormat="1" ht="15" x14ac:dyDescent="0.25">
      <c r="A1015" s="48"/>
      <c r="B1015" s="49"/>
      <c r="C1015" s="385" t="s">
        <v>360</v>
      </c>
      <c r="D1015" s="385"/>
      <c r="E1015" s="385"/>
      <c r="F1015" s="385"/>
      <c r="G1015" s="385"/>
      <c r="H1015" s="385"/>
      <c r="I1015" s="385"/>
      <c r="J1015" s="385"/>
      <c r="K1015" s="385"/>
      <c r="L1015" s="387"/>
      <c r="EX1015" s="38"/>
      <c r="EY1015" s="39"/>
      <c r="EZ1015" s="39"/>
      <c r="FA1015" s="39"/>
      <c r="FB1015" s="39"/>
      <c r="FC1015" s="3" t="s">
        <v>360</v>
      </c>
      <c r="FH1015" s="39"/>
      <c r="FJ1015" s="39"/>
    </row>
    <row r="1016" spans="1:166" customFormat="1" ht="68.25" x14ac:dyDescent="0.25">
      <c r="A1016" s="50"/>
      <c r="B1016" s="51" t="s">
        <v>61</v>
      </c>
      <c r="C1016" s="388" t="s">
        <v>62</v>
      </c>
      <c r="D1016" s="388"/>
      <c r="E1016" s="388"/>
      <c r="F1016" s="388"/>
      <c r="G1016" s="388"/>
      <c r="H1016" s="388"/>
      <c r="I1016" s="388"/>
      <c r="J1016" s="388"/>
      <c r="K1016" s="388"/>
      <c r="L1016" s="389"/>
      <c r="EX1016" s="38"/>
      <c r="EY1016" s="39"/>
      <c r="EZ1016" s="39"/>
      <c r="FA1016" s="39"/>
      <c r="FB1016" s="39"/>
      <c r="FD1016" s="3" t="s">
        <v>62</v>
      </c>
      <c r="FH1016" s="39"/>
      <c r="FJ1016" s="39"/>
    </row>
    <row r="1017" spans="1:166" customFormat="1" ht="15" x14ac:dyDescent="0.25">
      <c r="A1017" s="52"/>
      <c r="B1017" s="51" t="s">
        <v>56</v>
      </c>
      <c r="C1017" s="385" t="s">
        <v>65</v>
      </c>
      <c r="D1017" s="385"/>
      <c r="E1017" s="385"/>
      <c r="F1017" s="53"/>
      <c r="G1017" s="54"/>
      <c r="H1017" s="54"/>
      <c r="I1017" s="54"/>
      <c r="J1017" s="55">
        <v>9770.59</v>
      </c>
      <c r="K1017" s="60">
        <v>1.1499999999999999</v>
      </c>
      <c r="L1017" s="99">
        <v>67417.070000000007</v>
      </c>
      <c r="EX1017" s="38"/>
      <c r="EY1017" s="39"/>
      <c r="EZ1017" s="39"/>
      <c r="FA1017" s="39"/>
      <c r="FB1017" s="39"/>
      <c r="FE1017" s="3" t="s">
        <v>65</v>
      </c>
      <c r="FH1017" s="39"/>
      <c r="FJ1017" s="39"/>
    </row>
    <row r="1018" spans="1:166" customFormat="1" ht="15" x14ac:dyDescent="0.25">
      <c r="A1018" s="59"/>
      <c r="B1018" s="51"/>
      <c r="C1018" s="385" t="s">
        <v>72</v>
      </c>
      <c r="D1018" s="385"/>
      <c r="E1018" s="385"/>
      <c r="F1018" s="53" t="s">
        <v>73</v>
      </c>
      <c r="G1018" s="60">
        <v>0.71</v>
      </c>
      <c r="H1018" s="60">
        <v>1.1499999999999999</v>
      </c>
      <c r="I1018" s="79">
        <v>4.899</v>
      </c>
      <c r="J1018" s="62"/>
      <c r="K1018" s="54"/>
      <c r="L1018" s="57"/>
      <c r="EX1018" s="38"/>
      <c r="EY1018" s="39"/>
      <c r="EZ1018" s="39"/>
      <c r="FA1018" s="39"/>
      <c r="FB1018" s="39"/>
      <c r="FF1018" s="3" t="s">
        <v>72</v>
      </c>
      <c r="FH1018" s="39"/>
      <c r="FJ1018" s="39"/>
    </row>
    <row r="1019" spans="1:166" customFormat="1" ht="15" x14ac:dyDescent="0.25">
      <c r="A1019" s="48"/>
      <c r="B1019" s="51"/>
      <c r="C1019" s="384" t="s">
        <v>75</v>
      </c>
      <c r="D1019" s="384"/>
      <c r="E1019" s="384"/>
      <c r="F1019" s="63"/>
      <c r="G1019" s="64"/>
      <c r="H1019" s="64"/>
      <c r="I1019" s="64"/>
      <c r="J1019" s="65">
        <v>9770.59</v>
      </c>
      <c r="K1019" s="64"/>
      <c r="L1019" s="101">
        <v>67417.070000000007</v>
      </c>
      <c r="EX1019" s="38"/>
      <c r="EY1019" s="39"/>
      <c r="EZ1019" s="39"/>
      <c r="FA1019" s="39"/>
      <c r="FB1019" s="39"/>
      <c r="FG1019" s="3" t="s">
        <v>75</v>
      </c>
      <c r="FH1019" s="39"/>
      <c r="FJ1019" s="39"/>
    </row>
    <row r="1020" spans="1:166" customFormat="1" ht="15" x14ac:dyDescent="0.25">
      <c r="A1020" s="59"/>
      <c r="B1020" s="51"/>
      <c r="C1020" s="385" t="s">
        <v>76</v>
      </c>
      <c r="D1020" s="385"/>
      <c r="E1020" s="385"/>
      <c r="F1020" s="53"/>
      <c r="G1020" s="54"/>
      <c r="H1020" s="54"/>
      <c r="I1020" s="54"/>
      <c r="J1020" s="62"/>
      <c r="K1020" s="54"/>
      <c r="L1020" s="99">
        <v>67417.070000000007</v>
      </c>
      <c r="EX1020" s="38"/>
      <c r="EY1020" s="39"/>
      <c r="EZ1020" s="39"/>
      <c r="FA1020" s="39"/>
      <c r="FB1020" s="39"/>
      <c r="FF1020" s="3" t="s">
        <v>76</v>
      </c>
      <c r="FH1020" s="39"/>
      <c r="FJ1020" s="39"/>
    </row>
    <row r="1021" spans="1:166" customFormat="1" ht="45.75" x14ac:dyDescent="0.25">
      <c r="A1021" s="59"/>
      <c r="B1021" s="51" t="s">
        <v>128</v>
      </c>
      <c r="C1021" s="385" t="s">
        <v>129</v>
      </c>
      <c r="D1021" s="385"/>
      <c r="E1021" s="385"/>
      <c r="F1021" s="53" t="s">
        <v>79</v>
      </c>
      <c r="G1021" s="66">
        <v>103</v>
      </c>
      <c r="H1021" s="54"/>
      <c r="I1021" s="66">
        <v>103</v>
      </c>
      <c r="J1021" s="62"/>
      <c r="K1021" s="54"/>
      <c r="L1021" s="99">
        <v>69439.58</v>
      </c>
      <c r="EX1021" s="38"/>
      <c r="EY1021" s="39"/>
      <c r="EZ1021" s="39"/>
      <c r="FA1021" s="39"/>
      <c r="FB1021" s="39"/>
      <c r="FF1021" s="3" t="s">
        <v>129</v>
      </c>
      <c r="FH1021" s="39"/>
      <c r="FJ1021" s="39"/>
    </row>
    <row r="1022" spans="1:166" customFormat="1" ht="45.75" x14ac:dyDescent="0.25">
      <c r="A1022" s="59"/>
      <c r="B1022" s="51" t="s">
        <v>130</v>
      </c>
      <c r="C1022" s="385" t="s">
        <v>131</v>
      </c>
      <c r="D1022" s="385"/>
      <c r="E1022" s="385"/>
      <c r="F1022" s="53" t="s">
        <v>79</v>
      </c>
      <c r="G1022" s="66">
        <v>59</v>
      </c>
      <c r="H1022" s="54"/>
      <c r="I1022" s="66">
        <v>59</v>
      </c>
      <c r="J1022" s="62"/>
      <c r="K1022" s="54"/>
      <c r="L1022" s="99">
        <v>39776.07</v>
      </c>
      <c r="EX1022" s="38"/>
      <c r="EY1022" s="39"/>
      <c r="EZ1022" s="39"/>
      <c r="FA1022" s="39"/>
      <c r="FB1022" s="39"/>
      <c r="FF1022" s="3" t="s">
        <v>131</v>
      </c>
      <c r="FH1022" s="39"/>
      <c r="FJ1022" s="39"/>
    </row>
    <row r="1023" spans="1:166" customFormat="1" ht="15" x14ac:dyDescent="0.25">
      <c r="A1023" s="67"/>
      <c r="B1023" s="68"/>
      <c r="C1023" s="386" t="s">
        <v>82</v>
      </c>
      <c r="D1023" s="386"/>
      <c r="E1023" s="386"/>
      <c r="F1023" s="42"/>
      <c r="G1023" s="43"/>
      <c r="H1023" s="43"/>
      <c r="I1023" s="43"/>
      <c r="J1023" s="46"/>
      <c r="K1023" s="43"/>
      <c r="L1023" s="102">
        <v>176632.72</v>
      </c>
      <c r="EX1023" s="38"/>
      <c r="EY1023" s="39"/>
      <c r="EZ1023" s="39"/>
      <c r="FA1023" s="39"/>
      <c r="FB1023" s="39"/>
      <c r="FH1023" s="39" t="s">
        <v>82</v>
      </c>
      <c r="FJ1023" s="39"/>
    </row>
    <row r="1024" spans="1:166" customFormat="1" ht="23.25" x14ac:dyDescent="0.25">
      <c r="A1024" s="40" t="s">
        <v>364</v>
      </c>
      <c r="B1024" s="41" t="s">
        <v>365</v>
      </c>
      <c r="C1024" s="386" t="s">
        <v>366</v>
      </c>
      <c r="D1024" s="386"/>
      <c r="E1024" s="386"/>
      <c r="F1024" s="42" t="s">
        <v>327</v>
      </c>
      <c r="G1024" s="43">
        <v>6</v>
      </c>
      <c r="H1024" s="44">
        <v>1</v>
      </c>
      <c r="I1024" s="44">
        <v>6</v>
      </c>
      <c r="J1024" s="77">
        <v>272</v>
      </c>
      <c r="K1024" s="43"/>
      <c r="L1024" s="102">
        <v>1632</v>
      </c>
      <c r="EX1024" s="38"/>
      <c r="EY1024" s="39"/>
      <c r="EZ1024" s="39" t="s">
        <v>366</v>
      </c>
      <c r="FA1024" s="39" t="s">
        <v>4</v>
      </c>
      <c r="FB1024" s="39" t="s">
        <v>4</v>
      </c>
      <c r="FH1024" s="39"/>
      <c r="FJ1024" s="39"/>
    </row>
    <row r="1025" spans="1:166" customFormat="1" ht="15" x14ac:dyDescent="0.25">
      <c r="A1025" s="48"/>
      <c r="B1025" s="49"/>
      <c r="C1025" s="385" t="s">
        <v>360</v>
      </c>
      <c r="D1025" s="385"/>
      <c r="E1025" s="385"/>
      <c r="F1025" s="385"/>
      <c r="G1025" s="385"/>
      <c r="H1025" s="385"/>
      <c r="I1025" s="385"/>
      <c r="J1025" s="385"/>
      <c r="K1025" s="385"/>
      <c r="L1025" s="387"/>
      <c r="EX1025" s="38"/>
      <c r="EY1025" s="39"/>
      <c r="EZ1025" s="39"/>
      <c r="FA1025" s="39"/>
      <c r="FB1025" s="39"/>
      <c r="FC1025" s="3" t="s">
        <v>360</v>
      </c>
      <c r="FH1025" s="39"/>
      <c r="FJ1025" s="39"/>
    </row>
    <row r="1026" spans="1:166" customFormat="1" ht="15" x14ac:dyDescent="0.25">
      <c r="A1026" s="67"/>
      <c r="B1026" s="68"/>
      <c r="C1026" s="386" t="s">
        <v>82</v>
      </c>
      <c r="D1026" s="386"/>
      <c r="E1026" s="386"/>
      <c r="F1026" s="42"/>
      <c r="G1026" s="43"/>
      <c r="H1026" s="43"/>
      <c r="I1026" s="43"/>
      <c r="J1026" s="46"/>
      <c r="K1026" s="43"/>
      <c r="L1026" s="102">
        <v>1632</v>
      </c>
      <c r="EX1026" s="38"/>
      <c r="EY1026" s="39"/>
      <c r="EZ1026" s="39"/>
      <c r="FA1026" s="39"/>
      <c r="FB1026" s="39"/>
      <c r="FH1026" s="39" t="s">
        <v>82</v>
      </c>
      <c r="FJ1026" s="39"/>
    </row>
    <row r="1027" spans="1:166" customFormat="1" ht="33.75" x14ac:dyDescent="0.25">
      <c r="A1027" s="40" t="s">
        <v>367</v>
      </c>
      <c r="B1027" s="41" t="s">
        <v>368</v>
      </c>
      <c r="C1027" s="386" t="s">
        <v>369</v>
      </c>
      <c r="D1027" s="386"/>
      <c r="E1027" s="386"/>
      <c r="F1027" s="42" t="s">
        <v>85</v>
      </c>
      <c r="G1027" s="43">
        <v>5</v>
      </c>
      <c r="H1027" s="44">
        <v>1</v>
      </c>
      <c r="I1027" s="44">
        <v>5</v>
      </c>
      <c r="J1027" s="77">
        <v>993.33</v>
      </c>
      <c r="K1027" s="70">
        <v>1.04236</v>
      </c>
      <c r="L1027" s="102">
        <v>5177.04</v>
      </c>
      <c r="EX1027" s="38"/>
      <c r="EY1027" s="39"/>
      <c r="EZ1027" s="39" t="s">
        <v>369</v>
      </c>
      <c r="FA1027" s="39" t="s">
        <v>4</v>
      </c>
      <c r="FB1027" s="39" t="s">
        <v>4</v>
      </c>
      <c r="FH1027" s="39"/>
      <c r="FJ1027" s="39"/>
    </row>
    <row r="1028" spans="1:166" customFormat="1" ht="15" x14ac:dyDescent="0.25">
      <c r="A1028" s="48"/>
      <c r="B1028" s="49"/>
      <c r="C1028" s="385" t="s">
        <v>370</v>
      </c>
      <c r="D1028" s="385"/>
      <c r="E1028" s="385"/>
      <c r="F1028" s="385"/>
      <c r="G1028" s="385"/>
      <c r="H1028" s="385"/>
      <c r="I1028" s="385"/>
      <c r="J1028" s="385"/>
      <c r="K1028" s="385"/>
      <c r="L1028" s="387"/>
      <c r="EX1028" s="38"/>
      <c r="EY1028" s="39"/>
      <c r="EZ1028" s="39"/>
      <c r="FA1028" s="39"/>
      <c r="FB1028" s="39"/>
      <c r="FH1028" s="39"/>
      <c r="FI1028" s="3" t="s">
        <v>370</v>
      </c>
      <c r="FJ1028" s="39"/>
    </row>
    <row r="1029" spans="1:166" customFormat="1" ht="15" x14ac:dyDescent="0.25">
      <c r="A1029" s="50"/>
      <c r="B1029" s="51"/>
      <c r="C1029" s="388" t="s">
        <v>87</v>
      </c>
      <c r="D1029" s="388"/>
      <c r="E1029" s="388"/>
      <c r="F1029" s="388"/>
      <c r="G1029" s="388"/>
      <c r="H1029" s="388"/>
      <c r="I1029" s="388"/>
      <c r="J1029" s="388"/>
      <c r="K1029" s="388"/>
      <c r="L1029" s="389"/>
      <c r="EX1029" s="38"/>
      <c r="EY1029" s="39"/>
      <c r="EZ1029" s="39"/>
      <c r="FA1029" s="39"/>
      <c r="FB1029" s="39"/>
      <c r="FD1029" s="3" t="s">
        <v>87</v>
      </c>
      <c r="FH1029" s="39"/>
      <c r="FJ1029" s="39"/>
    </row>
    <row r="1030" spans="1:166" customFormat="1" ht="15" x14ac:dyDescent="0.25">
      <c r="A1030" s="50"/>
      <c r="B1030" s="51"/>
      <c r="C1030" s="388" t="s">
        <v>88</v>
      </c>
      <c r="D1030" s="388"/>
      <c r="E1030" s="388"/>
      <c r="F1030" s="388"/>
      <c r="G1030" s="388"/>
      <c r="H1030" s="388"/>
      <c r="I1030" s="388"/>
      <c r="J1030" s="388"/>
      <c r="K1030" s="388"/>
      <c r="L1030" s="389"/>
      <c r="EX1030" s="38"/>
      <c r="EY1030" s="39"/>
      <c r="EZ1030" s="39"/>
      <c r="FA1030" s="39"/>
      <c r="FB1030" s="39"/>
      <c r="FD1030" s="3" t="s">
        <v>88</v>
      </c>
      <c r="FH1030" s="39"/>
      <c r="FJ1030" s="39"/>
    </row>
    <row r="1031" spans="1:166" customFormat="1" ht="15" x14ac:dyDescent="0.25">
      <c r="A1031" s="67"/>
      <c r="B1031" s="68"/>
      <c r="C1031" s="386" t="s">
        <v>82</v>
      </c>
      <c r="D1031" s="386"/>
      <c r="E1031" s="386"/>
      <c r="F1031" s="42"/>
      <c r="G1031" s="43"/>
      <c r="H1031" s="43"/>
      <c r="I1031" s="43"/>
      <c r="J1031" s="46"/>
      <c r="K1031" s="43"/>
      <c r="L1031" s="102">
        <v>5177.04</v>
      </c>
      <c r="EX1031" s="38"/>
      <c r="EY1031" s="39"/>
      <c r="EZ1031" s="39"/>
      <c r="FA1031" s="39"/>
      <c r="FB1031" s="39"/>
      <c r="FH1031" s="39" t="s">
        <v>82</v>
      </c>
      <c r="FJ1031" s="39"/>
    </row>
    <row r="1032" spans="1:166" customFormat="1" ht="34.5" x14ac:dyDescent="0.25">
      <c r="A1032" s="40" t="s">
        <v>371</v>
      </c>
      <c r="B1032" s="41" t="s">
        <v>304</v>
      </c>
      <c r="C1032" s="386" t="s">
        <v>372</v>
      </c>
      <c r="D1032" s="386"/>
      <c r="E1032" s="386"/>
      <c r="F1032" s="42" t="s">
        <v>59</v>
      </c>
      <c r="G1032" s="43">
        <v>0.5706</v>
      </c>
      <c r="H1032" s="44">
        <v>1</v>
      </c>
      <c r="I1032" s="45">
        <v>0.5706</v>
      </c>
      <c r="J1032" s="46"/>
      <c r="K1032" s="43"/>
      <c r="L1032" s="47"/>
      <c r="EX1032" s="38"/>
      <c r="EY1032" s="39"/>
      <c r="EZ1032" s="39" t="s">
        <v>372</v>
      </c>
      <c r="FA1032" s="39" t="s">
        <v>4</v>
      </c>
      <c r="FB1032" s="39" t="s">
        <v>4</v>
      </c>
      <c r="FH1032" s="39"/>
      <c r="FJ1032" s="39"/>
    </row>
    <row r="1033" spans="1:166" customFormat="1" ht="15" x14ac:dyDescent="0.25">
      <c r="A1033" s="48"/>
      <c r="B1033" s="49"/>
      <c r="C1033" s="385" t="s">
        <v>373</v>
      </c>
      <c r="D1033" s="385"/>
      <c r="E1033" s="385"/>
      <c r="F1033" s="385"/>
      <c r="G1033" s="385"/>
      <c r="H1033" s="385"/>
      <c r="I1033" s="385"/>
      <c r="J1033" s="385"/>
      <c r="K1033" s="385"/>
      <c r="L1033" s="387"/>
      <c r="EX1033" s="38"/>
      <c r="EY1033" s="39"/>
      <c r="EZ1033" s="39"/>
      <c r="FA1033" s="39"/>
      <c r="FB1033" s="39"/>
      <c r="FC1033" s="3" t="s">
        <v>373</v>
      </c>
      <c r="FH1033" s="39"/>
      <c r="FJ1033" s="39"/>
    </row>
    <row r="1034" spans="1:166" customFormat="1" ht="68.25" x14ac:dyDescent="0.25">
      <c r="A1034" s="50"/>
      <c r="B1034" s="51" t="s">
        <v>61</v>
      </c>
      <c r="C1034" s="388" t="s">
        <v>62</v>
      </c>
      <c r="D1034" s="388"/>
      <c r="E1034" s="388"/>
      <c r="F1034" s="388"/>
      <c r="G1034" s="388"/>
      <c r="H1034" s="388"/>
      <c r="I1034" s="388"/>
      <c r="J1034" s="388"/>
      <c r="K1034" s="388"/>
      <c r="L1034" s="389"/>
      <c r="EX1034" s="38"/>
      <c r="EY1034" s="39"/>
      <c r="EZ1034" s="39"/>
      <c r="FA1034" s="39"/>
      <c r="FB1034" s="39"/>
      <c r="FD1034" s="3" t="s">
        <v>62</v>
      </c>
      <c r="FH1034" s="39"/>
      <c r="FJ1034" s="39"/>
    </row>
    <row r="1035" spans="1:166" customFormat="1" ht="23.25" x14ac:dyDescent="0.25">
      <c r="A1035" s="50"/>
      <c r="B1035" s="51" t="s">
        <v>63</v>
      </c>
      <c r="C1035" s="388" t="s">
        <v>64</v>
      </c>
      <c r="D1035" s="388"/>
      <c r="E1035" s="388"/>
      <c r="F1035" s="388"/>
      <c r="G1035" s="388"/>
      <c r="H1035" s="388"/>
      <c r="I1035" s="388"/>
      <c r="J1035" s="388"/>
      <c r="K1035" s="388"/>
      <c r="L1035" s="389"/>
      <c r="EX1035" s="38"/>
      <c r="EY1035" s="39"/>
      <c r="EZ1035" s="39"/>
      <c r="FA1035" s="39"/>
      <c r="FB1035" s="39"/>
      <c r="FD1035" s="3" t="s">
        <v>64</v>
      </c>
      <c r="FH1035" s="39"/>
      <c r="FJ1035" s="39"/>
    </row>
    <row r="1036" spans="1:166" customFormat="1" ht="15" x14ac:dyDescent="0.25">
      <c r="A1036" s="52"/>
      <c r="B1036" s="51" t="s">
        <v>56</v>
      </c>
      <c r="C1036" s="385" t="s">
        <v>65</v>
      </c>
      <c r="D1036" s="385"/>
      <c r="E1036" s="385"/>
      <c r="F1036" s="53"/>
      <c r="G1036" s="54"/>
      <c r="H1036" s="54"/>
      <c r="I1036" s="54"/>
      <c r="J1036" s="55">
        <v>60230.35</v>
      </c>
      <c r="K1036" s="56">
        <v>1.3225</v>
      </c>
      <c r="L1036" s="99">
        <v>45450.94</v>
      </c>
      <c r="EX1036" s="38"/>
      <c r="EY1036" s="39"/>
      <c r="EZ1036" s="39"/>
      <c r="FA1036" s="39"/>
      <c r="FB1036" s="39"/>
      <c r="FE1036" s="3" t="s">
        <v>65</v>
      </c>
      <c r="FH1036" s="39"/>
      <c r="FJ1036" s="39"/>
    </row>
    <row r="1037" spans="1:166" customFormat="1" ht="15" x14ac:dyDescent="0.25">
      <c r="A1037" s="52"/>
      <c r="B1037" s="51" t="s">
        <v>66</v>
      </c>
      <c r="C1037" s="385" t="s">
        <v>67</v>
      </c>
      <c r="D1037" s="385"/>
      <c r="E1037" s="385"/>
      <c r="F1037" s="53"/>
      <c r="G1037" s="54"/>
      <c r="H1037" s="54"/>
      <c r="I1037" s="54"/>
      <c r="J1037" s="55">
        <v>7187.5</v>
      </c>
      <c r="K1037" s="56">
        <v>1.4375</v>
      </c>
      <c r="L1037" s="99">
        <v>5895.46</v>
      </c>
      <c r="EX1037" s="38"/>
      <c r="EY1037" s="39"/>
      <c r="EZ1037" s="39"/>
      <c r="FA1037" s="39"/>
      <c r="FB1037" s="39"/>
      <c r="FE1037" s="3" t="s">
        <v>67</v>
      </c>
      <c r="FH1037" s="39"/>
      <c r="FJ1037" s="39"/>
    </row>
    <row r="1038" spans="1:166" customFormat="1" ht="15" x14ac:dyDescent="0.25">
      <c r="A1038" s="52"/>
      <c r="B1038" s="51" t="s">
        <v>68</v>
      </c>
      <c r="C1038" s="385" t="s">
        <v>69</v>
      </c>
      <c r="D1038" s="385"/>
      <c r="E1038" s="385"/>
      <c r="F1038" s="53"/>
      <c r="G1038" s="54"/>
      <c r="H1038" s="54"/>
      <c r="I1038" s="54"/>
      <c r="J1038" s="58">
        <v>31.38</v>
      </c>
      <c r="K1038" s="56">
        <v>1.4375</v>
      </c>
      <c r="L1038" s="100">
        <v>25.74</v>
      </c>
      <c r="EX1038" s="38"/>
      <c r="EY1038" s="39"/>
      <c r="EZ1038" s="39"/>
      <c r="FA1038" s="39"/>
      <c r="FB1038" s="39"/>
      <c r="FE1038" s="3" t="s">
        <v>69</v>
      </c>
      <c r="FH1038" s="39"/>
      <c r="FJ1038" s="39"/>
    </row>
    <row r="1039" spans="1:166" customFormat="1" ht="15" x14ac:dyDescent="0.25">
      <c r="A1039" s="52"/>
      <c r="B1039" s="51" t="s">
        <v>70</v>
      </c>
      <c r="C1039" s="385" t="s">
        <v>71</v>
      </c>
      <c r="D1039" s="385"/>
      <c r="E1039" s="385"/>
      <c r="F1039" s="53"/>
      <c r="G1039" s="54"/>
      <c r="H1039" s="54"/>
      <c r="I1039" s="54"/>
      <c r="J1039" s="58">
        <v>52.95</v>
      </c>
      <c r="K1039" s="54"/>
      <c r="L1039" s="100">
        <v>30.21</v>
      </c>
      <c r="EX1039" s="38"/>
      <c r="EY1039" s="39"/>
      <c r="EZ1039" s="39"/>
      <c r="FA1039" s="39"/>
      <c r="FB1039" s="39"/>
      <c r="FE1039" s="3" t="s">
        <v>71</v>
      </c>
      <c r="FH1039" s="39"/>
      <c r="FJ1039" s="39"/>
    </row>
    <row r="1040" spans="1:166" customFormat="1" ht="15" x14ac:dyDescent="0.25">
      <c r="A1040" s="59"/>
      <c r="B1040" s="51"/>
      <c r="C1040" s="385" t="s">
        <v>72</v>
      </c>
      <c r="D1040" s="385"/>
      <c r="E1040" s="385"/>
      <c r="F1040" s="53" t="s">
        <v>73</v>
      </c>
      <c r="G1040" s="60">
        <v>46.48</v>
      </c>
      <c r="H1040" s="56">
        <v>1.3225</v>
      </c>
      <c r="I1040" s="61">
        <v>35.074667900000001</v>
      </c>
      <c r="J1040" s="62"/>
      <c r="K1040" s="54"/>
      <c r="L1040" s="57"/>
      <c r="EX1040" s="38"/>
      <c r="EY1040" s="39"/>
      <c r="EZ1040" s="39"/>
      <c r="FA1040" s="39"/>
      <c r="FB1040" s="39"/>
      <c r="FF1040" s="3" t="s">
        <v>72</v>
      </c>
      <c r="FH1040" s="39"/>
      <c r="FJ1040" s="39"/>
    </row>
    <row r="1041" spans="1:166" customFormat="1" ht="15" x14ac:dyDescent="0.25">
      <c r="A1041" s="59"/>
      <c r="B1041" s="51"/>
      <c r="C1041" s="385" t="s">
        <v>74</v>
      </c>
      <c r="D1041" s="385"/>
      <c r="E1041" s="385"/>
      <c r="F1041" s="53" t="s">
        <v>73</v>
      </c>
      <c r="G1041" s="73">
        <v>2.5</v>
      </c>
      <c r="H1041" s="56">
        <v>1.4375</v>
      </c>
      <c r="I1041" s="61">
        <v>2.0505938000000001</v>
      </c>
      <c r="J1041" s="62"/>
      <c r="K1041" s="54"/>
      <c r="L1041" s="57"/>
      <c r="EX1041" s="38"/>
      <c r="EY1041" s="39"/>
      <c r="EZ1041" s="39"/>
      <c r="FA1041" s="39"/>
      <c r="FB1041" s="39"/>
      <c r="FF1041" s="3" t="s">
        <v>74</v>
      </c>
      <c r="FH1041" s="39"/>
      <c r="FJ1041" s="39"/>
    </row>
    <row r="1042" spans="1:166" customFormat="1" ht="15" x14ac:dyDescent="0.25">
      <c r="A1042" s="48"/>
      <c r="B1042" s="51"/>
      <c r="C1042" s="384" t="s">
        <v>75</v>
      </c>
      <c r="D1042" s="384"/>
      <c r="E1042" s="384"/>
      <c r="F1042" s="63"/>
      <c r="G1042" s="64"/>
      <c r="H1042" s="64"/>
      <c r="I1042" s="64"/>
      <c r="J1042" s="65">
        <v>67470.8</v>
      </c>
      <c r="K1042" s="64"/>
      <c r="L1042" s="101">
        <v>51376.61</v>
      </c>
      <c r="EX1042" s="38"/>
      <c r="EY1042" s="39"/>
      <c r="EZ1042" s="39"/>
      <c r="FA1042" s="39"/>
      <c r="FB1042" s="39"/>
      <c r="FG1042" s="3" t="s">
        <v>75</v>
      </c>
      <c r="FH1042" s="39"/>
      <c r="FJ1042" s="39"/>
    </row>
    <row r="1043" spans="1:166" customFormat="1" ht="15" x14ac:dyDescent="0.25">
      <c r="A1043" s="59"/>
      <c r="B1043" s="51"/>
      <c r="C1043" s="385" t="s">
        <v>76</v>
      </c>
      <c r="D1043" s="385"/>
      <c r="E1043" s="385"/>
      <c r="F1043" s="53"/>
      <c r="G1043" s="54"/>
      <c r="H1043" s="54"/>
      <c r="I1043" s="54"/>
      <c r="J1043" s="62"/>
      <c r="K1043" s="54"/>
      <c r="L1043" s="99">
        <v>45476.68</v>
      </c>
      <c r="EX1043" s="38"/>
      <c r="EY1043" s="39"/>
      <c r="EZ1043" s="39"/>
      <c r="FA1043" s="39"/>
      <c r="FB1043" s="39"/>
      <c r="FF1043" s="3" t="s">
        <v>76</v>
      </c>
      <c r="FH1043" s="39"/>
      <c r="FJ1043" s="39"/>
    </row>
    <row r="1044" spans="1:166" customFormat="1" ht="23.25" x14ac:dyDescent="0.25">
      <c r="A1044" s="59"/>
      <c r="B1044" s="51" t="s">
        <v>111</v>
      </c>
      <c r="C1044" s="385" t="s">
        <v>112</v>
      </c>
      <c r="D1044" s="385"/>
      <c r="E1044" s="385"/>
      <c r="F1044" s="53" t="s">
        <v>79</v>
      </c>
      <c r="G1044" s="66">
        <v>97</v>
      </c>
      <c r="H1044" s="54"/>
      <c r="I1044" s="66">
        <v>97</v>
      </c>
      <c r="J1044" s="62"/>
      <c r="K1044" s="54"/>
      <c r="L1044" s="99">
        <v>44112.38</v>
      </c>
      <c r="EX1044" s="38"/>
      <c r="EY1044" s="39"/>
      <c r="EZ1044" s="39"/>
      <c r="FA1044" s="39"/>
      <c r="FB1044" s="39"/>
      <c r="FF1044" s="3" t="s">
        <v>112</v>
      </c>
      <c r="FH1044" s="39"/>
      <c r="FJ1044" s="39"/>
    </row>
    <row r="1045" spans="1:166" customFormat="1" ht="23.25" x14ac:dyDescent="0.25">
      <c r="A1045" s="59"/>
      <c r="B1045" s="51" t="s">
        <v>113</v>
      </c>
      <c r="C1045" s="385" t="s">
        <v>114</v>
      </c>
      <c r="D1045" s="385"/>
      <c r="E1045" s="385"/>
      <c r="F1045" s="53" t="s">
        <v>79</v>
      </c>
      <c r="G1045" s="66">
        <v>51</v>
      </c>
      <c r="H1045" s="54"/>
      <c r="I1045" s="66">
        <v>51</v>
      </c>
      <c r="J1045" s="62"/>
      <c r="K1045" s="54"/>
      <c r="L1045" s="99">
        <v>23193.11</v>
      </c>
      <c r="EX1045" s="38"/>
      <c r="EY1045" s="39"/>
      <c r="EZ1045" s="39"/>
      <c r="FA1045" s="39"/>
      <c r="FB1045" s="39"/>
      <c r="FF1045" s="3" t="s">
        <v>114</v>
      </c>
      <c r="FH1045" s="39"/>
      <c r="FJ1045" s="39"/>
    </row>
    <row r="1046" spans="1:166" customFormat="1" ht="15" x14ac:dyDescent="0.25">
      <c r="A1046" s="67"/>
      <c r="B1046" s="68"/>
      <c r="C1046" s="386" t="s">
        <v>82</v>
      </c>
      <c r="D1046" s="386"/>
      <c r="E1046" s="386"/>
      <c r="F1046" s="42"/>
      <c r="G1046" s="43"/>
      <c r="H1046" s="43"/>
      <c r="I1046" s="43"/>
      <c r="J1046" s="46"/>
      <c r="K1046" s="43"/>
      <c r="L1046" s="102">
        <v>118682.1</v>
      </c>
      <c r="EX1046" s="38"/>
      <c r="EY1046" s="39"/>
      <c r="EZ1046" s="39"/>
      <c r="FA1046" s="39"/>
      <c r="FB1046" s="39"/>
      <c r="FH1046" s="39" t="s">
        <v>82</v>
      </c>
      <c r="FJ1046" s="39"/>
    </row>
    <row r="1047" spans="1:166" customFormat="1" ht="45" x14ac:dyDescent="0.25">
      <c r="A1047" s="40" t="s">
        <v>374</v>
      </c>
      <c r="B1047" s="41" t="s">
        <v>308</v>
      </c>
      <c r="C1047" s="386" t="s">
        <v>309</v>
      </c>
      <c r="D1047" s="386"/>
      <c r="E1047" s="386"/>
      <c r="F1047" s="42" t="s">
        <v>85</v>
      </c>
      <c r="G1047" s="43">
        <v>60</v>
      </c>
      <c r="H1047" s="44">
        <v>1</v>
      </c>
      <c r="I1047" s="44">
        <v>60</v>
      </c>
      <c r="J1047" s="69">
        <v>22783.33</v>
      </c>
      <c r="K1047" s="70">
        <v>1.04236</v>
      </c>
      <c r="L1047" s="102">
        <v>1424905.91</v>
      </c>
      <c r="EX1047" s="38"/>
      <c r="EY1047" s="39"/>
      <c r="EZ1047" s="39" t="s">
        <v>309</v>
      </c>
      <c r="FA1047" s="39" t="s">
        <v>4</v>
      </c>
      <c r="FB1047" s="39" t="s">
        <v>4</v>
      </c>
      <c r="FH1047" s="39"/>
      <c r="FJ1047" s="39"/>
    </row>
    <row r="1048" spans="1:166" customFormat="1" ht="15" x14ac:dyDescent="0.25">
      <c r="A1048" s="48"/>
      <c r="B1048" s="49"/>
      <c r="C1048" s="385" t="s">
        <v>310</v>
      </c>
      <c r="D1048" s="385"/>
      <c r="E1048" s="385"/>
      <c r="F1048" s="385"/>
      <c r="G1048" s="385"/>
      <c r="H1048" s="385"/>
      <c r="I1048" s="385"/>
      <c r="J1048" s="385"/>
      <c r="K1048" s="385"/>
      <c r="L1048" s="387"/>
      <c r="EX1048" s="38"/>
      <c r="EY1048" s="39"/>
      <c r="EZ1048" s="39"/>
      <c r="FA1048" s="39"/>
      <c r="FB1048" s="39"/>
      <c r="FH1048" s="39"/>
      <c r="FI1048" s="3" t="s">
        <v>310</v>
      </c>
      <c r="FJ1048" s="39"/>
    </row>
    <row r="1049" spans="1:166" customFormat="1" ht="15" x14ac:dyDescent="0.25">
      <c r="A1049" s="50"/>
      <c r="B1049" s="51"/>
      <c r="C1049" s="388" t="s">
        <v>87</v>
      </c>
      <c r="D1049" s="388"/>
      <c r="E1049" s="388"/>
      <c r="F1049" s="388"/>
      <c r="G1049" s="388"/>
      <c r="H1049" s="388"/>
      <c r="I1049" s="388"/>
      <c r="J1049" s="388"/>
      <c r="K1049" s="388"/>
      <c r="L1049" s="389"/>
      <c r="EX1049" s="38"/>
      <c r="EY1049" s="39"/>
      <c r="EZ1049" s="39"/>
      <c r="FA1049" s="39"/>
      <c r="FB1049" s="39"/>
      <c r="FD1049" s="3" t="s">
        <v>87</v>
      </c>
      <c r="FH1049" s="39"/>
      <c r="FJ1049" s="39"/>
    </row>
    <row r="1050" spans="1:166" customFormat="1" ht="15" x14ac:dyDescent="0.25">
      <c r="A1050" s="50"/>
      <c r="B1050" s="51"/>
      <c r="C1050" s="388" t="s">
        <v>88</v>
      </c>
      <c r="D1050" s="388"/>
      <c r="E1050" s="388"/>
      <c r="F1050" s="388"/>
      <c r="G1050" s="388"/>
      <c r="H1050" s="388"/>
      <c r="I1050" s="388"/>
      <c r="J1050" s="388"/>
      <c r="K1050" s="388"/>
      <c r="L1050" s="389"/>
      <c r="EX1050" s="38"/>
      <c r="EY1050" s="39"/>
      <c r="EZ1050" s="39"/>
      <c r="FA1050" s="39"/>
      <c r="FB1050" s="39"/>
      <c r="FD1050" s="3" t="s">
        <v>88</v>
      </c>
      <c r="FH1050" s="39"/>
      <c r="FJ1050" s="39"/>
    </row>
    <row r="1051" spans="1:166" customFormat="1" ht="15" x14ac:dyDescent="0.25">
      <c r="A1051" s="67"/>
      <c r="B1051" s="68"/>
      <c r="C1051" s="386" t="s">
        <v>82</v>
      </c>
      <c r="D1051" s="386"/>
      <c r="E1051" s="386"/>
      <c r="F1051" s="42"/>
      <c r="G1051" s="43"/>
      <c r="H1051" s="43"/>
      <c r="I1051" s="43"/>
      <c r="J1051" s="46"/>
      <c r="K1051" s="43"/>
      <c r="L1051" s="102">
        <v>1424905.91</v>
      </c>
      <c r="EX1051" s="38"/>
      <c r="EY1051" s="39"/>
      <c r="EZ1051" s="39"/>
      <c r="FA1051" s="39"/>
      <c r="FB1051" s="39"/>
      <c r="FH1051" s="39" t="s">
        <v>82</v>
      </c>
      <c r="FJ1051" s="39"/>
    </row>
    <row r="1052" spans="1:166" customFormat="1" ht="23.25" x14ac:dyDescent="0.25">
      <c r="A1052" s="40" t="s">
        <v>375</v>
      </c>
      <c r="B1052" s="41" t="s">
        <v>248</v>
      </c>
      <c r="C1052" s="386" t="s">
        <v>249</v>
      </c>
      <c r="D1052" s="386"/>
      <c r="E1052" s="386"/>
      <c r="F1052" s="42" t="s">
        <v>59</v>
      </c>
      <c r="G1052" s="43">
        <v>4.3E-3</v>
      </c>
      <c r="H1052" s="44">
        <v>1</v>
      </c>
      <c r="I1052" s="45">
        <v>4.3E-3</v>
      </c>
      <c r="J1052" s="69">
        <v>15441.79</v>
      </c>
      <c r="K1052" s="43"/>
      <c r="L1052" s="104">
        <v>66.400000000000006</v>
      </c>
      <c r="EX1052" s="38"/>
      <c r="EY1052" s="39"/>
      <c r="EZ1052" s="39" t="s">
        <v>249</v>
      </c>
      <c r="FA1052" s="39" t="s">
        <v>4</v>
      </c>
      <c r="FB1052" s="39" t="s">
        <v>4</v>
      </c>
      <c r="FH1052" s="39"/>
      <c r="FJ1052" s="39"/>
    </row>
    <row r="1053" spans="1:166" customFormat="1" ht="15" x14ac:dyDescent="0.25">
      <c r="A1053" s="48"/>
      <c r="B1053" s="49"/>
      <c r="C1053" s="385" t="s">
        <v>250</v>
      </c>
      <c r="D1053" s="385"/>
      <c r="E1053" s="385"/>
      <c r="F1053" s="385"/>
      <c r="G1053" s="385"/>
      <c r="H1053" s="385"/>
      <c r="I1053" s="385"/>
      <c r="J1053" s="385"/>
      <c r="K1053" s="385"/>
      <c r="L1053" s="387"/>
      <c r="EX1053" s="38"/>
      <c r="EY1053" s="39"/>
      <c r="EZ1053" s="39"/>
      <c r="FA1053" s="39"/>
      <c r="FB1053" s="39"/>
      <c r="FC1053" s="3" t="s">
        <v>250</v>
      </c>
      <c r="FH1053" s="39"/>
      <c r="FJ1053" s="39"/>
    </row>
    <row r="1054" spans="1:166" customFormat="1" ht="15" x14ac:dyDescent="0.25">
      <c r="A1054" s="67"/>
      <c r="B1054" s="68"/>
      <c r="C1054" s="386" t="s">
        <v>82</v>
      </c>
      <c r="D1054" s="386"/>
      <c r="E1054" s="386"/>
      <c r="F1054" s="42"/>
      <c r="G1054" s="43"/>
      <c r="H1054" s="43"/>
      <c r="I1054" s="43"/>
      <c r="J1054" s="46"/>
      <c r="K1054" s="43"/>
      <c r="L1054" s="104">
        <v>66.400000000000006</v>
      </c>
      <c r="EX1054" s="38"/>
      <c r="EY1054" s="39"/>
      <c r="EZ1054" s="39"/>
      <c r="FA1054" s="39"/>
      <c r="FB1054" s="39"/>
      <c r="FH1054" s="39" t="s">
        <v>82</v>
      </c>
      <c r="FJ1054" s="39"/>
    </row>
    <row r="1055" spans="1:166" customFormat="1" ht="23.25" x14ac:dyDescent="0.25">
      <c r="A1055" s="40" t="s">
        <v>376</v>
      </c>
      <c r="B1055" s="41" t="s">
        <v>252</v>
      </c>
      <c r="C1055" s="386" t="s">
        <v>253</v>
      </c>
      <c r="D1055" s="386"/>
      <c r="E1055" s="386"/>
      <c r="F1055" s="42" t="s">
        <v>59</v>
      </c>
      <c r="G1055" s="43">
        <v>6.4000000000000003E-3</v>
      </c>
      <c r="H1055" s="44">
        <v>1</v>
      </c>
      <c r="I1055" s="45">
        <v>6.4000000000000003E-3</v>
      </c>
      <c r="J1055" s="69">
        <v>10080.84</v>
      </c>
      <c r="K1055" s="43"/>
      <c r="L1055" s="104">
        <v>64.52</v>
      </c>
      <c r="EX1055" s="38"/>
      <c r="EY1055" s="39"/>
      <c r="EZ1055" s="39" t="s">
        <v>253</v>
      </c>
      <c r="FA1055" s="39" t="s">
        <v>4</v>
      </c>
      <c r="FB1055" s="39" t="s">
        <v>4</v>
      </c>
      <c r="FH1055" s="39"/>
      <c r="FJ1055" s="39"/>
    </row>
    <row r="1056" spans="1:166" customFormat="1" ht="15" x14ac:dyDescent="0.25">
      <c r="A1056" s="48"/>
      <c r="B1056" s="49"/>
      <c r="C1056" s="385" t="s">
        <v>254</v>
      </c>
      <c r="D1056" s="385"/>
      <c r="E1056" s="385"/>
      <c r="F1056" s="385"/>
      <c r="G1056" s="385"/>
      <c r="H1056" s="385"/>
      <c r="I1056" s="385"/>
      <c r="J1056" s="385"/>
      <c r="K1056" s="385"/>
      <c r="L1056" s="387"/>
      <c r="EX1056" s="38"/>
      <c r="EY1056" s="39"/>
      <c r="EZ1056" s="39"/>
      <c r="FA1056" s="39"/>
      <c r="FB1056" s="39"/>
      <c r="FC1056" s="3" t="s">
        <v>254</v>
      </c>
      <c r="FH1056" s="39"/>
      <c r="FJ1056" s="39"/>
    </row>
    <row r="1057" spans="1:166" customFormat="1" ht="15" x14ac:dyDescent="0.25">
      <c r="A1057" s="67"/>
      <c r="B1057" s="68"/>
      <c r="C1057" s="386" t="s">
        <v>82</v>
      </c>
      <c r="D1057" s="386"/>
      <c r="E1057" s="386"/>
      <c r="F1057" s="42"/>
      <c r="G1057" s="43"/>
      <c r="H1057" s="43"/>
      <c r="I1057" s="43"/>
      <c r="J1057" s="46"/>
      <c r="K1057" s="43"/>
      <c r="L1057" s="104">
        <v>64.52</v>
      </c>
      <c r="EX1057" s="38"/>
      <c r="EY1057" s="39"/>
      <c r="EZ1057" s="39"/>
      <c r="FA1057" s="39"/>
      <c r="FB1057" s="39"/>
      <c r="FH1057" s="39" t="s">
        <v>82</v>
      </c>
      <c r="FJ1057" s="39"/>
    </row>
    <row r="1058" spans="1:166" customFormat="1" ht="34.5" x14ac:dyDescent="0.25">
      <c r="A1058" s="40" t="s">
        <v>377</v>
      </c>
      <c r="B1058" s="41" t="s">
        <v>57</v>
      </c>
      <c r="C1058" s="386" t="s">
        <v>58</v>
      </c>
      <c r="D1058" s="386"/>
      <c r="E1058" s="386"/>
      <c r="F1058" s="42" t="s">
        <v>59</v>
      </c>
      <c r="G1058" s="43">
        <v>4.3E-3</v>
      </c>
      <c r="H1058" s="44">
        <v>1</v>
      </c>
      <c r="I1058" s="45">
        <v>4.3E-3</v>
      </c>
      <c r="J1058" s="46"/>
      <c r="K1058" s="43"/>
      <c r="L1058" s="47"/>
      <c r="EX1058" s="38"/>
      <c r="EY1058" s="39"/>
      <c r="EZ1058" s="39" t="s">
        <v>58</v>
      </c>
      <c r="FA1058" s="39" t="s">
        <v>4</v>
      </c>
      <c r="FB1058" s="39" t="s">
        <v>4</v>
      </c>
      <c r="FH1058" s="39"/>
      <c r="FJ1058" s="39"/>
    </row>
    <row r="1059" spans="1:166" customFormat="1" ht="15" x14ac:dyDescent="0.25">
      <c r="A1059" s="48"/>
      <c r="B1059" s="49"/>
      <c r="C1059" s="385" t="s">
        <v>378</v>
      </c>
      <c r="D1059" s="385"/>
      <c r="E1059" s="385"/>
      <c r="F1059" s="385"/>
      <c r="G1059" s="385"/>
      <c r="H1059" s="385"/>
      <c r="I1059" s="385"/>
      <c r="J1059" s="385"/>
      <c r="K1059" s="385"/>
      <c r="L1059" s="387"/>
      <c r="EX1059" s="38"/>
      <c r="EY1059" s="39"/>
      <c r="EZ1059" s="39"/>
      <c r="FA1059" s="39"/>
      <c r="FB1059" s="39"/>
      <c r="FC1059" s="3" t="s">
        <v>378</v>
      </c>
      <c r="FH1059" s="39"/>
      <c r="FJ1059" s="39"/>
    </row>
    <row r="1060" spans="1:166" customFormat="1" ht="68.25" x14ac:dyDescent="0.25">
      <c r="A1060" s="50"/>
      <c r="B1060" s="51" t="s">
        <v>61</v>
      </c>
      <c r="C1060" s="388" t="s">
        <v>62</v>
      </c>
      <c r="D1060" s="388"/>
      <c r="E1060" s="388"/>
      <c r="F1060" s="388"/>
      <c r="G1060" s="388"/>
      <c r="H1060" s="388"/>
      <c r="I1060" s="388"/>
      <c r="J1060" s="388"/>
      <c r="K1060" s="388"/>
      <c r="L1060" s="389"/>
      <c r="EX1060" s="38"/>
      <c r="EY1060" s="39"/>
      <c r="EZ1060" s="39"/>
      <c r="FA1060" s="39"/>
      <c r="FB1060" s="39"/>
      <c r="FD1060" s="3" t="s">
        <v>62</v>
      </c>
      <c r="FH1060" s="39"/>
      <c r="FJ1060" s="39"/>
    </row>
    <row r="1061" spans="1:166" customFormat="1" ht="23.25" x14ac:dyDescent="0.25">
      <c r="A1061" s="50"/>
      <c r="B1061" s="51" t="s">
        <v>63</v>
      </c>
      <c r="C1061" s="388" t="s">
        <v>64</v>
      </c>
      <c r="D1061" s="388"/>
      <c r="E1061" s="388"/>
      <c r="F1061" s="388"/>
      <c r="G1061" s="388"/>
      <c r="H1061" s="388"/>
      <c r="I1061" s="388"/>
      <c r="J1061" s="388"/>
      <c r="K1061" s="388"/>
      <c r="L1061" s="389"/>
      <c r="EX1061" s="38"/>
      <c r="EY1061" s="39"/>
      <c r="EZ1061" s="39"/>
      <c r="FA1061" s="39"/>
      <c r="FB1061" s="39"/>
      <c r="FD1061" s="3" t="s">
        <v>64</v>
      </c>
      <c r="FH1061" s="39"/>
      <c r="FJ1061" s="39"/>
    </row>
    <row r="1062" spans="1:166" customFormat="1" ht="15" x14ac:dyDescent="0.25">
      <c r="A1062" s="52"/>
      <c r="B1062" s="51" t="s">
        <v>56</v>
      </c>
      <c r="C1062" s="385" t="s">
        <v>65</v>
      </c>
      <c r="D1062" s="385"/>
      <c r="E1062" s="385"/>
      <c r="F1062" s="53"/>
      <c r="G1062" s="54"/>
      <c r="H1062" s="54"/>
      <c r="I1062" s="54"/>
      <c r="J1062" s="55">
        <v>284668.76</v>
      </c>
      <c r="K1062" s="56">
        <v>1.3225</v>
      </c>
      <c r="L1062" s="99">
        <v>1618.84</v>
      </c>
      <c r="EX1062" s="38"/>
      <c r="EY1062" s="39"/>
      <c r="EZ1062" s="39"/>
      <c r="FA1062" s="39"/>
      <c r="FB1062" s="39"/>
      <c r="FE1062" s="3" t="s">
        <v>65</v>
      </c>
      <c r="FH1062" s="39"/>
      <c r="FJ1062" s="39"/>
    </row>
    <row r="1063" spans="1:166" customFormat="1" ht="15" x14ac:dyDescent="0.25">
      <c r="A1063" s="52"/>
      <c r="B1063" s="51" t="s">
        <v>66</v>
      </c>
      <c r="C1063" s="385" t="s">
        <v>67</v>
      </c>
      <c r="D1063" s="385"/>
      <c r="E1063" s="385"/>
      <c r="F1063" s="53"/>
      <c r="G1063" s="54"/>
      <c r="H1063" s="54"/>
      <c r="I1063" s="54"/>
      <c r="J1063" s="55">
        <v>2041.25</v>
      </c>
      <c r="K1063" s="56">
        <v>1.4375</v>
      </c>
      <c r="L1063" s="100">
        <v>12.62</v>
      </c>
      <c r="EX1063" s="38"/>
      <c r="EY1063" s="39"/>
      <c r="EZ1063" s="39"/>
      <c r="FA1063" s="39"/>
      <c r="FB1063" s="39"/>
      <c r="FE1063" s="3" t="s">
        <v>67</v>
      </c>
      <c r="FH1063" s="39"/>
      <c r="FJ1063" s="39"/>
    </row>
    <row r="1064" spans="1:166" customFormat="1" ht="15" x14ac:dyDescent="0.25">
      <c r="A1064" s="52"/>
      <c r="B1064" s="51" t="s">
        <v>68</v>
      </c>
      <c r="C1064" s="385" t="s">
        <v>69</v>
      </c>
      <c r="D1064" s="385"/>
      <c r="E1064" s="385"/>
      <c r="F1064" s="53"/>
      <c r="G1064" s="54"/>
      <c r="H1064" s="54"/>
      <c r="I1064" s="54"/>
      <c r="J1064" s="58">
        <v>9</v>
      </c>
      <c r="K1064" s="56">
        <v>1.4375</v>
      </c>
      <c r="L1064" s="100">
        <v>0.06</v>
      </c>
      <c r="EX1064" s="38"/>
      <c r="EY1064" s="39"/>
      <c r="EZ1064" s="39"/>
      <c r="FA1064" s="39"/>
      <c r="FB1064" s="39"/>
      <c r="FE1064" s="3" t="s">
        <v>69</v>
      </c>
      <c r="FH1064" s="39"/>
      <c r="FJ1064" s="39"/>
    </row>
    <row r="1065" spans="1:166" customFormat="1" ht="15" x14ac:dyDescent="0.25">
      <c r="A1065" s="52"/>
      <c r="B1065" s="51" t="s">
        <v>70</v>
      </c>
      <c r="C1065" s="385" t="s">
        <v>71</v>
      </c>
      <c r="D1065" s="385"/>
      <c r="E1065" s="385"/>
      <c r="F1065" s="53"/>
      <c r="G1065" s="54"/>
      <c r="H1065" s="54"/>
      <c r="I1065" s="54"/>
      <c r="J1065" s="55">
        <v>2732.35</v>
      </c>
      <c r="K1065" s="54"/>
      <c r="L1065" s="100">
        <v>11.75</v>
      </c>
      <c r="EX1065" s="38"/>
      <c r="EY1065" s="39"/>
      <c r="EZ1065" s="39"/>
      <c r="FA1065" s="39"/>
      <c r="FB1065" s="39"/>
      <c r="FE1065" s="3" t="s">
        <v>71</v>
      </c>
      <c r="FH1065" s="39"/>
      <c r="FJ1065" s="39"/>
    </row>
    <row r="1066" spans="1:166" customFormat="1" ht="15" x14ac:dyDescent="0.25">
      <c r="A1066" s="59"/>
      <c r="B1066" s="51"/>
      <c r="C1066" s="385" t="s">
        <v>72</v>
      </c>
      <c r="D1066" s="385"/>
      <c r="E1066" s="385"/>
      <c r="F1066" s="53" t="s">
        <v>73</v>
      </c>
      <c r="G1066" s="60">
        <v>219.68</v>
      </c>
      <c r="H1066" s="56">
        <v>1.3225</v>
      </c>
      <c r="I1066" s="61">
        <v>1.2492652</v>
      </c>
      <c r="J1066" s="62"/>
      <c r="K1066" s="54"/>
      <c r="L1066" s="57"/>
      <c r="EX1066" s="38"/>
      <c r="EY1066" s="39"/>
      <c r="EZ1066" s="39"/>
      <c r="FA1066" s="39"/>
      <c r="FB1066" s="39"/>
      <c r="FF1066" s="3" t="s">
        <v>72</v>
      </c>
      <c r="FH1066" s="39"/>
      <c r="FJ1066" s="39"/>
    </row>
    <row r="1067" spans="1:166" customFormat="1" ht="15" x14ac:dyDescent="0.25">
      <c r="A1067" s="59"/>
      <c r="B1067" s="51"/>
      <c r="C1067" s="385" t="s">
        <v>74</v>
      </c>
      <c r="D1067" s="385"/>
      <c r="E1067" s="385"/>
      <c r="F1067" s="53" t="s">
        <v>73</v>
      </c>
      <c r="G1067" s="60">
        <v>0.71</v>
      </c>
      <c r="H1067" s="56">
        <v>1.4375</v>
      </c>
      <c r="I1067" s="61">
        <v>4.3886999999999997E-3</v>
      </c>
      <c r="J1067" s="62"/>
      <c r="K1067" s="54"/>
      <c r="L1067" s="57"/>
      <c r="EX1067" s="38"/>
      <c r="EY1067" s="39"/>
      <c r="EZ1067" s="39"/>
      <c r="FA1067" s="39"/>
      <c r="FB1067" s="39"/>
      <c r="FF1067" s="3" t="s">
        <v>74</v>
      </c>
      <c r="FH1067" s="39"/>
      <c r="FJ1067" s="39"/>
    </row>
    <row r="1068" spans="1:166" customFormat="1" ht="15" x14ac:dyDescent="0.25">
      <c r="A1068" s="48"/>
      <c r="B1068" s="51"/>
      <c r="C1068" s="384" t="s">
        <v>75</v>
      </c>
      <c r="D1068" s="384"/>
      <c r="E1068" s="384"/>
      <c r="F1068" s="63"/>
      <c r="G1068" s="64"/>
      <c r="H1068" s="64"/>
      <c r="I1068" s="64"/>
      <c r="J1068" s="65">
        <v>289442.36</v>
      </c>
      <c r="K1068" s="64"/>
      <c r="L1068" s="101">
        <v>1643.21</v>
      </c>
      <c r="EX1068" s="38"/>
      <c r="EY1068" s="39"/>
      <c r="EZ1068" s="39"/>
      <c r="FA1068" s="39"/>
      <c r="FB1068" s="39"/>
      <c r="FG1068" s="3" t="s">
        <v>75</v>
      </c>
      <c r="FH1068" s="39"/>
      <c r="FJ1068" s="39"/>
    </row>
    <row r="1069" spans="1:166" customFormat="1" ht="15" x14ac:dyDescent="0.25">
      <c r="A1069" s="59"/>
      <c r="B1069" s="51"/>
      <c r="C1069" s="385" t="s">
        <v>76</v>
      </c>
      <c r="D1069" s="385"/>
      <c r="E1069" s="385"/>
      <c r="F1069" s="53"/>
      <c r="G1069" s="54"/>
      <c r="H1069" s="54"/>
      <c r="I1069" s="54"/>
      <c r="J1069" s="62"/>
      <c r="K1069" s="54"/>
      <c r="L1069" s="99">
        <v>1618.9</v>
      </c>
      <c r="EX1069" s="38"/>
      <c r="EY1069" s="39"/>
      <c r="EZ1069" s="39"/>
      <c r="FA1069" s="39"/>
      <c r="FB1069" s="39"/>
      <c r="FF1069" s="3" t="s">
        <v>76</v>
      </c>
      <c r="FH1069" s="39"/>
      <c r="FJ1069" s="39"/>
    </row>
    <row r="1070" spans="1:166" customFormat="1" ht="23.25" x14ac:dyDescent="0.25">
      <c r="A1070" s="59"/>
      <c r="B1070" s="51" t="s">
        <v>77</v>
      </c>
      <c r="C1070" s="385" t="s">
        <v>78</v>
      </c>
      <c r="D1070" s="385"/>
      <c r="E1070" s="385"/>
      <c r="F1070" s="53" t="s">
        <v>79</v>
      </c>
      <c r="G1070" s="66">
        <v>126</v>
      </c>
      <c r="H1070" s="54"/>
      <c r="I1070" s="66">
        <v>126</v>
      </c>
      <c r="J1070" s="62"/>
      <c r="K1070" s="54"/>
      <c r="L1070" s="99">
        <v>2039.81</v>
      </c>
      <c r="EX1070" s="38"/>
      <c r="EY1070" s="39"/>
      <c r="EZ1070" s="39"/>
      <c r="FA1070" s="39"/>
      <c r="FB1070" s="39"/>
      <c r="FF1070" s="3" t="s">
        <v>78</v>
      </c>
      <c r="FH1070" s="39"/>
      <c r="FJ1070" s="39"/>
    </row>
    <row r="1071" spans="1:166" customFormat="1" ht="23.25" x14ac:dyDescent="0.25">
      <c r="A1071" s="59"/>
      <c r="B1071" s="51" t="s">
        <v>80</v>
      </c>
      <c r="C1071" s="385" t="s">
        <v>81</v>
      </c>
      <c r="D1071" s="385"/>
      <c r="E1071" s="385"/>
      <c r="F1071" s="53" t="s">
        <v>79</v>
      </c>
      <c r="G1071" s="66">
        <v>68</v>
      </c>
      <c r="H1071" s="54"/>
      <c r="I1071" s="66">
        <v>68</v>
      </c>
      <c r="J1071" s="62"/>
      <c r="K1071" s="54"/>
      <c r="L1071" s="99">
        <v>1100.8499999999999</v>
      </c>
      <c r="EX1071" s="38"/>
      <c r="EY1071" s="39"/>
      <c r="EZ1071" s="39"/>
      <c r="FA1071" s="39"/>
      <c r="FB1071" s="39"/>
      <c r="FF1071" s="3" t="s">
        <v>81</v>
      </c>
      <c r="FH1071" s="39"/>
      <c r="FJ1071" s="39"/>
    </row>
    <row r="1072" spans="1:166" customFormat="1" ht="15" x14ac:dyDescent="0.25">
      <c r="A1072" s="67"/>
      <c r="B1072" s="68"/>
      <c r="C1072" s="386" t="s">
        <v>82</v>
      </c>
      <c r="D1072" s="386"/>
      <c r="E1072" s="386"/>
      <c r="F1072" s="42"/>
      <c r="G1072" s="43"/>
      <c r="H1072" s="43"/>
      <c r="I1072" s="43"/>
      <c r="J1072" s="46"/>
      <c r="K1072" s="43"/>
      <c r="L1072" s="102">
        <v>4783.87</v>
      </c>
      <c r="EX1072" s="38"/>
      <c r="EY1072" s="39"/>
      <c r="EZ1072" s="39"/>
      <c r="FA1072" s="39"/>
      <c r="FB1072" s="39"/>
      <c r="FH1072" s="39" t="s">
        <v>82</v>
      </c>
      <c r="FJ1072" s="39"/>
    </row>
    <row r="1073" spans="1:166" customFormat="1" ht="33.75" x14ac:dyDescent="0.25">
      <c r="A1073" s="40" t="s">
        <v>379</v>
      </c>
      <c r="B1073" s="41" t="s">
        <v>162</v>
      </c>
      <c r="C1073" s="386" t="s">
        <v>163</v>
      </c>
      <c r="D1073" s="386"/>
      <c r="E1073" s="386"/>
      <c r="F1073" s="42" t="s">
        <v>85</v>
      </c>
      <c r="G1073" s="43">
        <v>8</v>
      </c>
      <c r="H1073" s="44">
        <v>1</v>
      </c>
      <c r="I1073" s="44">
        <v>8</v>
      </c>
      <c r="J1073" s="77">
        <v>796.67</v>
      </c>
      <c r="K1073" s="70">
        <v>1.04236</v>
      </c>
      <c r="L1073" s="102">
        <v>6643.34</v>
      </c>
      <c r="EX1073" s="38"/>
      <c r="EY1073" s="39"/>
      <c r="EZ1073" s="39" t="s">
        <v>163</v>
      </c>
      <c r="FA1073" s="39" t="s">
        <v>4</v>
      </c>
      <c r="FB1073" s="39" t="s">
        <v>4</v>
      </c>
      <c r="FH1073" s="39"/>
      <c r="FJ1073" s="39"/>
    </row>
    <row r="1074" spans="1:166" customFormat="1" ht="15" x14ac:dyDescent="0.25">
      <c r="A1074" s="48"/>
      <c r="B1074" s="49"/>
      <c r="C1074" s="385" t="s">
        <v>164</v>
      </c>
      <c r="D1074" s="385"/>
      <c r="E1074" s="385"/>
      <c r="F1074" s="385"/>
      <c r="G1074" s="385"/>
      <c r="H1074" s="385"/>
      <c r="I1074" s="385"/>
      <c r="J1074" s="385"/>
      <c r="K1074" s="385"/>
      <c r="L1074" s="387"/>
      <c r="EX1074" s="38"/>
      <c r="EY1074" s="39"/>
      <c r="EZ1074" s="39"/>
      <c r="FA1074" s="39"/>
      <c r="FB1074" s="39"/>
      <c r="FH1074" s="39"/>
      <c r="FI1074" s="3" t="s">
        <v>164</v>
      </c>
      <c r="FJ1074" s="39"/>
    </row>
    <row r="1075" spans="1:166" customFormat="1" ht="15" x14ac:dyDescent="0.25">
      <c r="A1075" s="50"/>
      <c r="B1075" s="51"/>
      <c r="C1075" s="388" t="s">
        <v>87</v>
      </c>
      <c r="D1075" s="388"/>
      <c r="E1075" s="388"/>
      <c r="F1075" s="388"/>
      <c r="G1075" s="388"/>
      <c r="H1075" s="388"/>
      <c r="I1075" s="388"/>
      <c r="J1075" s="388"/>
      <c r="K1075" s="388"/>
      <c r="L1075" s="389"/>
      <c r="EX1075" s="38"/>
      <c r="EY1075" s="39"/>
      <c r="EZ1075" s="39"/>
      <c r="FA1075" s="39"/>
      <c r="FB1075" s="39"/>
      <c r="FD1075" s="3" t="s">
        <v>87</v>
      </c>
      <c r="FH1075" s="39"/>
      <c r="FJ1075" s="39"/>
    </row>
    <row r="1076" spans="1:166" customFormat="1" ht="15" x14ac:dyDescent="0.25">
      <c r="A1076" s="50"/>
      <c r="B1076" s="51"/>
      <c r="C1076" s="388" t="s">
        <v>88</v>
      </c>
      <c r="D1076" s="388"/>
      <c r="E1076" s="388"/>
      <c r="F1076" s="388"/>
      <c r="G1076" s="388"/>
      <c r="H1076" s="388"/>
      <c r="I1076" s="388"/>
      <c r="J1076" s="388"/>
      <c r="K1076" s="388"/>
      <c r="L1076" s="389"/>
      <c r="EX1076" s="38"/>
      <c r="EY1076" s="39"/>
      <c r="EZ1076" s="39"/>
      <c r="FA1076" s="39"/>
      <c r="FB1076" s="39"/>
      <c r="FD1076" s="3" t="s">
        <v>88</v>
      </c>
      <c r="FH1076" s="39"/>
      <c r="FJ1076" s="39"/>
    </row>
    <row r="1077" spans="1:166" customFormat="1" ht="15" x14ac:dyDescent="0.25">
      <c r="A1077" s="67"/>
      <c r="B1077" s="68"/>
      <c r="C1077" s="386" t="s">
        <v>82</v>
      </c>
      <c r="D1077" s="386"/>
      <c r="E1077" s="386"/>
      <c r="F1077" s="42"/>
      <c r="G1077" s="43"/>
      <c r="H1077" s="43"/>
      <c r="I1077" s="43"/>
      <c r="J1077" s="46"/>
      <c r="K1077" s="43"/>
      <c r="L1077" s="102">
        <v>6643.34</v>
      </c>
      <c r="EX1077" s="38"/>
      <c r="EY1077" s="39"/>
      <c r="EZ1077" s="39"/>
      <c r="FA1077" s="39"/>
      <c r="FB1077" s="39"/>
      <c r="FH1077" s="39" t="s">
        <v>82</v>
      </c>
      <c r="FJ1077" s="39"/>
    </row>
    <row r="1078" spans="1:166" customFormat="1" ht="34.5" x14ac:dyDescent="0.25">
      <c r="A1078" s="40" t="s">
        <v>380</v>
      </c>
      <c r="B1078" s="41" t="s">
        <v>152</v>
      </c>
      <c r="C1078" s="386" t="s">
        <v>153</v>
      </c>
      <c r="D1078" s="386"/>
      <c r="E1078" s="386"/>
      <c r="F1078" s="42" t="s">
        <v>59</v>
      </c>
      <c r="G1078" s="43">
        <v>3.3099999999999997E-2</v>
      </c>
      <c r="H1078" s="44">
        <v>1</v>
      </c>
      <c r="I1078" s="45">
        <v>3.3099999999999997E-2</v>
      </c>
      <c r="J1078" s="46"/>
      <c r="K1078" s="43"/>
      <c r="L1078" s="47"/>
      <c r="EX1078" s="38"/>
      <c r="EY1078" s="39"/>
      <c r="EZ1078" s="39" t="s">
        <v>153</v>
      </c>
      <c r="FA1078" s="39" t="s">
        <v>4</v>
      </c>
      <c r="FB1078" s="39" t="s">
        <v>4</v>
      </c>
      <c r="FH1078" s="39"/>
      <c r="FJ1078" s="39"/>
    </row>
    <row r="1079" spans="1:166" customFormat="1" ht="15" x14ac:dyDescent="0.25">
      <c r="A1079" s="48"/>
      <c r="B1079" s="49"/>
      <c r="C1079" s="385" t="s">
        <v>381</v>
      </c>
      <c r="D1079" s="385"/>
      <c r="E1079" s="385"/>
      <c r="F1079" s="385"/>
      <c r="G1079" s="385"/>
      <c r="H1079" s="385"/>
      <c r="I1079" s="385"/>
      <c r="J1079" s="385"/>
      <c r="K1079" s="385"/>
      <c r="L1079" s="387"/>
      <c r="EX1079" s="38"/>
      <c r="EY1079" s="39"/>
      <c r="EZ1079" s="39"/>
      <c r="FA1079" s="39"/>
      <c r="FB1079" s="39"/>
      <c r="FC1079" s="3" t="s">
        <v>381</v>
      </c>
      <c r="FH1079" s="39"/>
      <c r="FJ1079" s="39"/>
    </row>
    <row r="1080" spans="1:166" customFormat="1" ht="68.25" x14ac:dyDescent="0.25">
      <c r="A1080" s="50"/>
      <c r="B1080" s="51" t="s">
        <v>61</v>
      </c>
      <c r="C1080" s="388" t="s">
        <v>62</v>
      </c>
      <c r="D1080" s="388"/>
      <c r="E1080" s="388"/>
      <c r="F1080" s="388"/>
      <c r="G1080" s="388"/>
      <c r="H1080" s="388"/>
      <c r="I1080" s="388"/>
      <c r="J1080" s="388"/>
      <c r="K1080" s="388"/>
      <c r="L1080" s="389"/>
      <c r="EX1080" s="38"/>
      <c r="EY1080" s="39"/>
      <c r="EZ1080" s="39"/>
      <c r="FA1080" s="39"/>
      <c r="FB1080" s="39"/>
      <c r="FD1080" s="3" t="s">
        <v>62</v>
      </c>
      <c r="FH1080" s="39"/>
      <c r="FJ1080" s="39"/>
    </row>
    <row r="1081" spans="1:166" customFormat="1" ht="23.25" x14ac:dyDescent="0.25">
      <c r="A1081" s="50"/>
      <c r="B1081" s="51" t="s">
        <v>63</v>
      </c>
      <c r="C1081" s="388" t="s">
        <v>64</v>
      </c>
      <c r="D1081" s="388"/>
      <c r="E1081" s="388"/>
      <c r="F1081" s="388"/>
      <c r="G1081" s="388"/>
      <c r="H1081" s="388"/>
      <c r="I1081" s="388"/>
      <c r="J1081" s="388"/>
      <c r="K1081" s="388"/>
      <c r="L1081" s="389"/>
      <c r="EX1081" s="38"/>
      <c r="EY1081" s="39"/>
      <c r="EZ1081" s="39"/>
      <c r="FA1081" s="39"/>
      <c r="FB1081" s="39"/>
      <c r="FD1081" s="3" t="s">
        <v>64</v>
      </c>
      <c r="FH1081" s="39"/>
      <c r="FJ1081" s="39"/>
    </row>
    <row r="1082" spans="1:166" customFormat="1" ht="15" x14ac:dyDescent="0.25">
      <c r="A1082" s="52"/>
      <c r="B1082" s="51" t="s">
        <v>56</v>
      </c>
      <c r="C1082" s="385" t="s">
        <v>65</v>
      </c>
      <c r="D1082" s="385"/>
      <c r="E1082" s="385"/>
      <c r="F1082" s="53"/>
      <c r="G1082" s="54"/>
      <c r="H1082" s="54"/>
      <c r="I1082" s="54"/>
      <c r="J1082" s="55">
        <v>69975.02</v>
      </c>
      <c r="K1082" s="56">
        <v>1.3225</v>
      </c>
      <c r="L1082" s="99">
        <v>3063.14</v>
      </c>
      <c r="EX1082" s="38"/>
      <c r="EY1082" s="39"/>
      <c r="EZ1082" s="39"/>
      <c r="FA1082" s="39"/>
      <c r="FB1082" s="39"/>
      <c r="FE1082" s="3" t="s">
        <v>65</v>
      </c>
      <c r="FH1082" s="39"/>
      <c r="FJ1082" s="39"/>
    </row>
    <row r="1083" spans="1:166" customFormat="1" ht="15" x14ac:dyDescent="0.25">
      <c r="A1083" s="52"/>
      <c r="B1083" s="51" t="s">
        <v>66</v>
      </c>
      <c r="C1083" s="385" t="s">
        <v>67</v>
      </c>
      <c r="D1083" s="385"/>
      <c r="E1083" s="385"/>
      <c r="F1083" s="53"/>
      <c r="G1083" s="54"/>
      <c r="H1083" s="54"/>
      <c r="I1083" s="54"/>
      <c r="J1083" s="55">
        <v>7187.5</v>
      </c>
      <c r="K1083" s="56">
        <v>1.4375</v>
      </c>
      <c r="L1083" s="100">
        <v>341.99</v>
      </c>
      <c r="EX1083" s="38"/>
      <c r="EY1083" s="39"/>
      <c r="EZ1083" s="39"/>
      <c r="FA1083" s="39"/>
      <c r="FB1083" s="39"/>
      <c r="FE1083" s="3" t="s">
        <v>67</v>
      </c>
      <c r="FH1083" s="39"/>
      <c r="FJ1083" s="39"/>
    </row>
    <row r="1084" spans="1:166" customFormat="1" ht="15" x14ac:dyDescent="0.25">
      <c r="A1084" s="52"/>
      <c r="B1084" s="51" t="s">
        <v>68</v>
      </c>
      <c r="C1084" s="385" t="s">
        <v>69</v>
      </c>
      <c r="D1084" s="385"/>
      <c r="E1084" s="385"/>
      <c r="F1084" s="53"/>
      <c r="G1084" s="54"/>
      <c r="H1084" s="54"/>
      <c r="I1084" s="54"/>
      <c r="J1084" s="58">
        <v>31.38</v>
      </c>
      <c r="K1084" s="56">
        <v>1.4375</v>
      </c>
      <c r="L1084" s="100">
        <v>1.49</v>
      </c>
      <c r="EX1084" s="38"/>
      <c r="EY1084" s="39"/>
      <c r="EZ1084" s="39"/>
      <c r="FA1084" s="39"/>
      <c r="FB1084" s="39"/>
      <c r="FE1084" s="3" t="s">
        <v>69</v>
      </c>
      <c r="FH1084" s="39"/>
      <c r="FJ1084" s="39"/>
    </row>
    <row r="1085" spans="1:166" customFormat="1" ht="15" x14ac:dyDescent="0.25">
      <c r="A1085" s="52"/>
      <c r="B1085" s="51" t="s">
        <v>70</v>
      </c>
      <c r="C1085" s="385" t="s">
        <v>71</v>
      </c>
      <c r="D1085" s="385"/>
      <c r="E1085" s="385"/>
      <c r="F1085" s="53"/>
      <c r="G1085" s="54"/>
      <c r="H1085" s="54"/>
      <c r="I1085" s="54"/>
      <c r="J1085" s="58">
        <v>68.63</v>
      </c>
      <c r="K1085" s="54"/>
      <c r="L1085" s="100">
        <v>2.27</v>
      </c>
      <c r="EX1085" s="38"/>
      <c r="EY1085" s="39"/>
      <c r="EZ1085" s="39"/>
      <c r="FA1085" s="39"/>
      <c r="FB1085" s="39"/>
      <c r="FE1085" s="3" t="s">
        <v>71</v>
      </c>
      <c r="FH1085" s="39"/>
      <c r="FJ1085" s="39"/>
    </row>
    <row r="1086" spans="1:166" customFormat="1" ht="15" x14ac:dyDescent="0.25">
      <c r="A1086" s="59"/>
      <c r="B1086" s="51"/>
      <c r="C1086" s="385" t="s">
        <v>72</v>
      </c>
      <c r="D1086" s="385"/>
      <c r="E1086" s="385"/>
      <c r="F1086" s="53" t="s">
        <v>73</v>
      </c>
      <c r="G1086" s="66">
        <v>54</v>
      </c>
      <c r="H1086" s="56">
        <v>1.3225</v>
      </c>
      <c r="I1086" s="61">
        <v>2.3638365000000001</v>
      </c>
      <c r="J1086" s="62"/>
      <c r="K1086" s="54"/>
      <c r="L1086" s="57"/>
      <c r="EX1086" s="38"/>
      <c r="EY1086" s="39"/>
      <c r="EZ1086" s="39"/>
      <c r="FA1086" s="39"/>
      <c r="FB1086" s="39"/>
      <c r="FF1086" s="3" t="s">
        <v>72</v>
      </c>
      <c r="FH1086" s="39"/>
      <c r="FJ1086" s="39"/>
    </row>
    <row r="1087" spans="1:166" customFormat="1" ht="15" x14ac:dyDescent="0.25">
      <c r="A1087" s="59"/>
      <c r="B1087" s="51"/>
      <c r="C1087" s="385" t="s">
        <v>74</v>
      </c>
      <c r="D1087" s="385"/>
      <c r="E1087" s="385"/>
      <c r="F1087" s="53" t="s">
        <v>73</v>
      </c>
      <c r="G1087" s="73">
        <v>2.5</v>
      </c>
      <c r="H1087" s="56">
        <v>1.4375</v>
      </c>
      <c r="I1087" s="61">
        <v>0.11895310000000001</v>
      </c>
      <c r="J1087" s="62"/>
      <c r="K1087" s="54"/>
      <c r="L1087" s="57"/>
      <c r="EX1087" s="38"/>
      <c r="EY1087" s="39"/>
      <c r="EZ1087" s="39"/>
      <c r="FA1087" s="39"/>
      <c r="FB1087" s="39"/>
      <c r="FF1087" s="3" t="s">
        <v>74</v>
      </c>
      <c r="FH1087" s="39"/>
      <c r="FJ1087" s="39"/>
    </row>
    <row r="1088" spans="1:166" customFormat="1" ht="15" x14ac:dyDescent="0.25">
      <c r="A1088" s="48"/>
      <c r="B1088" s="51"/>
      <c r="C1088" s="384" t="s">
        <v>75</v>
      </c>
      <c r="D1088" s="384"/>
      <c r="E1088" s="384"/>
      <c r="F1088" s="63"/>
      <c r="G1088" s="64"/>
      <c r="H1088" s="64"/>
      <c r="I1088" s="64"/>
      <c r="J1088" s="65">
        <v>77231.149999999994</v>
      </c>
      <c r="K1088" s="64"/>
      <c r="L1088" s="101">
        <v>3407.4</v>
      </c>
      <c r="EX1088" s="38"/>
      <c r="EY1088" s="39"/>
      <c r="EZ1088" s="39"/>
      <c r="FA1088" s="39"/>
      <c r="FB1088" s="39"/>
      <c r="FG1088" s="3" t="s">
        <v>75</v>
      </c>
      <c r="FH1088" s="39"/>
      <c r="FJ1088" s="39"/>
    </row>
    <row r="1089" spans="1:166" customFormat="1" ht="15" x14ac:dyDescent="0.25">
      <c r="A1089" s="59"/>
      <c r="B1089" s="51"/>
      <c r="C1089" s="385" t="s">
        <v>76</v>
      </c>
      <c r="D1089" s="385"/>
      <c r="E1089" s="385"/>
      <c r="F1089" s="53"/>
      <c r="G1089" s="54"/>
      <c r="H1089" s="54"/>
      <c r="I1089" s="54"/>
      <c r="J1089" s="62"/>
      <c r="K1089" s="54"/>
      <c r="L1089" s="99">
        <v>3064.63</v>
      </c>
      <c r="EX1089" s="38"/>
      <c r="EY1089" s="39"/>
      <c r="EZ1089" s="39"/>
      <c r="FA1089" s="39"/>
      <c r="FB1089" s="39"/>
      <c r="FF1089" s="3" t="s">
        <v>76</v>
      </c>
      <c r="FH1089" s="39"/>
      <c r="FJ1089" s="39"/>
    </row>
    <row r="1090" spans="1:166" customFormat="1" ht="23.25" x14ac:dyDescent="0.25">
      <c r="A1090" s="59"/>
      <c r="B1090" s="51" t="s">
        <v>111</v>
      </c>
      <c r="C1090" s="385" t="s">
        <v>112</v>
      </c>
      <c r="D1090" s="385"/>
      <c r="E1090" s="385"/>
      <c r="F1090" s="53" t="s">
        <v>79</v>
      </c>
      <c r="G1090" s="66">
        <v>97</v>
      </c>
      <c r="H1090" s="54"/>
      <c r="I1090" s="66">
        <v>97</v>
      </c>
      <c r="J1090" s="62"/>
      <c r="K1090" s="54"/>
      <c r="L1090" s="99">
        <v>2972.69</v>
      </c>
      <c r="EX1090" s="38"/>
      <c r="EY1090" s="39"/>
      <c r="EZ1090" s="39"/>
      <c r="FA1090" s="39"/>
      <c r="FB1090" s="39"/>
      <c r="FF1090" s="3" t="s">
        <v>112</v>
      </c>
      <c r="FH1090" s="39"/>
      <c r="FJ1090" s="39"/>
    </row>
    <row r="1091" spans="1:166" customFormat="1" ht="23.25" x14ac:dyDescent="0.25">
      <c r="A1091" s="59"/>
      <c r="B1091" s="51" t="s">
        <v>113</v>
      </c>
      <c r="C1091" s="385" t="s">
        <v>114</v>
      </c>
      <c r="D1091" s="385"/>
      <c r="E1091" s="385"/>
      <c r="F1091" s="53" t="s">
        <v>79</v>
      </c>
      <c r="G1091" s="66">
        <v>51</v>
      </c>
      <c r="H1091" s="54"/>
      <c r="I1091" s="66">
        <v>51</v>
      </c>
      <c r="J1091" s="62"/>
      <c r="K1091" s="54"/>
      <c r="L1091" s="99">
        <v>1562.96</v>
      </c>
      <c r="EX1091" s="38"/>
      <c r="EY1091" s="39"/>
      <c r="EZ1091" s="39"/>
      <c r="FA1091" s="39"/>
      <c r="FB1091" s="39"/>
      <c r="FF1091" s="3" t="s">
        <v>114</v>
      </c>
      <c r="FH1091" s="39"/>
      <c r="FJ1091" s="39"/>
    </row>
    <row r="1092" spans="1:166" customFormat="1" ht="15" x14ac:dyDescent="0.25">
      <c r="A1092" s="67"/>
      <c r="B1092" s="68"/>
      <c r="C1092" s="386" t="s">
        <v>82</v>
      </c>
      <c r="D1092" s="386"/>
      <c r="E1092" s="386"/>
      <c r="F1092" s="42"/>
      <c r="G1092" s="43"/>
      <c r="H1092" s="43"/>
      <c r="I1092" s="43"/>
      <c r="J1092" s="46"/>
      <c r="K1092" s="43"/>
      <c r="L1092" s="102">
        <v>7943.05</v>
      </c>
      <c r="EX1092" s="38"/>
      <c r="EY1092" s="39"/>
      <c r="EZ1092" s="39"/>
      <c r="FA1092" s="39"/>
      <c r="FB1092" s="39"/>
      <c r="FH1092" s="39" t="s">
        <v>82</v>
      </c>
      <c r="FJ1092" s="39"/>
    </row>
    <row r="1093" spans="1:166" customFormat="1" ht="45" x14ac:dyDescent="0.25">
      <c r="A1093" s="40" t="s">
        <v>382</v>
      </c>
      <c r="B1093" s="41" t="s">
        <v>383</v>
      </c>
      <c r="C1093" s="386" t="s">
        <v>157</v>
      </c>
      <c r="D1093" s="386"/>
      <c r="E1093" s="386"/>
      <c r="F1093" s="42" t="s">
        <v>85</v>
      </c>
      <c r="G1093" s="43">
        <v>4</v>
      </c>
      <c r="H1093" s="44">
        <v>1</v>
      </c>
      <c r="I1093" s="44">
        <v>4</v>
      </c>
      <c r="J1093" s="69">
        <v>4225</v>
      </c>
      <c r="K1093" s="70">
        <v>1.04236</v>
      </c>
      <c r="L1093" s="102">
        <v>17615.88</v>
      </c>
      <c r="EX1093" s="38"/>
      <c r="EY1093" s="39"/>
      <c r="EZ1093" s="39" t="s">
        <v>157</v>
      </c>
      <c r="FA1093" s="39" t="s">
        <v>4</v>
      </c>
      <c r="FB1093" s="39" t="s">
        <v>4</v>
      </c>
      <c r="FH1093" s="39"/>
      <c r="FJ1093" s="39"/>
    </row>
    <row r="1094" spans="1:166" customFormat="1" ht="15" x14ac:dyDescent="0.25">
      <c r="A1094" s="48"/>
      <c r="B1094" s="49"/>
      <c r="C1094" s="385" t="s">
        <v>158</v>
      </c>
      <c r="D1094" s="385"/>
      <c r="E1094" s="385"/>
      <c r="F1094" s="385"/>
      <c r="G1094" s="385"/>
      <c r="H1094" s="385"/>
      <c r="I1094" s="385"/>
      <c r="J1094" s="385"/>
      <c r="K1094" s="385"/>
      <c r="L1094" s="387"/>
      <c r="EX1094" s="38"/>
      <c r="EY1094" s="39"/>
      <c r="EZ1094" s="39"/>
      <c r="FA1094" s="39"/>
      <c r="FB1094" s="39"/>
      <c r="FH1094" s="39"/>
      <c r="FI1094" s="3" t="s">
        <v>158</v>
      </c>
      <c r="FJ1094" s="39"/>
    </row>
    <row r="1095" spans="1:166" customFormat="1" ht="15" x14ac:dyDescent="0.25">
      <c r="A1095" s="50"/>
      <c r="B1095" s="51"/>
      <c r="C1095" s="388" t="s">
        <v>87</v>
      </c>
      <c r="D1095" s="388"/>
      <c r="E1095" s="388"/>
      <c r="F1095" s="388"/>
      <c r="G1095" s="388"/>
      <c r="H1095" s="388"/>
      <c r="I1095" s="388"/>
      <c r="J1095" s="388"/>
      <c r="K1095" s="388"/>
      <c r="L1095" s="389"/>
      <c r="EX1095" s="38"/>
      <c r="EY1095" s="39"/>
      <c r="EZ1095" s="39"/>
      <c r="FA1095" s="39"/>
      <c r="FB1095" s="39"/>
      <c r="FD1095" s="3" t="s">
        <v>87</v>
      </c>
      <c r="FH1095" s="39"/>
      <c r="FJ1095" s="39"/>
    </row>
    <row r="1096" spans="1:166" customFormat="1" ht="15" x14ac:dyDescent="0.25">
      <c r="A1096" s="50"/>
      <c r="B1096" s="51"/>
      <c r="C1096" s="388" t="s">
        <v>88</v>
      </c>
      <c r="D1096" s="388"/>
      <c r="E1096" s="388"/>
      <c r="F1096" s="388"/>
      <c r="G1096" s="388"/>
      <c r="H1096" s="388"/>
      <c r="I1096" s="388"/>
      <c r="J1096" s="388"/>
      <c r="K1096" s="388"/>
      <c r="L1096" s="389"/>
      <c r="EX1096" s="38"/>
      <c r="EY1096" s="39"/>
      <c r="EZ1096" s="39"/>
      <c r="FA1096" s="39"/>
      <c r="FB1096" s="39"/>
      <c r="FD1096" s="3" t="s">
        <v>88</v>
      </c>
      <c r="FH1096" s="39"/>
      <c r="FJ1096" s="39"/>
    </row>
    <row r="1097" spans="1:166" customFormat="1" ht="15" x14ac:dyDescent="0.25">
      <c r="A1097" s="67"/>
      <c r="B1097" s="68"/>
      <c r="C1097" s="386" t="s">
        <v>82</v>
      </c>
      <c r="D1097" s="386"/>
      <c r="E1097" s="386"/>
      <c r="F1097" s="42"/>
      <c r="G1097" s="43"/>
      <c r="H1097" s="43"/>
      <c r="I1097" s="43"/>
      <c r="J1097" s="46"/>
      <c r="K1097" s="43"/>
      <c r="L1097" s="102">
        <v>17615.88</v>
      </c>
      <c r="EX1097" s="38"/>
      <c r="EY1097" s="39"/>
      <c r="EZ1097" s="39"/>
      <c r="FA1097" s="39"/>
      <c r="FB1097" s="39"/>
      <c r="FH1097" s="39" t="s">
        <v>82</v>
      </c>
      <c r="FJ1097" s="39"/>
    </row>
    <row r="1098" spans="1:166" customFormat="1" ht="45.75" x14ac:dyDescent="0.25">
      <c r="A1098" s="40" t="s">
        <v>384</v>
      </c>
      <c r="B1098" s="41" t="s">
        <v>152</v>
      </c>
      <c r="C1098" s="386" t="s">
        <v>385</v>
      </c>
      <c r="D1098" s="386"/>
      <c r="E1098" s="386"/>
      <c r="F1098" s="42" t="s">
        <v>59</v>
      </c>
      <c r="G1098" s="43">
        <v>2.2100000000000002E-2</v>
      </c>
      <c r="H1098" s="44">
        <v>1</v>
      </c>
      <c r="I1098" s="45">
        <v>2.2100000000000002E-2</v>
      </c>
      <c r="J1098" s="46"/>
      <c r="K1098" s="43"/>
      <c r="L1098" s="47"/>
      <c r="EX1098" s="38"/>
      <c r="EY1098" s="39"/>
      <c r="EZ1098" s="39" t="s">
        <v>385</v>
      </c>
      <c r="FA1098" s="39" t="s">
        <v>4</v>
      </c>
      <c r="FB1098" s="39" t="s">
        <v>4</v>
      </c>
      <c r="FH1098" s="39"/>
      <c r="FJ1098" s="39"/>
    </row>
    <row r="1099" spans="1:166" customFormat="1" ht="15" x14ac:dyDescent="0.25">
      <c r="A1099" s="48"/>
      <c r="B1099" s="49"/>
      <c r="C1099" s="385" t="s">
        <v>386</v>
      </c>
      <c r="D1099" s="385"/>
      <c r="E1099" s="385"/>
      <c r="F1099" s="385"/>
      <c r="G1099" s="385"/>
      <c r="H1099" s="385"/>
      <c r="I1099" s="385"/>
      <c r="J1099" s="385"/>
      <c r="K1099" s="385"/>
      <c r="L1099" s="387"/>
      <c r="EX1099" s="38"/>
      <c r="EY1099" s="39"/>
      <c r="EZ1099" s="39"/>
      <c r="FA1099" s="39"/>
      <c r="FB1099" s="39"/>
      <c r="FC1099" s="3" t="s">
        <v>386</v>
      </c>
      <c r="FH1099" s="39"/>
      <c r="FJ1099" s="39"/>
    </row>
    <row r="1100" spans="1:166" customFormat="1" ht="68.25" x14ac:dyDescent="0.25">
      <c r="A1100" s="50"/>
      <c r="B1100" s="51" t="s">
        <v>61</v>
      </c>
      <c r="C1100" s="388" t="s">
        <v>62</v>
      </c>
      <c r="D1100" s="388"/>
      <c r="E1100" s="388"/>
      <c r="F1100" s="388"/>
      <c r="G1100" s="388"/>
      <c r="H1100" s="388"/>
      <c r="I1100" s="388"/>
      <c r="J1100" s="388"/>
      <c r="K1100" s="388"/>
      <c r="L1100" s="389"/>
      <c r="EX1100" s="38"/>
      <c r="EY1100" s="39"/>
      <c r="EZ1100" s="39"/>
      <c r="FA1100" s="39"/>
      <c r="FB1100" s="39"/>
      <c r="FD1100" s="3" t="s">
        <v>62</v>
      </c>
      <c r="FH1100" s="39"/>
      <c r="FJ1100" s="39"/>
    </row>
    <row r="1101" spans="1:166" customFormat="1" ht="15" x14ac:dyDescent="0.25">
      <c r="A1101" s="50"/>
      <c r="B1101" s="51" t="s">
        <v>199</v>
      </c>
      <c r="C1101" s="388" t="s">
        <v>200</v>
      </c>
      <c r="D1101" s="388"/>
      <c r="E1101" s="388"/>
      <c r="F1101" s="388"/>
      <c r="G1101" s="388"/>
      <c r="H1101" s="388"/>
      <c r="I1101" s="388"/>
      <c r="J1101" s="388"/>
      <c r="K1101" s="388"/>
      <c r="L1101" s="389"/>
      <c r="EX1101" s="38"/>
      <c r="EY1101" s="39"/>
      <c r="EZ1101" s="39"/>
      <c r="FA1101" s="39"/>
      <c r="FB1101" s="39"/>
      <c r="FD1101" s="3" t="s">
        <v>200</v>
      </c>
      <c r="FH1101" s="39"/>
      <c r="FJ1101" s="39"/>
    </row>
    <row r="1102" spans="1:166" customFormat="1" ht="23.25" x14ac:dyDescent="0.25">
      <c r="A1102" s="50"/>
      <c r="B1102" s="51" t="s">
        <v>63</v>
      </c>
      <c r="C1102" s="388" t="s">
        <v>64</v>
      </c>
      <c r="D1102" s="388"/>
      <c r="E1102" s="388"/>
      <c r="F1102" s="388"/>
      <c r="G1102" s="388"/>
      <c r="H1102" s="388"/>
      <c r="I1102" s="388"/>
      <c r="J1102" s="388"/>
      <c r="K1102" s="388"/>
      <c r="L1102" s="389"/>
      <c r="EX1102" s="38"/>
      <c r="EY1102" s="39"/>
      <c r="EZ1102" s="39"/>
      <c r="FA1102" s="39"/>
      <c r="FB1102" s="39"/>
      <c r="FD1102" s="3" t="s">
        <v>64</v>
      </c>
      <c r="FH1102" s="39"/>
      <c r="FJ1102" s="39"/>
    </row>
    <row r="1103" spans="1:166" customFormat="1" ht="15" x14ac:dyDescent="0.25">
      <c r="A1103" s="52"/>
      <c r="B1103" s="51" t="s">
        <v>56</v>
      </c>
      <c r="C1103" s="385" t="s">
        <v>65</v>
      </c>
      <c r="D1103" s="385"/>
      <c r="E1103" s="385"/>
      <c r="F1103" s="53"/>
      <c r="G1103" s="54"/>
      <c r="H1103" s="54"/>
      <c r="I1103" s="54"/>
      <c r="J1103" s="55">
        <v>69975.02</v>
      </c>
      <c r="K1103" s="72">
        <v>1.45475</v>
      </c>
      <c r="L1103" s="99">
        <v>2249.6999999999998</v>
      </c>
      <c r="EX1103" s="38"/>
      <c r="EY1103" s="39"/>
      <c r="EZ1103" s="39"/>
      <c r="FA1103" s="39"/>
      <c r="FB1103" s="39"/>
      <c r="FE1103" s="3" t="s">
        <v>65</v>
      </c>
      <c r="FH1103" s="39"/>
      <c r="FJ1103" s="39"/>
    </row>
    <row r="1104" spans="1:166" customFormat="1" ht="15" x14ac:dyDescent="0.25">
      <c r="A1104" s="52"/>
      <c r="B1104" s="51" t="s">
        <v>66</v>
      </c>
      <c r="C1104" s="385" t="s">
        <v>67</v>
      </c>
      <c r="D1104" s="385"/>
      <c r="E1104" s="385"/>
      <c r="F1104" s="53"/>
      <c r="G1104" s="54"/>
      <c r="H1104" s="54"/>
      <c r="I1104" s="54"/>
      <c r="J1104" s="55">
        <v>7187.5</v>
      </c>
      <c r="K1104" s="56">
        <v>1.4375</v>
      </c>
      <c r="L1104" s="100">
        <v>228.34</v>
      </c>
      <c r="EX1104" s="38"/>
      <c r="EY1104" s="39"/>
      <c r="EZ1104" s="39"/>
      <c r="FA1104" s="39"/>
      <c r="FB1104" s="39"/>
      <c r="FE1104" s="3" t="s">
        <v>67</v>
      </c>
      <c r="FH1104" s="39"/>
      <c r="FJ1104" s="39"/>
    </row>
    <row r="1105" spans="1:166" customFormat="1" ht="15" x14ac:dyDescent="0.25">
      <c r="A1105" s="52"/>
      <c r="B1105" s="51" t="s">
        <v>68</v>
      </c>
      <c r="C1105" s="385" t="s">
        <v>69</v>
      </c>
      <c r="D1105" s="385"/>
      <c r="E1105" s="385"/>
      <c r="F1105" s="53"/>
      <c r="G1105" s="54"/>
      <c r="H1105" s="54"/>
      <c r="I1105" s="54"/>
      <c r="J1105" s="58">
        <v>31.38</v>
      </c>
      <c r="K1105" s="56">
        <v>1.4375</v>
      </c>
      <c r="L1105" s="100">
        <v>1</v>
      </c>
      <c r="EX1105" s="38"/>
      <c r="EY1105" s="39"/>
      <c r="EZ1105" s="39"/>
      <c r="FA1105" s="39"/>
      <c r="FB1105" s="39"/>
      <c r="FE1105" s="3" t="s">
        <v>69</v>
      </c>
      <c r="FH1105" s="39"/>
      <c r="FJ1105" s="39"/>
    </row>
    <row r="1106" spans="1:166" customFormat="1" ht="15" x14ac:dyDescent="0.25">
      <c r="A1106" s="52"/>
      <c r="B1106" s="51" t="s">
        <v>70</v>
      </c>
      <c r="C1106" s="385" t="s">
        <v>71</v>
      </c>
      <c r="D1106" s="385"/>
      <c r="E1106" s="385"/>
      <c r="F1106" s="53"/>
      <c r="G1106" s="54"/>
      <c r="H1106" s="54"/>
      <c r="I1106" s="54"/>
      <c r="J1106" s="58">
        <v>68.63</v>
      </c>
      <c r="K1106" s="54"/>
      <c r="L1106" s="100">
        <v>1.52</v>
      </c>
      <c r="EX1106" s="38"/>
      <c r="EY1106" s="39"/>
      <c r="EZ1106" s="39"/>
      <c r="FA1106" s="39"/>
      <c r="FB1106" s="39"/>
      <c r="FE1106" s="3" t="s">
        <v>71</v>
      </c>
      <c r="FH1106" s="39"/>
      <c r="FJ1106" s="39"/>
    </row>
    <row r="1107" spans="1:166" customFormat="1" ht="15" x14ac:dyDescent="0.25">
      <c r="A1107" s="59"/>
      <c r="B1107" s="51"/>
      <c r="C1107" s="385" t="s">
        <v>72</v>
      </c>
      <c r="D1107" s="385"/>
      <c r="E1107" s="385"/>
      <c r="F1107" s="53" t="s">
        <v>73</v>
      </c>
      <c r="G1107" s="66">
        <v>54</v>
      </c>
      <c r="H1107" s="72">
        <v>1.45475</v>
      </c>
      <c r="I1107" s="61">
        <v>1.7360987000000001</v>
      </c>
      <c r="J1107" s="62"/>
      <c r="K1107" s="54"/>
      <c r="L1107" s="57"/>
      <c r="EX1107" s="38"/>
      <c r="EY1107" s="39"/>
      <c r="EZ1107" s="39"/>
      <c r="FA1107" s="39"/>
      <c r="FB1107" s="39"/>
      <c r="FF1107" s="3" t="s">
        <v>72</v>
      </c>
      <c r="FH1107" s="39"/>
      <c r="FJ1107" s="39"/>
    </row>
    <row r="1108" spans="1:166" customFormat="1" ht="15" x14ac:dyDescent="0.25">
      <c r="A1108" s="59"/>
      <c r="B1108" s="51"/>
      <c r="C1108" s="385" t="s">
        <v>74</v>
      </c>
      <c r="D1108" s="385"/>
      <c r="E1108" s="385"/>
      <c r="F1108" s="53" t="s">
        <v>73</v>
      </c>
      <c r="G1108" s="73">
        <v>2.5</v>
      </c>
      <c r="H1108" s="56">
        <v>1.4375</v>
      </c>
      <c r="I1108" s="61">
        <v>7.9421900000000004E-2</v>
      </c>
      <c r="J1108" s="62"/>
      <c r="K1108" s="54"/>
      <c r="L1108" s="57"/>
      <c r="EX1108" s="38"/>
      <c r="EY1108" s="39"/>
      <c r="EZ1108" s="39"/>
      <c r="FA1108" s="39"/>
      <c r="FB1108" s="39"/>
      <c r="FF1108" s="3" t="s">
        <v>74</v>
      </c>
      <c r="FH1108" s="39"/>
      <c r="FJ1108" s="39"/>
    </row>
    <row r="1109" spans="1:166" customFormat="1" ht="15" x14ac:dyDescent="0.25">
      <c r="A1109" s="48"/>
      <c r="B1109" s="51"/>
      <c r="C1109" s="384" t="s">
        <v>75</v>
      </c>
      <c r="D1109" s="384"/>
      <c r="E1109" s="384"/>
      <c r="F1109" s="63"/>
      <c r="G1109" s="64"/>
      <c r="H1109" s="64"/>
      <c r="I1109" s="64"/>
      <c r="J1109" s="65">
        <v>77231.149999999994</v>
      </c>
      <c r="K1109" s="64"/>
      <c r="L1109" s="101">
        <v>2479.56</v>
      </c>
      <c r="EX1109" s="38"/>
      <c r="EY1109" s="39"/>
      <c r="EZ1109" s="39"/>
      <c r="FA1109" s="39"/>
      <c r="FB1109" s="39"/>
      <c r="FG1109" s="3" t="s">
        <v>75</v>
      </c>
      <c r="FH1109" s="39"/>
      <c r="FJ1109" s="39"/>
    </row>
    <row r="1110" spans="1:166" customFormat="1" ht="15" x14ac:dyDescent="0.25">
      <c r="A1110" s="59"/>
      <c r="B1110" s="51"/>
      <c r="C1110" s="385" t="s">
        <v>76</v>
      </c>
      <c r="D1110" s="385"/>
      <c r="E1110" s="385"/>
      <c r="F1110" s="53"/>
      <c r="G1110" s="54"/>
      <c r="H1110" s="54"/>
      <c r="I1110" s="54"/>
      <c r="J1110" s="62"/>
      <c r="K1110" s="54"/>
      <c r="L1110" s="99">
        <v>2250.6999999999998</v>
      </c>
      <c r="EX1110" s="38"/>
      <c r="EY1110" s="39"/>
      <c r="EZ1110" s="39"/>
      <c r="FA1110" s="39"/>
      <c r="FB1110" s="39"/>
      <c r="FF1110" s="3" t="s">
        <v>76</v>
      </c>
      <c r="FH1110" s="39"/>
      <c r="FJ1110" s="39"/>
    </row>
    <row r="1111" spans="1:166" customFormat="1" ht="23.25" x14ac:dyDescent="0.25">
      <c r="A1111" s="59"/>
      <c r="B1111" s="51" t="s">
        <v>111</v>
      </c>
      <c r="C1111" s="385" t="s">
        <v>112</v>
      </c>
      <c r="D1111" s="385"/>
      <c r="E1111" s="385"/>
      <c r="F1111" s="53" t="s">
        <v>79</v>
      </c>
      <c r="G1111" s="66">
        <v>97</v>
      </c>
      <c r="H1111" s="54"/>
      <c r="I1111" s="66">
        <v>97</v>
      </c>
      <c r="J1111" s="62"/>
      <c r="K1111" s="54"/>
      <c r="L1111" s="99">
        <v>2183.1799999999998</v>
      </c>
      <c r="EX1111" s="38"/>
      <c r="EY1111" s="39"/>
      <c r="EZ1111" s="39"/>
      <c r="FA1111" s="39"/>
      <c r="FB1111" s="39"/>
      <c r="FF1111" s="3" t="s">
        <v>112</v>
      </c>
      <c r="FH1111" s="39"/>
      <c r="FJ1111" s="39"/>
    </row>
    <row r="1112" spans="1:166" customFormat="1" ht="23.25" x14ac:dyDescent="0.25">
      <c r="A1112" s="59"/>
      <c r="B1112" s="51" t="s">
        <v>113</v>
      </c>
      <c r="C1112" s="385" t="s">
        <v>114</v>
      </c>
      <c r="D1112" s="385"/>
      <c r="E1112" s="385"/>
      <c r="F1112" s="53" t="s">
        <v>79</v>
      </c>
      <c r="G1112" s="66">
        <v>51</v>
      </c>
      <c r="H1112" s="54"/>
      <c r="I1112" s="66">
        <v>51</v>
      </c>
      <c r="J1112" s="62"/>
      <c r="K1112" s="54"/>
      <c r="L1112" s="99">
        <v>1147.8599999999999</v>
      </c>
      <c r="EX1112" s="38"/>
      <c r="EY1112" s="39"/>
      <c r="EZ1112" s="39"/>
      <c r="FA1112" s="39"/>
      <c r="FB1112" s="39"/>
      <c r="FF1112" s="3" t="s">
        <v>114</v>
      </c>
      <c r="FH1112" s="39"/>
      <c r="FJ1112" s="39"/>
    </row>
    <row r="1113" spans="1:166" customFormat="1" ht="15" x14ac:dyDescent="0.25">
      <c r="A1113" s="67"/>
      <c r="B1113" s="68"/>
      <c r="C1113" s="386" t="s">
        <v>82</v>
      </c>
      <c r="D1113" s="386"/>
      <c r="E1113" s="386"/>
      <c r="F1113" s="42"/>
      <c r="G1113" s="43"/>
      <c r="H1113" s="43"/>
      <c r="I1113" s="43"/>
      <c r="J1113" s="46"/>
      <c r="K1113" s="43"/>
      <c r="L1113" s="102">
        <v>5810.6</v>
      </c>
      <c r="EX1113" s="38"/>
      <c r="EY1113" s="39"/>
      <c r="EZ1113" s="39"/>
      <c r="FA1113" s="39"/>
      <c r="FB1113" s="39"/>
      <c r="FH1113" s="39" t="s">
        <v>82</v>
      </c>
      <c r="FJ1113" s="39"/>
    </row>
    <row r="1114" spans="1:166" customFormat="1" ht="45" x14ac:dyDescent="0.25">
      <c r="A1114" s="40" t="s">
        <v>387</v>
      </c>
      <c r="B1114" s="41" t="s">
        <v>383</v>
      </c>
      <c r="C1114" s="386" t="s">
        <v>157</v>
      </c>
      <c r="D1114" s="386"/>
      <c r="E1114" s="386"/>
      <c r="F1114" s="42" t="s">
        <v>85</v>
      </c>
      <c r="G1114" s="43">
        <v>2.7</v>
      </c>
      <c r="H1114" s="44">
        <v>1</v>
      </c>
      <c r="I1114" s="78">
        <v>2.7</v>
      </c>
      <c r="J1114" s="69">
        <v>4225</v>
      </c>
      <c r="K1114" s="70">
        <v>1.04236</v>
      </c>
      <c r="L1114" s="102">
        <v>11890.72</v>
      </c>
      <c r="EX1114" s="38"/>
      <c r="EY1114" s="39"/>
      <c r="EZ1114" s="39" t="s">
        <v>157</v>
      </c>
      <c r="FA1114" s="39" t="s">
        <v>4</v>
      </c>
      <c r="FB1114" s="39" t="s">
        <v>4</v>
      </c>
      <c r="FH1114" s="39"/>
      <c r="FJ1114" s="39"/>
    </row>
    <row r="1115" spans="1:166" customFormat="1" ht="15" x14ac:dyDescent="0.25">
      <c r="A1115" s="48"/>
      <c r="B1115" s="49"/>
      <c r="C1115" s="385" t="s">
        <v>158</v>
      </c>
      <c r="D1115" s="385"/>
      <c r="E1115" s="385"/>
      <c r="F1115" s="385"/>
      <c r="G1115" s="385"/>
      <c r="H1115" s="385"/>
      <c r="I1115" s="385"/>
      <c r="J1115" s="385"/>
      <c r="K1115" s="385"/>
      <c r="L1115" s="387"/>
      <c r="EX1115" s="38"/>
      <c r="EY1115" s="39"/>
      <c r="EZ1115" s="39"/>
      <c r="FA1115" s="39"/>
      <c r="FB1115" s="39"/>
      <c r="FH1115" s="39"/>
      <c r="FI1115" s="3" t="s">
        <v>158</v>
      </c>
      <c r="FJ1115" s="39"/>
    </row>
    <row r="1116" spans="1:166" customFormat="1" ht="15" x14ac:dyDescent="0.25">
      <c r="A1116" s="50"/>
      <c r="B1116" s="51"/>
      <c r="C1116" s="388" t="s">
        <v>87</v>
      </c>
      <c r="D1116" s="388"/>
      <c r="E1116" s="388"/>
      <c r="F1116" s="388"/>
      <c r="G1116" s="388"/>
      <c r="H1116" s="388"/>
      <c r="I1116" s="388"/>
      <c r="J1116" s="388"/>
      <c r="K1116" s="388"/>
      <c r="L1116" s="389"/>
      <c r="EX1116" s="38"/>
      <c r="EY1116" s="39"/>
      <c r="EZ1116" s="39"/>
      <c r="FA1116" s="39"/>
      <c r="FB1116" s="39"/>
      <c r="FD1116" s="3" t="s">
        <v>87</v>
      </c>
      <c r="FH1116" s="39"/>
      <c r="FJ1116" s="39"/>
    </row>
    <row r="1117" spans="1:166" customFormat="1" ht="15" x14ac:dyDescent="0.25">
      <c r="A1117" s="50"/>
      <c r="B1117" s="51"/>
      <c r="C1117" s="388" t="s">
        <v>88</v>
      </c>
      <c r="D1117" s="388"/>
      <c r="E1117" s="388"/>
      <c r="F1117" s="388"/>
      <c r="G1117" s="388"/>
      <c r="H1117" s="388"/>
      <c r="I1117" s="388"/>
      <c r="J1117" s="388"/>
      <c r="K1117" s="388"/>
      <c r="L1117" s="389"/>
      <c r="EX1117" s="38"/>
      <c r="EY1117" s="39"/>
      <c r="EZ1117" s="39"/>
      <c r="FA1117" s="39"/>
      <c r="FB1117" s="39"/>
      <c r="FD1117" s="3" t="s">
        <v>88</v>
      </c>
      <c r="FH1117" s="39"/>
      <c r="FJ1117" s="39"/>
    </row>
    <row r="1118" spans="1:166" customFormat="1" ht="15" x14ac:dyDescent="0.25">
      <c r="A1118" s="67"/>
      <c r="B1118" s="68"/>
      <c r="C1118" s="386" t="s">
        <v>82</v>
      </c>
      <c r="D1118" s="386"/>
      <c r="E1118" s="386"/>
      <c r="F1118" s="42"/>
      <c r="G1118" s="43"/>
      <c r="H1118" s="43"/>
      <c r="I1118" s="43"/>
      <c r="J1118" s="46"/>
      <c r="K1118" s="43"/>
      <c r="L1118" s="102">
        <v>11890.72</v>
      </c>
      <c r="EX1118" s="38"/>
      <c r="EY1118" s="39"/>
      <c r="EZ1118" s="39"/>
      <c r="FA1118" s="39"/>
      <c r="FB1118" s="39"/>
      <c r="FH1118" s="39" t="s">
        <v>82</v>
      </c>
      <c r="FJ1118" s="39"/>
    </row>
    <row r="1119" spans="1:166" customFormat="1" ht="15" x14ac:dyDescent="0.25">
      <c r="A1119" s="394" t="s">
        <v>165</v>
      </c>
      <c r="B1119" s="395"/>
      <c r="C1119" s="395"/>
      <c r="D1119" s="395"/>
      <c r="E1119" s="395"/>
      <c r="F1119" s="395"/>
      <c r="G1119" s="395"/>
      <c r="H1119" s="395"/>
      <c r="I1119" s="395"/>
      <c r="J1119" s="395"/>
      <c r="K1119" s="395"/>
      <c r="L1119" s="396"/>
      <c r="EX1119" s="38"/>
      <c r="EY1119" s="39" t="s">
        <v>165</v>
      </c>
      <c r="EZ1119" s="39"/>
      <c r="FA1119" s="39"/>
      <c r="FB1119" s="39"/>
      <c r="FH1119" s="39"/>
      <c r="FJ1119" s="39"/>
    </row>
    <row r="1120" spans="1:166" customFormat="1" ht="68.25" x14ac:dyDescent="0.25">
      <c r="A1120" s="40" t="s">
        <v>388</v>
      </c>
      <c r="B1120" s="41" t="s">
        <v>167</v>
      </c>
      <c r="C1120" s="386" t="s">
        <v>168</v>
      </c>
      <c r="D1120" s="386"/>
      <c r="E1120" s="386"/>
      <c r="F1120" s="42" t="s">
        <v>85</v>
      </c>
      <c r="G1120" s="43">
        <v>4</v>
      </c>
      <c r="H1120" s="44">
        <v>1</v>
      </c>
      <c r="I1120" s="44">
        <v>4</v>
      </c>
      <c r="J1120" s="46"/>
      <c r="K1120" s="43"/>
      <c r="L1120" s="47"/>
      <c r="EX1120" s="38"/>
      <c r="EY1120" s="39"/>
      <c r="EZ1120" s="39" t="s">
        <v>168</v>
      </c>
      <c r="FA1120" s="39" t="s">
        <v>4</v>
      </c>
      <c r="FB1120" s="39" t="s">
        <v>4</v>
      </c>
      <c r="FH1120" s="39"/>
      <c r="FJ1120" s="39"/>
    </row>
    <row r="1121" spans="1:166" customFormat="1" ht="68.25" x14ac:dyDescent="0.25">
      <c r="A1121" s="50"/>
      <c r="B1121" s="51" t="s">
        <v>61</v>
      </c>
      <c r="C1121" s="388" t="s">
        <v>62</v>
      </c>
      <c r="D1121" s="388"/>
      <c r="E1121" s="388"/>
      <c r="F1121" s="388"/>
      <c r="G1121" s="388"/>
      <c r="H1121" s="388"/>
      <c r="I1121" s="388"/>
      <c r="J1121" s="388"/>
      <c r="K1121" s="388"/>
      <c r="L1121" s="389"/>
      <c r="EX1121" s="38"/>
      <c r="EY1121" s="39"/>
      <c r="EZ1121" s="39"/>
      <c r="FA1121" s="39"/>
      <c r="FB1121" s="39"/>
      <c r="FD1121" s="3" t="s">
        <v>62</v>
      </c>
      <c r="FH1121" s="39"/>
      <c r="FJ1121" s="39"/>
    </row>
    <row r="1122" spans="1:166" customFormat="1" ht="23.25" x14ac:dyDescent="0.25">
      <c r="A1122" s="50"/>
      <c r="B1122" s="51" t="s">
        <v>63</v>
      </c>
      <c r="C1122" s="388" t="s">
        <v>64</v>
      </c>
      <c r="D1122" s="388"/>
      <c r="E1122" s="388"/>
      <c r="F1122" s="388"/>
      <c r="G1122" s="388"/>
      <c r="H1122" s="388"/>
      <c r="I1122" s="388"/>
      <c r="J1122" s="388"/>
      <c r="K1122" s="388"/>
      <c r="L1122" s="389"/>
      <c r="EX1122" s="38"/>
      <c r="EY1122" s="39"/>
      <c r="EZ1122" s="39"/>
      <c r="FA1122" s="39"/>
      <c r="FB1122" s="39"/>
      <c r="FD1122" s="3" t="s">
        <v>64</v>
      </c>
      <c r="FH1122" s="39"/>
      <c r="FJ1122" s="39"/>
    </row>
    <row r="1123" spans="1:166" customFormat="1" ht="15" x14ac:dyDescent="0.25">
      <c r="A1123" s="52"/>
      <c r="B1123" s="51" t="s">
        <v>56</v>
      </c>
      <c r="C1123" s="385" t="s">
        <v>65</v>
      </c>
      <c r="D1123" s="385"/>
      <c r="E1123" s="385"/>
      <c r="F1123" s="53"/>
      <c r="G1123" s="54"/>
      <c r="H1123" s="54"/>
      <c r="I1123" s="54"/>
      <c r="J1123" s="55">
        <v>1788.25</v>
      </c>
      <c r="K1123" s="56">
        <v>1.3225</v>
      </c>
      <c r="L1123" s="99">
        <v>9459.84</v>
      </c>
      <c r="EX1123" s="38"/>
      <c r="EY1123" s="39"/>
      <c r="EZ1123" s="39"/>
      <c r="FA1123" s="39"/>
      <c r="FB1123" s="39"/>
      <c r="FE1123" s="3" t="s">
        <v>65</v>
      </c>
      <c r="FH1123" s="39"/>
      <c r="FJ1123" s="39"/>
    </row>
    <row r="1124" spans="1:166" customFormat="1" ht="15" x14ac:dyDescent="0.25">
      <c r="A1124" s="52"/>
      <c r="B1124" s="51" t="s">
        <v>70</v>
      </c>
      <c r="C1124" s="385" t="s">
        <v>71</v>
      </c>
      <c r="D1124" s="385"/>
      <c r="E1124" s="385"/>
      <c r="F1124" s="53"/>
      <c r="G1124" s="54"/>
      <c r="H1124" s="54"/>
      <c r="I1124" s="54"/>
      <c r="J1124" s="58">
        <v>4.0999999999999996</v>
      </c>
      <c r="K1124" s="54"/>
      <c r="L1124" s="100">
        <v>16.399999999999999</v>
      </c>
      <c r="EX1124" s="38"/>
      <c r="EY1124" s="39"/>
      <c r="EZ1124" s="39"/>
      <c r="FA1124" s="39"/>
      <c r="FB1124" s="39"/>
      <c r="FE1124" s="3" t="s">
        <v>71</v>
      </c>
      <c r="FH1124" s="39"/>
      <c r="FJ1124" s="39"/>
    </row>
    <row r="1125" spans="1:166" customFormat="1" ht="15" x14ac:dyDescent="0.25">
      <c r="A1125" s="59"/>
      <c r="B1125" s="51"/>
      <c r="C1125" s="385" t="s">
        <v>72</v>
      </c>
      <c r="D1125" s="385"/>
      <c r="E1125" s="385"/>
      <c r="F1125" s="53" t="s">
        <v>73</v>
      </c>
      <c r="G1125" s="60">
        <v>1.38</v>
      </c>
      <c r="H1125" s="56">
        <v>1.3225</v>
      </c>
      <c r="I1125" s="56">
        <v>7.3002000000000002</v>
      </c>
      <c r="J1125" s="62"/>
      <c r="K1125" s="54"/>
      <c r="L1125" s="57"/>
      <c r="EX1125" s="38"/>
      <c r="EY1125" s="39"/>
      <c r="EZ1125" s="39"/>
      <c r="FA1125" s="39"/>
      <c r="FB1125" s="39"/>
      <c r="FF1125" s="3" t="s">
        <v>72</v>
      </c>
      <c r="FH1125" s="39"/>
      <c r="FJ1125" s="39"/>
    </row>
    <row r="1126" spans="1:166" customFormat="1" ht="15" x14ac:dyDescent="0.25">
      <c r="A1126" s="48"/>
      <c r="B1126" s="51"/>
      <c r="C1126" s="384" t="s">
        <v>75</v>
      </c>
      <c r="D1126" s="384"/>
      <c r="E1126" s="384"/>
      <c r="F1126" s="63"/>
      <c r="G1126" s="64"/>
      <c r="H1126" s="64"/>
      <c r="I1126" s="64"/>
      <c r="J1126" s="65">
        <v>1792.35</v>
      </c>
      <c r="K1126" s="64"/>
      <c r="L1126" s="101">
        <v>9476.24</v>
      </c>
      <c r="EX1126" s="38"/>
      <c r="EY1126" s="39"/>
      <c r="EZ1126" s="39"/>
      <c r="FA1126" s="39"/>
      <c r="FB1126" s="39"/>
      <c r="FG1126" s="3" t="s">
        <v>75</v>
      </c>
      <c r="FH1126" s="39"/>
      <c r="FJ1126" s="39"/>
    </row>
    <row r="1127" spans="1:166" customFormat="1" ht="15" x14ac:dyDescent="0.25">
      <c r="A1127" s="59"/>
      <c r="B1127" s="51"/>
      <c r="C1127" s="385" t="s">
        <v>76</v>
      </c>
      <c r="D1127" s="385"/>
      <c r="E1127" s="385"/>
      <c r="F1127" s="53"/>
      <c r="G1127" s="54"/>
      <c r="H1127" s="54"/>
      <c r="I1127" s="54"/>
      <c r="J1127" s="62"/>
      <c r="K1127" s="54"/>
      <c r="L1127" s="99">
        <v>9459.84</v>
      </c>
      <c r="EX1127" s="38"/>
      <c r="EY1127" s="39"/>
      <c r="EZ1127" s="39"/>
      <c r="FA1127" s="39"/>
      <c r="FB1127" s="39"/>
      <c r="FF1127" s="3" t="s">
        <v>76</v>
      </c>
      <c r="FH1127" s="39"/>
      <c r="FJ1127" s="39"/>
    </row>
    <row r="1128" spans="1:166" customFormat="1" ht="23.25" x14ac:dyDescent="0.25">
      <c r="A1128" s="59"/>
      <c r="B1128" s="51" t="s">
        <v>111</v>
      </c>
      <c r="C1128" s="385" t="s">
        <v>112</v>
      </c>
      <c r="D1128" s="385"/>
      <c r="E1128" s="385"/>
      <c r="F1128" s="53" t="s">
        <v>79</v>
      </c>
      <c r="G1128" s="66">
        <v>97</v>
      </c>
      <c r="H1128" s="54"/>
      <c r="I1128" s="66">
        <v>97</v>
      </c>
      <c r="J1128" s="62"/>
      <c r="K1128" s="54"/>
      <c r="L1128" s="99">
        <v>9176.0400000000009</v>
      </c>
      <c r="EX1128" s="38"/>
      <c r="EY1128" s="39"/>
      <c r="EZ1128" s="39"/>
      <c r="FA1128" s="39"/>
      <c r="FB1128" s="39"/>
      <c r="FF1128" s="3" t="s">
        <v>112</v>
      </c>
      <c r="FH1128" s="39"/>
      <c r="FJ1128" s="39"/>
    </row>
    <row r="1129" spans="1:166" customFormat="1" ht="23.25" x14ac:dyDescent="0.25">
      <c r="A1129" s="59"/>
      <c r="B1129" s="51" t="s">
        <v>113</v>
      </c>
      <c r="C1129" s="385" t="s">
        <v>114</v>
      </c>
      <c r="D1129" s="385"/>
      <c r="E1129" s="385"/>
      <c r="F1129" s="53" t="s">
        <v>79</v>
      </c>
      <c r="G1129" s="66">
        <v>51</v>
      </c>
      <c r="H1129" s="54"/>
      <c r="I1129" s="66">
        <v>51</v>
      </c>
      <c r="J1129" s="62"/>
      <c r="K1129" s="54"/>
      <c r="L1129" s="99">
        <v>4824.5200000000004</v>
      </c>
      <c r="EX1129" s="38"/>
      <c r="EY1129" s="39"/>
      <c r="EZ1129" s="39"/>
      <c r="FA1129" s="39"/>
      <c r="FB1129" s="39"/>
      <c r="FF1129" s="3" t="s">
        <v>114</v>
      </c>
      <c r="FH1129" s="39"/>
      <c r="FJ1129" s="39"/>
    </row>
    <row r="1130" spans="1:166" customFormat="1" ht="15" x14ac:dyDescent="0.25">
      <c r="A1130" s="67"/>
      <c r="B1130" s="68"/>
      <c r="C1130" s="386" t="s">
        <v>82</v>
      </c>
      <c r="D1130" s="386"/>
      <c r="E1130" s="386"/>
      <c r="F1130" s="42"/>
      <c r="G1130" s="43"/>
      <c r="H1130" s="43"/>
      <c r="I1130" s="43"/>
      <c r="J1130" s="46"/>
      <c r="K1130" s="43"/>
      <c r="L1130" s="102">
        <v>23476.799999999999</v>
      </c>
      <c r="EX1130" s="38"/>
      <c r="EY1130" s="39"/>
      <c r="EZ1130" s="39"/>
      <c r="FA1130" s="39"/>
      <c r="FB1130" s="39"/>
      <c r="FH1130" s="39" t="s">
        <v>82</v>
      </c>
      <c r="FJ1130" s="39"/>
    </row>
    <row r="1131" spans="1:166" customFormat="1" ht="33.75" x14ac:dyDescent="0.25">
      <c r="A1131" s="40" t="s">
        <v>389</v>
      </c>
      <c r="B1131" s="41" t="s">
        <v>170</v>
      </c>
      <c r="C1131" s="386" t="s">
        <v>171</v>
      </c>
      <c r="D1131" s="386"/>
      <c r="E1131" s="386"/>
      <c r="F1131" s="42" t="s">
        <v>85</v>
      </c>
      <c r="G1131" s="43">
        <v>4</v>
      </c>
      <c r="H1131" s="44">
        <v>1</v>
      </c>
      <c r="I1131" s="44">
        <v>4</v>
      </c>
      <c r="J1131" s="69">
        <v>4112.5</v>
      </c>
      <c r="K1131" s="70">
        <v>1.04236</v>
      </c>
      <c r="L1131" s="102">
        <v>17146.82</v>
      </c>
      <c r="EX1131" s="38"/>
      <c r="EY1131" s="39"/>
      <c r="EZ1131" s="39" t="s">
        <v>171</v>
      </c>
      <c r="FA1131" s="39" t="s">
        <v>4</v>
      </c>
      <c r="FB1131" s="39" t="s">
        <v>4</v>
      </c>
      <c r="FH1131" s="39"/>
      <c r="FJ1131" s="39"/>
    </row>
    <row r="1132" spans="1:166" customFormat="1" ht="15" x14ac:dyDescent="0.25">
      <c r="A1132" s="48"/>
      <c r="B1132" s="49"/>
      <c r="C1132" s="385" t="s">
        <v>172</v>
      </c>
      <c r="D1132" s="385"/>
      <c r="E1132" s="385"/>
      <c r="F1132" s="385"/>
      <c r="G1132" s="385"/>
      <c r="H1132" s="385"/>
      <c r="I1132" s="385"/>
      <c r="J1132" s="385"/>
      <c r="K1132" s="385"/>
      <c r="L1132" s="387"/>
      <c r="EX1132" s="38"/>
      <c r="EY1132" s="39"/>
      <c r="EZ1132" s="39"/>
      <c r="FA1132" s="39"/>
      <c r="FB1132" s="39"/>
      <c r="FH1132" s="39"/>
      <c r="FI1132" s="3" t="s">
        <v>172</v>
      </c>
      <c r="FJ1132" s="39"/>
    </row>
    <row r="1133" spans="1:166" customFormat="1" ht="15" x14ac:dyDescent="0.25">
      <c r="A1133" s="50"/>
      <c r="B1133" s="51"/>
      <c r="C1133" s="388" t="s">
        <v>87</v>
      </c>
      <c r="D1133" s="388"/>
      <c r="E1133" s="388"/>
      <c r="F1133" s="388"/>
      <c r="G1133" s="388"/>
      <c r="H1133" s="388"/>
      <c r="I1133" s="388"/>
      <c r="J1133" s="388"/>
      <c r="K1133" s="388"/>
      <c r="L1133" s="389"/>
      <c r="EX1133" s="38"/>
      <c r="EY1133" s="39"/>
      <c r="EZ1133" s="39"/>
      <c r="FA1133" s="39"/>
      <c r="FB1133" s="39"/>
      <c r="FD1133" s="3" t="s">
        <v>87</v>
      </c>
      <c r="FH1133" s="39"/>
      <c r="FJ1133" s="39"/>
    </row>
    <row r="1134" spans="1:166" customFormat="1" ht="15" x14ac:dyDescent="0.25">
      <c r="A1134" s="50"/>
      <c r="B1134" s="51"/>
      <c r="C1134" s="388" t="s">
        <v>88</v>
      </c>
      <c r="D1134" s="388"/>
      <c r="E1134" s="388"/>
      <c r="F1134" s="388"/>
      <c r="G1134" s="388"/>
      <c r="H1134" s="388"/>
      <c r="I1134" s="388"/>
      <c r="J1134" s="388"/>
      <c r="K1134" s="388"/>
      <c r="L1134" s="389"/>
      <c r="EX1134" s="38"/>
      <c r="EY1134" s="39"/>
      <c r="EZ1134" s="39"/>
      <c r="FA1134" s="39"/>
      <c r="FB1134" s="39"/>
      <c r="FD1134" s="3" t="s">
        <v>88</v>
      </c>
      <c r="FH1134" s="39"/>
      <c r="FJ1134" s="39"/>
    </row>
    <row r="1135" spans="1:166" customFormat="1" ht="15" x14ac:dyDescent="0.25">
      <c r="A1135" s="67"/>
      <c r="B1135" s="68"/>
      <c r="C1135" s="386" t="s">
        <v>82</v>
      </c>
      <c r="D1135" s="386"/>
      <c r="E1135" s="386"/>
      <c r="F1135" s="42"/>
      <c r="G1135" s="43"/>
      <c r="H1135" s="43"/>
      <c r="I1135" s="43"/>
      <c r="J1135" s="46"/>
      <c r="K1135" s="43"/>
      <c r="L1135" s="102">
        <v>17146.82</v>
      </c>
      <c r="EX1135" s="38"/>
      <c r="EY1135" s="39"/>
      <c r="EZ1135" s="39"/>
      <c r="FA1135" s="39"/>
      <c r="FB1135" s="39"/>
      <c r="FH1135" s="39" t="s">
        <v>82</v>
      </c>
      <c r="FJ1135" s="39"/>
    </row>
    <row r="1136" spans="1:166" customFormat="1" ht="34.5" x14ac:dyDescent="0.25">
      <c r="A1136" s="40" t="s">
        <v>390</v>
      </c>
      <c r="B1136" s="41" t="s">
        <v>174</v>
      </c>
      <c r="C1136" s="386" t="s">
        <v>175</v>
      </c>
      <c r="D1136" s="386"/>
      <c r="E1136" s="386"/>
      <c r="F1136" s="42" t="s">
        <v>109</v>
      </c>
      <c r="G1136" s="43">
        <v>0.3</v>
      </c>
      <c r="H1136" s="44">
        <v>1</v>
      </c>
      <c r="I1136" s="78">
        <v>0.3</v>
      </c>
      <c r="J1136" s="46"/>
      <c r="K1136" s="43"/>
      <c r="L1136" s="47"/>
      <c r="EX1136" s="38"/>
      <c r="EY1136" s="39"/>
      <c r="EZ1136" s="39" t="s">
        <v>175</v>
      </c>
      <c r="FA1136" s="39" t="s">
        <v>4</v>
      </c>
      <c r="FB1136" s="39" t="s">
        <v>4</v>
      </c>
      <c r="FH1136" s="39"/>
      <c r="FJ1136" s="39"/>
    </row>
    <row r="1137" spans="1:166" customFormat="1" ht="15" x14ac:dyDescent="0.25">
      <c r="A1137" s="48"/>
      <c r="B1137" s="49"/>
      <c r="C1137" s="385" t="s">
        <v>176</v>
      </c>
      <c r="D1137" s="385"/>
      <c r="E1137" s="385"/>
      <c r="F1137" s="385"/>
      <c r="G1137" s="385"/>
      <c r="H1137" s="385"/>
      <c r="I1137" s="385"/>
      <c r="J1137" s="385"/>
      <c r="K1137" s="385"/>
      <c r="L1137" s="387"/>
      <c r="EX1137" s="38"/>
      <c r="EY1137" s="39"/>
      <c r="EZ1137" s="39"/>
      <c r="FA1137" s="39"/>
      <c r="FB1137" s="39"/>
      <c r="FC1137" s="3" t="s">
        <v>176</v>
      </c>
      <c r="FH1137" s="39"/>
      <c r="FJ1137" s="39"/>
    </row>
    <row r="1138" spans="1:166" customFormat="1" ht="68.25" x14ac:dyDescent="0.25">
      <c r="A1138" s="50"/>
      <c r="B1138" s="51" t="s">
        <v>61</v>
      </c>
      <c r="C1138" s="388" t="s">
        <v>62</v>
      </c>
      <c r="D1138" s="388"/>
      <c r="E1138" s="388"/>
      <c r="F1138" s="388"/>
      <c r="G1138" s="388"/>
      <c r="H1138" s="388"/>
      <c r="I1138" s="388"/>
      <c r="J1138" s="388"/>
      <c r="K1138" s="388"/>
      <c r="L1138" s="389"/>
      <c r="EX1138" s="38"/>
      <c r="EY1138" s="39"/>
      <c r="EZ1138" s="39"/>
      <c r="FA1138" s="39"/>
      <c r="FB1138" s="39"/>
      <c r="FD1138" s="3" t="s">
        <v>62</v>
      </c>
      <c r="FH1138" s="39"/>
      <c r="FJ1138" s="39"/>
    </row>
    <row r="1139" spans="1:166" customFormat="1" ht="23.25" x14ac:dyDescent="0.25">
      <c r="A1139" s="50"/>
      <c r="B1139" s="51" t="s">
        <v>63</v>
      </c>
      <c r="C1139" s="388" t="s">
        <v>64</v>
      </c>
      <c r="D1139" s="388"/>
      <c r="E1139" s="388"/>
      <c r="F1139" s="388"/>
      <c r="G1139" s="388"/>
      <c r="H1139" s="388"/>
      <c r="I1139" s="388"/>
      <c r="J1139" s="388"/>
      <c r="K1139" s="388"/>
      <c r="L1139" s="389"/>
      <c r="EX1139" s="38"/>
      <c r="EY1139" s="39"/>
      <c r="EZ1139" s="39"/>
      <c r="FA1139" s="39"/>
      <c r="FB1139" s="39"/>
      <c r="FD1139" s="3" t="s">
        <v>64</v>
      </c>
      <c r="FH1139" s="39"/>
      <c r="FJ1139" s="39"/>
    </row>
    <row r="1140" spans="1:166" customFormat="1" ht="15" x14ac:dyDescent="0.25">
      <c r="A1140" s="52"/>
      <c r="B1140" s="51" t="s">
        <v>56</v>
      </c>
      <c r="C1140" s="385" t="s">
        <v>65</v>
      </c>
      <c r="D1140" s="385"/>
      <c r="E1140" s="385"/>
      <c r="F1140" s="53"/>
      <c r="G1140" s="54"/>
      <c r="H1140" s="54"/>
      <c r="I1140" s="54"/>
      <c r="J1140" s="55">
        <v>38460.35</v>
      </c>
      <c r="K1140" s="56">
        <v>1.3225</v>
      </c>
      <c r="L1140" s="99">
        <v>15259.14</v>
      </c>
      <c r="EX1140" s="38"/>
      <c r="EY1140" s="39"/>
      <c r="EZ1140" s="39"/>
      <c r="FA1140" s="39"/>
      <c r="FB1140" s="39"/>
      <c r="FE1140" s="3" t="s">
        <v>65</v>
      </c>
      <c r="FH1140" s="39"/>
      <c r="FJ1140" s="39"/>
    </row>
    <row r="1141" spans="1:166" customFormat="1" ht="15" x14ac:dyDescent="0.25">
      <c r="A1141" s="52"/>
      <c r="B1141" s="51" t="s">
        <v>66</v>
      </c>
      <c r="C1141" s="385" t="s">
        <v>67</v>
      </c>
      <c r="D1141" s="385"/>
      <c r="E1141" s="385"/>
      <c r="F1141" s="53"/>
      <c r="G1141" s="54"/>
      <c r="H1141" s="54"/>
      <c r="I1141" s="54"/>
      <c r="J1141" s="55">
        <v>1150</v>
      </c>
      <c r="K1141" s="56">
        <v>1.4375</v>
      </c>
      <c r="L1141" s="100">
        <v>495.94</v>
      </c>
      <c r="EX1141" s="38"/>
      <c r="EY1141" s="39"/>
      <c r="EZ1141" s="39"/>
      <c r="FA1141" s="39"/>
      <c r="FB1141" s="39"/>
      <c r="FE1141" s="3" t="s">
        <v>67</v>
      </c>
      <c r="FH1141" s="39"/>
      <c r="FJ1141" s="39"/>
    </row>
    <row r="1142" spans="1:166" customFormat="1" ht="15" x14ac:dyDescent="0.25">
      <c r="A1142" s="52"/>
      <c r="B1142" s="51" t="s">
        <v>68</v>
      </c>
      <c r="C1142" s="385" t="s">
        <v>69</v>
      </c>
      <c r="D1142" s="385"/>
      <c r="E1142" s="385"/>
      <c r="F1142" s="53"/>
      <c r="G1142" s="54"/>
      <c r="H1142" s="54"/>
      <c r="I1142" s="54"/>
      <c r="J1142" s="58">
        <v>5.0199999999999996</v>
      </c>
      <c r="K1142" s="56">
        <v>1.4375</v>
      </c>
      <c r="L1142" s="100">
        <v>2.16</v>
      </c>
      <c r="EX1142" s="38"/>
      <c r="EY1142" s="39"/>
      <c r="EZ1142" s="39"/>
      <c r="FA1142" s="39"/>
      <c r="FB1142" s="39"/>
      <c r="FE1142" s="3" t="s">
        <v>69</v>
      </c>
      <c r="FH1142" s="39"/>
      <c r="FJ1142" s="39"/>
    </row>
    <row r="1143" spans="1:166" customFormat="1" ht="15" x14ac:dyDescent="0.25">
      <c r="A1143" s="52"/>
      <c r="B1143" s="51" t="s">
        <v>70</v>
      </c>
      <c r="C1143" s="385" t="s">
        <v>71</v>
      </c>
      <c r="D1143" s="385"/>
      <c r="E1143" s="385"/>
      <c r="F1143" s="53"/>
      <c r="G1143" s="54"/>
      <c r="H1143" s="54"/>
      <c r="I1143" s="54"/>
      <c r="J1143" s="58">
        <v>37.630000000000003</v>
      </c>
      <c r="K1143" s="54"/>
      <c r="L1143" s="100">
        <v>11.29</v>
      </c>
      <c r="EX1143" s="38"/>
      <c r="EY1143" s="39"/>
      <c r="EZ1143" s="39"/>
      <c r="FA1143" s="39"/>
      <c r="FB1143" s="39"/>
      <c r="FE1143" s="3" t="s">
        <v>71</v>
      </c>
      <c r="FH1143" s="39"/>
      <c r="FJ1143" s="39"/>
    </row>
    <row r="1144" spans="1:166" customFormat="1" ht="15" x14ac:dyDescent="0.25">
      <c r="A1144" s="59"/>
      <c r="B1144" s="51"/>
      <c r="C1144" s="385" t="s">
        <v>72</v>
      </c>
      <c r="D1144" s="385"/>
      <c r="E1144" s="385"/>
      <c r="F1144" s="53" t="s">
        <v>73</v>
      </c>
      <c r="G1144" s="60">
        <v>29.68</v>
      </c>
      <c r="H1144" s="56">
        <v>1.3225</v>
      </c>
      <c r="I1144" s="72">
        <v>11.775539999999999</v>
      </c>
      <c r="J1144" s="62"/>
      <c r="K1144" s="54"/>
      <c r="L1144" s="57"/>
      <c r="EX1144" s="38"/>
      <c r="EY1144" s="39"/>
      <c r="EZ1144" s="39"/>
      <c r="FA1144" s="39"/>
      <c r="FB1144" s="39"/>
      <c r="FF1144" s="3" t="s">
        <v>72</v>
      </c>
      <c r="FH1144" s="39"/>
      <c r="FJ1144" s="39"/>
    </row>
    <row r="1145" spans="1:166" customFormat="1" ht="15" x14ac:dyDescent="0.25">
      <c r="A1145" s="59"/>
      <c r="B1145" s="51"/>
      <c r="C1145" s="385" t="s">
        <v>74</v>
      </c>
      <c r="D1145" s="385"/>
      <c r="E1145" s="385"/>
      <c r="F1145" s="53" t="s">
        <v>73</v>
      </c>
      <c r="G1145" s="73">
        <v>0.4</v>
      </c>
      <c r="H1145" s="56">
        <v>1.4375</v>
      </c>
      <c r="I1145" s="56">
        <v>0.17249999999999999</v>
      </c>
      <c r="J1145" s="62"/>
      <c r="K1145" s="54"/>
      <c r="L1145" s="57"/>
      <c r="EX1145" s="38"/>
      <c r="EY1145" s="39"/>
      <c r="EZ1145" s="39"/>
      <c r="FA1145" s="39"/>
      <c r="FB1145" s="39"/>
      <c r="FF1145" s="3" t="s">
        <v>74</v>
      </c>
      <c r="FH1145" s="39"/>
      <c r="FJ1145" s="39"/>
    </row>
    <row r="1146" spans="1:166" customFormat="1" ht="15" x14ac:dyDescent="0.25">
      <c r="A1146" s="48"/>
      <c r="B1146" s="51"/>
      <c r="C1146" s="384" t="s">
        <v>75</v>
      </c>
      <c r="D1146" s="384"/>
      <c r="E1146" s="384"/>
      <c r="F1146" s="63"/>
      <c r="G1146" s="64"/>
      <c r="H1146" s="64"/>
      <c r="I1146" s="64"/>
      <c r="J1146" s="65">
        <v>39647.980000000003</v>
      </c>
      <c r="K1146" s="64"/>
      <c r="L1146" s="101">
        <v>15766.37</v>
      </c>
      <c r="EX1146" s="38"/>
      <c r="EY1146" s="39"/>
      <c r="EZ1146" s="39"/>
      <c r="FA1146" s="39"/>
      <c r="FB1146" s="39"/>
      <c r="FG1146" s="3" t="s">
        <v>75</v>
      </c>
      <c r="FH1146" s="39"/>
      <c r="FJ1146" s="39"/>
    </row>
    <row r="1147" spans="1:166" customFormat="1" ht="15" x14ac:dyDescent="0.25">
      <c r="A1147" s="59"/>
      <c r="B1147" s="51"/>
      <c r="C1147" s="385" t="s">
        <v>76</v>
      </c>
      <c r="D1147" s="385"/>
      <c r="E1147" s="385"/>
      <c r="F1147" s="53"/>
      <c r="G1147" s="54"/>
      <c r="H1147" s="54"/>
      <c r="I1147" s="54"/>
      <c r="J1147" s="62"/>
      <c r="K1147" s="54"/>
      <c r="L1147" s="99">
        <v>15261.3</v>
      </c>
      <c r="EX1147" s="38"/>
      <c r="EY1147" s="39"/>
      <c r="EZ1147" s="39"/>
      <c r="FA1147" s="39"/>
      <c r="FB1147" s="39"/>
      <c r="FF1147" s="3" t="s">
        <v>76</v>
      </c>
      <c r="FH1147" s="39"/>
      <c r="FJ1147" s="39"/>
    </row>
    <row r="1148" spans="1:166" customFormat="1" ht="23.25" x14ac:dyDescent="0.25">
      <c r="A1148" s="59"/>
      <c r="B1148" s="51" t="s">
        <v>111</v>
      </c>
      <c r="C1148" s="385" t="s">
        <v>112</v>
      </c>
      <c r="D1148" s="385"/>
      <c r="E1148" s="385"/>
      <c r="F1148" s="53" t="s">
        <v>79</v>
      </c>
      <c r="G1148" s="66">
        <v>97</v>
      </c>
      <c r="H1148" s="54"/>
      <c r="I1148" s="66">
        <v>97</v>
      </c>
      <c r="J1148" s="62"/>
      <c r="K1148" s="54"/>
      <c r="L1148" s="99">
        <v>14803.46</v>
      </c>
      <c r="EX1148" s="38"/>
      <c r="EY1148" s="39"/>
      <c r="EZ1148" s="39"/>
      <c r="FA1148" s="39"/>
      <c r="FB1148" s="39"/>
      <c r="FF1148" s="3" t="s">
        <v>112</v>
      </c>
      <c r="FH1148" s="39"/>
      <c r="FJ1148" s="39"/>
    </row>
    <row r="1149" spans="1:166" customFormat="1" ht="23.25" x14ac:dyDescent="0.25">
      <c r="A1149" s="59"/>
      <c r="B1149" s="51" t="s">
        <v>113</v>
      </c>
      <c r="C1149" s="385" t="s">
        <v>114</v>
      </c>
      <c r="D1149" s="385"/>
      <c r="E1149" s="385"/>
      <c r="F1149" s="53" t="s">
        <v>79</v>
      </c>
      <c r="G1149" s="66">
        <v>51</v>
      </c>
      <c r="H1149" s="54"/>
      <c r="I1149" s="66">
        <v>51</v>
      </c>
      <c r="J1149" s="62"/>
      <c r="K1149" s="54"/>
      <c r="L1149" s="99">
        <v>7783.26</v>
      </c>
      <c r="EX1149" s="38"/>
      <c r="EY1149" s="39"/>
      <c r="EZ1149" s="39"/>
      <c r="FA1149" s="39"/>
      <c r="FB1149" s="39"/>
      <c r="FF1149" s="3" t="s">
        <v>114</v>
      </c>
      <c r="FH1149" s="39"/>
      <c r="FJ1149" s="39"/>
    </row>
    <row r="1150" spans="1:166" customFormat="1" ht="15" x14ac:dyDescent="0.25">
      <c r="A1150" s="67"/>
      <c r="B1150" s="68"/>
      <c r="C1150" s="386" t="s">
        <v>82</v>
      </c>
      <c r="D1150" s="386"/>
      <c r="E1150" s="386"/>
      <c r="F1150" s="42"/>
      <c r="G1150" s="43"/>
      <c r="H1150" s="43"/>
      <c r="I1150" s="43"/>
      <c r="J1150" s="46"/>
      <c r="K1150" s="43"/>
      <c r="L1150" s="102">
        <v>38353.089999999997</v>
      </c>
      <c r="EX1150" s="38"/>
      <c r="EY1150" s="39"/>
      <c r="EZ1150" s="39"/>
      <c r="FA1150" s="39"/>
      <c r="FB1150" s="39"/>
      <c r="FH1150" s="39" t="s">
        <v>82</v>
      </c>
      <c r="FJ1150" s="39"/>
    </row>
    <row r="1151" spans="1:166" customFormat="1" ht="45" x14ac:dyDescent="0.25">
      <c r="A1151" s="40" t="s">
        <v>391</v>
      </c>
      <c r="B1151" s="41" t="s">
        <v>178</v>
      </c>
      <c r="C1151" s="386" t="s">
        <v>179</v>
      </c>
      <c r="D1151" s="386"/>
      <c r="E1151" s="386"/>
      <c r="F1151" s="42" t="s">
        <v>150</v>
      </c>
      <c r="G1151" s="43">
        <v>30.6</v>
      </c>
      <c r="H1151" s="44">
        <v>1</v>
      </c>
      <c r="I1151" s="78">
        <v>30.6</v>
      </c>
      <c r="J1151" s="69">
        <v>1547</v>
      </c>
      <c r="K1151" s="70">
        <v>1.04236</v>
      </c>
      <c r="L1151" s="102">
        <v>49343.45</v>
      </c>
      <c r="EX1151" s="38"/>
      <c r="EY1151" s="39"/>
      <c r="EZ1151" s="39" t="s">
        <v>179</v>
      </c>
      <c r="FA1151" s="39" t="s">
        <v>4</v>
      </c>
      <c r="FB1151" s="39" t="s">
        <v>4</v>
      </c>
      <c r="FH1151" s="39"/>
      <c r="FJ1151" s="39"/>
    </row>
    <row r="1152" spans="1:166" customFormat="1" ht="15" x14ac:dyDescent="0.25">
      <c r="A1152" s="48"/>
      <c r="B1152" s="49"/>
      <c r="C1152" s="385" t="s">
        <v>180</v>
      </c>
      <c r="D1152" s="385"/>
      <c r="E1152" s="385"/>
      <c r="F1152" s="385"/>
      <c r="G1152" s="385"/>
      <c r="H1152" s="385"/>
      <c r="I1152" s="385"/>
      <c r="J1152" s="385"/>
      <c r="K1152" s="385"/>
      <c r="L1152" s="387"/>
      <c r="EX1152" s="38"/>
      <c r="EY1152" s="39"/>
      <c r="EZ1152" s="39"/>
      <c r="FA1152" s="39"/>
      <c r="FB1152" s="39"/>
      <c r="FC1152" s="3" t="s">
        <v>180</v>
      </c>
      <c r="FH1152" s="39"/>
      <c r="FJ1152" s="39"/>
    </row>
    <row r="1153" spans="1:166" customFormat="1" ht="15" x14ac:dyDescent="0.25">
      <c r="A1153" s="48"/>
      <c r="B1153" s="49"/>
      <c r="C1153" s="385" t="s">
        <v>181</v>
      </c>
      <c r="D1153" s="385"/>
      <c r="E1153" s="385"/>
      <c r="F1153" s="385"/>
      <c r="G1153" s="385"/>
      <c r="H1153" s="385"/>
      <c r="I1153" s="385"/>
      <c r="J1153" s="385"/>
      <c r="K1153" s="385"/>
      <c r="L1153" s="387"/>
      <c r="EX1153" s="38"/>
      <c r="EY1153" s="39"/>
      <c r="EZ1153" s="39"/>
      <c r="FA1153" s="39"/>
      <c r="FB1153" s="39"/>
      <c r="FH1153" s="39"/>
      <c r="FI1153" s="3" t="s">
        <v>181</v>
      </c>
      <c r="FJ1153" s="39"/>
    </row>
    <row r="1154" spans="1:166" customFormat="1" ht="15" x14ac:dyDescent="0.25">
      <c r="A1154" s="50"/>
      <c r="B1154" s="51"/>
      <c r="C1154" s="388" t="s">
        <v>87</v>
      </c>
      <c r="D1154" s="388"/>
      <c r="E1154" s="388"/>
      <c r="F1154" s="388"/>
      <c r="G1154" s="388"/>
      <c r="H1154" s="388"/>
      <c r="I1154" s="388"/>
      <c r="J1154" s="388"/>
      <c r="K1154" s="388"/>
      <c r="L1154" s="389"/>
      <c r="EX1154" s="38"/>
      <c r="EY1154" s="39"/>
      <c r="EZ1154" s="39"/>
      <c r="FA1154" s="39"/>
      <c r="FB1154" s="39"/>
      <c r="FD1154" s="3" t="s">
        <v>87</v>
      </c>
      <c r="FH1154" s="39"/>
      <c r="FJ1154" s="39"/>
    </row>
    <row r="1155" spans="1:166" customFormat="1" ht="15" x14ac:dyDescent="0.25">
      <c r="A1155" s="50"/>
      <c r="B1155" s="51"/>
      <c r="C1155" s="388" t="s">
        <v>88</v>
      </c>
      <c r="D1155" s="388"/>
      <c r="E1155" s="388"/>
      <c r="F1155" s="388"/>
      <c r="G1155" s="388"/>
      <c r="H1155" s="388"/>
      <c r="I1155" s="388"/>
      <c r="J1155" s="388"/>
      <c r="K1155" s="388"/>
      <c r="L1155" s="389"/>
      <c r="EX1155" s="38"/>
      <c r="EY1155" s="39"/>
      <c r="EZ1155" s="39"/>
      <c r="FA1155" s="39"/>
      <c r="FB1155" s="39"/>
      <c r="FD1155" s="3" t="s">
        <v>88</v>
      </c>
      <c r="FH1155" s="39"/>
      <c r="FJ1155" s="39"/>
    </row>
    <row r="1156" spans="1:166" customFormat="1" ht="15" x14ac:dyDescent="0.25">
      <c r="A1156" s="67"/>
      <c r="B1156" s="68"/>
      <c r="C1156" s="386" t="s">
        <v>82</v>
      </c>
      <c r="D1156" s="386"/>
      <c r="E1156" s="386"/>
      <c r="F1156" s="42"/>
      <c r="G1156" s="43"/>
      <c r="H1156" s="43"/>
      <c r="I1156" s="43"/>
      <c r="J1156" s="46"/>
      <c r="K1156" s="43"/>
      <c r="L1156" s="102">
        <v>49343.45</v>
      </c>
      <c r="EX1156" s="38"/>
      <c r="EY1156" s="39"/>
      <c r="EZ1156" s="39"/>
      <c r="FA1156" s="39"/>
      <c r="FB1156" s="39"/>
      <c r="FH1156" s="39" t="s">
        <v>82</v>
      </c>
      <c r="FJ1156" s="39"/>
    </row>
    <row r="1157" spans="1:166" customFormat="1" ht="23.25" x14ac:dyDescent="0.25">
      <c r="A1157" s="40" t="s">
        <v>392</v>
      </c>
      <c r="B1157" s="41" t="s">
        <v>183</v>
      </c>
      <c r="C1157" s="386" t="s">
        <v>184</v>
      </c>
      <c r="D1157" s="386"/>
      <c r="E1157" s="386"/>
      <c r="F1157" s="42" t="s">
        <v>91</v>
      </c>
      <c r="G1157" s="43">
        <v>4.2000000000000003E-2</v>
      </c>
      <c r="H1157" s="44">
        <v>1</v>
      </c>
      <c r="I1157" s="74">
        <v>4.2000000000000003E-2</v>
      </c>
      <c r="J1157" s="46"/>
      <c r="K1157" s="43"/>
      <c r="L1157" s="47"/>
      <c r="EX1157" s="38"/>
      <c r="EY1157" s="39"/>
      <c r="EZ1157" s="39" t="s">
        <v>184</v>
      </c>
      <c r="FA1157" s="39" t="s">
        <v>4</v>
      </c>
      <c r="FB1157" s="39" t="s">
        <v>4</v>
      </c>
      <c r="FH1157" s="39"/>
      <c r="FJ1157" s="39"/>
    </row>
    <row r="1158" spans="1:166" customFormat="1" ht="15" x14ac:dyDescent="0.25">
      <c r="A1158" s="48"/>
      <c r="B1158" s="49"/>
      <c r="C1158" s="385" t="s">
        <v>185</v>
      </c>
      <c r="D1158" s="385"/>
      <c r="E1158" s="385"/>
      <c r="F1158" s="385"/>
      <c r="G1158" s="385"/>
      <c r="H1158" s="385"/>
      <c r="I1158" s="385"/>
      <c r="J1158" s="385"/>
      <c r="K1158" s="385"/>
      <c r="L1158" s="387"/>
      <c r="EX1158" s="38"/>
      <c r="EY1158" s="39"/>
      <c r="EZ1158" s="39"/>
      <c r="FA1158" s="39"/>
      <c r="FB1158" s="39"/>
      <c r="FC1158" s="3" t="s">
        <v>185</v>
      </c>
      <c r="FH1158" s="39"/>
      <c r="FJ1158" s="39"/>
    </row>
    <row r="1159" spans="1:166" customFormat="1" ht="68.25" x14ac:dyDescent="0.25">
      <c r="A1159" s="50"/>
      <c r="B1159" s="51" t="s">
        <v>61</v>
      </c>
      <c r="C1159" s="388" t="s">
        <v>62</v>
      </c>
      <c r="D1159" s="388"/>
      <c r="E1159" s="388"/>
      <c r="F1159" s="388"/>
      <c r="G1159" s="388"/>
      <c r="H1159" s="388"/>
      <c r="I1159" s="388"/>
      <c r="J1159" s="388"/>
      <c r="K1159" s="388"/>
      <c r="L1159" s="389"/>
      <c r="EX1159" s="38"/>
      <c r="EY1159" s="39"/>
      <c r="EZ1159" s="39"/>
      <c r="FA1159" s="39"/>
      <c r="FB1159" s="39"/>
      <c r="FD1159" s="3" t="s">
        <v>62</v>
      </c>
      <c r="FH1159" s="39"/>
      <c r="FJ1159" s="39"/>
    </row>
    <row r="1160" spans="1:166" customFormat="1" ht="23.25" x14ac:dyDescent="0.25">
      <c r="A1160" s="50"/>
      <c r="B1160" s="51" t="s">
        <v>63</v>
      </c>
      <c r="C1160" s="388" t="s">
        <v>64</v>
      </c>
      <c r="D1160" s="388"/>
      <c r="E1160" s="388"/>
      <c r="F1160" s="388"/>
      <c r="G1160" s="388"/>
      <c r="H1160" s="388"/>
      <c r="I1160" s="388"/>
      <c r="J1160" s="388"/>
      <c r="K1160" s="388"/>
      <c r="L1160" s="389"/>
      <c r="EX1160" s="38"/>
      <c r="EY1160" s="39"/>
      <c r="EZ1160" s="39"/>
      <c r="FA1160" s="39"/>
      <c r="FB1160" s="39"/>
      <c r="FD1160" s="3" t="s">
        <v>64</v>
      </c>
      <c r="FH1160" s="39"/>
      <c r="FJ1160" s="39"/>
    </row>
    <row r="1161" spans="1:166" customFormat="1" ht="15" x14ac:dyDescent="0.25">
      <c r="A1161" s="52"/>
      <c r="B1161" s="51" t="s">
        <v>56</v>
      </c>
      <c r="C1161" s="385" t="s">
        <v>65</v>
      </c>
      <c r="D1161" s="385"/>
      <c r="E1161" s="385"/>
      <c r="F1161" s="53"/>
      <c r="G1161" s="54"/>
      <c r="H1161" s="54"/>
      <c r="I1161" s="54"/>
      <c r="J1161" s="55">
        <v>80872.98</v>
      </c>
      <c r="K1161" s="56">
        <v>1.3225</v>
      </c>
      <c r="L1161" s="99">
        <v>4492.09</v>
      </c>
      <c r="EX1161" s="38"/>
      <c r="EY1161" s="39"/>
      <c r="EZ1161" s="39"/>
      <c r="FA1161" s="39"/>
      <c r="FB1161" s="39"/>
      <c r="FE1161" s="3" t="s">
        <v>65</v>
      </c>
      <c r="FH1161" s="39"/>
      <c r="FJ1161" s="39"/>
    </row>
    <row r="1162" spans="1:166" customFormat="1" ht="15" x14ac:dyDescent="0.25">
      <c r="A1162" s="52"/>
      <c r="B1162" s="51" t="s">
        <v>66</v>
      </c>
      <c r="C1162" s="385" t="s">
        <v>67</v>
      </c>
      <c r="D1162" s="385"/>
      <c r="E1162" s="385"/>
      <c r="F1162" s="53"/>
      <c r="G1162" s="54"/>
      <c r="H1162" s="54"/>
      <c r="I1162" s="54"/>
      <c r="J1162" s="58">
        <v>747.5</v>
      </c>
      <c r="K1162" s="56">
        <v>1.4375</v>
      </c>
      <c r="L1162" s="100">
        <v>45.13</v>
      </c>
      <c r="EX1162" s="38"/>
      <c r="EY1162" s="39"/>
      <c r="EZ1162" s="39"/>
      <c r="FA1162" s="39"/>
      <c r="FB1162" s="39"/>
      <c r="FE1162" s="3" t="s">
        <v>67</v>
      </c>
      <c r="FH1162" s="39"/>
      <c r="FJ1162" s="39"/>
    </row>
    <row r="1163" spans="1:166" customFormat="1" ht="15" x14ac:dyDescent="0.25">
      <c r="A1163" s="52"/>
      <c r="B1163" s="51" t="s">
        <v>68</v>
      </c>
      <c r="C1163" s="385" t="s">
        <v>69</v>
      </c>
      <c r="D1163" s="385"/>
      <c r="E1163" s="385"/>
      <c r="F1163" s="53"/>
      <c r="G1163" s="54"/>
      <c r="H1163" s="54"/>
      <c r="I1163" s="54"/>
      <c r="J1163" s="58">
        <v>3.02</v>
      </c>
      <c r="K1163" s="56">
        <v>1.4375</v>
      </c>
      <c r="L1163" s="100">
        <v>0.18</v>
      </c>
      <c r="EX1163" s="38"/>
      <c r="EY1163" s="39"/>
      <c r="EZ1163" s="39"/>
      <c r="FA1163" s="39"/>
      <c r="FB1163" s="39"/>
      <c r="FE1163" s="3" t="s">
        <v>69</v>
      </c>
      <c r="FH1163" s="39"/>
      <c r="FJ1163" s="39"/>
    </row>
    <row r="1164" spans="1:166" customFormat="1" ht="15" x14ac:dyDescent="0.25">
      <c r="A1164" s="52"/>
      <c r="B1164" s="51" t="s">
        <v>70</v>
      </c>
      <c r="C1164" s="385" t="s">
        <v>71</v>
      </c>
      <c r="D1164" s="385"/>
      <c r="E1164" s="385"/>
      <c r="F1164" s="53"/>
      <c r="G1164" s="54"/>
      <c r="H1164" s="54"/>
      <c r="I1164" s="54"/>
      <c r="J1164" s="58">
        <v>63.71</v>
      </c>
      <c r="K1164" s="54"/>
      <c r="L1164" s="100">
        <v>2.68</v>
      </c>
      <c r="EX1164" s="38"/>
      <c r="EY1164" s="39"/>
      <c r="EZ1164" s="39"/>
      <c r="FA1164" s="39"/>
      <c r="FB1164" s="39"/>
      <c r="FE1164" s="3" t="s">
        <v>71</v>
      </c>
      <c r="FH1164" s="39"/>
      <c r="FJ1164" s="39"/>
    </row>
    <row r="1165" spans="1:166" customFormat="1" ht="15" x14ac:dyDescent="0.25">
      <c r="A1165" s="59"/>
      <c r="B1165" s="51"/>
      <c r="C1165" s="385" t="s">
        <v>72</v>
      </c>
      <c r="D1165" s="385"/>
      <c r="E1165" s="385"/>
      <c r="F1165" s="53" t="s">
        <v>73</v>
      </c>
      <c r="G1165" s="60">
        <v>62.41</v>
      </c>
      <c r="H1165" s="56">
        <v>1.3225</v>
      </c>
      <c r="I1165" s="61">
        <v>3.4665634999999999</v>
      </c>
      <c r="J1165" s="62"/>
      <c r="K1165" s="54"/>
      <c r="L1165" s="57"/>
      <c r="EX1165" s="38"/>
      <c r="EY1165" s="39"/>
      <c r="EZ1165" s="39"/>
      <c r="FA1165" s="39"/>
      <c r="FB1165" s="39"/>
      <c r="FF1165" s="3" t="s">
        <v>72</v>
      </c>
      <c r="FH1165" s="39"/>
      <c r="FJ1165" s="39"/>
    </row>
    <row r="1166" spans="1:166" customFormat="1" ht="15" x14ac:dyDescent="0.25">
      <c r="A1166" s="59"/>
      <c r="B1166" s="51"/>
      <c r="C1166" s="385" t="s">
        <v>74</v>
      </c>
      <c r="D1166" s="385"/>
      <c r="E1166" s="385"/>
      <c r="F1166" s="53" t="s">
        <v>73</v>
      </c>
      <c r="G1166" s="60">
        <v>0.26</v>
      </c>
      <c r="H1166" s="56">
        <v>1.4375</v>
      </c>
      <c r="I1166" s="61">
        <v>1.56975E-2</v>
      </c>
      <c r="J1166" s="62"/>
      <c r="K1166" s="54"/>
      <c r="L1166" s="57"/>
      <c r="EX1166" s="38"/>
      <c r="EY1166" s="39"/>
      <c r="EZ1166" s="39"/>
      <c r="FA1166" s="39"/>
      <c r="FB1166" s="39"/>
      <c r="FF1166" s="3" t="s">
        <v>74</v>
      </c>
      <c r="FH1166" s="39"/>
      <c r="FJ1166" s="39"/>
    </row>
    <row r="1167" spans="1:166" customFormat="1" ht="15" x14ac:dyDescent="0.25">
      <c r="A1167" s="48"/>
      <c r="B1167" s="51"/>
      <c r="C1167" s="384" t="s">
        <v>75</v>
      </c>
      <c r="D1167" s="384"/>
      <c r="E1167" s="384"/>
      <c r="F1167" s="63"/>
      <c r="G1167" s="64"/>
      <c r="H1167" s="64"/>
      <c r="I1167" s="64"/>
      <c r="J1167" s="65">
        <v>81684.19</v>
      </c>
      <c r="K1167" s="64"/>
      <c r="L1167" s="101">
        <v>4539.8999999999996</v>
      </c>
      <c r="EX1167" s="38"/>
      <c r="EY1167" s="39"/>
      <c r="EZ1167" s="39"/>
      <c r="FA1167" s="39"/>
      <c r="FB1167" s="39"/>
      <c r="FG1167" s="3" t="s">
        <v>75</v>
      </c>
      <c r="FH1167" s="39"/>
      <c r="FJ1167" s="39"/>
    </row>
    <row r="1168" spans="1:166" customFormat="1" ht="15" x14ac:dyDescent="0.25">
      <c r="A1168" s="59"/>
      <c r="B1168" s="51"/>
      <c r="C1168" s="385" t="s">
        <v>76</v>
      </c>
      <c r="D1168" s="385"/>
      <c r="E1168" s="385"/>
      <c r="F1168" s="53"/>
      <c r="G1168" s="54"/>
      <c r="H1168" s="54"/>
      <c r="I1168" s="54"/>
      <c r="J1168" s="62"/>
      <c r="K1168" s="54"/>
      <c r="L1168" s="99">
        <v>4492.2700000000004</v>
      </c>
      <c r="EX1168" s="38"/>
      <c r="EY1168" s="39"/>
      <c r="EZ1168" s="39"/>
      <c r="FA1168" s="39"/>
      <c r="FB1168" s="39"/>
      <c r="FF1168" s="3" t="s">
        <v>76</v>
      </c>
      <c r="FH1168" s="39"/>
      <c r="FJ1168" s="39"/>
    </row>
    <row r="1169" spans="1:166" customFormat="1" ht="15" x14ac:dyDescent="0.25">
      <c r="A1169" s="59"/>
      <c r="B1169" s="51" t="s">
        <v>186</v>
      </c>
      <c r="C1169" s="385" t="s">
        <v>187</v>
      </c>
      <c r="D1169" s="385"/>
      <c r="E1169" s="385"/>
      <c r="F1169" s="53" t="s">
        <v>79</v>
      </c>
      <c r="G1169" s="66">
        <v>97</v>
      </c>
      <c r="H1169" s="54"/>
      <c r="I1169" s="66">
        <v>97</v>
      </c>
      <c r="J1169" s="62"/>
      <c r="K1169" s="54"/>
      <c r="L1169" s="99">
        <v>4357.5</v>
      </c>
      <c r="EX1169" s="38"/>
      <c r="EY1169" s="39"/>
      <c r="EZ1169" s="39"/>
      <c r="FA1169" s="39"/>
      <c r="FB1169" s="39"/>
      <c r="FF1169" s="3" t="s">
        <v>187</v>
      </c>
      <c r="FH1169" s="39"/>
      <c r="FJ1169" s="39"/>
    </row>
    <row r="1170" spans="1:166" customFormat="1" ht="22.5" x14ac:dyDescent="0.25">
      <c r="A1170" s="59"/>
      <c r="B1170" s="51" t="s">
        <v>188</v>
      </c>
      <c r="C1170" s="385" t="s">
        <v>189</v>
      </c>
      <c r="D1170" s="385"/>
      <c r="E1170" s="385"/>
      <c r="F1170" s="53" t="s">
        <v>79</v>
      </c>
      <c r="G1170" s="66">
        <v>55</v>
      </c>
      <c r="H1170" s="60">
        <v>0.85</v>
      </c>
      <c r="I1170" s="60">
        <v>46.75</v>
      </c>
      <c r="J1170" s="62"/>
      <c r="K1170" s="54"/>
      <c r="L1170" s="99">
        <v>2100.14</v>
      </c>
      <c r="EX1170" s="38"/>
      <c r="EY1170" s="39"/>
      <c r="EZ1170" s="39"/>
      <c r="FA1170" s="39"/>
      <c r="FB1170" s="39"/>
      <c r="FF1170" s="3" t="s">
        <v>189</v>
      </c>
      <c r="FH1170" s="39"/>
      <c r="FJ1170" s="39"/>
    </row>
    <row r="1171" spans="1:166" customFormat="1" ht="15" x14ac:dyDescent="0.25">
      <c r="A1171" s="67"/>
      <c r="B1171" s="68"/>
      <c r="C1171" s="386" t="s">
        <v>82</v>
      </c>
      <c r="D1171" s="386"/>
      <c r="E1171" s="386"/>
      <c r="F1171" s="42"/>
      <c r="G1171" s="43"/>
      <c r="H1171" s="43"/>
      <c r="I1171" s="43"/>
      <c r="J1171" s="46"/>
      <c r="K1171" s="43"/>
      <c r="L1171" s="102">
        <v>10997.54</v>
      </c>
      <c r="EX1171" s="38"/>
      <c r="EY1171" s="39"/>
      <c r="EZ1171" s="39"/>
      <c r="FA1171" s="39"/>
      <c r="FB1171" s="39"/>
      <c r="FH1171" s="39" t="s">
        <v>82</v>
      </c>
      <c r="FJ1171" s="39"/>
    </row>
    <row r="1172" spans="1:166" customFormat="1" ht="33.75" x14ac:dyDescent="0.25">
      <c r="A1172" s="40" t="s">
        <v>393</v>
      </c>
      <c r="B1172" s="41" t="s">
        <v>191</v>
      </c>
      <c r="C1172" s="386" t="s">
        <v>192</v>
      </c>
      <c r="D1172" s="386"/>
      <c r="E1172" s="386"/>
      <c r="F1172" s="42" t="s">
        <v>193</v>
      </c>
      <c r="G1172" s="43">
        <v>6.3</v>
      </c>
      <c r="H1172" s="44">
        <v>1</v>
      </c>
      <c r="I1172" s="78">
        <v>6.3</v>
      </c>
      <c r="J1172" s="69">
        <v>1595.83</v>
      </c>
      <c r="K1172" s="70">
        <v>1.04236</v>
      </c>
      <c r="L1172" s="102">
        <v>10479.6</v>
      </c>
      <c r="EX1172" s="38"/>
      <c r="EY1172" s="39"/>
      <c r="EZ1172" s="39" t="s">
        <v>192</v>
      </c>
      <c r="FA1172" s="39" t="s">
        <v>4</v>
      </c>
      <c r="FB1172" s="39" t="s">
        <v>4</v>
      </c>
      <c r="FH1172" s="39"/>
      <c r="FJ1172" s="39"/>
    </row>
    <row r="1173" spans="1:166" customFormat="1" ht="15" x14ac:dyDescent="0.25">
      <c r="A1173" s="48"/>
      <c r="B1173" s="49"/>
      <c r="C1173" s="385" t="s">
        <v>194</v>
      </c>
      <c r="D1173" s="385"/>
      <c r="E1173" s="385"/>
      <c r="F1173" s="385"/>
      <c r="G1173" s="385"/>
      <c r="H1173" s="385"/>
      <c r="I1173" s="385"/>
      <c r="J1173" s="385"/>
      <c r="K1173" s="385"/>
      <c r="L1173" s="387"/>
      <c r="EX1173" s="38"/>
      <c r="EY1173" s="39"/>
      <c r="EZ1173" s="39"/>
      <c r="FA1173" s="39"/>
      <c r="FB1173" s="39"/>
      <c r="FH1173" s="39"/>
      <c r="FI1173" s="3" t="s">
        <v>194</v>
      </c>
      <c r="FJ1173" s="39"/>
    </row>
    <row r="1174" spans="1:166" customFormat="1" ht="15" x14ac:dyDescent="0.25">
      <c r="A1174" s="50"/>
      <c r="B1174" s="51"/>
      <c r="C1174" s="388" t="s">
        <v>87</v>
      </c>
      <c r="D1174" s="388"/>
      <c r="E1174" s="388"/>
      <c r="F1174" s="388"/>
      <c r="G1174" s="388"/>
      <c r="H1174" s="388"/>
      <c r="I1174" s="388"/>
      <c r="J1174" s="388"/>
      <c r="K1174" s="388"/>
      <c r="L1174" s="389"/>
      <c r="EX1174" s="38"/>
      <c r="EY1174" s="39"/>
      <c r="EZ1174" s="39"/>
      <c r="FA1174" s="39"/>
      <c r="FB1174" s="39"/>
      <c r="FD1174" s="3" t="s">
        <v>87</v>
      </c>
      <c r="FH1174" s="39"/>
      <c r="FJ1174" s="39"/>
    </row>
    <row r="1175" spans="1:166" customFormat="1" ht="15" x14ac:dyDescent="0.25">
      <c r="A1175" s="50"/>
      <c r="B1175" s="51"/>
      <c r="C1175" s="388" t="s">
        <v>88</v>
      </c>
      <c r="D1175" s="388"/>
      <c r="E1175" s="388"/>
      <c r="F1175" s="388"/>
      <c r="G1175" s="388"/>
      <c r="H1175" s="388"/>
      <c r="I1175" s="388"/>
      <c r="J1175" s="388"/>
      <c r="K1175" s="388"/>
      <c r="L1175" s="389"/>
      <c r="EX1175" s="38"/>
      <c r="EY1175" s="39"/>
      <c r="EZ1175" s="39"/>
      <c r="FA1175" s="39"/>
      <c r="FB1175" s="39"/>
      <c r="FD1175" s="3" t="s">
        <v>88</v>
      </c>
      <c r="FH1175" s="39"/>
      <c r="FJ1175" s="39"/>
    </row>
    <row r="1176" spans="1:166" customFormat="1" ht="15" x14ac:dyDescent="0.25">
      <c r="A1176" s="67"/>
      <c r="B1176" s="68"/>
      <c r="C1176" s="386" t="s">
        <v>82</v>
      </c>
      <c r="D1176" s="386"/>
      <c r="E1176" s="386"/>
      <c r="F1176" s="42"/>
      <c r="G1176" s="43"/>
      <c r="H1176" s="43"/>
      <c r="I1176" s="43"/>
      <c r="J1176" s="46"/>
      <c r="K1176" s="43"/>
      <c r="L1176" s="102">
        <v>10479.6</v>
      </c>
      <c r="EX1176" s="38"/>
      <c r="EY1176" s="39"/>
      <c r="EZ1176" s="39"/>
      <c r="FA1176" s="39"/>
      <c r="FB1176" s="39"/>
      <c r="FH1176" s="39" t="s">
        <v>82</v>
      </c>
      <c r="FJ1176" s="39"/>
    </row>
    <row r="1177" spans="1:166" customFormat="1" ht="34.5" x14ac:dyDescent="0.25">
      <c r="A1177" s="40" t="s">
        <v>394</v>
      </c>
      <c r="B1177" s="41" t="s">
        <v>196</v>
      </c>
      <c r="C1177" s="386" t="s">
        <v>197</v>
      </c>
      <c r="D1177" s="386"/>
      <c r="E1177" s="386"/>
      <c r="F1177" s="42" t="s">
        <v>109</v>
      </c>
      <c r="G1177" s="43">
        <v>2.16</v>
      </c>
      <c r="H1177" s="44">
        <v>1</v>
      </c>
      <c r="I1177" s="71">
        <v>2.16</v>
      </c>
      <c r="J1177" s="46"/>
      <c r="K1177" s="43"/>
      <c r="L1177" s="47"/>
      <c r="EX1177" s="38"/>
      <c r="EY1177" s="39"/>
      <c r="EZ1177" s="39" t="s">
        <v>197</v>
      </c>
      <c r="FA1177" s="39" t="s">
        <v>4</v>
      </c>
      <c r="FB1177" s="39" t="s">
        <v>4</v>
      </c>
      <c r="FH1177" s="39"/>
      <c r="FJ1177" s="39"/>
    </row>
    <row r="1178" spans="1:166" customFormat="1" ht="15" x14ac:dyDescent="0.25">
      <c r="A1178" s="48"/>
      <c r="B1178" s="49"/>
      <c r="C1178" s="385" t="s">
        <v>395</v>
      </c>
      <c r="D1178" s="385"/>
      <c r="E1178" s="385"/>
      <c r="F1178" s="385"/>
      <c r="G1178" s="385"/>
      <c r="H1178" s="385"/>
      <c r="I1178" s="385"/>
      <c r="J1178" s="385"/>
      <c r="K1178" s="385"/>
      <c r="L1178" s="387"/>
      <c r="EX1178" s="38"/>
      <c r="EY1178" s="39"/>
      <c r="EZ1178" s="39"/>
      <c r="FA1178" s="39"/>
      <c r="FB1178" s="39"/>
      <c r="FC1178" s="3" t="s">
        <v>395</v>
      </c>
      <c r="FH1178" s="39"/>
      <c r="FJ1178" s="39"/>
    </row>
    <row r="1179" spans="1:166" customFormat="1" ht="68.25" x14ac:dyDescent="0.25">
      <c r="A1179" s="50"/>
      <c r="B1179" s="51" t="s">
        <v>61</v>
      </c>
      <c r="C1179" s="388" t="s">
        <v>62</v>
      </c>
      <c r="D1179" s="388"/>
      <c r="E1179" s="388"/>
      <c r="F1179" s="388"/>
      <c r="G1179" s="388"/>
      <c r="H1179" s="388"/>
      <c r="I1179" s="388"/>
      <c r="J1179" s="388"/>
      <c r="K1179" s="388"/>
      <c r="L1179" s="389"/>
      <c r="EX1179" s="38"/>
      <c r="EY1179" s="39"/>
      <c r="EZ1179" s="39"/>
      <c r="FA1179" s="39"/>
      <c r="FB1179" s="39"/>
      <c r="FD1179" s="3" t="s">
        <v>62</v>
      </c>
      <c r="FH1179" s="39"/>
      <c r="FJ1179" s="39"/>
    </row>
    <row r="1180" spans="1:166" customFormat="1" ht="15" x14ac:dyDescent="0.25">
      <c r="A1180" s="50"/>
      <c r="B1180" s="51" t="s">
        <v>199</v>
      </c>
      <c r="C1180" s="388" t="s">
        <v>200</v>
      </c>
      <c r="D1180" s="388"/>
      <c r="E1180" s="388"/>
      <c r="F1180" s="388"/>
      <c r="G1180" s="388"/>
      <c r="H1180" s="388"/>
      <c r="I1180" s="388"/>
      <c r="J1180" s="388"/>
      <c r="K1180" s="388"/>
      <c r="L1180" s="389"/>
      <c r="EX1180" s="38"/>
      <c r="EY1180" s="39"/>
      <c r="EZ1180" s="39"/>
      <c r="FA1180" s="39"/>
      <c r="FB1180" s="39"/>
      <c r="FD1180" s="3" t="s">
        <v>200</v>
      </c>
      <c r="FH1180" s="39"/>
      <c r="FJ1180" s="39"/>
    </row>
    <row r="1181" spans="1:166" customFormat="1" ht="23.25" x14ac:dyDescent="0.25">
      <c r="A1181" s="50"/>
      <c r="B1181" s="51" t="s">
        <v>63</v>
      </c>
      <c r="C1181" s="388" t="s">
        <v>64</v>
      </c>
      <c r="D1181" s="388"/>
      <c r="E1181" s="388"/>
      <c r="F1181" s="388"/>
      <c r="G1181" s="388"/>
      <c r="H1181" s="388"/>
      <c r="I1181" s="388"/>
      <c r="J1181" s="388"/>
      <c r="K1181" s="388"/>
      <c r="L1181" s="389"/>
      <c r="EX1181" s="38"/>
      <c r="EY1181" s="39"/>
      <c r="EZ1181" s="39"/>
      <c r="FA1181" s="39"/>
      <c r="FB1181" s="39"/>
      <c r="FD1181" s="3" t="s">
        <v>64</v>
      </c>
      <c r="FH1181" s="39"/>
      <c r="FJ1181" s="39"/>
    </row>
    <row r="1182" spans="1:166" customFormat="1" ht="15" x14ac:dyDescent="0.25">
      <c r="A1182" s="52"/>
      <c r="B1182" s="51" t="s">
        <v>56</v>
      </c>
      <c r="C1182" s="385" t="s">
        <v>65</v>
      </c>
      <c r="D1182" s="385"/>
      <c r="E1182" s="385"/>
      <c r="F1182" s="53"/>
      <c r="G1182" s="54"/>
      <c r="H1182" s="54"/>
      <c r="I1182" s="54"/>
      <c r="J1182" s="55">
        <v>31722.01</v>
      </c>
      <c r="K1182" s="72">
        <v>1.45475</v>
      </c>
      <c r="L1182" s="99">
        <v>99678.8</v>
      </c>
      <c r="EX1182" s="38"/>
      <c r="EY1182" s="39"/>
      <c r="EZ1182" s="39"/>
      <c r="FA1182" s="39"/>
      <c r="FB1182" s="39"/>
      <c r="FE1182" s="3" t="s">
        <v>65</v>
      </c>
      <c r="FH1182" s="39"/>
      <c r="FJ1182" s="39"/>
    </row>
    <row r="1183" spans="1:166" customFormat="1" ht="15" x14ac:dyDescent="0.25">
      <c r="A1183" s="52"/>
      <c r="B1183" s="51" t="s">
        <v>66</v>
      </c>
      <c r="C1183" s="385" t="s">
        <v>67</v>
      </c>
      <c r="D1183" s="385"/>
      <c r="E1183" s="385"/>
      <c r="F1183" s="53"/>
      <c r="G1183" s="54"/>
      <c r="H1183" s="54"/>
      <c r="I1183" s="54"/>
      <c r="J1183" s="55">
        <v>57385</v>
      </c>
      <c r="K1183" s="56">
        <v>1.4375</v>
      </c>
      <c r="L1183" s="99">
        <v>178180.43</v>
      </c>
      <c r="EX1183" s="38"/>
      <c r="EY1183" s="39"/>
      <c r="EZ1183" s="39"/>
      <c r="FA1183" s="39"/>
      <c r="FB1183" s="39"/>
      <c r="FE1183" s="3" t="s">
        <v>67</v>
      </c>
      <c r="FH1183" s="39"/>
      <c r="FJ1183" s="39"/>
    </row>
    <row r="1184" spans="1:166" customFormat="1" ht="15" x14ac:dyDescent="0.25">
      <c r="A1184" s="52"/>
      <c r="B1184" s="51" t="s">
        <v>68</v>
      </c>
      <c r="C1184" s="385" t="s">
        <v>69</v>
      </c>
      <c r="D1184" s="385"/>
      <c r="E1184" s="385"/>
      <c r="F1184" s="53"/>
      <c r="G1184" s="54"/>
      <c r="H1184" s="54"/>
      <c r="I1184" s="54"/>
      <c r="J1184" s="58">
        <v>216.58</v>
      </c>
      <c r="K1184" s="56">
        <v>1.4375</v>
      </c>
      <c r="L1184" s="100">
        <v>672.48</v>
      </c>
      <c r="EX1184" s="38"/>
      <c r="EY1184" s="39"/>
      <c r="EZ1184" s="39"/>
      <c r="FA1184" s="39"/>
      <c r="FB1184" s="39"/>
      <c r="FE1184" s="3" t="s">
        <v>69</v>
      </c>
      <c r="FH1184" s="39"/>
      <c r="FJ1184" s="39"/>
    </row>
    <row r="1185" spans="1:166" customFormat="1" ht="15" x14ac:dyDescent="0.25">
      <c r="A1185" s="52"/>
      <c r="B1185" s="51" t="s">
        <v>70</v>
      </c>
      <c r="C1185" s="385" t="s">
        <v>71</v>
      </c>
      <c r="D1185" s="385"/>
      <c r="E1185" s="385"/>
      <c r="F1185" s="53"/>
      <c r="G1185" s="54"/>
      <c r="H1185" s="54"/>
      <c r="I1185" s="54"/>
      <c r="J1185" s="58">
        <v>42.16</v>
      </c>
      <c r="K1185" s="54"/>
      <c r="L1185" s="100">
        <v>91.07</v>
      </c>
      <c r="EX1185" s="38"/>
      <c r="EY1185" s="39"/>
      <c r="EZ1185" s="39"/>
      <c r="FA1185" s="39"/>
      <c r="FB1185" s="39"/>
      <c r="FE1185" s="3" t="s">
        <v>71</v>
      </c>
      <c r="FH1185" s="39"/>
      <c r="FJ1185" s="39"/>
    </row>
    <row r="1186" spans="1:166" customFormat="1" ht="15" x14ac:dyDescent="0.25">
      <c r="A1186" s="59"/>
      <c r="B1186" s="51"/>
      <c r="C1186" s="385" t="s">
        <v>72</v>
      </c>
      <c r="D1186" s="385"/>
      <c r="E1186" s="385"/>
      <c r="F1186" s="53" t="s">
        <v>73</v>
      </c>
      <c r="G1186" s="60">
        <v>24.48</v>
      </c>
      <c r="H1186" s="72">
        <v>1.45475</v>
      </c>
      <c r="I1186" s="61">
        <v>76.922524800000005</v>
      </c>
      <c r="J1186" s="62"/>
      <c r="K1186" s="54"/>
      <c r="L1186" s="57"/>
      <c r="EX1186" s="38"/>
      <c r="EY1186" s="39"/>
      <c r="EZ1186" s="39"/>
      <c r="FA1186" s="39"/>
      <c r="FB1186" s="39"/>
      <c r="FF1186" s="3" t="s">
        <v>72</v>
      </c>
      <c r="FH1186" s="39"/>
      <c r="FJ1186" s="39"/>
    </row>
    <row r="1187" spans="1:166" customFormat="1" ht="15" x14ac:dyDescent="0.25">
      <c r="A1187" s="59"/>
      <c r="B1187" s="51"/>
      <c r="C1187" s="385" t="s">
        <v>74</v>
      </c>
      <c r="D1187" s="385"/>
      <c r="E1187" s="385"/>
      <c r="F1187" s="53" t="s">
        <v>73</v>
      </c>
      <c r="G1187" s="60">
        <v>19.96</v>
      </c>
      <c r="H1187" s="56">
        <v>1.4375</v>
      </c>
      <c r="I1187" s="56">
        <v>61.9758</v>
      </c>
      <c r="J1187" s="62"/>
      <c r="K1187" s="54"/>
      <c r="L1187" s="57"/>
      <c r="EX1187" s="38"/>
      <c r="EY1187" s="39"/>
      <c r="EZ1187" s="39"/>
      <c r="FA1187" s="39"/>
      <c r="FB1187" s="39"/>
      <c r="FF1187" s="3" t="s">
        <v>74</v>
      </c>
      <c r="FH1187" s="39"/>
      <c r="FJ1187" s="39"/>
    </row>
    <row r="1188" spans="1:166" customFormat="1" ht="15" x14ac:dyDescent="0.25">
      <c r="A1188" s="48"/>
      <c r="B1188" s="51"/>
      <c r="C1188" s="384" t="s">
        <v>75</v>
      </c>
      <c r="D1188" s="384"/>
      <c r="E1188" s="384"/>
      <c r="F1188" s="63"/>
      <c r="G1188" s="64"/>
      <c r="H1188" s="64"/>
      <c r="I1188" s="64"/>
      <c r="J1188" s="65">
        <v>89149.17</v>
      </c>
      <c r="K1188" s="64"/>
      <c r="L1188" s="101">
        <v>277950.3</v>
      </c>
      <c r="EX1188" s="38"/>
      <c r="EY1188" s="39"/>
      <c r="EZ1188" s="39"/>
      <c r="FA1188" s="39"/>
      <c r="FB1188" s="39"/>
      <c r="FG1188" s="3" t="s">
        <v>75</v>
      </c>
      <c r="FH1188" s="39"/>
      <c r="FJ1188" s="39"/>
    </row>
    <row r="1189" spans="1:166" customFormat="1" ht="15" x14ac:dyDescent="0.25">
      <c r="A1189" s="59"/>
      <c r="B1189" s="51"/>
      <c r="C1189" s="385" t="s">
        <v>76</v>
      </c>
      <c r="D1189" s="385"/>
      <c r="E1189" s="385"/>
      <c r="F1189" s="53"/>
      <c r="G1189" s="54"/>
      <c r="H1189" s="54"/>
      <c r="I1189" s="54"/>
      <c r="J1189" s="62"/>
      <c r="K1189" s="54"/>
      <c r="L1189" s="99">
        <v>100351.28</v>
      </c>
      <c r="EX1189" s="38"/>
      <c r="EY1189" s="39"/>
      <c r="EZ1189" s="39"/>
      <c r="FA1189" s="39"/>
      <c r="FB1189" s="39"/>
      <c r="FF1189" s="3" t="s">
        <v>76</v>
      </c>
      <c r="FH1189" s="39"/>
      <c r="FJ1189" s="39"/>
    </row>
    <row r="1190" spans="1:166" customFormat="1" ht="23.25" x14ac:dyDescent="0.25">
      <c r="A1190" s="59"/>
      <c r="B1190" s="51" t="s">
        <v>111</v>
      </c>
      <c r="C1190" s="385" t="s">
        <v>112</v>
      </c>
      <c r="D1190" s="385"/>
      <c r="E1190" s="385"/>
      <c r="F1190" s="53" t="s">
        <v>79</v>
      </c>
      <c r="G1190" s="66">
        <v>97</v>
      </c>
      <c r="H1190" s="54"/>
      <c r="I1190" s="66">
        <v>97</v>
      </c>
      <c r="J1190" s="62"/>
      <c r="K1190" s="54"/>
      <c r="L1190" s="99">
        <v>97340.74</v>
      </c>
      <c r="EX1190" s="38"/>
      <c r="EY1190" s="39"/>
      <c r="EZ1190" s="39"/>
      <c r="FA1190" s="39"/>
      <c r="FB1190" s="39"/>
      <c r="FF1190" s="3" t="s">
        <v>112</v>
      </c>
      <c r="FH1190" s="39"/>
      <c r="FJ1190" s="39"/>
    </row>
    <row r="1191" spans="1:166" customFormat="1" ht="23.25" x14ac:dyDescent="0.25">
      <c r="A1191" s="59"/>
      <c r="B1191" s="51" t="s">
        <v>113</v>
      </c>
      <c r="C1191" s="385" t="s">
        <v>114</v>
      </c>
      <c r="D1191" s="385"/>
      <c r="E1191" s="385"/>
      <c r="F1191" s="53" t="s">
        <v>79</v>
      </c>
      <c r="G1191" s="66">
        <v>51</v>
      </c>
      <c r="H1191" s="54"/>
      <c r="I1191" s="66">
        <v>51</v>
      </c>
      <c r="J1191" s="62"/>
      <c r="K1191" s="54"/>
      <c r="L1191" s="99">
        <v>51179.15</v>
      </c>
      <c r="EX1191" s="38"/>
      <c r="EY1191" s="39"/>
      <c r="EZ1191" s="39"/>
      <c r="FA1191" s="39"/>
      <c r="FB1191" s="39"/>
      <c r="FF1191" s="3" t="s">
        <v>114</v>
      </c>
      <c r="FH1191" s="39"/>
      <c r="FJ1191" s="39"/>
    </row>
    <row r="1192" spans="1:166" customFormat="1" ht="15" x14ac:dyDescent="0.25">
      <c r="A1192" s="67"/>
      <c r="B1192" s="68"/>
      <c r="C1192" s="386" t="s">
        <v>82</v>
      </c>
      <c r="D1192" s="386"/>
      <c r="E1192" s="386"/>
      <c r="F1192" s="42"/>
      <c r="G1192" s="43"/>
      <c r="H1192" s="43"/>
      <c r="I1192" s="43"/>
      <c r="J1192" s="46"/>
      <c r="K1192" s="43"/>
      <c r="L1192" s="102">
        <v>426470.19</v>
      </c>
      <c r="EX1192" s="38"/>
      <c r="EY1192" s="39"/>
      <c r="EZ1192" s="39"/>
      <c r="FA1192" s="39"/>
      <c r="FB1192" s="39"/>
      <c r="FH1192" s="39" t="s">
        <v>82</v>
      </c>
      <c r="FJ1192" s="39"/>
    </row>
    <row r="1193" spans="1:166" customFormat="1" ht="45" x14ac:dyDescent="0.25">
      <c r="A1193" s="40" t="s">
        <v>396</v>
      </c>
      <c r="B1193" s="41" t="s">
        <v>178</v>
      </c>
      <c r="C1193" s="386" t="s">
        <v>179</v>
      </c>
      <c r="D1193" s="386"/>
      <c r="E1193" s="386"/>
      <c r="F1193" s="42" t="s">
        <v>150</v>
      </c>
      <c r="G1193" s="43">
        <v>220.32</v>
      </c>
      <c r="H1193" s="44">
        <v>1</v>
      </c>
      <c r="I1193" s="71">
        <v>220.32</v>
      </c>
      <c r="J1193" s="69">
        <v>1547</v>
      </c>
      <c r="K1193" s="70">
        <v>1.04236</v>
      </c>
      <c r="L1193" s="102">
        <v>355272.81</v>
      </c>
      <c r="EX1193" s="38"/>
      <c r="EY1193" s="39"/>
      <c r="EZ1193" s="39" t="s">
        <v>179</v>
      </c>
      <c r="FA1193" s="39" t="s">
        <v>4</v>
      </c>
      <c r="FB1193" s="39" t="s">
        <v>4</v>
      </c>
      <c r="FH1193" s="39"/>
      <c r="FJ1193" s="39"/>
    </row>
    <row r="1194" spans="1:166" customFormat="1" ht="15" x14ac:dyDescent="0.25">
      <c r="A1194" s="48"/>
      <c r="B1194" s="49"/>
      <c r="C1194" s="385" t="s">
        <v>397</v>
      </c>
      <c r="D1194" s="385"/>
      <c r="E1194" s="385"/>
      <c r="F1194" s="385"/>
      <c r="G1194" s="385"/>
      <c r="H1194" s="385"/>
      <c r="I1194" s="385"/>
      <c r="J1194" s="385"/>
      <c r="K1194" s="385"/>
      <c r="L1194" s="387"/>
      <c r="EX1194" s="38"/>
      <c r="EY1194" s="39"/>
      <c r="EZ1194" s="39"/>
      <c r="FA1194" s="39"/>
      <c r="FB1194" s="39"/>
      <c r="FC1194" s="3" t="s">
        <v>397</v>
      </c>
      <c r="FH1194" s="39"/>
      <c r="FJ1194" s="39"/>
    </row>
    <row r="1195" spans="1:166" customFormat="1" ht="15" x14ac:dyDescent="0.25">
      <c r="A1195" s="48"/>
      <c r="B1195" s="49"/>
      <c r="C1195" s="385" t="s">
        <v>181</v>
      </c>
      <c r="D1195" s="385"/>
      <c r="E1195" s="385"/>
      <c r="F1195" s="385"/>
      <c r="G1195" s="385"/>
      <c r="H1195" s="385"/>
      <c r="I1195" s="385"/>
      <c r="J1195" s="385"/>
      <c r="K1195" s="385"/>
      <c r="L1195" s="387"/>
      <c r="EX1195" s="38"/>
      <c r="EY1195" s="39"/>
      <c r="EZ1195" s="39"/>
      <c r="FA1195" s="39"/>
      <c r="FB1195" s="39"/>
      <c r="FH1195" s="39"/>
      <c r="FI1195" s="3" t="s">
        <v>181</v>
      </c>
      <c r="FJ1195" s="39"/>
    </row>
    <row r="1196" spans="1:166" customFormat="1" ht="15" x14ac:dyDescent="0.25">
      <c r="A1196" s="50"/>
      <c r="B1196" s="51"/>
      <c r="C1196" s="388" t="s">
        <v>87</v>
      </c>
      <c r="D1196" s="388"/>
      <c r="E1196" s="388"/>
      <c r="F1196" s="388"/>
      <c r="G1196" s="388"/>
      <c r="H1196" s="388"/>
      <c r="I1196" s="388"/>
      <c r="J1196" s="388"/>
      <c r="K1196" s="388"/>
      <c r="L1196" s="389"/>
      <c r="EX1196" s="38"/>
      <c r="EY1196" s="39"/>
      <c r="EZ1196" s="39"/>
      <c r="FA1196" s="39"/>
      <c r="FB1196" s="39"/>
      <c r="FD1196" s="3" t="s">
        <v>87</v>
      </c>
      <c r="FH1196" s="39"/>
      <c r="FJ1196" s="39"/>
    </row>
    <row r="1197" spans="1:166" customFormat="1" ht="15" x14ac:dyDescent="0.25">
      <c r="A1197" s="50"/>
      <c r="B1197" s="51"/>
      <c r="C1197" s="388" t="s">
        <v>88</v>
      </c>
      <c r="D1197" s="388"/>
      <c r="E1197" s="388"/>
      <c r="F1197" s="388"/>
      <c r="G1197" s="388"/>
      <c r="H1197" s="388"/>
      <c r="I1197" s="388"/>
      <c r="J1197" s="388"/>
      <c r="K1197" s="388"/>
      <c r="L1197" s="389"/>
      <c r="EX1197" s="38"/>
      <c r="EY1197" s="39"/>
      <c r="EZ1197" s="39"/>
      <c r="FA1197" s="39"/>
      <c r="FB1197" s="39"/>
      <c r="FD1197" s="3" t="s">
        <v>88</v>
      </c>
      <c r="FH1197" s="39"/>
      <c r="FJ1197" s="39"/>
    </row>
    <row r="1198" spans="1:166" customFormat="1" ht="15" x14ac:dyDescent="0.25">
      <c r="A1198" s="67"/>
      <c r="B1198" s="68"/>
      <c r="C1198" s="386" t="s">
        <v>82</v>
      </c>
      <c r="D1198" s="386"/>
      <c r="E1198" s="386"/>
      <c r="F1198" s="42"/>
      <c r="G1198" s="43"/>
      <c r="H1198" s="43"/>
      <c r="I1198" s="43"/>
      <c r="J1198" s="46"/>
      <c r="K1198" s="43"/>
      <c r="L1198" s="102">
        <v>355272.81</v>
      </c>
      <c r="EX1198" s="38"/>
      <c r="EY1198" s="39"/>
      <c r="EZ1198" s="39"/>
      <c r="FA1198" s="39"/>
      <c r="FB1198" s="39"/>
      <c r="FH1198" s="39" t="s">
        <v>82</v>
      </c>
      <c r="FJ1198" s="39"/>
    </row>
    <row r="1199" spans="1:166" customFormat="1" ht="45.75" x14ac:dyDescent="0.25">
      <c r="A1199" s="40" t="s">
        <v>398</v>
      </c>
      <c r="B1199" s="41" t="s">
        <v>174</v>
      </c>
      <c r="C1199" s="386" t="s">
        <v>399</v>
      </c>
      <c r="D1199" s="386"/>
      <c r="E1199" s="386"/>
      <c r="F1199" s="42" t="s">
        <v>109</v>
      </c>
      <c r="G1199" s="43">
        <v>0.05</v>
      </c>
      <c r="H1199" s="44">
        <v>1</v>
      </c>
      <c r="I1199" s="71">
        <v>0.05</v>
      </c>
      <c r="J1199" s="46"/>
      <c r="K1199" s="43"/>
      <c r="L1199" s="47"/>
      <c r="EX1199" s="38"/>
      <c r="EY1199" s="39"/>
      <c r="EZ1199" s="39" t="s">
        <v>399</v>
      </c>
      <c r="FA1199" s="39" t="s">
        <v>4</v>
      </c>
      <c r="FB1199" s="39" t="s">
        <v>4</v>
      </c>
      <c r="FH1199" s="39"/>
      <c r="FJ1199" s="39"/>
    </row>
    <row r="1200" spans="1:166" customFormat="1" ht="15" x14ac:dyDescent="0.25">
      <c r="A1200" s="48"/>
      <c r="B1200" s="49"/>
      <c r="C1200" s="385" t="s">
        <v>400</v>
      </c>
      <c r="D1200" s="385"/>
      <c r="E1200" s="385"/>
      <c r="F1200" s="385"/>
      <c r="G1200" s="385"/>
      <c r="H1200" s="385"/>
      <c r="I1200" s="385"/>
      <c r="J1200" s="385"/>
      <c r="K1200" s="385"/>
      <c r="L1200" s="387"/>
      <c r="EX1200" s="38"/>
      <c r="EY1200" s="39"/>
      <c r="EZ1200" s="39"/>
      <c r="FA1200" s="39"/>
      <c r="FB1200" s="39"/>
      <c r="FC1200" s="3" t="s">
        <v>400</v>
      </c>
      <c r="FH1200" s="39"/>
      <c r="FJ1200" s="39"/>
    </row>
    <row r="1201" spans="1:166" customFormat="1" ht="68.25" x14ac:dyDescent="0.25">
      <c r="A1201" s="50"/>
      <c r="B1201" s="51" t="s">
        <v>61</v>
      </c>
      <c r="C1201" s="388" t="s">
        <v>62</v>
      </c>
      <c r="D1201" s="388"/>
      <c r="E1201" s="388"/>
      <c r="F1201" s="388"/>
      <c r="G1201" s="388"/>
      <c r="H1201" s="388"/>
      <c r="I1201" s="388"/>
      <c r="J1201" s="388"/>
      <c r="K1201" s="388"/>
      <c r="L1201" s="389"/>
      <c r="EX1201" s="38"/>
      <c r="EY1201" s="39"/>
      <c r="EZ1201" s="39"/>
      <c r="FA1201" s="39"/>
      <c r="FB1201" s="39"/>
      <c r="FD1201" s="3" t="s">
        <v>62</v>
      </c>
      <c r="FH1201" s="39"/>
      <c r="FJ1201" s="39"/>
    </row>
    <row r="1202" spans="1:166" customFormat="1" ht="15" x14ac:dyDescent="0.25">
      <c r="A1202" s="50"/>
      <c r="B1202" s="51" t="s">
        <v>199</v>
      </c>
      <c r="C1202" s="388" t="s">
        <v>200</v>
      </c>
      <c r="D1202" s="388"/>
      <c r="E1202" s="388"/>
      <c r="F1202" s="388"/>
      <c r="G1202" s="388"/>
      <c r="H1202" s="388"/>
      <c r="I1202" s="388"/>
      <c r="J1202" s="388"/>
      <c r="K1202" s="388"/>
      <c r="L1202" s="389"/>
      <c r="EX1202" s="38"/>
      <c r="EY1202" s="39"/>
      <c r="EZ1202" s="39"/>
      <c r="FA1202" s="39"/>
      <c r="FB1202" s="39"/>
      <c r="FD1202" s="3" t="s">
        <v>200</v>
      </c>
      <c r="FH1202" s="39"/>
      <c r="FJ1202" s="39"/>
    </row>
    <row r="1203" spans="1:166" customFormat="1" ht="23.25" x14ac:dyDescent="0.25">
      <c r="A1203" s="50"/>
      <c r="B1203" s="51" t="s">
        <v>63</v>
      </c>
      <c r="C1203" s="388" t="s">
        <v>64</v>
      </c>
      <c r="D1203" s="388"/>
      <c r="E1203" s="388"/>
      <c r="F1203" s="388"/>
      <c r="G1203" s="388"/>
      <c r="H1203" s="388"/>
      <c r="I1203" s="388"/>
      <c r="J1203" s="388"/>
      <c r="K1203" s="388"/>
      <c r="L1203" s="389"/>
      <c r="EX1203" s="38"/>
      <c r="EY1203" s="39"/>
      <c r="EZ1203" s="39"/>
      <c r="FA1203" s="39"/>
      <c r="FB1203" s="39"/>
      <c r="FD1203" s="3" t="s">
        <v>64</v>
      </c>
      <c r="FH1203" s="39"/>
      <c r="FJ1203" s="39"/>
    </row>
    <row r="1204" spans="1:166" customFormat="1" ht="15" x14ac:dyDescent="0.25">
      <c r="A1204" s="52"/>
      <c r="B1204" s="51" t="s">
        <v>56</v>
      </c>
      <c r="C1204" s="385" t="s">
        <v>65</v>
      </c>
      <c r="D1204" s="385"/>
      <c r="E1204" s="385"/>
      <c r="F1204" s="53"/>
      <c r="G1204" s="54"/>
      <c r="H1204" s="54"/>
      <c r="I1204" s="54"/>
      <c r="J1204" s="55">
        <v>38460.35</v>
      </c>
      <c r="K1204" s="72">
        <v>1.45475</v>
      </c>
      <c r="L1204" s="99">
        <v>2797.51</v>
      </c>
      <c r="EX1204" s="38"/>
      <c r="EY1204" s="39"/>
      <c r="EZ1204" s="39"/>
      <c r="FA1204" s="39"/>
      <c r="FB1204" s="39"/>
      <c r="FE1204" s="3" t="s">
        <v>65</v>
      </c>
      <c r="FH1204" s="39"/>
      <c r="FJ1204" s="39"/>
    </row>
    <row r="1205" spans="1:166" customFormat="1" ht="15" x14ac:dyDescent="0.25">
      <c r="A1205" s="52"/>
      <c r="B1205" s="51" t="s">
        <v>66</v>
      </c>
      <c r="C1205" s="385" t="s">
        <v>67</v>
      </c>
      <c r="D1205" s="385"/>
      <c r="E1205" s="385"/>
      <c r="F1205" s="53"/>
      <c r="G1205" s="54"/>
      <c r="H1205" s="54"/>
      <c r="I1205" s="54"/>
      <c r="J1205" s="55">
        <v>1150</v>
      </c>
      <c r="K1205" s="56">
        <v>1.4375</v>
      </c>
      <c r="L1205" s="100">
        <v>82.66</v>
      </c>
      <c r="EX1205" s="38"/>
      <c r="EY1205" s="39"/>
      <c r="EZ1205" s="39"/>
      <c r="FA1205" s="39"/>
      <c r="FB1205" s="39"/>
      <c r="FE1205" s="3" t="s">
        <v>67</v>
      </c>
      <c r="FH1205" s="39"/>
      <c r="FJ1205" s="39"/>
    </row>
    <row r="1206" spans="1:166" customFormat="1" ht="15" x14ac:dyDescent="0.25">
      <c r="A1206" s="52"/>
      <c r="B1206" s="51" t="s">
        <v>68</v>
      </c>
      <c r="C1206" s="385" t="s">
        <v>69</v>
      </c>
      <c r="D1206" s="385"/>
      <c r="E1206" s="385"/>
      <c r="F1206" s="53"/>
      <c r="G1206" s="54"/>
      <c r="H1206" s="54"/>
      <c r="I1206" s="54"/>
      <c r="J1206" s="58">
        <v>5.0199999999999996</v>
      </c>
      <c r="K1206" s="56">
        <v>1.4375</v>
      </c>
      <c r="L1206" s="100">
        <v>0.36</v>
      </c>
      <c r="EX1206" s="38"/>
      <c r="EY1206" s="39"/>
      <c r="EZ1206" s="39"/>
      <c r="FA1206" s="39"/>
      <c r="FB1206" s="39"/>
      <c r="FE1206" s="3" t="s">
        <v>69</v>
      </c>
      <c r="FH1206" s="39"/>
      <c r="FJ1206" s="39"/>
    </row>
    <row r="1207" spans="1:166" customFormat="1" ht="15" x14ac:dyDescent="0.25">
      <c r="A1207" s="52"/>
      <c r="B1207" s="51" t="s">
        <v>70</v>
      </c>
      <c r="C1207" s="385" t="s">
        <v>71</v>
      </c>
      <c r="D1207" s="385"/>
      <c r="E1207" s="385"/>
      <c r="F1207" s="53"/>
      <c r="G1207" s="54"/>
      <c r="H1207" s="54"/>
      <c r="I1207" s="54"/>
      <c r="J1207" s="58">
        <v>37.630000000000003</v>
      </c>
      <c r="K1207" s="54"/>
      <c r="L1207" s="100">
        <v>1.88</v>
      </c>
      <c r="EX1207" s="38"/>
      <c r="EY1207" s="39"/>
      <c r="EZ1207" s="39"/>
      <c r="FA1207" s="39"/>
      <c r="FB1207" s="39"/>
      <c r="FE1207" s="3" t="s">
        <v>71</v>
      </c>
      <c r="FH1207" s="39"/>
      <c r="FJ1207" s="39"/>
    </row>
    <row r="1208" spans="1:166" customFormat="1" ht="15" x14ac:dyDescent="0.25">
      <c r="A1208" s="59"/>
      <c r="B1208" s="51"/>
      <c r="C1208" s="385" t="s">
        <v>72</v>
      </c>
      <c r="D1208" s="385"/>
      <c r="E1208" s="385"/>
      <c r="F1208" s="53" t="s">
        <v>73</v>
      </c>
      <c r="G1208" s="60">
        <v>29.68</v>
      </c>
      <c r="H1208" s="72">
        <v>1.45475</v>
      </c>
      <c r="I1208" s="75">
        <v>2.158849</v>
      </c>
      <c r="J1208" s="62"/>
      <c r="K1208" s="54"/>
      <c r="L1208" s="57"/>
      <c r="EX1208" s="38"/>
      <c r="EY1208" s="39"/>
      <c r="EZ1208" s="39"/>
      <c r="FA1208" s="39"/>
      <c r="FB1208" s="39"/>
      <c r="FF1208" s="3" t="s">
        <v>72</v>
      </c>
      <c r="FH1208" s="39"/>
      <c r="FJ1208" s="39"/>
    </row>
    <row r="1209" spans="1:166" customFormat="1" ht="15" x14ac:dyDescent="0.25">
      <c r="A1209" s="59"/>
      <c r="B1209" s="51"/>
      <c r="C1209" s="385" t="s">
        <v>74</v>
      </c>
      <c r="D1209" s="385"/>
      <c r="E1209" s="385"/>
      <c r="F1209" s="53" t="s">
        <v>73</v>
      </c>
      <c r="G1209" s="73">
        <v>0.4</v>
      </c>
      <c r="H1209" s="56">
        <v>1.4375</v>
      </c>
      <c r="I1209" s="72">
        <v>2.8750000000000001E-2</v>
      </c>
      <c r="J1209" s="62"/>
      <c r="K1209" s="54"/>
      <c r="L1209" s="57"/>
      <c r="EX1209" s="38"/>
      <c r="EY1209" s="39"/>
      <c r="EZ1209" s="39"/>
      <c r="FA1209" s="39"/>
      <c r="FB1209" s="39"/>
      <c r="FF1209" s="3" t="s">
        <v>74</v>
      </c>
      <c r="FH1209" s="39"/>
      <c r="FJ1209" s="39"/>
    </row>
    <row r="1210" spans="1:166" customFormat="1" ht="15" x14ac:dyDescent="0.25">
      <c r="A1210" s="48"/>
      <c r="B1210" s="51"/>
      <c r="C1210" s="384" t="s">
        <v>75</v>
      </c>
      <c r="D1210" s="384"/>
      <c r="E1210" s="384"/>
      <c r="F1210" s="63"/>
      <c r="G1210" s="64"/>
      <c r="H1210" s="64"/>
      <c r="I1210" s="64"/>
      <c r="J1210" s="65">
        <v>39647.980000000003</v>
      </c>
      <c r="K1210" s="64"/>
      <c r="L1210" s="101">
        <v>2882.05</v>
      </c>
      <c r="EX1210" s="38"/>
      <c r="EY1210" s="39"/>
      <c r="EZ1210" s="39"/>
      <c r="FA1210" s="39"/>
      <c r="FB1210" s="39"/>
      <c r="FG1210" s="3" t="s">
        <v>75</v>
      </c>
      <c r="FH1210" s="39"/>
      <c r="FJ1210" s="39"/>
    </row>
    <row r="1211" spans="1:166" customFormat="1" ht="15" x14ac:dyDescent="0.25">
      <c r="A1211" s="59"/>
      <c r="B1211" s="51"/>
      <c r="C1211" s="385" t="s">
        <v>76</v>
      </c>
      <c r="D1211" s="385"/>
      <c r="E1211" s="385"/>
      <c r="F1211" s="53"/>
      <c r="G1211" s="54"/>
      <c r="H1211" s="54"/>
      <c r="I1211" s="54"/>
      <c r="J1211" s="62"/>
      <c r="K1211" s="54"/>
      <c r="L1211" s="99">
        <v>2797.87</v>
      </c>
      <c r="EX1211" s="38"/>
      <c r="EY1211" s="39"/>
      <c r="EZ1211" s="39"/>
      <c r="FA1211" s="39"/>
      <c r="FB1211" s="39"/>
      <c r="FF1211" s="3" t="s">
        <v>76</v>
      </c>
      <c r="FH1211" s="39"/>
      <c r="FJ1211" s="39"/>
    </row>
    <row r="1212" spans="1:166" customFormat="1" ht="23.25" x14ac:dyDescent="0.25">
      <c r="A1212" s="59"/>
      <c r="B1212" s="51" t="s">
        <v>111</v>
      </c>
      <c r="C1212" s="385" t="s">
        <v>112</v>
      </c>
      <c r="D1212" s="385"/>
      <c r="E1212" s="385"/>
      <c r="F1212" s="53" t="s">
        <v>79</v>
      </c>
      <c r="G1212" s="66">
        <v>97</v>
      </c>
      <c r="H1212" s="54"/>
      <c r="I1212" s="66">
        <v>97</v>
      </c>
      <c r="J1212" s="62"/>
      <c r="K1212" s="54"/>
      <c r="L1212" s="99">
        <v>2713.93</v>
      </c>
      <c r="EX1212" s="38"/>
      <c r="EY1212" s="39"/>
      <c r="EZ1212" s="39"/>
      <c r="FA1212" s="39"/>
      <c r="FB1212" s="39"/>
      <c r="FF1212" s="3" t="s">
        <v>112</v>
      </c>
      <c r="FH1212" s="39"/>
      <c r="FJ1212" s="39"/>
    </row>
    <row r="1213" spans="1:166" customFormat="1" ht="23.25" x14ac:dyDescent="0.25">
      <c r="A1213" s="59"/>
      <c r="B1213" s="51" t="s">
        <v>113</v>
      </c>
      <c r="C1213" s="385" t="s">
        <v>114</v>
      </c>
      <c r="D1213" s="385"/>
      <c r="E1213" s="385"/>
      <c r="F1213" s="53" t="s">
        <v>79</v>
      </c>
      <c r="G1213" s="66">
        <v>51</v>
      </c>
      <c r="H1213" s="54"/>
      <c r="I1213" s="66">
        <v>51</v>
      </c>
      <c r="J1213" s="62"/>
      <c r="K1213" s="54"/>
      <c r="L1213" s="99">
        <v>1426.91</v>
      </c>
      <c r="EX1213" s="38"/>
      <c r="EY1213" s="39"/>
      <c r="EZ1213" s="39"/>
      <c r="FA1213" s="39"/>
      <c r="FB1213" s="39"/>
      <c r="FF1213" s="3" t="s">
        <v>114</v>
      </c>
      <c r="FH1213" s="39"/>
      <c r="FJ1213" s="39"/>
    </row>
    <row r="1214" spans="1:166" customFormat="1" ht="15" x14ac:dyDescent="0.25">
      <c r="A1214" s="67"/>
      <c r="B1214" s="68"/>
      <c r="C1214" s="386" t="s">
        <v>82</v>
      </c>
      <c r="D1214" s="386"/>
      <c r="E1214" s="386"/>
      <c r="F1214" s="42"/>
      <c r="G1214" s="43"/>
      <c r="H1214" s="43"/>
      <c r="I1214" s="43"/>
      <c r="J1214" s="46"/>
      <c r="K1214" s="43"/>
      <c r="L1214" s="102">
        <v>7022.89</v>
      </c>
      <c r="EX1214" s="38"/>
      <c r="EY1214" s="39"/>
      <c r="EZ1214" s="39"/>
      <c r="FA1214" s="39"/>
      <c r="FB1214" s="39"/>
      <c r="FH1214" s="39" t="s">
        <v>82</v>
      </c>
      <c r="FJ1214" s="39"/>
    </row>
    <row r="1215" spans="1:166" customFormat="1" ht="45" x14ac:dyDescent="0.25">
      <c r="A1215" s="40" t="s">
        <v>401</v>
      </c>
      <c r="B1215" s="41" t="s">
        <v>178</v>
      </c>
      <c r="C1215" s="386" t="s">
        <v>179</v>
      </c>
      <c r="D1215" s="386"/>
      <c r="E1215" s="386"/>
      <c r="F1215" s="42" t="s">
        <v>150</v>
      </c>
      <c r="G1215" s="43">
        <v>5.0999999999999996</v>
      </c>
      <c r="H1215" s="44">
        <v>1</v>
      </c>
      <c r="I1215" s="78">
        <v>5.0999999999999996</v>
      </c>
      <c r="J1215" s="69">
        <v>1547</v>
      </c>
      <c r="K1215" s="70">
        <v>1.04236</v>
      </c>
      <c r="L1215" s="102">
        <v>8223.91</v>
      </c>
      <c r="EX1215" s="38"/>
      <c r="EY1215" s="39"/>
      <c r="EZ1215" s="39" t="s">
        <v>179</v>
      </c>
      <c r="FA1215" s="39" t="s">
        <v>4</v>
      </c>
      <c r="FB1215" s="39" t="s">
        <v>4</v>
      </c>
      <c r="FH1215" s="39"/>
      <c r="FJ1215" s="39"/>
    </row>
    <row r="1216" spans="1:166" customFormat="1" ht="15" x14ac:dyDescent="0.25">
      <c r="A1216" s="48"/>
      <c r="B1216" s="49"/>
      <c r="C1216" s="385" t="s">
        <v>402</v>
      </c>
      <c r="D1216" s="385"/>
      <c r="E1216" s="385"/>
      <c r="F1216" s="385"/>
      <c r="G1216" s="385"/>
      <c r="H1216" s="385"/>
      <c r="I1216" s="385"/>
      <c r="J1216" s="385"/>
      <c r="K1216" s="385"/>
      <c r="L1216" s="387"/>
      <c r="EX1216" s="38"/>
      <c r="EY1216" s="39"/>
      <c r="EZ1216" s="39"/>
      <c r="FA1216" s="39"/>
      <c r="FB1216" s="39"/>
      <c r="FC1216" s="3" t="s">
        <v>402</v>
      </c>
      <c r="FH1216" s="39"/>
      <c r="FJ1216" s="39"/>
    </row>
    <row r="1217" spans="1:166" customFormat="1" ht="15" x14ac:dyDescent="0.25">
      <c r="A1217" s="48"/>
      <c r="B1217" s="49"/>
      <c r="C1217" s="385" t="s">
        <v>181</v>
      </c>
      <c r="D1217" s="385"/>
      <c r="E1217" s="385"/>
      <c r="F1217" s="385"/>
      <c r="G1217" s="385"/>
      <c r="H1217" s="385"/>
      <c r="I1217" s="385"/>
      <c r="J1217" s="385"/>
      <c r="K1217" s="385"/>
      <c r="L1217" s="387"/>
      <c r="EX1217" s="38"/>
      <c r="EY1217" s="39"/>
      <c r="EZ1217" s="39"/>
      <c r="FA1217" s="39"/>
      <c r="FB1217" s="39"/>
      <c r="FH1217" s="39"/>
      <c r="FI1217" s="3" t="s">
        <v>181</v>
      </c>
      <c r="FJ1217" s="39"/>
    </row>
    <row r="1218" spans="1:166" customFormat="1" ht="15" x14ac:dyDescent="0.25">
      <c r="A1218" s="50"/>
      <c r="B1218" s="51"/>
      <c r="C1218" s="388" t="s">
        <v>87</v>
      </c>
      <c r="D1218" s="388"/>
      <c r="E1218" s="388"/>
      <c r="F1218" s="388"/>
      <c r="G1218" s="388"/>
      <c r="H1218" s="388"/>
      <c r="I1218" s="388"/>
      <c r="J1218" s="388"/>
      <c r="K1218" s="388"/>
      <c r="L1218" s="389"/>
      <c r="EX1218" s="38"/>
      <c r="EY1218" s="39"/>
      <c r="EZ1218" s="39"/>
      <c r="FA1218" s="39"/>
      <c r="FB1218" s="39"/>
      <c r="FD1218" s="3" t="s">
        <v>87</v>
      </c>
      <c r="FH1218" s="39"/>
      <c r="FJ1218" s="39"/>
    </row>
    <row r="1219" spans="1:166" customFormat="1" ht="15" x14ac:dyDescent="0.25">
      <c r="A1219" s="50"/>
      <c r="B1219" s="51"/>
      <c r="C1219" s="388" t="s">
        <v>88</v>
      </c>
      <c r="D1219" s="388"/>
      <c r="E1219" s="388"/>
      <c r="F1219" s="388"/>
      <c r="G1219" s="388"/>
      <c r="H1219" s="388"/>
      <c r="I1219" s="388"/>
      <c r="J1219" s="388"/>
      <c r="K1219" s="388"/>
      <c r="L1219" s="389"/>
      <c r="EX1219" s="38"/>
      <c r="EY1219" s="39"/>
      <c r="EZ1219" s="39"/>
      <c r="FA1219" s="39"/>
      <c r="FB1219" s="39"/>
      <c r="FD1219" s="3" t="s">
        <v>88</v>
      </c>
      <c r="FH1219" s="39"/>
      <c r="FJ1219" s="39"/>
    </row>
    <row r="1220" spans="1:166" customFormat="1" ht="15" x14ac:dyDescent="0.25">
      <c r="A1220" s="67"/>
      <c r="B1220" s="68"/>
      <c r="C1220" s="386" t="s">
        <v>82</v>
      </c>
      <c r="D1220" s="386"/>
      <c r="E1220" s="386"/>
      <c r="F1220" s="42"/>
      <c r="G1220" s="43"/>
      <c r="H1220" s="43"/>
      <c r="I1220" s="43"/>
      <c r="J1220" s="46"/>
      <c r="K1220" s="43"/>
      <c r="L1220" s="102">
        <v>8223.91</v>
      </c>
      <c r="EX1220" s="38"/>
      <c r="EY1220" s="39"/>
      <c r="EZ1220" s="39"/>
      <c r="FA1220" s="39"/>
      <c r="FB1220" s="39"/>
      <c r="FH1220" s="39" t="s">
        <v>82</v>
      </c>
      <c r="FJ1220" s="39"/>
    </row>
    <row r="1221" spans="1:166" customFormat="1" ht="45.75" x14ac:dyDescent="0.25">
      <c r="A1221" s="40" t="s">
        <v>403</v>
      </c>
      <c r="B1221" s="41" t="s">
        <v>174</v>
      </c>
      <c r="C1221" s="386" t="s">
        <v>404</v>
      </c>
      <c r="D1221" s="386"/>
      <c r="E1221" s="386"/>
      <c r="F1221" s="42" t="s">
        <v>109</v>
      </c>
      <c r="G1221" s="43">
        <v>0.1</v>
      </c>
      <c r="H1221" s="44">
        <v>1</v>
      </c>
      <c r="I1221" s="78">
        <v>0.1</v>
      </c>
      <c r="J1221" s="46"/>
      <c r="K1221" s="43"/>
      <c r="L1221" s="47"/>
      <c r="EX1221" s="38"/>
      <c r="EY1221" s="39"/>
      <c r="EZ1221" s="39" t="s">
        <v>404</v>
      </c>
      <c r="FA1221" s="39" t="s">
        <v>4</v>
      </c>
      <c r="FB1221" s="39" t="s">
        <v>4</v>
      </c>
      <c r="FH1221" s="39"/>
      <c r="FJ1221" s="39"/>
    </row>
    <row r="1222" spans="1:166" customFormat="1" ht="15" x14ac:dyDescent="0.25">
      <c r="A1222" s="48"/>
      <c r="B1222" s="49"/>
      <c r="C1222" s="385" t="s">
        <v>405</v>
      </c>
      <c r="D1222" s="385"/>
      <c r="E1222" s="385"/>
      <c r="F1222" s="385"/>
      <c r="G1222" s="385"/>
      <c r="H1222" s="385"/>
      <c r="I1222" s="385"/>
      <c r="J1222" s="385"/>
      <c r="K1222" s="385"/>
      <c r="L1222" s="387"/>
      <c r="EX1222" s="38"/>
      <c r="EY1222" s="39"/>
      <c r="EZ1222" s="39"/>
      <c r="FA1222" s="39"/>
      <c r="FB1222" s="39"/>
      <c r="FC1222" s="3" t="s">
        <v>405</v>
      </c>
      <c r="FH1222" s="39"/>
      <c r="FJ1222" s="39"/>
    </row>
    <row r="1223" spans="1:166" customFormat="1" ht="68.25" x14ac:dyDescent="0.25">
      <c r="A1223" s="50"/>
      <c r="B1223" s="51" t="s">
        <v>61</v>
      </c>
      <c r="C1223" s="388" t="s">
        <v>62</v>
      </c>
      <c r="D1223" s="388"/>
      <c r="E1223" s="388"/>
      <c r="F1223" s="388"/>
      <c r="G1223" s="388"/>
      <c r="H1223" s="388"/>
      <c r="I1223" s="388"/>
      <c r="J1223" s="388"/>
      <c r="K1223" s="388"/>
      <c r="L1223" s="389"/>
      <c r="EX1223" s="38"/>
      <c r="EY1223" s="39"/>
      <c r="EZ1223" s="39"/>
      <c r="FA1223" s="39"/>
      <c r="FB1223" s="39"/>
      <c r="FD1223" s="3" t="s">
        <v>62</v>
      </c>
      <c r="FH1223" s="39"/>
      <c r="FJ1223" s="39"/>
    </row>
    <row r="1224" spans="1:166" customFormat="1" ht="15" x14ac:dyDescent="0.25">
      <c r="A1224" s="50"/>
      <c r="B1224" s="51" t="s">
        <v>199</v>
      </c>
      <c r="C1224" s="388" t="s">
        <v>200</v>
      </c>
      <c r="D1224" s="388"/>
      <c r="E1224" s="388"/>
      <c r="F1224" s="388"/>
      <c r="G1224" s="388"/>
      <c r="H1224" s="388"/>
      <c r="I1224" s="388"/>
      <c r="J1224" s="388"/>
      <c r="K1224" s="388"/>
      <c r="L1224" s="389"/>
      <c r="EX1224" s="38"/>
      <c r="EY1224" s="39"/>
      <c r="EZ1224" s="39"/>
      <c r="FA1224" s="39"/>
      <c r="FB1224" s="39"/>
      <c r="FD1224" s="3" t="s">
        <v>200</v>
      </c>
      <c r="FH1224" s="39"/>
      <c r="FJ1224" s="39"/>
    </row>
    <row r="1225" spans="1:166" customFormat="1" ht="23.25" x14ac:dyDescent="0.25">
      <c r="A1225" s="50"/>
      <c r="B1225" s="51" t="s">
        <v>63</v>
      </c>
      <c r="C1225" s="388" t="s">
        <v>64</v>
      </c>
      <c r="D1225" s="388"/>
      <c r="E1225" s="388"/>
      <c r="F1225" s="388"/>
      <c r="G1225" s="388"/>
      <c r="H1225" s="388"/>
      <c r="I1225" s="388"/>
      <c r="J1225" s="388"/>
      <c r="K1225" s="388"/>
      <c r="L1225" s="389"/>
      <c r="EX1225" s="38"/>
      <c r="EY1225" s="39"/>
      <c r="EZ1225" s="39"/>
      <c r="FA1225" s="39"/>
      <c r="FB1225" s="39"/>
      <c r="FD1225" s="3" t="s">
        <v>64</v>
      </c>
      <c r="FH1225" s="39"/>
      <c r="FJ1225" s="39"/>
    </row>
    <row r="1226" spans="1:166" customFormat="1" ht="15" x14ac:dyDescent="0.25">
      <c r="A1226" s="52"/>
      <c r="B1226" s="51" t="s">
        <v>56</v>
      </c>
      <c r="C1226" s="385" t="s">
        <v>65</v>
      </c>
      <c r="D1226" s="385"/>
      <c r="E1226" s="385"/>
      <c r="F1226" s="53"/>
      <c r="G1226" s="54"/>
      <c r="H1226" s="54"/>
      <c r="I1226" s="54"/>
      <c r="J1226" s="55">
        <v>38460.35</v>
      </c>
      <c r="K1226" s="72">
        <v>1.45475</v>
      </c>
      <c r="L1226" s="99">
        <v>5595.02</v>
      </c>
      <c r="EX1226" s="38"/>
      <c r="EY1226" s="39"/>
      <c r="EZ1226" s="39"/>
      <c r="FA1226" s="39"/>
      <c r="FB1226" s="39"/>
      <c r="FE1226" s="3" t="s">
        <v>65</v>
      </c>
      <c r="FH1226" s="39"/>
      <c r="FJ1226" s="39"/>
    </row>
    <row r="1227" spans="1:166" customFormat="1" ht="15" x14ac:dyDescent="0.25">
      <c r="A1227" s="52"/>
      <c r="B1227" s="51" t="s">
        <v>66</v>
      </c>
      <c r="C1227" s="385" t="s">
        <v>67</v>
      </c>
      <c r="D1227" s="385"/>
      <c r="E1227" s="385"/>
      <c r="F1227" s="53"/>
      <c r="G1227" s="54"/>
      <c r="H1227" s="54"/>
      <c r="I1227" s="54"/>
      <c r="J1227" s="55">
        <v>1150</v>
      </c>
      <c r="K1227" s="56">
        <v>1.4375</v>
      </c>
      <c r="L1227" s="100">
        <v>165.31</v>
      </c>
      <c r="EX1227" s="38"/>
      <c r="EY1227" s="39"/>
      <c r="EZ1227" s="39"/>
      <c r="FA1227" s="39"/>
      <c r="FB1227" s="39"/>
      <c r="FE1227" s="3" t="s">
        <v>67</v>
      </c>
      <c r="FH1227" s="39"/>
      <c r="FJ1227" s="39"/>
    </row>
    <row r="1228" spans="1:166" customFormat="1" ht="15" x14ac:dyDescent="0.25">
      <c r="A1228" s="52"/>
      <c r="B1228" s="51" t="s">
        <v>68</v>
      </c>
      <c r="C1228" s="385" t="s">
        <v>69</v>
      </c>
      <c r="D1228" s="385"/>
      <c r="E1228" s="385"/>
      <c r="F1228" s="53"/>
      <c r="G1228" s="54"/>
      <c r="H1228" s="54"/>
      <c r="I1228" s="54"/>
      <c r="J1228" s="58">
        <v>5.0199999999999996</v>
      </c>
      <c r="K1228" s="56">
        <v>1.4375</v>
      </c>
      <c r="L1228" s="100">
        <v>0.72</v>
      </c>
      <c r="EX1228" s="38"/>
      <c r="EY1228" s="39"/>
      <c r="EZ1228" s="39"/>
      <c r="FA1228" s="39"/>
      <c r="FB1228" s="39"/>
      <c r="FE1228" s="3" t="s">
        <v>69</v>
      </c>
      <c r="FH1228" s="39"/>
      <c r="FJ1228" s="39"/>
    </row>
    <row r="1229" spans="1:166" customFormat="1" ht="15" x14ac:dyDescent="0.25">
      <c r="A1229" s="52"/>
      <c r="B1229" s="51" t="s">
        <v>70</v>
      </c>
      <c r="C1229" s="385" t="s">
        <v>71</v>
      </c>
      <c r="D1229" s="385"/>
      <c r="E1229" s="385"/>
      <c r="F1229" s="53"/>
      <c r="G1229" s="54"/>
      <c r="H1229" s="54"/>
      <c r="I1229" s="54"/>
      <c r="J1229" s="58">
        <v>37.630000000000003</v>
      </c>
      <c r="K1229" s="54"/>
      <c r="L1229" s="100">
        <v>3.76</v>
      </c>
      <c r="EX1229" s="38"/>
      <c r="EY1229" s="39"/>
      <c r="EZ1229" s="39"/>
      <c r="FA1229" s="39"/>
      <c r="FB1229" s="39"/>
      <c r="FE1229" s="3" t="s">
        <v>71</v>
      </c>
      <c r="FH1229" s="39"/>
      <c r="FJ1229" s="39"/>
    </row>
    <row r="1230" spans="1:166" customFormat="1" ht="15" x14ac:dyDescent="0.25">
      <c r="A1230" s="59"/>
      <c r="B1230" s="51"/>
      <c r="C1230" s="385" t="s">
        <v>72</v>
      </c>
      <c r="D1230" s="385"/>
      <c r="E1230" s="385"/>
      <c r="F1230" s="53" t="s">
        <v>73</v>
      </c>
      <c r="G1230" s="60">
        <v>29.68</v>
      </c>
      <c r="H1230" s="72">
        <v>1.45475</v>
      </c>
      <c r="I1230" s="75">
        <v>4.317698</v>
      </c>
      <c r="J1230" s="62"/>
      <c r="K1230" s="54"/>
      <c r="L1230" s="57"/>
      <c r="EX1230" s="38"/>
      <c r="EY1230" s="39"/>
      <c r="EZ1230" s="39"/>
      <c r="FA1230" s="39"/>
      <c r="FB1230" s="39"/>
      <c r="FF1230" s="3" t="s">
        <v>72</v>
      </c>
      <c r="FH1230" s="39"/>
      <c r="FJ1230" s="39"/>
    </row>
    <row r="1231" spans="1:166" customFormat="1" ht="15" x14ac:dyDescent="0.25">
      <c r="A1231" s="59"/>
      <c r="B1231" s="51"/>
      <c r="C1231" s="385" t="s">
        <v>74</v>
      </c>
      <c r="D1231" s="385"/>
      <c r="E1231" s="385"/>
      <c r="F1231" s="53" t="s">
        <v>73</v>
      </c>
      <c r="G1231" s="73">
        <v>0.4</v>
      </c>
      <c r="H1231" s="56">
        <v>1.4375</v>
      </c>
      <c r="I1231" s="56">
        <v>5.7500000000000002E-2</v>
      </c>
      <c r="J1231" s="62"/>
      <c r="K1231" s="54"/>
      <c r="L1231" s="57"/>
      <c r="EX1231" s="38"/>
      <c r="EY1231" s="39"/>
      <c r="EZ1231" s="39"/>
      <c r="FA1231" s="39"/>
      <c r="FB1231" s="39"/>
      <c r="FF1231" s="3" t="s">
        <v>74</v>
      </c>
      <c r="FH1231" s="39"/>
      <c r="FJ1231" s="39"/>
    </row>
    <row r="1232" spans="1:166" customFormat="1" ht="15" x14ac:dyDescent="0.25">
      <c r="A1232" s="48"/>
      <c r="B1232" s="51"/>
      <c r="C1232" s="384" t="s">
        <v>75</v>
      </c>
      <c r="D1232" s="384"/>
      <c r="E1232" s="384"/>
      <c r="F1232" s="63"/>
      <c r="G1232" s="64"/>
      <c r="H1232" s="64"/>
      <c r="I1232" s="64"/>
      <c r="J1232" s="65">
        <v>39647.980000000003</v>
      </c>
      <c r="K1232" s="64"/>
      <c r="L1232" s="101">
        <v>5764.09</v>
      </c>
      <c r="EX1232" s="38"/>
      <c r="EY1232" s="39"/>
      <c r="EZ1232" s="39"/>
      <c r="FA1232" s="39"/>
      <c r="FB1232" s="39"/>
      <c r="FG1232" s="3" t="s">
        <v>75</v>
      </c>
      <c r="FH1232" s="39"/>
      <c r="FJ1232" s="39"/>
    </row>
    <row r="1233" spans="1:166" customFormat="1" ht="15" x14ac:dyDescent="0.25">
      <c r="A1233" s="59"/>
      <c r="B1233" s="51"/>
      <c r="C1233" s="385" t="s">
        <v>76</v>
      </c>
      <c r="D1233" s="385"/>
      <c r="E1233" s="385"/>
      <c r="F1233" s="53"/>
      <c r="G1233" s="54"/>
      <c r="H1233" s="54"/>
      <c r="I1233" s="54"/>
      <c r="J1233" s="62"/>
      <c r="K1233" s="54"/>
      <c r="L1233" s="99">
        <v>5595.74</v>
      </c>
      <c r="EX1233" s="38"/>
      <c r="EY1233" s="39"/>
      <c r="EZ1233" s="39"/>
      <c r="FA1233" s="39"/>
      <c r="FB1233" s="39"/>
      <c r="FF1233" s="3" t="s">
        <v>76</v>
      </c>
      <c r="FH1233" s="39"/>
      <c r="FJ1233" s="39"/>
    </row>
    <row r="1234" spans="1:166" customFormat="1" ht="23.25" x14ac:dyDescent="0.25">
      <c r="A1234" s="59"/>
      <c r="B1234" s="51" t="s">
        <v>111</v>
      </c>
      <c r="C1234" s="385" t="s">
        <v>112</v>
      </c>
      <c r="D1234" s="385"/>
      <c r="E1234" s="385"/>
      <c r="F1234" s="53" t="s">
        <v>79</v>
      </c>
      <c r="G1234" s="66">
        <v>97</v>
      </c>
      <c r="H1234" s="54"/>
      <c r="I1234" s="66">
        <v>97</v>
      </c>
      <c r="J1234" s="62"/>
      <c r="K1234" s="54"/>
      <c r="L1234" s="99">
        <v>5427.87</v>
      </c>
      <c r="EX1234" s="38"/>
      <c r="EY1234" s="39"/>
      <c r="EZ1234" s="39"/>
      <c r="FA1234" s="39"/>
      <c r="FB1234" s="39"/>
      <c r="FF1234" s="3" t="s">
        <v>112</v>
      </c>
      <c r="FH1234" s="39"/>
      <c r="FJ1234" s="39"/>
    </row>
    <row r="1235" spans="1:166" customFormat="1" ht="23.25" x14ac:dyDescent="0.25">
      <c r="A1235" s="59"/>
      <c r="B1235" s="51" t="s">
        <v>113</v>
      </c>
      <c r="C1235" s="385" t="s">
        <v>114</v>
      </c>
      <c r="D1235" s="385"/>
      <c r="E1235" s="385"/>
      <c r="F1235" s="53" t="s">
        <v>79</v>
      </c>
      <c r="G1235" s="66">
        <v>51</v>
      </c>
      <c r="H1235" s="54"/>
      <c r="I1235" s="66">
        <v>51</v>
      </c>
      <c r="J1235" s="62"/>
      <c r="K1235" s="54"/>
      <c r="L1235" s="99">
        <v>2853.83</v>
      </c>
      <c r="EX1235" s="38"/>
      <c r="EY1235" s="39"/>
      <c r="EZ1235" s="39"/>
      <c r="FA1235" s="39"/>
      <c r="FB1235" s="39"/>
      <c r="FF1235" s="3" t="s">
        <v>114</v>
      </c>
      <c r="FH1235" s="39"/>
      <c r="FJ1235" s="39"/>
    </row>
    <row r="1236" spans="1:166" customFormat="1" ht="15" x14ac:dyDescent="0.25">
      <c r="A1236" s="67"/>
      <c r="B1236" s="68"/>
      <c r="C1236" s="386" t="s">
        <v>82</v>
      </c>
      <c r="D1236" s="386"/>
      <c r="E1236" s="386"/>
      <c r="F1236" s="42"/>
      <c r="G1236" s="43"/>
      <c r="H1236" s="43"/>
      <c r="I1236" s="43"/>
      <c r="J1236" s="46"/>
      <c r="K1236" s="43"/>
      <c r="L1236" s="102">
        <v>14045.79</v>
      </c>
      <c r="EX1236" s="38"/>
      <c r="EY1236" s="39"/>
      <c r="EZ1236" s="39"/>
      <c r="FA1236" s="39"/>
      <c r="FB1236" s="39"/>
      <c r="FH1236" s="39" t="s">
        <v>82</v>
      </c>
      <c r="FJ1236" s="39"/>
    </row>
    <row r="1237" spans="1:166" customFormat="1" ht="45" x14ac:dyDescent="0.25">
      <c r="A1237" s="40" t="s">
        <v>406</v>
      </c>
      <c r="B1237" s="41" t="s">
        <v>178</v>
      </c>
      <c r="C1237" s="386" t="s">
        <v>179</v>
      </c>
      <c r="D1237" s="386"/>
      <c r="E1237" s="386"/>
      <c r="F1237" s="42" t="s">
        <v>150</v>
      </c>
      <c r="G1237" s="43">
        <v>10.199999999999999</v>
      </c>
      <c r="H1237" s="44">
        <v>1</v>
      </c>
      <c r="I1237" s="78">
        <v>10.199999999999999</v>
      </c>
      <c r="J1237" s="69">
        <v>1547</v>
      </c>
      <c r="K1237" s="70">
        <v>1.04236</v>
      </c>
      <c r="L1237" s="102">
        <v>16447.82</v>
      </c>
      <c r="EX1237" s="38"/>
      <c r="EY1237" s="39"/>
      <c r="EZ1237" s="39" t="s">
        <v>179</v>
      </c>
      <c r="FA1237" s="39" t="s">
        <v>4</v>
      </c>
      <c r="FB1237" s="39" t="s">
        <v>4</v>
      </c>
      <c r="FH1237" s="39"/>
      <c r="FJ1237" s="39"/>
    </row>
    <row r="1238" spans="1:166" customFormat="1" ht="15" x14ac:dyDescent="0.25">
      <c r="A1238" s="48"/>
      <c r="B1238" s="49"/>
      <c r="C1238" s="385" t="s">
        <v>407</v>
      </c>
      <c r="D1238" s="385"/>
      <c r="E1238" s="385"/>
      <c r="F1238" s="385"/>
      <c r="G1238" s="385"/>
      <c r="H1238" s="385"/>
      <c r="I1238" s="385"/>
      <c r="J1238" s="385"/>
      <c r="K1238" s="385"/>
      <c r="L1238" s="387"/>
      <c r="EX1238" s="38"/>
      <c r="EY1238" s="39"/>
      <c r="EZ1238" s="39"/>
      <c r="FA1238" s="39"/>
      <c r="FB1238" s="39"/>
      <c r="FC1238" s="3" t="s">
        <v>407</v>
      </c>
      <c r="FH1238" s="39"/>
      <c r="FJ1238" s="39"/>
    </row>
    <row r="1239" spans="1:166" customFormat="1" ht="15" x14ac:dyDescent="0.25">
      <c r="A1239" s="48"/>
      <c r="B1239" s="49"/>
      <c r="C1239" s="385" t="s">
        <v>181</v>
      </c>
      <c r="D1239" s="385"/>
      <c r="E1239" s="385"/>
      <c r="F1239" s="385"/>
      <c r="G1239" s="385"/>
      <c r="H1239" s="385"/>
      <c r="I1239" s="385"/>
      <c r="J1239" s="385"/>
      <c r="K1239" s="385"/>
      <c r="L1239" s="387"/>
      <c r="EX1239" s="38"/>
      <c r="EY1239" s="39"/>
      <c r="EZ1239" s="39"/>
      <c r="FA1239" s="39"/>
      <c r="FB1239" s="39"/>
      <c r="FH1239" s="39"/>
      <c r="FI1239" s="3" t="s">
        <v>181</v>
      </c>
      <c r="FJ1239" s="39"/>
    </row>
    <row r="1240" spans="1:166" customFormat="1" ht="15" x14ac:dyDescent="0.25">
      <c r="A1240" s="50"/>
      <c r="B1240" s="51"/>
      <c r="C1240" s="388" t="s">
        <v>87</v>
      </c>
      <c r="D1240" s="388"/>
      <c r="E1240" s="388"/>
      <c r="F1240" s="388"/>
      <c r="G1240" s="388"/>
      <c r="H1240" s="388"/>
      <c r="I1240" s="388"/>
      <c r="J1240" s="388"/>
      <c r="K1240" s="388"/>
      <c r="L1240" s="389"/>
      <c r="EX1240" s="38"/>
      <c r="EY1240" s="39"/>
      <c r="EZ1240" s="39"/>
      <c r="FA1240" s="39"/>
      <c r="FB1240" s="39"/>
      <c r="FD1240" s="3" t="s">
        <v>87</v>
      </c>
      <c r="FH1240" s="39"/>
      <c r="FJ1240" s="39"/>
    </row>
    <row r="1241" spans="1:166" customFormat="1" ht="15" x14ac:dyDescent="0.25">
      <c r="A1241" s="50"/>
      <c r="B1241" s="51"/>
      <c r="C1241" s="388" t="s">
        <v>88</v>
      </c>
      <c r="D1241" s="388"/>
      <c r="E1241" s="388"/>
      <c r="F1241" s="388"/>
      <c r="G1241" s="388"/>
      <c r="H1241" s="388"/>
      <c r="I1241" s="388"/>
      <c r="J1241" s="388"/>
      <c r="K1241" s="388"/>
      <c r="L1241" s="389"/>
      <c r="EX1241" s="38"/>
      <c r="EY1241" s="39"/>
      <c r="EZ1241" s="39"/>
      <c r="FA1241" s="39"/>
      <c r="FB1241" s="39"/>
      <c r="FD1241" s="3" t="s">
        <v>88</v>
      </c>
      <c r="FH1241" s="39"/>
      <c r="FJ1241" s="39"/>
    </row>
    <row r="1242" spans="1:166" customFormat="1" ht="15" x14ac:dyDescent="0.25">
      <c r="A1242" s="67"/>
      <c r="B1242" s="68"/>
      <c r="C1242" s="386" t="s">
        <v>82</v>
      </c>
      <c r="D1242" s="386"/>
      <c r="E1242" s="386"/>
      <c r="F1242" s="42"/>
      <c r="G1242" s="43"/>
      <c r="H1242" s="43"/>
      <c r="I1242" s="43"/>
      <c r="J1242" s="46"/>
      <c r="K1242" s="43"/>
      <c r="L1242" s="102">
        <v>16447.82</v>
      </c>
      <c r="EX1242" s="38"/>
      <c r="EY1242" s="39"/>
      <c r="EZ1242" s="39"/>
      <c r="FA1242" s="39"/>
      <c r="FB1242" s="39"/>
      <c r="FH1242" s="39" t="s">
        <v>82</v>
      </c>
      <c r="FJ1242" s="39"/>
    </row>
    <row r="1243" spans="1:166" customFormat="1" ht="34.5" x14ac:dyDescent="0.25">
      <c r="A1243" s="40" t="s">
        <v>408</v>
      </c>
      <c r="B1243" s="41" t="s">
        <v>174</v>
      </c>
      <c r="C1243" s="386" t="s">
        <v>175</v>
      </c>
      <c r="D1243" s="386"/>
      <c r="E1243" s="386"/>
      <c r="F1243" s="42" t="s">
        <v>109</v>
      </c>
      <c r="G1243" s="43">
        <v>0.16</v>
      </c>
      <c r="H1243" s="44">
        <v>1</v>
      </c>
      <c r="I1243" s="71">
        <v>0.16</v>
      </c>
      <c r="J1243" s="46"/>
      <c r="K1243" s="43"/>
      <c r="L1243" s="47"/>
      <c r="EX1243" s="38"/>
      <c r="EY1243" s="39"/>
      <c r="EZ1243" s="39" t="s">
        <v>175</v>
      </c>
      <c r="FA1243" s="39" t="s">
        <v>4</v>
      </c>
      <c r="FB1243" s="39" t="s">
        <v>4</v>
      </c>
      <c r="FH1243" s="39"/>
      <c r="FJ1243" s="39"/>
    </row>
    <row r="1244" spans="1:166" customFormat="1" ht="15" x14ac:dyDescent="0.25">
      <c r="A1244" s="48"/>
      <c r="B1244" s="49"/>
      <c r="C1244" s="385" t="s">
        <v>328</v>
      </c>
      <c r="D1244" s="385"/>
      <c r="E1244" s="385"/>
      <c r="F1244" s="385"/>
      <c r="G1244" s="385"/>
      <c r="H1244" s="385"/>
      <c r="I1244" s="385"/>
      <c r="J1244" s="385"/>
      <c r="K1244" s="385"/>
      <c r="L1244" s="387"/>
      <c r="EX1244" s="38"/>
      <c r="EY1244" s="39"/>
      <c r="EZ1244" s="39"/>
      <c r="FA1244" s="39"/>
      <c r="FB1244" s="39"/>
      <c r="FC1244" s="3" t="s">
        <v>328</v>
      </c>
      <c r="FH1244" s="39"/>
      <c r="FJ1244" s="39"/>
    </row>
    <row r="1245" spans="1:166" customFormat="1" ht="68.25" x14ac:dyDescent="0.25">
      <c r="A1245" s="50"/>
      <c r="B1245" s="51" t="s">
        <v>61</v>
      </c>
      <c r="C1245" s="388" t="s">
        <v>62</v>
      </c>
      <c r="D1245" s="388"/>
      <c r="E1245" s="388"/>
      <c r="F1245" s="388"/>
      <c r="G1245" s="388"/>
      <c r="H1245" s="388"/>
      <c r="I1245" s="388"/>
      <c r="J1245" s="388"/>
      <c r="K1245" s="388"/>
      <c r="L1245" s="389"/>
      <c r="EX1245" s="38"/>
      <c r="EY1245" s="39"/>
      <c r="EZ1245" s="39"/>
      <c r="FA1245" s="39"/>
      <c r="FB1245" s="39"/>
      <c r="FD1245" s="3" t="s">
        <v>62</v>
      </c>
      <c r="FH1245" s="39"/>
      <c r="FJ1245" s="39"/>
    </row>
    <row r="1246" spans="1:166" customFormat="1" ht="23.25" x14ac:dyDescent="0.25">
      <c r="A1246" s="50"/>
      <c r="B1246" s="51" t="s">
        <v>63</v>
      </c>
      <c r="C1246" s="388" t="s">
        <v>64</v>
      </c>
      <c r="D1246" s="388"/>
      <c r="E1246" s="388"/>
      <c r="F1246" s="388"/>
      <c r="G1246" s="388"/>
      <c r="H1246" s="388"/>
      <c r="I1246" s="388"/>
      <c r="J1246" s="388"/>
      <c r="K1246" s="388"/>
      <c r="L1246" s="389"/>
      <c r="EX1246" s="38"/>
      <c r="EY1246" s="39"/>
      <c r="EZ1246" s="39"/>
      <c r="FA1246" s="39"/>
      <c r="FB1246" s="39"/>
      <c r="FD1246" s="3" t="s">
        <v>64</v>
      </c>
      <c r="FH1246" s="39"/>
      <c r="FJ1246" s="39"/>
    </row>
    <row r="1247" spans="1:166" customFormat="1" ht="15" x14ac:dyDescent="0.25">
      <c r="A1247" s="52"/>
      <c r="B1247" s="51" t="s">
        <v>56</v>
      </c>
      <c r="C1247" s="385" t="s">
        <v>65</v>
      </c>
      <c r="D1247" s="385"/>
      <c r="E1247" s="385"/>
      <c r="F1247" s="53"/>
      <c r="G1247" s="54"/>
      <c r="H1247" s="54"/>
      <c r="I1247" s="54"/>
      <c r="J1247" s="55">
        <v>38460.35</v>
      </c>
      <c r="K1247" s="56">
        <v>1.3225</v>
      </c>
      <c r="L1247" s="99">
        <v>8138.21</v>
      </c>
      <c r="EX1247" s="38"/>
      <c r="EY1247" s="39"/>
      <c r="EZ1247" s="39"/>
      <c r="FA1247" s="39"/>
      <c r="FB1247" s="39"/>
      <c r="FE1247" s="3" t="s">
        <v>65</v>
      </c>
      <c r="FH1247" s="39"/>
      <c r="FJ1247" s="39"/>
    </row>
    <row r="1248" spans="1:166" customFormat="1" ht="15" x14ac:dyDescent="0.25">
      <c r="A1248" s="52"/>
      <c r="B1248" s="51" t="s">
        <v>66</v>
      </c>
      <c r="C1248" s="385" t="s">
        <v>67</v>
      </c>
      <c r="D1248" s="385"/>
      <c r="E1248" s="385"/>
      <c r="F1248" s="53"/>
      <c r="G1248" s="54"/>
      <c r="H1248" s="54"/>
      <c r="I1248" s="54"/>
      <c r="J1248" s="55">
        <v>1150</v>
      </c>
      <c r="K1248" s="56">
        <v>1.4375</v>
      </c>
      <c r="L1248" s="100">
        <v>264.5</v>
      </c>
      <c r="EX1248" s="38"/>
      <c r="EY1248" s="39"/>
      <c r="EZ1248" s="39"/>
      <c r="FA1248" s="39"/>
      <c r="FB1248" s="39"/>
      <c r="FE1248" s="3" t="s">
        <v>67</v>
      </c>
      <c r="FH1248" s="39"/>
      <c r="FJ1248" s="39"/>
    </row>
    <row r="1249" spans="1:166" customFormat="1" ht="15" x14ac:dyDescent="0.25">
      <c r="A1249" s="52"/>
      <c r="B1249" s="51" t="s">
        <v>68</v>
      </c>
      <c r="C1249" s="385" t="s">
        <v>69</v>
      </c>
      <c r="D1249" s="385"/>
      <c r="E1249" s="385"/>
      <c r="F1249" s="53"/>
      <c r="G1249" s="54"/>
      <c r="H1249" s="54"/>
      <c r="I1249" s="54"/>
      <c r="J1249" s="58">
        <v>5.0199999999999996</v>
      </c>
      <c r="K1249" s="56">
        <v>1.4375</v>
      </c>
      <c r="L1249" s="100">
        <v>1.1499999999999999</v>
      </c>
      <c r="EX1249" s="38"/>
      <c r="EY1249" s="39"/>
      <c r="EZ1249" s="39"/>
      <c r="FA1249" s="39"/>
      <c r="FB1249" s="39"/>
      <c r="FE1249" s="3" t="s">
        <v>69</v>
      </c>
      <c r="FH1249" s="39"/>
      <c r="FJ1249" s="39"/>
    </row>
    <row r="1250" spans="1:166" customFormat="1" ht="15" x14ac:dyDescent="0.25">
      <c r="A1250" s="52"/>
      <c r="B1250" s="51" t="s">
        <v>70</v>
      </c>
      <c r="C1250" s="385" t="s">
        <v>71</v>
      </c>
      <c r="D1250" s="385"/>
      <c r="E1250" s="385"/>
      <c r="F1250" s="53"/>
      <c r="G1250" s="54"/>
      <c r="H1250" s="54"/>
      <c r="I1250" s="54"/>
      <c r="J1250" s="58">
        <v>37.630000000000003</v>
      </c>
      <c r="K1250" s="54"/>
      <c r="L1250" s="100">
        <v>6.02</v>
      </c>
      <c r="EX1250" s="38"/>
      <c r="EY1250" s="39"/>
      <c r="EZ1250" s="39"/>
      <c r="FA1250" s="39"/>
      <c r="FB1250" s="39"/>
      <c r="FE1250" s="3" t="s">
        <v>71</v>
      </c>
      <c r="FH1250" s="39"/>
      <c r="FJ1250" s="39"/>
    </row>
    <row r="1251" spans="1:166" customFormat="1" ht="15" x14ac:dyDescent="0.25">
      <c r="A1251" s="59"/>
      <c r="B1251" s="51"/>
      <c r="C1251" s="385" t="s">
        <v>72</v>
      </c>
      <c r="D1251" s="385"/>
      <c r="E1251" s="385"/>
      <c r="F1251" s="53" t="s">
        <v>73</v>
      </c>
      <c r="G1251" s="60">
        <v>29.68</v>
      </c>
      <c r="H1251" s="56">
        <v>1.3225</v>
      </c>
      <c r="I1251" s="75">
        <v>6.2802879999999996</v>
      </c>
      <c r="J1251" s="62"/>
      <c r="K1251" s="54"/>
      <c r="L1251" s="57"/>
      <c r="EX1251" s="38"/>
      <c r="EY1251" s="39"/>
      <c r="EZ1251" s="39"/>
      <c r="FA1251" s="39"/>
      <c r="FB1251" s="39"/>
      <c r="FF1251" s="3" t="s">
        <v>72</v>
      </c>
      <c r="FH1251" s="39"/>
      <c r="FJ1251" s="39"/>
    </row>
    <row r="1252" spans="1:166" customFormat="1" ht="15" x14ac:dyDescent="0.25">
      <c r="A1252" s="59"/>
      <c r="B1252" s="51"/>
      <c r="C1252" s="385" t="s">
        <v>74</v>
      </c>
      <c r="D1252" s="385"/>
      <c r="E1252" s="385"/>
      <c r="F1252" s="53" t="s">
        <v>73</v>
      </c>
      <c r="G1252" s="73">
        <v>0.4</v>
      </c>
      <c r="H1252" s="56">
        <v>1.4375</v>
      </c>
      <c r="I1252" s="79">
        <v>9.1999999999999998E-2</v>
      </c>
      <c r="J1252" s="62"/>
      <c r="K1252" s="54"/>
      <c r="L1252" s="57"/>
      <c r="EX1252" s="38"/>
      <c r="EY1252" s="39"/>
      <c r="EZ1252" s="39"/>
      <c r="FA1252" s="39"/>
      <c r="FB1252" s="39"/>
      <c r="FF1252" s="3" t="s">
        <v>74</v>
      </c>
      <c r="FH1252" s="39"/>
      <c r="FJ1252" s="39"/>
    </row>
    <row r="1253" spans="1:166" customFormat="1" ht="15" x14ac:dyDescent="0.25">
      <c r="A1253" s="48"/>
      <c r="B1253" s="51"/>
      <c r="C1253" s="384" t="s">
        <v>75</v>
      </c>
      <c r="D1253" s="384"/>
      <c r="E1253" s="384"/>
      <c r="F1253" s="63"/>
      <c r="G1253" s="64"/>
      <c r="H1253" s="64"/>
      <c r="I1253" s="64"/>
      <c r="J1253" s="65">
        <v>39647.980000000003</v>
      </c>
      <c r="K1253" s="64"/>
      <c r="L1253" s="101">
        <v>8408.73</v>
      </c>
      <c r="EX1253" s="38"/>
      <c r="EY1253" s="39"/>
      <c r="EZ1253" s="39"/>
      <c r="FA1253" s="39"/>
      <c r="FB1253" s="39"/>
      <c r="FG1253" s="3" t="s">
        <v>75</v>
      </c>
      <c r="FH1253" s="39"/>
      <c r="FJ1253" s="39"/>
    </row>
    <row r="1254" spans="1:166" customFormat="1" ht="15" x14ac:dyDescent="0.25">
      <c r="A1254" s="59"/>
      <c r="B1254" s="51"/>
      <c r="C1254" s="385" t="s">
        <v>76</v>
      </c>
      <c r="D1254" s="385"/>
      <c r="E1254" s="385"/>
      <c r="F1254" s="53"/>
      <c r="G1254" s="54"/>
      <c r="H1254" s="54"/>
      <c r="I1254" s="54"/>
      <c r="J1254" s="62"/>
      <c r="K1254" s="54"/>
      <c r="L1254" s="99">
        <v>8139.36</v>
      </c>
      <c r="EX1254" s="38"/>
      <c r="EY1254" s="39"/>
      <c r="EZ1254" s="39"/>
      <c r="FA1254" s="39"/>
      <c r="FB1254" s="39"/>
      <c r="FF1254" s="3" t="s">
        <v>76</v>
      </c>
      <c r="FH1254" s="39"/>
      <c r="FJ1254" s="39"/>
    </row>
    <row r="1255" spans="1:166" customFormat="1" ht="23.25" x14ac:dyDescent="0.25">
      <c r="A1255" s="59"/>
      <c r="B1255" s="51" t="s">
        <v>111</v>
      </c>
      <c r="C1255" s="385" t="s">
        <v>112</v>
      </c>
      <c r="D1255" s="385"/>
      <c r="E1255" s="385"/>
      <c r="F1255" s="53" t="s">
        <v>79</v>
      </c>
      <c r="G1255" s="66">
        <v>97</v>
      </c>
      <c r="H1255" s="54"/>
      <c r="I1255" s="66">
        <v>97</v>
      </c>
      <c r="J1255" s="62"/>
      <c r="K1255" s="54"/>
      <c r="L1255" s="99">
        <v>7895.18</v>
      </c>
      <c r="EX1255" s="38"/>
      <c r="EY1255" s="39"/>
      <c r="EZ1255" s="39"/>
      <c r="FA1255" s="39"/>
      <c r="FB1255" s="39"/>
      <c r="FF1255" s="3" t="s">
        <v>112</v>
      </c>
      <c r="FH1255" s="39"/>
      <c r="FJ1255" s="39"/>
    </row>
    <row r="1256" spans="1:166" customFormat="1" ht="23.25" x14ac:dyDescent="0.25">
      <c r="A1256" s="59"/>
      <c r="B1256" s="51" t="s">
        <v>113</v>
      </c>
      <c r="C1256" s="385" t="s">
        <v>114</v>
      </c>
      <c r="D1256" s="385"/>
      <c r="E1256" s="385"/>
      <c r="F1256" s="53" t="s">
        <v>79</v>
      </c>
      <c r="G1256" s="66">
        <v>51</v>
      </c>
      <c r="H1256" s="54"/>
      <c r="I1256" s="66">
        <v>51</v>
      </c>
      <c r="J1256" s="62"/>
      <c r="K1256" s="54"/>
      <c r="L1256" s="99">
        <v>4151.07</v>
      </c>
      <c r="EX1256" s="38"/>
      <c r="EY1256" s="39"/>
      <c r="EZ1256" s="39"/>
      <c r="FA1256" s="39"/>
      <c r="FB1256" s="39"/>
      <c r="FF1256" s="3" t="s">
        <v>114</v>
      </c>
      <c r="FH1256" s="39"/>
      <c r="FJ1256" s="39"/>
    </row>
    <row r="1257" spans="1:166" customFormat="1" ht="15" x14ac:dyDescent="0.25">
      <c r="A1257" s="67"/>
      <c r="B1257" s="68"/>
      <c r="C1257" s="386" t="s">
        <v>82</v>
      </c>
      <c r="D1257" s="386"/>
      <c r="E1257" s="386"/>
      <c r="F1257" s="42"/>
      <c r="G1257" s="43"/>
      <c r="H1257" s="43"/>
      <c r="I1257" s="43"/>
      <c r="J1257" s="46"/>
      <c r="K1257" s="43"/>
      <c r="L1257" s="102">
        <v>20454.98</v>
      </c>
      <c r="EX1257" s="38"/>
      <c r="EY1257" s="39"/>
      <c r="EZ1257" s="39"/>
      <c r="FA1257" s="39"/>
      <c r="FB1257" s="39"/>
      <c r="FH1257" s="39" t="s">
        <v>82</v>
      </c>
      <c r="FJ1257" s="39"/>
    </row>
    <row r="1258" spans="1:166" customFormat="1" ht="45" x14ac:dyDescent="0.25">
      <c r="A1258" s="40" t="s">
        <v>409</v>
      </c>
      <c r="B1258" s="41" t="s">
        <v>178</v>
      </c>
      <c r="C1258" s="386" t="s">
        <v>179</v>
      </c>
      <c r="D1258" s="386"/>
      <c r="E1258" s="386"/>
      <c r="F1258" s="42" t="s">
        <v>150</v>
      </c>
      <c r="G1258" s="43">
        <v>16.32</v>
      </c>
      <c r="H1258" s="44">
        <v>1</v>
      </c>
      <c r="I1258" s="71">
        <v>16.32</v>
      </c>
      <c r="J1258" s="69">
        <v>1547</v>
      </c>
      <c r="K1258" s="70">
        <v>1.04236</v>
      </c>
      <c r="L1258" s="102">
        <v>26316.5</v>
      </c>
      <c r="EX1258" s="38"/>
      <c r="EY1258" s="39"/>
      <c r="EZ1258" s="39" t="s">
        <v>179</v>
      </c>
      <c r="FA1258" s="39" t="s">
        <v>4</v>
      </c>
      <c r="FB1258" s="39" t="s">
        <v>4</v>
      </c>
      <c r="FH1258" s="39"/>
      <c r="FJ1258" s="39"/>
    </row>
    <row r="1259" spans="1:166" customFormat="1" ht="15" x14ac:dyDescent="0.25">
      <c r="A1259" s="48"/>
      <c r="B1259" s="49"/>
      <c r="C1259" s="385" t="s">
        <v>410</v>
      </c>
      <c r="D1259" s="385"/>
      <c r="E1259" s="385"/>
      <c r="F1259" s="385"/>
      <c r="G1259" s="385"/>
      <c r="H1259" s="385"/>
      <c r="I1259" s="385"/>
      <c r="J1259" s="385"/>
      <c r="K1259" s="385"/>
      <c r="L1259" s="387"/>
      <c r="EX1259" s="38"/>
      <c r="EY1259" s="39"/>
      <c r="EZ1259" s="39"/>
      <c r="FA1259" s="39"/>
      <c r="FB1259" s="39"/>
      <c r="FC1259" s="3" t="s">
        <v>410</v>
      </c>
      <c r="FH1259" s="39"/>
      <c r="FJ1259" s="39"/>
    </row>
    <row r="1260" spans="1:166" customFormat="1" ht="15" x14ac:dyDescent="0.25">
      <c r="A1260" s="48"/>
      <c r="B1260" s="49"/>
      <c r="C1260" s="385" t="s">
        <v>181</v>
      </c>
      <c r="D1260" s="385"/>
      <c r="E1260" s="385"/>
      <c r="F1260" s="385"/>
      <c r="G1260" s="385"/>
      <c r="H1260" s="385"/>
      <c r="I1260" s="385"/>
      <c r="J1260" s="385"/>
      <c r="K1260" s="385"/>
      <c r="L1260" s="387"/>
      <c r="EX1260" s="38"/>
      <c r="EY1260" s="39"/>
      <c r="EZ1260" s="39"/>
      <c r="FA1260" s="39"/>
      <c r="FB1260" s="39"/>
      <c r="FH1260" s="39"/>
      <c r="FI1260" s="3" t="s">
        <v>181</v>
      </c>
      <c r="FJ1260" s="39"/>
    </row>
    <row r="1261" spans="1:166" customFormat="1" ht="15" x14ac:dyDescent="0.25">
      <c r="A1261" s="50"/>
      <c r="B1261" s="51"/>
      <c r="C1261" s="388" t="s">
        <v>87</v>
      </c>
      <c r="D1261" s="388"/>
      <c r="E1261" s="388"/>
      <c r="F1261" s="388"/>
      <c r="G1261" s="388"/>
      <c r="H1261" s="388"/>
      <c r="I1261" s="388"/>
      <c r="J1261" s="388"/>
      <c r="K1261" s="388"/>
      <c r="L1261" s="389"/>
      <c r="EX1261" s="38"/>
      <c r="EY1261" s="39"/>
      <c r="EZ1261" s="39"/>
      <c r="FA1261" s="39"/>
      <c r="FB1261" s="39"/>
      <c r="FD1261" s="3" t="s">
        <v>87</v>
      </c>
      <c r="FH1261" s="39"/>
      <c r="FJ1261" s="39"/>
    </row>
    <row r="1262" spans="1:166" customFormat="1" ht="15" x14ac:dyDescent="0.25">
      <c r="A1262" s="50"/>
      <c r="B1262" s="51"/>
      <c r="C1262" s="388" t="s">
        <v>88</v>
      </c>
      <c r="D1262" s="388"/>
      <c r="E1262" s="388"/>
      <c r="F1262" s="388"/>
      <c r="G1262" s="388"/>
      <c r="H1262" s="388"/>
      <c r="I1262" s="388"/>
      <c r="J1262" s="388"/>
      <c r="K1262" s="388"/>
      <c r="L1262" s="389"/>
      <c r="EX1262" s="38"/>
      <c r="EY1262" s="39"/>
      <c r="EZ1262" s="39"/>
      <c r="FA1262" s="39"/>
      <c r="FB1262" s="39"/>
      <c r="FD1262" s="3" t="s">
        <v>88</v>
      </c>
      <c r="FH1262" s="39"/>
      <c r="FJ1262" s="39"/>
    </row>
    <row r="1263" spans="1:166" customFormat="1" ht="15" x14ac:dyDescent="0.25">
      <c r="A1263" s="67"/>
      <c r="B1263" s="68"/>
      <c r="C1263" s="386" t="s">
        <v>82</v>
      </c>
      <c r="D1263" s="386"/>
      <c r="E1263" s="386"/>
      <c r="F1263" s="42"/>
      <c r="G1263" s="43"/>
      <c r="H1263" s="43"/>
      <c r="I1263" s="43"/>
      <c r="J1263" s="46"/>
      <c r="K1263" s="43"/>
      <c r="L1263" s="102">
        <v>26316.5</v>
      </c>
      <c r="EX1263" s="38"/>
      <c r="EY1263" s="39"/>
      <c r="EZ1263" s="39"/>
      <c r="FA1263" s="39"/>
      <c r="FB1263" s="39"/>
      <c r="FH1263" s="39" t="s">
        <v>82</v>
      </c>
      <c r="FJ1263" s="39"/>
    </row>
    <row r="1264" spans="1:166" customFormat="1" ht="34.5" x14ac:dyDescent="0.25">
      <c r="A1264" s="40" t="s">
        <v>411</v>
      </c>
      <c r="B1264" s="41" t="s">
        <v>174</v>
      </c>
      <c r="C1264" s="386" t="s">
        <v>175</v>
      </c>
      <c r="D1264" s="386"/>
      <c r="E1264" s="386"/>
      <c r="F1264" s="42" t="s">
        <v>109</v>
      </c>
      <c r="G1264" s="43">
        <v>0.6</v>
      </c>
      <c r="H1264" s="44">
        <v>1</v>
      </c>
      <c r="I1264" s="78">
        <v>0.6</v>
      </c>
      <c r="J1264" s="46"/>
      <c r="K1264" s="43"/>
      <c r="L1264" s="47"/>
      <c r="EX1264" s="38"/>
      <c r="EY1264" s="39"/>
      <c r="EZ1264" s="39" t="s">
        <v>175</v>
      </c>
      <c r="FA1264" s="39" t="s">
        <v>4</v>
      </c>
      <c r="FB1264" s="39" t="s">
        <v>4</v>
      </c>
      <c r="FH1264" s="39"/>
      <c r="FJ1264" s="39"/>
    </row>
    <row r="1265" spans="1:166" customFormat="1" ht="15" x14ac:dyDescent="0.25">
      <c r="A1265" s="48"/>
      <c r="B1265" s="49"/>
      <c r="C1265" s="385" t="s">
        <v>412</v>
      </c>
      <c r="D1265" s="385"/>
      <c r="E1265" s="385"/>
      <c r="F1265" s="385"/>
      <c r="G1265" s="385"/>
      <c r="H1265" s="385"/>
      <c r="I1265" s="385"/>
      <c r="J1265" s="385"/>
      <c r="K1265" s="385"/>
      <c r="L1265" s="387"/>
      <c r="EX1265" s="38"/>
      <c r="EY1265" s="39"/>
      <c r="EZ1265" s="39"/>
      <c r="FA1265" s="39"/>
      <c r="FB1265" s="39"/>
      <c r="FC1265" s="3" t="s">
        <v>412</v>
      </c>
      <c r="FH1265" s="39"/>
      <c r="FJ1265" s="39"/>
    </row>
    <row r="1266" spans="1:166" customFormat="1" ht="68.25" x14ac:dyDescent="0.25">
      <c r="A1266" s="50"/>
      <c r="B1266" s="51" t="s">
        <v>61</v>
      </c>
      <c r="C1266" s="388" t="s">
        <v>62</v>
      </c>
      <c r="D1266" s="388"/>
      <c r="E1266" s="388"/>
      <c r="F1266" s="388"/>
      <c r="G1266" s="388"/>
      <c r="H1266" s="388"/>
      <c r="I1266" s="388"/>
      <c r="J1266" s="388"/>
      <c r="K1266" s="388"/>
      <c r="L1266" s="389"/>
      <c r="EX1266" s="38"/>
      <c r="EY1266" s="39"/>
      <c r="EZ1266" s="39"/>
      <c r="FA1266" s="39"/>
      <c r="FB1266" s="39"/>
      <c r="FD1266" s="3" t="s">
        <v>62</v>
      </c>
      <c r="FH1266" s="39"/>
      <c r="FJ1266" s="39"/>
    </row>
    <row r="1267" spans="1:166" customFormat="1" ht="23.25" x14ac:dyDescent="0.25">
      <c r="A1267" s="50"/>
      <c r="B1267" s="51" t="s">
        <v>63</v>
      </c>
      <c r="C1267" s="388" t="s">
        <v>64</v>
      </c>
      <c r="D1267" s="388"/>
      <c r="E1267" s="388"/>
      <c r="F1267" s="388"/>
      <c r="G1267" s="388"/>
      <c r="H1267" s="388"/>
      <c r="I1267" s="388"/>
      <c r="J1267" s="388"/>
      <c r="K1267" s="388"/>
      <c r="L1267" s="389"/>
      <c r="EX1267" s="38"/>
      <c r="EY1267" s="39"/>
      <c r="EZ1267" s="39"/>
      <c r="FA1267" s="39"/>
      <c r="FB1267" s="39"/>
      <c r="FD1267" s="3" t="s">
        <v>64</v>
      </c>
      <c r="FH1267" s="39"/>
      <c r="FJ1267" s="39"/>
    </row>
    <row r="1268" spans="1:166" customFormat="1" ht="15" x14ac:dyDescent="0.25">
      <c r="A1268" s="52"/>
      <c r="B1268" s="51" t="s">
        <v>56</v>
      </c>
      <c r="C1268" s="385" t="s">
        <v>65</v>
      </c>
      <c r="D1268" s="385"/>
      <c r="E1268" s="385"/>
      <c r="F1268" s="53"/>
      <c r="G1268" s="54"/>
      <c r="H1268" s="54"/>
      <c r="I1268" s="54"/>
      <c r="J1268" s="55">
        <v>38460.35</v>
      </c>
      <c r="K1268" s="56">
        <v>1.3225</v>
      </c>
      <c r="L1268" s="99">
        <v>30518.29</v>
      </c>
      <c r="EX1268" s="38"/>
      <c r="EY1268" s="39"/>
      <c r="EZ1268" s="39"/>
      <c r="FA1268" s="39"/>
      <c r="FB1268" s="39"/>
      <c r="FE1268" s="3" t="s">
        <v>65</v>
      </c>
      <c r="FH1268" s="39"/>
      <c r="FJ1268" s="39"/>
    </row>
    <row r="1269" spans="1:166" customFormat="1" ht="15" x14ac:dyDescent="0.25">
      <c r="A1269" s="52"/>
      <c r="B1269" s="51" t="s">
        <v>66</v>
      </c>
      <c r="C1269" s="385" t="s">
        <v>67</v>
      </c>
      <c r="D1269" s="385"/>
      <c r="E1269" s="385"/>
      <c r="F1269" s="53"/>
      <c r="G1269" s="54"/>
      <c r="H1269" s="54"/>
      <c r="I1269" s="54"/>
      <c r="J1269" s="55">
        <v>1150</v>
      </c>
      <c r="K1269" s="56">
        <v>1.4375</v>
      </c>
      <c r="L1269" s="100">
        <v>991.88</v>
      </c>
      <c r="EX1269" s="38"/>
      <c r="EY1269" s="39"/>
      <c r="EZ1269" s="39"/>
      <c r="FA1269" s="39"/>
      <c r="FB1269" s="39"/>
      <c r="FE1269" s="3" t="s">
        <v>67</v>
      </c>
      <c r="FH1269" s="39"/>
      <c r="FJ1269" s="39"/>
    </row>
    <row r="1270" spans="1:166" customFormat="1" ht="15" x14ac:dyDescent="0.25">
      <c r="A1270" s="52"/>
      <c r="B1270" s="51" t="s">
        <v>68</v>
      </c>
      <c r="C1270" s="385" t="s">
        <v>69</v>
      </c>
      <c r="D1270" s="385"/>
      <c r="E1270" s="385"/>
      <c r="F1270" s="53"/>
      <c r="G1270" s="54"/>
      <c r="H1270" s="54"/>
      <c r="I1270" s="54"/>
      <c r="J1270" s="58">
        <v>5.0199999999999996</v>
      </c>
      <c r="K1270" s="56">
        <v>1.4375</v>
      </c>
      <c r="L1270" s="100">
        <v>4.33</v>
      </c>
      <c r="EX1270" s="38"/>
      <c r="EY1270" s="39"/>
      <c r="EZ1270" s="39"/>
      <c r="FA1270" s="39"/>
      <c r="FB1270" s="39"/>
      <c r="FE1270" s="3" t="s">
        <v>69</v>
      </c>
      <c r="FH1270" s="39"/>
      <c r="FJ1270" s="39"/>
    </row>
    <row r="1271" spans="1:166" customFormat="1" ht="15" x14ac:dyDescent="0.25">
      <c r="A1271" s="52"/>
      <c r="B1271" s="51" t="s">
        <v>70</v>
      </c>
      <c r="C1271" s="385" t="s">
        <v>71</v>
      </c>
      <c r="D1271" s="385"/>
      <c r="E1271" s="385"/>
      <c r="F1271" s="53"/>
      <c r="G1271" s="54"/>
      <c r="H1271" s="54"/>
      <c r="I1271" s="54"/>
      <c r="J1271" s="58">
        <v>37.630000000000003</v>
      </c>
      <c r="K1271" s="54"/>
      <c r="L1271" s="100">
        <v>22.58</v>
      </c>
      <c r="EX1271" s="38"/>
      <c r="EY1271" s="39"/>
      <c r="EZ1271" s="39"/>
      <c r="FA1271" s="39"/>
      <c r="FB1271" s="39"/>
      <c r="FE1271" s="3" t="s">
        <v>71</v>
      </c>
      <c r="FH1271" s="39"/>
      <c r="FJ1271" s="39"/>
    </row>
    <row r="1272" spans="1:166" customFormat="1" ht="15" x14ac:dyDescent="0.25">
      <c r="A1272" s="59"/>
      <c r="B1272" s="51"/>
      <c r="C1272" s="385" t="s">
        <v>72</v>
      </c>
      <c r="D1272" s="385"/>
      <c r="E1272" s="385"/>
      <c r="F1272" s="53" t="s">
        <v>73</v>
      </c>
      <c r="G1272" s="60">
        <v>29.68</v>
      </c>
      <c r="H1272" s="56">
        <v>1.3225</v>
      </c>
      <c r="I1272" s="72">
        <v>23.551079999999999</v>
      </c>
      <c r="J1272" s="62"/>
      <c r="K1272" s="54"/>
      <c r="L1272" s="57"/>
      <c r="EX1272" s="38"/>
      <c r="EY1272" s="39"/>
      <c r="EZ1272" s="39"/>
      <c r="FA1272" s="39"/>
      <c r="FB1272" s="39"/>
      <c r="FF1272" s="3" t="s">
        <v>72</v>
      </c>
      <c r="FH1272" s="39"/>
      <c r="FJ1272" s="39"/>
    </row>
    <row r="1273" spans="1:166" customFormat="1" ht="15" x14ac:dyDescent="0.25">
      <c r="A1273" s="59"/>
      <c r="B1273" s="51"/>
      <c r="C1273" s="385" t="s">
        <v>74</v>
      </c>
      <c r="D1273" s="385"/>
      <c r="E1273" s="385"/>
      <c r="F1273" s="53" t="s">
        <v>73</v>
      </c>
      <c r="G1273" s="73">
        <v>0.4</v>
      </c>
      <c r="H1273" s="56">
        <v>1.4375</v>
      </c>
      <c r="I1273" s="79">
        <v>0.34499999999999997</v>
      </c>
      <c r="J1273" s="62"/>
      <c r="K1273" s="54"/>
      <c r="L1273" s="57"/>
      <c r="EX1273" s="38"/>
      <c r="EY1273" s="39"/>
      <c r="EZ1273" s="39"/>
      <c r="FA1273" s="39"/>
      <c r="FB1273" s="39"/>
      <c r="FF1273" s="3" t="s">
        <v>74</v>
      </c>
      <c r="FH1273" s="39"/>
      <c r="FJ1273" s="39"/>
    </row>
    <row r="1274" spans="1:166" customFormat="1" ht="15" x14ac:dyDescent="0.25">
      <c r="A1274" s="48"/>
      <c r="B1274" s="51"/>
      <c r="C1274" s="384" t="s">
        <v>75</v>
      </c>
      <c r="D1274" s="384"/>
      <c r="E1274" s="384"/>
      <c r="F1274" s="63"/>
      <c r="G1274" s="64"/>
      <c r="H1274" s="64"/>
      <c r="I1274" s="64"/>
      <c r="J1274" s="65">
        <v>39647.980000000003</v>
      </c>
      <c r="K1274" s="64"/>
      <c r="L1274" s="101">
        <v>31532.75</v>
      </c>
      <c r="EX1274" s="38"/>
      <c r="EY1274" s="39"/>
      <c r="EZ1274" s="39"/>
      <c r="FA1274" s="39"/>
      <c r="FB1274" s="39"/>
      <c r="FG1274" s="3" t="s">
        <v>75</v>
      </c>
      <c r="FH1274" s="39"/>
      <c r="FJ1274" s="39"/>
    </row>
    <row r="1275" spans="1:166" customFormat="1" ht="15" x14ac:dyDescent="0.25">
      <c r="A1275" s="59"/>
      <c r="B1275" s="51"/>
      <c r="C1275" s="385" t="s">
        <v>76</v>
      </c>
      <c r="D1275" s="385"/>
      <c r="E1275" s="385"/>
      <c r="F1275" s="53"/>
      <c r="G1275" s="54"/>
      <c r="H1275" s="54"/>
      <c r="I1275" s="54"/>
      <c r="J1275" s="62"/>
      <c r="K1275" s="54"/>
      <c r="L1275" s="99">
        <v>30522.62</v>
      </c>
      <c r="EX1275" s="38"/>
      <c r="EY1275" s="39"/>
      <c r="EZ1275" s="39"/>
      <c r="FA1275" s="39"/>
      <c r="FB1275" s="39"/>
      <c r="FF1275" s="3" t="s">
        <v>76</v>
      </c>
      <c r="FH1275" s="39"/>
      <c r="FJ1275" s="39"/>
    </row>
    <row r="1276" spans="1:166" customFormat="1" ht="23.25" x14ac:dyDescent="0.25">
      <c r="A1276" s="59"/>
      <c r="B1276" s="51" t="s">
        <v>111</v>
      </c>
      <c r="C1276" s="385" t="s">
        <v>112</v>
      </c>
      <c r="D1276" s="385"/>
      <c r="E1276" s="385"/>
      <c r="F1276" s="53" t="s">
        <v>79</v>
      </c>
      <c r="G1276" s="66">
        <v>97</v>
      </c>
      <c r="H1276" s="54"/>
      <c r="I1276" s="66">
        <v>97</v>
      </c>
      <c r="J1276" s="62"/>
      <c r="K1276" s="54"/>
      <c r="L1276" s="99">
        <v>29606.94</v>
      </c>
      <c r="EX1276" s="38"/>
      <c r="EY1276" s="39"/>
      <c r="EZ1276" s="39"/>
      <c r="FA1276" s="39"/>
      <c r="FB1276" s="39"/>
      <c r="FF1276" s="3" t="s">
        <v>112</v>
      </c>
      <c r="FH1276" s="39"/>
      <c r="FJ1276" s="39"/>
    </row>
    <row r="1277" spans="1:166" customFormat="1" ht="23.25" x14ac:dyDescent="0.25">
      <c r="A1277" s="59"/>
      <c r="B1277" s="51" t="s">
        <v>113</v>
      </c>
      <c r="C1277" s="385" t="s">
        <v>114</v>
      </c>
      <c r="D1277" s="385"/>
      <c r="E1277" s="385"/>
      <c r="F1277" s="53" t="s">
        <v>79</v>
      </c>
      <c r="G1277" s="66">
        <v>51</v>
      </c>
      <c r="H1277" s="54"/>
      <c r="I1277" s="66">
        <v>51</v>
      </c>
      <c r="J1277" s="62"/>
      <c r="K1277" s="54"/>
      <c r="L1277" s="99">
        <v>15566.54</v>
      </c>
      <c r="EX1277" s="38"/>
      <c r="EY1277" s="39"/>
      <c r="EZ1277" s="39"/>
      <c r="FA1277" s="39"/>
      <c r="FB1277" s="39"/>
      <c r="FF1277" s="3" t="s">
        <v>114</v>
      </c>
      <c r="FH1277" s="39"/>
      <c r="FJ1277" s="39"/>
    </row>
    <row r="1278" spans="1:166" customFormat="1" ht="15" x14ac:dyDescent="0.25">
      <c r="A1278" s="67"/>
      <c r="B1278" s="68"/>
      <c r="C1278" s="386" t="s">
        <v>82</v>
      </c>
      <c r="D1278" s="386"/>
      <c r="E1278" s="386"/>
      <c r="F1278" s="42"/>
      <c r="G1278" s="43"/>
      <c r="H1278" s="43"/>
      <c r="I1278" s="43"/>
      <c r="J1278" s="46"/>
      <c r="K1278" s="43"/>
      <c r="L1278" s="102">
        <v>76706.23</v>
      </c>
      <c r="EX1278" s="38"/>
      <c r="EY1278" s="39"/>
      <c r="EZ1278" s="39"/>
      <c r="FA1278" s="39"/>
      <c r="FB1278" s="39"/>
      <c r="FH1278" s="39" t="s">
        <v>82</v>
      </c>
      <c r="FJ1278" s="39"/>
    </row>
    <row r="1279" spans="1:166" customFormat="1" ht="45" x14ac:dyDescent="0.25">
      <c r="A1279" s="40" t="s">
        <v>413</v>
      </c>
      <c r="B1279" s="41" t="s">
        <v>178</v>
      </c>
      <c r="C1279" s="386" t="s">
        <v>179</v>
      </c>
      <c r="D1279" s="386"/>
      <c r="E1279" s="386"/>
      <c r="F1279" s="42" t="s">
        <v>150</v>
      </c>
      <c r="G1279" s="43">
        <v>61.2</v>
      </c>
      <c r="H1279" s="44">
        <v>1</v>
      </c>
      <c r="I1279" s="78">
        <v>61.2</v>
      </c>
      <c r="J1279" s="69">
        <v>1547</v>
      </c>
      <c r="K1279" s="70">
        <v>1.04236</v>
      </c>
      <c r="L1279" s="102">
        <v>98686.89</v>
      </c>
      <c r="EX1279" s="38"/>
      <c r="EY1279" s="39"/>
      <c r="EZ1279" s="39" t="s">
        <v>179</v>
      </c>
      <c r="FA1279" s="39" t="s">
        <v>4</v>
      </c>
      <c r="FB1279" s="39" t="s">
        <v>4</v>
      </c>
      <c r="FH1279" s="39"/>
      <c r="FJ1279" s="39"/>
    </row>
    <row r="1280" spans="1:166" customFormat="1" ht="15" x14ac:dyDescent="0.25">
      <c r="A1280" s="48"/>
      <c r="B1280" s="49"/>
      <c r="C1280" s="385" t="s">
        <v>414</v>
      </c>
      <c r="D1280" s="385"/>
      <c r="E1280" s="385"/>
      <c r="F1280" s="385"/>
      <c r="G1280" s="385"/>
      <c r="H1280" s="385"/>
      <c r="I1280" s="385"/>
      <c r="J1280" s="385"/>
      <c r="K1280" s="385"/>
      <c r="L1280" s="387"/>
      <c r="EX1280" s="38"/>
      <c r="EY1280" s="39"/>
      <c r="EZ1280" s="39"/>
      <c r="FA1280" s="39"/>
      <c r="FB1280" s="39"/>
      <c r="FC1280" s="3" t="s">
        <v>414</v>
      </c>
      <c r="FH1280" s="39"/>
      <c r="FJ1280" s="39"/>
    </row>
    <row r="1281" spans="1:166" customFormat="1" ht="15" x14ac:dyDescent="0.25">
      <c r="A1281" s="48"/>
      <c r="B1281" s="49"/>
      <c r="C1281" s="385" t="s">
        <v>181</v>
      </c>
      <c r="D1281" s="385"/>
      <c r="E1281" s="385"/>
      <c r="F1281" s="385"/>
      <c r="G1281" s="385"/>
      <c r="H1281" s="385"/>
      <c r="I1281" s="385"/>
      <c r="J1281" s="385"/>
      <c r="K1281" s="385"/>
      <c r="L1281" s="387"/>
      <c r="EX1281" s="38"/>
      <c r="EY1281" s="39"/>
      <c r="EZ1281" s="39"/>
      <c r="FA1281" s="39"/>
      <c r="FB1281" s="39"/>
      <c r="FH1281" s="39"/>
      <c r="FI1281" s="3" t="s">
        <v>181</v>
      </c>
      <c r="FJ1281" s="39"/>
    </row>
    <row r="1282" spans="1:166" customFormat="1" ht="15" x14ac:dyDescent="0.25">
      <c r="A1282" s="50"/>
      <c r="B1282" s="51"/>
      <c r="C1282" s="388" t="s">
        <v>87</v>
      </c>
      <c r="D1282" s="388"/>
      <c r="E1282" s="388"/>
      <c r="F1282" s="388"/>
      <c r="G1282" s="388"/>
      <c r="H1282" s="388"/>
      <c r="I1282" s="388"/>
      <c r="J1282" s="388"/>
      <c r="K1282" s="388"/>
      <c r="L1282" s="389"/>
      <c r="EX1282" s="38"/>
      <c r="EY1282" s="39"/>
      <c r="EZ1282" s="39"/>
      <c r="FA1282" s="39"/>
      <c r="FB1282" s="39"/>
      <c r="FD1282" s="3" t="s">
        <v>87</v>
      </c>
      <c r="FH1282" s="39"/>
      <c r="FJ1282" s="39"/>
    </row>
    <row r="1283" spans="1:166" customFormat="1" ht="15" x14ac:dyDescent="0.25">
      <c r="A1283" s="50"/>
      <c r="B1283" s="51"/>
      <c r="C1283" s="388" t="s">
        <v>88</v>
      </c>
      <c r="D1283" s="388"/>
      <c r="E1283" s="388"/>
      <c r="F1283" s="388"/>
      <c r="G1283" s="388"/>
      <c r="H1283" s="388"/>
      <c r="I1283" s="388"/>
      <c r="J1283" s="388"/>
      <c r="K1283" s="388"/>
      <c r="L1283" s="389"/>
      <c r="EX1283" s="38"/>
      <c r="EY1283" s="39"/>
      <c r="EZ1283" s="39"/>
      <c r="FA1283" s="39"/>
      <c r="FB1283" s="39"/>
      <c r="FD1283" s="3" t="s">
        <v>88</v>
      </c>
      <c r="FH1283" s="39"/>
      <c r="FJ1283" s="39"/>
    </row>
    <row r="1284" spans="1:166" customFormat="1" ht="15" x14ac:dyDescent="0.25">
      <c r="A1284" s="67"/>
      <c r="B1284" s="68"/>
      <c r="C1284" s="386" t="s">
        <v>82</v>
      </c>
      <c r="D1284" s="386"/>
      <c r="E1284" s="386"/>
      <c r="F1284" s="42"/>
      <c r="G1284" s="43"/>
      <c r="H1284" s="43"/>
      <c r="I1284" s="43"/>
      <c r="J1284" s="46"/>
      <c r="K1284" s="43"/>
      <c r="L1284" s="102">
        <v>98686.89</v>
      </c>
      <c r="EX1284" s="38"/>
      <c r="EY1284" s="39"/>
      <c r="EZ1284" s="39"/>
      <c r="FA1284" s="39"/>
      <c r="FB1284" s="39"/>
      <c r="FH1284" s="39" t="s">
        <v>82</v>
      </c>
      <c r="FJ1284" s="39"/>
    </row>
    <row r="1285" spans="1:166" customFormat="1" ht="34.5" x14ac:dyDescent="0.25">
      <c r="A1285" s="40" t="s">
        <v>415</v>
      </c>
      <c r="B1285" s="41" t="s">
        <v>174</v>
      </c>
      <c r="C1285" s="386" t="s">
        <v>175</v>
      </c>
      <c r="D1285" s="386"/>
      <c r="E1285" s="386"/>
      <c r="F1285" s="42" t="s">
        <v>109</v>
      </c>
      <c r="G1285" s="43">
        <v>3.6</v>
      </c>
      <c r="H1285" s="44">
        <v>1</v>
      </c>
      <c r="I1285" s="78">
        <v>3.6</v>
      </c>
      <c r="J1285" s="46"/>
      <c r="K1285" s="43"/>
      <c r="L1285" s="47"/>
      <c r="EX1285" s="38"/>
      <c r="EY1285" s="39"/>
      <c r="EZ1285" s="39" t="s">
        <v>175</v>
      </c>
      <c r="FA1285" s="39" t="s">
        <v>4</v>
      </c>
      <c r="FB1285" s="39" t="s">
        <v>4</v>
      </c>
      <c r="FH1285" s="39"/>
      <c r="FJ1285" s="39"/>
    </row>
    <row r="1286" spans="1:166" customFormat="1" ht="15" x14ac:dyDescent="0.25">
      <c r="A1286" s="48"/>
      <c r="B1286" s="49"/>
      <c r="C1286" s="385" t="s">
        <v>416</v>
      </c>
      <c r="D1286" s="385"/>
      <c r="E1286" s="385"/>
      <c r="F1286" s="385"/>
      <c r="G1286" s="385"/>
      <c r="H1286" s="385"/>
      <c r="I1286" s="385"/>
      <c r="J1286" s="385"/>
      <c r="K1286" s="385"/>
      <c r="L1286" s="387"/>
      <c r="EX1286" s="38"/>
      <c r="EY1286" s="39"/>
      <c r="EZ1286" s="39"/>
      <c r="FA1286" s="39"/>
      <c r="FB1286" s="39"/>
      <c r="FC1286" s="3" t="s">
        <v>416</v>
      </c>
      <c r="FH1286" s="39"/>
      <c r="FJ1286" s="39"/>
    </row>
    <row r="1287" spans="1:166" customFormat="1" ht="68.25" x14ac:dyDescent="0.25">
      <c r="A1287" s="50"/>
      <c r="B1287" s="51" t="s">
        <v>61</v>
      </c>
      <c r="C1287" s="388" t="s">
        <v>62</v>
      </c>
      <c r="D1287" s="388"/>
      <c r="E1287" s="388"/>
      <c r="F1287" s="388"/>
      <c r="G1287" s="388"/>
      <c r="H1287" s="388"/>
      <c r="I1287" s="388"/>
      <c r="J1287" s="388"/>
      <c r="K1287" s="388"/>
      <c r="L1287" s="389"/>
      <c r="EX1287" s="38"/>
      <c r="EY1287" s="39"/>
      <c r="EZ1287" s="39"/>
      <c r="FA1287" s="39"/>
      <c r="FB1287" s="39"/>
      <c r="FD1287" s="3" t="s">
        <v>62</v>
      </c>
      <c r="FH1287" s="39"/>
      <c r="FJ1287" s="39"/>
    </row>
    <row r="1288" spans="1:166" customFormat="1" ht="23.25" x14ac:dyDescent="0.25">
      <c r="A1288" s="50"/>
      <c r="B1288" s="51" t="s">
        <v>63</v>
      </c>
      <c r="C1288" s="388" t="s">
        <v>64</v>
      </c>
      <c r="D1288" s="388"/>
      <c r="E1288" s="388"/>
      <c r="F1288" s="388"/>
      <c r="G1288" s="388"/>
      <c r="H1288" s="388"/>
      <c r="I1288" s="388"/>
      <c r="J1288" s="388"/>
      <c r="K1288" s="388"/>
      <c r="L1288" s="389"/>
      <c r="EX1288" s="38"/>
      <c r="EY1288" s="39"/>
      <c r="EZ1288" s="39"/>
      <c r="FA1288" s="39"/>
      <c r="FB1288" s="39"/>
      <c r="FD1288" s="3" t="s">
        <v>64</v>
      </c>
      <c r="FH1288" s="39"/>
      <c r="FJ1288" s="39"/>
    </row>
    <row r="1289" spans="1:166" customFormat="1" ht="15" x14ac:dyDescent="0.25">
      <c r="A1289" s="52"/>
      <c r="B1289" s="51" t="s">
        <v>56</v>
      </c>
      <c r="C1289" s="385" t="s">
        <v>65</v>
      </c>
      <c r="D1289" s="385"/>
      <c r="E1289" s="385"/>
      <c r="F1289" s="53"/>
      <c r="G1289" s="54"/>
      <c r="H1289" s="54"/>
      <c r="I1289" s="54"/>
      <c r="J1289" s="55">
        <v>38460.35</v>
      </c>
      <c r="K1289" s="56">
        <v>1.3225</v>
      </c>
      <c r="L1289" s="99">
        <v>183109.73</v>
      </c>
      <c r="EX1289" s="38"/>
      <c r="EY1289" s="39"/>
      <c r="EZ1289" s="39"/>
      <c r="FA1289" s="39"/>
      <c r="FB1289" s="39"/>
      <c r="FE1289" s="3" t="s">
        <v>65</v>
      </c>
      <c r="FH1289" s="39"/>
      <c r="FJ1289" s="39"/>
    </row>
    <row r="1290" spans="1:166" customFormat="1" ht="15" x14ac:dyDescent="0.25">
      <c r="A1290" s="52"/>
      <c r="B1290" s="51" t="s">
        <v>66</v>
      </c>
      <c r="C1290" s="385" t="s">
        <v>67</v>
      </c>
      <c r="D1290" s="385"/>
      <c r="E1290" s="385"/>
      <c r="F1290" s="53"/>
      <c r="G1290" s="54"/>
      <c r="H1290" s="54"/>
      <c r="I1290" s="54"/>
      <c r="J1290" s="55">
        <v>1150</v>
      </c>
      <c r="K1290" s="56">
        <v>1.4375</v>
      </c>
      <c r="L1290" s="99">
        <v>5951.25</v>
      </c>
      <c r="EX1290" s="38"/>
      <c r="EY1290" s="39"/>
      <c r="EZ1290" s="39"/>
      <c r="FA1290" s="39"/>
      <c r="FB1290" s="39"/>
      <c r="FE1290" s="3" t="s">
        <v>67</v>
      </c>
      <c r="FH1290" s="39"/>
      <c r="FJ1290" s="39"/>
    </row>
    <row r="1291" spans="1:166" customFormat="1" ht="15" x14ac:dyDescent="0.25">
      <c r="A1291" s="52"/>
      <c r="B1291" s="51" t="s">
        <v>68</v>
      </c>
      <c r="C1291" s="385" t="s">
        <v>69</v>
      </c>
      <c r="D1291" s="385"/>
      <c r="E1291" s="385"/>
      <c r="F1291" s="53"/>
      <c r="G1291" s="54"/>
      <c r="H1291" s="54"/>
      <c r="I1291" s="54"/>
      <c r="J1291" s="58">
        <v>5.0199999999999996</v>
      </c>
      <c r="K1291" s="56">
        <v>1.4375</v>
      </c>
      <c r="L1291" s="100">
        <v>25.98</v>
      </c>
      <c r="EX1291" s="38"/>
      <c r="EY1291" s="39"/>
      <c r="EZ1291" s="39"/>
      <c r="FA1291" s="39"/>
      <c r="FB1291" s="39"/>
      <c r="FE1291" s="3" t="s">
        <v>69</v>
      </c>
      <c r="FH1291" s="39"/>
      <c r="FJ1291" s="39"/>
    </row>
    <row r="1292" spans="1:166" customFormat="1" ht="15" x14ac:dyDescent="0.25">
      <c r="A1292" s="52"/>
      <c r="B1292" s="51" t="s">
        <v>70</v>
      </c>
      <c r="C1292" s="385" t="s">
        <v>71</v>
      </c>
      <c r="D1292" s="385"/>
      <c r="E1292" s="385"/>
      <c r="F1292" s="53"/>
      <c r="G1292" s="54"/>
      <c r="H1292" s="54"/>
      <c r="I1292" s="54"/>
      <c r="J1292" s="58">
        <v>37.630000000000003</v>
      </c>
      <c r="K1292" s="54"/>
      <c r="L1292" s="100">
        <v>135.47</v>
      </c>
      <c r="EX1292" s="38"/>
      <c r="EY1292" s="39"/>
      <c r="EZ1292" s="39"/>
      <c r="FA1292" s="39"/>
      <c r="FB1292" s="39"/>
      <c r="FE1292" s="3" t="s">
        <v>71</v>
      </c>
      <c r="FH1292" s="39"/>
      <c r="FJ1292" s="39"/>
    </row>
    <row r="1293" spans="1:166" customFormat="1" ht="15" x14ac:dyDescent="0.25">
      <c r="A1293" s="59"/>
      <c r="B1293" s="51"/>
      <c r="C1293" s="385" t="s">
        <v>72</v>
      </c>
      <c r="D1293" s="385"/>
      <c r="E1293" s="385"/>
      <c r="F1293" s="53" t="s">
        <v>73</v>
      </c>
      <c r="G1293" s="60">
        <v>29.68</v>
      </c>
      <c r="H1293" s="56">
        <v>1.3225</v>
      </c>
      <c r="I1293" s="72">
        <v>141.30647999999999</v>
      </c>
      <c r="J1293" s="62"/>
      <c r="K1293" s="54"/>
      <c r="L1293" s="57"/>
      <c r="EX1293" s="38"/>
      <c r="EY1293" s="39"/>
      <c r="EZ1293" s="39"/>
      <c r="FA1293" s="39"/>
      <c r="FB1293" s="39"/>
      <c r="FF1293" s="3" t="s">
        <v>72</v>
      </c>
      <c r="FH1293" s="39"/>
      <c r="FJ1293" s="39"/>
    </row>
    <row r="1294" spans="1:166" customFormat="1" ht="15" x14ac:dyDescent="0.25">
      <c r="A1294" s="59"/>
      <c r="B1294" s="51"/>
      <c r="C1294" s="385" t="s">
        <v>74</v>
      </c>
      <c r="D1294" s="385"/>
      <c r="E1294" s="385"/>
      <c r="F1294" s="53" t="s">
        <v>73</v>
      </c>
      <c r="G1294" s="73">
        <v>0.4</v>
      </c>
      <c r="H1294" s="56">
        <v>1.4375</v>
      </c>
      <c r="I1294" s="60">
        <v>2.0699999999999998</v>
      </c>
      <c r="J1294" s="62"/>
      <c r="K1294" s="54"/>
      <c r="L1294" s="57"/>
      <c r="EX1294" s="38"/>
      <c r="EY1294" s="39"/>
      <c r="EZ1294" s="39"/>
      <c r="FA1294" s="39"/>
      <c r="FB1294" s="39"/>
      <c r="FF1294" s="3" t="s">
        <v>74</v>
      </c>
      <c r="FH1294" s="39"/>
      <c r="FJ1294" s="39"/>
    </row>
    <row r="1295" spans="1:166" customFormat="1" ht="15" x14ac:dyDescent="0.25">
      <c r="A1295" s="48"/>
      <c r="B1295" s="51"/>
      <c r="C1295" s="384" t="s">
        <v>75</v>
      </c>
      <c r="D1295" s="384"/>
      <c r="E1295" s="384"/>
      <c r="F1295" s="63"/>
      <c r="G1295" s="64"/>
      <c r="H1295" s="64"/>
      <c r="I1295" s="64"/>
      <c r="J1295" s="65">
        <v>39647.980000000003</v>
      </c>
      <c r="K1295" s="64"/>
      <c r="L1295" s="101">
        <v>189196.45</v>
      </c>
      <c r="EX1295" s="38"/>
      <c r="EY1295" s="39"/>
      <c r="EZ1295" s="39"/>
      <c r="FA1295" s="39"/>
      <c r="FB1295" s="39"/>
      <c r="FG1295" s="3" t="s">
        <v>75</v>
      </c>
      <c r="FH1295" s="39"/>
      <c r="FJ1295" s="39"/>
    </row>
    <row r="1296" spans="1:166" customFormat="1" ht="15" x14ac:dyDescent="0.25">
      <c r="A1296" s="59"/>
      <c r="B1296" s="51"/>
      <c r="C1296" s="385" t="s">
        <v>76</v>
      </c>
      <c r="D1296" s="385"/>
      <c r="E1296" s="385"/>
      <c r="F1296" s="53"/>
      <c r="G1296" s="54"/>
      <c r="H1296" s="54"/>
      <c r="I1296" s="54"/>
      <c r="J1296" s="62"/>
      <c r="K1296" s="54"/>
      <c r="L1296" s="99">
        <v>183135.71</v>
      </c>
      <c r="EX1296" s="38"/>
      <c r="EY1296" s="39"/>
      <c r="EZ1296" s="39"/>
      <c r="FA1296" s="39"/>
      <c r="FB1296" s="39"/>
      <c r="FF1296" s="3" t="s">
        <v>76</v>
      </c>
      <c r="FH1296" s="39"/>
      <c r="FJ1296" s="39"/>
    </row>
    <row r="1297" spans="1:166" customFormat="1" ht="23.25" x14ac:dyDescent="0.25">
      <c r="A1297" s="59"/>
      <c r="B1297" s="51" t="s">
        <v>111</v>
      </c>
      <c r="C1297" s="385" t="s">
        <v>112</v>
      </c>
      <c r="D1297" s="385"/>
      <c r="E1297" s="385"/>
      <c r="F1297" s="53" t="s">
        <v>79</v>
      </c>
      <c r="G1297" s="66">
        <v>97</v>
      </c>
      <c r="H1297" s="54"/>
      <c r="I1297" s="66">
        <v>97</v>
      </c>
      <c r="J1297" s="62"/>
      <c r="K1297" s="54"/>
      <c r="L1297" s="99">
        <v>177641.64</v>
      </c>
      <c r="EX1297" s="38"/>
      <c r="EY1297" s="39"/>
      <c r="EZ1297" s="39"/>
      <c r="FA1297" s="39"/>
      <c r="FB1297" s="39"/>
      <c r="FF1297" s="3" t="s">
        <v>112</v>
      </c>
      <c r="FH1297" s="39"/>
      <c r="FJ1297" s="39"/>
    </row>
    <row r="1298" spans="1:166" customFormat="1" ht="23.25" x14ac:dyDescent="0.25">
      <c r="A1298" s="59"/>
      <c r="B1298" s="51" t="s">
        <v>113</v>
      </c>
      <c r="C1298" s="385" t="s">
        <v>114</v>
      </c>
      <c r="D1298" s="385"/>
      <c r="E1298" s="385"/>
      <c r="F1298" s="53" t="s">
        <v>79</v>
      </c>
      <c r="G1298" s="66">
        <v>51</v>
      </c>
      <c r="H1298" s="54"/>
      <c r="I1298" s="66">
        <v>51</v>
      </c>
      <c r="J1298" s="62"/>
      <c r="K1298" s="54"/>
      <c r="L1298" s="99">
        <v>93399.21</v>
      </c>
      <c r="EX1298" s="38"/>
      <c r="EY1298" s="39"/>
      <c r="EZ1298" s="39"/>
      <c r="FA1298" s="39"/>
      <c r="FB1298" s="39"/>
      <c r="FF1298" s="3" t="s">
        <v>114</v>
      </c>
      <c r="FH1298" s="39"/>
      <c r="FJ1298" s="39"/>
    </row>
    <row r="1299" spans="1:166" customFormat="1" ht="15" x14ac:dyDescent="0.25">
      <c r="A1299" s="67"/>
      <c r="B1299" s="68"/>
      <c r="C1299" s="386" t="s">
        <v>82</v>
      </c>
      <c r="D1299" s="386"/>
      <c r="E1299" s="386"/>
      <c r="F1299" s="42"/>
      <c r="G1299" s="43"/>
      <c r="H1299" s="43"/>
      <c r="I1299" s="43"/>
      <c r="J1299" s="46"/>
      <c r="K1299" s="43"/>
      <c r="L1299" s="102">
        <v>460237.3</v>
      </c>
      <c r="EX1299" s="38"/>
      <c r="EY1299" s="39"/>
      <c r="EZ1299" s="39"/>
      <c r="FA1299" s="39"/>
      <c r="FB1299" s="39"/>
      <c r="FH1299" s="39" t="s">
        <v>82</v>
      </c>
      <c r="FJ1299" s="39"/>
    </row>
    <row r="1300" spans="1:166" customFormat="1" ht="45" x14ac:dyDescent="0.25">
      <c r="A1300" s="40" t="s">
        <v>417</v>
      </c>
      <c r="B1300" s="41" t="s">
        <v>178</v>
      </c>
      <c r="C1300" s="386" t="s">
        <v>179</v>
      </c>
      <c r="D1300" s="386"/>
      <c r="E1300" s="386"/>
      <c r="F1300" s="42" t="s">
        <v>150</v>
      </c>
      <c r="G1300" s="43">
        <v>367.2</v>
      </c>
      <c r="H1300" s="44">
        <v>1</v>
      </c>
      <c r="I1300" s="78">
        <v>367.2</v>
      </c>
      <c r="J1300" s="69">
        <v>1547</v>
      </c>
      <c r="K1300" s="70">
        <v>1.04236</v>
      </c>
      <c r="L1300" s="102">
        <v>592121.35</v>
      </c>
      <c r="EX1300" s="38"/>
      <c r="EY1300" s="39"/>
      <c r="EZ1300" s="39" t="s">
        <v>179</v>
      </c>
      <c r="FA1300" s="39" t="s">
        <v>4</v>
      </c>
      <c r="FB1300" s="39" t="s">
        <v>4</v>
      </c>
      <c r="FH1300" s="39"/>
      <c r="FJ1300" s="39"/>
    </row>
    <row r="1301" spans="1:166" customFormat="1" ht="15" x14ac:dyDescent="0.25">
      <c r="A1301" s="48"/>
      <c r="B1301" s="49"/>
      <c r="C1301" s="385" t="s">
        <v>418</v>
      </c>
      <c r="D1301" s="385"/>
      <c r="E1301" s="385"/>
      <c r="F1301" s="385"/>
      <c r="G1301" s="385"/>
      <c r="H1301" s="385"/>
      <c r="I1301" s="385"/>
      <c r="J1301" s="385"/>
      <c r="K1301" s="385"/>
      <c r="L1301" s="387"/>
      <c r="EX1301" s="38"/>
      <c r="EY1301" s="39"/>
      <c r="EZ1301" s="39"/>
      <c r="FA1301" s="39"/>
      <c r="FB1301" s="39"/>
      <c r="FC1301" s="3" t="s">
        <v>418</v>
      </c>
      <c r="FH1301" s="39"/>
      <c r="FJ1301" s="39"/>
    </row>
    <row r="1302" spans="1:166" customFormat="1" ht="15" x14ac:dyDescent="0.25">
      <c r="A1302" s="48"/>
      <c r="B1302" s="49"/>
      <c r="C1302" s="385" t="s">
        <v>181</v>
      </c>
      <c r="D1302" s="385"/>
      <c r="E1302" s="385"/>
      <c r="F1302" s="385"/>
      <c r="G1302" s="385"/>
      <c r="H1302" s="385"/>
      <c r="I1302" s="385"/>
      <c r="J1302" s="385"/>
      <c r="K1302" s="385"/>
      <c r="L1302" s="387"/>
      <c r="EX1302" s="38"/>
      <c r="EY1302" s="39"/>
      <c r="EZ1302" s="39"/>
      <c r="FA1302" s="39"/>
      <c r="FB1302" s="39"/>
      <c r="FH1302" s="39"/>
      <c r="FI1302" s="3" t="s">
        <v>181</v>
      </c>
      <c r="FJ1302" s="39"/>
    </row>
    <row r="1303" spans="1:166" customFormat="1" ht="15" x14ac:dyDescent="0.25">
      <c r="A1303" s="50"/>
      <c r="B1303" s="51"/>
      <c r="C1303" s="388" t="s">
        <v>87</v>
      </c>
      <c r="D1303" s="388"/>
      <c r="E1303" s="388"/>
      <c r="F1303" s="388"/>
      <c r="G1303" s="388"/>
      <c r="H1303" s="388"/>
      <c r="I1303" s="388"/>
      <c r="J1303" s="388"/>
      <c r="K1303" s="388"/>
      <c r="L1303" s="389"/>
      <c r="EX1303" s="38"/>
      <c r="EY1303" s="39"/>
      <c r="EZ1303" s="39"/>
      <c r="FA1303" s="39"/>
      <c r="FB1303" s="39"/>
      <c r="FD1303" s="3" t="s">
        <v>87</v>
      </c>
      <c r="FH1303" s="39"/>
      <c r="FJ1303" s="39"/>
    </row>
    <row r="1304" spans="1:166" customFormat="1" ht="15" x14ac:dyDescent="0.25">
      <c r="A1304" s="50"/>
      <c r="B1304" s="51"/>
      <c r="C1304" s="388" t="s">
        <v>88</v>
      </c>
      <c r="D1304" s="388"/>
      <c r="E1304" s="388"/>
      <c r="F1304" s="388"/>
      <c r="G1304" s="388"/>
      <c r="H1304" s="388"/>
      <c r="I1304" s="388"/>
      <c r="J1304" s="388"/>
      <c r="K1304" s="388"/>
      <c r="L1304" s="389"/>
      <c r="EX1304" s="38"/>
      <c r="EY1304" s="39"/>
      <c r="EZ1304" s="39"/>
      <c r="FA1304" s="39"/>
      <c r="FB1304" s="39"/>
      <c r="FD1304" s="3" t="s">
        <v>88</v>
      </c>
      <c r="FH1304" s="39"/>
      <c r="FJ1304" s="39"/>
    </row>
    <row r="1305" spans="1:166" customFormat="1" ht="15" x14ac:dyDescent="0.25">
      <c r="A1305" s="67"/>
      <c r="B1305" s="68"/>
      <c r="C1305" s="386" t="s">
        <v>82</v>
      </c>
      <c r="D1305" s="386"/>
      <c r="E1305" s="386"/>
      <c r="F1305" s="42"/>
      <c r="G1305" s="43"/>
      <c r="H1305" s="43"/>
      <c r="I1305" s="43"/>
      <c r="J1305" s="46"/>
      <c r="K1305" s="43"/>
      <c r="L1305" s="102">
        <v>592121.35</v>
      </c>
      <c r="EX1305" s="38"/>
      <c r="EY1305" s="39"/>
      <c r="EZ1305" s="39"/>
      <c r="FA1305" s="39"/>
      <c r="FB1305" s="39"/>
      <c r="FH1305" s="39" t="s">
        <v>82</v>
      </c>
      <c r="FJ1305" s="39"/>
    </row>
    <row r="1306" spans="1:166" customFormat="1" ht="34.5" x14ac:dyDescent="0.25">
      <c r="A1306" s="40" t="s">
        <v>419</v>
      </c>
      <c r="B1306" s="41" t="s">
        <v>174</v>
      </c>
      <c r="C1306" s="386" t="s">
        <v>175</v>
      </c>
      <c r="D1306" s="386"/>
      <c r="E1306" s="386"/>
      <c r="F1306" s="42" t="s">
        <v>109</v>
      </c>
      <c r="G1306" s="43">
        <v>0.24</v>
      </c>
      <c r="H1306" s="44">
        <v>1</v>
      </c>
      <c r="I1306" s="71">
        <v>0.24</v>
      </c>
      <c r="J1306" s="46"/>
      <c r="K1306" s="43"/>
      <c r="L1306" s="47"/>
      <c r="EX1306" s="38"/>
      <c r="EY1306" s="39"/>
      <c r="EZ1306" s="39" t="s">
        <v>175</v>
      </c>
      <c r="FA1306" s="39" t="s">
        <v>4</v>
      </c>
      <c r="FB1306" s="39" t="s">
        <v>4</v>
      </c>
      <c r="FH1306" s="39"/>
      <c r="FJ1306" s="39"/>
    </row>
    <row r="1307" spans="1:166" customFormat="1" ht="15" x14ac:dyDescent="0.25">
      <c r="A1307" s="48"/>
      <c r="B1307" s="49"/>
      <c r="C1307" s="385" t="s">
        <v>420</v>
      </c>
      <c r="D1307" s="385"/>
      <c r="E1307" s="385"/>
      <c r="F1307" s="385"/>
      <c r="G1307" s="385"/>
      <c r="H1307" s="385"/>
      <c r="I1307" s="385"/>
      <c r="J1307" s="385"/>
      <c r="K1307" s="385"/>
      <c r="L1307" s="387"/>
      <c r="EX1307" s="38"/>
      <c r="EY1307" s="39"/>
      <c r="EZ1307" s="39"/>
      <c r="FA1307" s="39"/>
      <c r="FB1307" s="39"/>
      <c r="FC1307" s="3" t="s">
        <v>420</v>
      </c>
      <c r="FH1307" s="39"/>
      <c r="FJ1307" s="39"/>
    </row>
    <row r="1308" spans="1:166" customFormat="1" ht="68.25" x14ac:dyDescent="0.25">
      <c r="A1308" s="50"/>
      <c r="B1308" s="51" t="s">
        <v>61</v>
      </c>
      <c r="C1308" s="388" t="s">
        <v>62</v>
      </c>
      <c r="D1308" s="388"/>
      <c r="E1308" s="388"/>
      <c r="F1308" s="388"/>
      <c r="G1308" s="388"/>
      <c r="H1308" s="388"/>
      <c r="I1308" s="388"/>
      <c r="J1308" s="388"/>
      <c r="K1308" s="388"/>
      <c r="L1308" s="389"/>
      <c r="EX1308" s="38"/>
      <c r="EY1308" s="39"/>
      <c r="EZ1308" s="39"/>
      <c r="FA1308" s="39"/>
      <c r="FB1308" s="39"/>
      <c r="FD1308" s="3" t="s">
        <v>62</v>
      </c>
      <c r="FH1308" s="39"/>
      <c r="FJ1308" s="39"/>
    </row>
    <row r="1309" spans="1:166" customFormat="1" ht="23.25" x14ac:dyDescent="0.25">
      <c r="A1309" s="50"/>
      <c r="B1309" s="51" t="s">
        <v>63</v>
      </c>
      <c r="C1309" s="388" t="s">
        <v>64</v>
      </c>
      <c r="D1309" s="388"/>
      <c r="E1309" s="388"/>
      <c r="F1309" s="388"/>
      <c r="G1309" s="388"/>
      <c r="H1309" s="388"/>
      <c r="I1309" s="388"/>
      <c r="J1309" s="388"/>
      <c r="K1309" s="388"/>
      <c r="L1309" s="389"/>
      <c r="EX1309" s="38"/>
      <c r="EY1309" s="39"/>
      <c r="EZ1309" s="39"/>
      <c r="FA1309" s="39"/>
      <c r="FB1309" s="39"/>
      <c r="FD1309" s="3" t="s">
        <v>64</v>
      </c>
      <c r="FH1309" s="39"/>
      <c r="FJ1309" s="39"/>
    </row>
    <row r="1310" spans="1:166" customFormat="1" ht="15" x14ac:dyDescent="0.25">
      <c r="A1310" s="52"/>
      <c r="B1310" s="51" t="s">
        <v>56</v>
      </c>
      <c r="C1310" s="385" t="s">
        <v>65</v>
      </c>
      <c r="D1310" s="385"/>
      <c r="E1310" s="385"/>
      <c r="F1310" s="53"/>
      <c r="G1310" s="54"/>
      <c r="H1310" s="54"/>
      <c r="I1310" s="54"/>
      <c r="J1310" s="55">
        <v>38460.35</v>
      </c>
      <c r="K1310" s="56">
        <v>1.3225</v>
      </c>
      <c r="L1310" s="99">
        <v>12207.32</v>
      </c>
      <c r="EX1310" s="38"/>
      <c r="EY1310" s="39"/>
      <c r="EZ1310" s="39"/>
      <c r="FA1310" s="39"/>
      <c r="FB1310" s="39"/>
      <c r="FE1310" s="3" t="s">
        <v>65</v>
      </c>
      <c r="FH1310" s="39"/>
      <c r="FJ1310" s="39"/>
    </row>
    <row r="1311" spans="1:166" customFormat="1" ht="15" x14ac:dyDescent="0.25">
      <c r="A1311" s="52"/>
      <c r="B1311" s="51" t="s">
        <v>66</v>
      </c>
      <c r="C1311" s="385" t="s">
        <v>67</v>
      </c>
      <c r="D1311" s="385"/>
      <c r="E1311" s="385"/>
      <c r="F1311" s="53"/>
      <c r="G1311" s="54"/>
      <c r="H1311" s="54"/>
      <c r="I1311" s="54"/>
      <c r="J1311" s="55">
        <v>1150</v>
      </c>
      <c r="K1311" s="56">
        <v>1.4375</v>
      </c>
      <c r="L1311" s="100">
        <v>396.75</v>
      </c>
      <c r="EX1311" s="38"/>
      <c r="EY1311" s="39"/>
      <c r="EZ1311" s="39"/>
      <c r="FA1311" s="39"/>
      <c r="FB1311" s="39"/>
      <c r="FE1311" s="3" t="s">
        <v>67</v>
      </c>
      <c r="FH1311" s="39"/>
      <c r="FJ1311" s="39"/>
    </row>
    <row r="1312" spans="1:166" customFormat="1" ht="15" x14ac:dyDescent="0.25">
      <c r="A1312" s="52"/>
      <c r="B1312" s="51" t="s">
        <v>68</v>
      </c>
      <c r="C1312" s="385" t="s">
        <v>69</v>
      </c>
      <c r="D1312" s="385"/>
      <c r="E1312" s="385"/>
      <c r="F1312" s="53"/>
      <c r="G1312" s="54"/>
      <c r="H1312" s="54"/>
      <c r="I1312" s="54"/>
      <c r="J1312" s="58">
        <v>5.0199999999999996</v>
      </c>
      <c r="K1312" s="56">
        <v>1.4375</v>
      </c>
      <c r="L1312" s="100">
        <v>1.73</v>
      </c>
      <c r="EX1312" s="38"/>
      <c r="EY1312" s="39"/>
      <c r="EZ1312" s="39"/>
      <c r="FA1312" s="39"/>
      <c r="FB1312" s="39"/>
      <c r="FE1312" s="3" t="s">
        <v>69</v>
      </c>
      <c r="FH1312" s="39"/>
      <c r="FJ1312" s="39"/>
    </row>
    <row r="1313" spans="1:166" customFormat="1" ht="15" x14ac:dyDescent="0.25">
      <c r="A1313" s="52"/>
      <c r="B1313" s="51" t="s">
        <v>70</v>
      </c>
      <c r="C1313" s="385" t="s">
        <v>71</v>
      </c>
      <c r="D1313" s="385"/>
      <c r="E1313" s="385"/>
      <c r="F1313" s="53"/>
      <c r="G1313" s="54"/>
      <c r="H1313" s="54"/>
      <c r="I1313" s="54"/>
      <c r="J1313" s="58">
        <v>37.630000000000003</v>
      </c>
      <c r="K1313" s="54"/>
      <c r="L1313" s="100">
        <v>9.0299999999999994</v>
      </c>
      <c r="EX1313" s="38"/>
      <c r="EY1313" s="39"/>
      <c r="EZ1313" s="39"/>
      <c r="FA1313" s="39"/>
      <c r="FB1313" s="39"/>
      <c r="FE1313" s="3" t="s">
        <v>71</v>
      </c>
      <c r="FH1313" s="39"/>
      <c r="FJ1313" s="39"/>
    </row>
    <row r="1314" spans="1:166" customFormat="1" ht="15" x14ac:dyDescent="0.25">
      <c r="A1314" s="59"/>
      <c r="B1314" s="51"/>
      <c r="C1314" s="385" t="s">
        <v>72</v>
      </c>
      <c r="D1314" s="385"/>
      <c r="E1314" s="385"/>
      <c r="F1314" s="53" t="s">
        <v>73</v>
      </c>
      <c r="G1314" s="60">
        <v>29.68</v>
      </c>
      <c r="H1314" s="56">
        <v>1.3225</v>
      </c>
      <c r="I1314" s="75">
        <v>9.4204319999999999</v>
      </c>
      <c r="J1314" s="62"/>
      <c r="K1314" s="54"/>
      <c r="L1314" s="57"/>
      <c r="EX1314" s="38"/>
      <c r="EY1314" s="39"/>
      <c r="EZ1314" s="39"/>
      <c r="FA1314" s="39"/>
      <c r="FB1314" s="39"/>
      <c r="FF1314" s="3" t="s">
        <v>72</v>
      </c>
      <c r="FH1314" s="39"/>
      <c r="FJ1314" s="39"/>
    </row>
    <row r="1315" spans="1:166" customFormat="1" ht="15" x14ac:dyDescent="0.25">
      <c r="A1315" s="59"/>
      <c r="B1315" s="51"/>
      <c r="C1315" s="385" t="s">
        <v>74</v>
      </c>
      <c r="D1315" s="385"/>
      <c r="E1315" s="385"/>
      <c r="F1315" s="53" t="s">
        <v>73</v>
      </c>
      <c r="G1315" s="73">
        <v>0.4</v>
      </c>
      <c r="H1315" s="56">
        <v>1.4375</v>
      </c>
      <c r="I1315" s="79">
        <v>0.13800000000000001</v>
      </c>
      <c r="J1315" s="62"/>
      <c r="K1315" s="54"/>
      <c r="L1315" s="57"/>
      <c r="EX1315" s="38"/>
      <c r="EY1315" s="39"/>
      <c r="EZ1315" s="39"/>
      <c r="FA1315" s="39"/>
      <c r="FB1315" s="39"/>
      <c r="FF1315" s="3" t="s">
        <v>74</v>
      </c>
      <c r="FH1315" s="39"/>
      <c r="FJ1315" s="39"/>
    </row>
    <row r="1316" spans="1:166" customFormat="1" ht="15" x14ac:dyDescent="0.25">
      <c r="A1316" s="48"/>
      <c r="B1316" s="51"/>
      <c r="C1316" s="384" t="s">
        <v>75</v>
      </c>
      <c r="D1316" s="384"/>
      <c r="E1316" s="384"/>
      <c r="F1316" s="63"/>
      <c r="G1316" s="64"/>
      <c r="H1316" s="64"/>
      <c r="I1316" s="64"/>
      <c r="J1316" s="65">
        <v>39647.980000000003</v>
      </c>
      <c r="K1316" s="64"/>
      <c r="L1316" s="101">
        <v>12613.1</v>
      </c>
      <c r="EX1316" s="38"/>
      <c r="EY1316" s="39"/>
      <c r="EZ1316" s="39"/>
      <c r="FA1316" s="39"/>
      <c r="FB1316" s="39"/>
      <c r="FG1316" s="3" t="s">
        <v>75</v>
      </c>
      <c r="FH1316" s="39"/>
      <c r="FJ1316" s="39"/>
    </row>
    <row r="1317" spans="1:166" customFormat="1" ht="15" x14ac:dyDescent="0.25">
      <c r="A1317" s="59"/>
      <c r="B1317" s="51"/>
      <c r="C1317" s="385" t="s">
        <v>76</v>
      </c>
      <c r="D1317" s="385"/>
      <c r="E1317" s="385"/>
      <c r="F1317" s="53"/>
      <c r="G1317" s="54"/>
      <c r="H1317" s="54"/>
      <c r="I1317" s="54"/>
      <c r="J1317" s="62"/>
      <c r="K1317" s="54"/>
      <c r="L1317" s="99">
        <v>12209.05</v>
      </c>
      <c r="EX1317" s="38"/>
      <c r="EY1317" s="39"/>
      <c r="EZ1317" s="39"/>
      <c r="FA1317" s="39"/>
      <c r="FB1317" s="39"/>
      <c r="FF1317" s="3" t="s">
        <v>76</v>
      </c>
      <c r="FH1317" s="39"/>
      <c r="FJ1317" s="39"/>
    </row>
    <row r="1318" spans="1:166" customFormat="1" ht="23.25" x14ac:dyDescent="0.25">
      <c r="A1318" s="59"/>
      <c r="B1318" s="51" t="s">
        <v>111</v>
      </c>
      <c r="C1318" s="385" t="s">
        <v>112</v>
      </c>
      <c r="D1318" s="385"/>
      <c r="E1318" s="385"/>
      <c r="F1318" s="53" t="s">
        <v>79</v>
      </c>
      <c r="G1318" s="66">
        <v>97</v>
      </c>
      <c r="H1318" s="54"/>
      <c r="I1318" s="66">
        <v>97</v>
      </c>
      <c r="J1318" s="62"/>
      <c r="K1318" s="54"/>
      <c r="L1318" s="99">
        <v>11842.78</v>
      </c>
      <c r="EX1318" s="38"/>
      <c r="EY1318" s="39"/>
      <c r="EZ1318" s="39"/>
      <c r="FA1318" s="39"/>
      <c r="FB1318" s="39"/>
      <c r="FF1318" s="3" t="s">
        <v>112</v>
      </c>
      <c r="FH1318" s="39"/>
      <c r="FJ1318" s="39"/>
    </row>
    <row r="1319" spans="1:166" customFormat="1" ht="23.25" x14ac:dyDescent="0.25">
      <c r="A1319" s="59"/>
      <c r="B1319" s="51" t="s">
        <v>113</v>
      </c>
      <c r="C1319" s="385" t="s">
        <v>114</v>
      </c>
      <c r="D1319" s="385"/>
      <c r="E1319" s="385"/>
      <c r="F1319" s="53" t="s">
        <v>79</v>
      </c>
      <c r="G1319" s="66">
        <v>51</v>
      </c>
      <c r="H1319" s="54"/>
      <c r="I1319" s="66">
        <v>51</v>
      </c>
      <c r="J1319" s="62"/>
      <c r="K1319" s="54"/>
      <c r="L1319" s="99">
        <v>6226.62</v>
      </c>
      <c r="EX1319" s="38"/>
      <c r="EY1319" s="39"/>
      <c r="EZ1319" s="39"/>
      <c r="FA1319" s="39"/>
      <c r="FB1319" s="39"/>
      <c r="FF1319" s="3" t="s">
        <v>114</v>
      </c>
      <c r="FH1319" s="39"/>
      <c r="FJ1319" s="39"/>
    </row>
    <row r="1320" spans="1:166" customFormat="1" ht="15" x14ac:dyDescent="0.25">
      <c r="A1320" s="67"/>
      <c r="B1320" s="68"/>
      <c r="C1320" s="386" t="s">
        <v>82</v>
      </c>
      <c r="D1320" s="386"/>
      <c r="E1320" s="386"/>
      <c r="F1320" s="42"/>
      <c r="G1320" s="43"/>
      <c r="H1320" s="43"/>
      <c r="I1320" s="43"/>
      <c r="J1320" s="46"/>
      <c r="K1320" s="43"/>
      <c r="L1320" s="102">
        <v>30682.5</v>
      </c>
      <c r="EX1320" s="38"/>
      <c r="EY1320" s="39"/>
      <c r="EZ1320" s="39"/>
      <c r="FA1320" s="39"/>
      <c r="FB1320" s="39"/>
      <c r="FH1320" s="39" t="s">
        <v>82</v>
      </c>
      <c r="FJ1320" s="39"/>
    </row>
    <row r="1321" spans="1:166" customFormat="1" ht="45" x14ac:dyDescent="0.25">
      <c r="A1321" s="40" t="s">
        <v>421</v>
      </c>
      <c r="B1321" s="41" t="s">
        <v>178</v>
      </c>
      <c r="C1321" s="386" t="s">
        <v>179</v>
      </c>
      <c r="D1321" s="386"/>
      <c r="E1321" s="386"/>
      <c r="F1321" s="42" t="s">
        <v>150</v>
      </c>
      <c r="G1321" s="43">
        <v>24.48</v>
      </c>
      <c r="H1321" s="44">
        <v>1</v>
      </c>
      <c r="I1321" s="71">
        <v>24.48</v>
      </c>
      <c r="J1321" s="69">
        <v>1547</v>
      </c>
      <c r="K1321" s="70">
        <v>1.04236</v>
      </c>
      <c r="L1321" s="102">
        <v>39474.76</v>
      </c>
      <c r="EX1321" s="38"/>
      <c r="EY1321" s="39"/>
      <c r="EZ1321" s="39" t="s">
        <v>179</v>
      </c>
      <c r="FA1321" s="39" t="s">
        <v>4</v>
      </c>
      <c r="FB1321" s="39" t="s">
        <v>4</v>
      </c>
      <c r="FH1321" s="39"/>
      <c r="FJ1321" s="39"/>
    </row>
    <row r="1322" spans="1:166" customFormat="1" ht="15" x14ac:dyDescent="0.25">
      <c r="A1322" s="48"/>
      <c r="B1322" s="49"/>
      <c r="C1322" s="385" t="s">
        <v>422</v>
      </c>
      <c r="D1322" s="385"/>
      <c r="E1322" s="385"/>
      <c r="F1322" s="385"/>
      <c r="G1322" s="385"/>
      <c r="H1322" s="385"/>
      <c r="I1322" s="385"/>
      <c r="J1322" s="385"/>
      <c r="K1322" s="385"/>
      <c r="L1322" s="387"/>
      <c r="EX1322" s="38"/>
      <c r="EY1322" s="39"/>
      <c r="EZ1322" s="39"/>
      <c r="FA1322" s="39"/>
      <c r="FB1322" s="39"/>
      <c r="FC1322" s="3" t="s">
        <v>422</v>
      </c>
      <c r="FH1322" s="39"/>
      <c r="FJ1322" s="39"/>
    </row>
    <row r="1323" spans="1:166" customFormat="1" ht="15" x14ac:dyDescent="0.25">
      <c r="A1323" s="48"/>
      <c r="B1323" s="49"/>
      <c r="C1323" s="385" t="s">
        <v>181</v>
      </c>
      <c r="D1323" s="385"/>
      <c r="E1323" s="385"/>
      <c r="F1323" s="385"/>
      <c r="G1323" s="385"/>
      <c r="H1323" s="385"/>
      <c r="I1323" s="385"/>
      <c r="J1323" s="385"/>
      <c r="K1323" s="385"/>
      <c r="L1323" s="387"/>
      <c r="EX1323" s="38"/>
      <c r="EY1323" s="39"/>
      <c r="EZ1323" s="39"/>
      <c r="FA1323" s="39"/>
      <c r="FB1323" s="39"/>
      <c r="FH1323" s="39"/>
      <c r="FI1323" s="3" t="s">
        <v>181</v>
      </c>
      <c r="FJ1323" s="39"/>
    </row>
    <row r="1324" spans="1:166" customFormat="1" ht="15" x14ac:dyDescent="0.25">
      <c r="A1324" s="50"/>
      <c r="B1324" s="51"/>
      <c r="C1324" s="388" t="s">
        <v>87</v>
      </c>
      <c r="D1324" s="388"/>
      <c r="E1324" s="388"/>
      <c r="F1324" s="388"/>
      <c r="G1324" s="388"/>
      <c r="H1324" s="388"/>
      <c r="I1324" s="388"/>
      <c r="J1324" s="388"/>
      <c r="K1324" s="388"/>
      <c r="L1324" s="389"/>
      <c r="EX1324" s="38"/>
      <c r="EY1324" s="39"/>
      <c r="EZ1324" s="39"/>
      <c r="FA1324" s="39"/>
      <c r="FB1324" s="39"/>
      <c r="FD1324" s="3" t="s">
        <v>87</v>
      </c>
      <c r="FH1324" s="39"/>
      <c r="FJ1324" s="39"/>
    </row>
    <row r="1325" spans="1:166" customFormat="1" ht="15" x14ac:dyDescent="0.25">
      <c r="A1325" s="50"/>
      <c r="B1325" s="51"/>
      <c r="C1325" s="388" t="s">
        <v>88</v>
      </c>
      <c r="D1325" s="388"/>
      <c r="E1325" s="388"/>
      <c r="F1325" s="388"/>
      <c r="G1325" s="388"/>
      <c r="H1325" s="388"/>
      <c r="I1325" s="388"/>
      <c r="J1325" s="388"/>
      <c r="K1325" s="388"/>
      <c r="L1325" s="389"/>
      <c r="EX1325" s="38"/>
      <c r="EY1325" s="39"/>
      <c r="EZ1325" s="39"/>
      <c r="FA1325" s="39"/>
      <c r="FB1325" s="39"/>
      <c r="FD1325" s="3" t="s">
        <v>88</v>
      </c>
      <c r="FH1325" s="39"/>
      <c r="FJ1325" s="39"/>
    </row>
    <row r="1326" spans="1:166" customFormat="1" ht="15" x14ac:dyDescent="0.25">
      <c r="A1326" s="67"/>
      <c r="B1326" s="68"/>
      <c r="C1326" s="386" t="s">
        <v>82</v>
      </c>
      <c r="D1326" s="386"/>
      <c r="E1326" s="386"/>
      <c r="F1326" s="42"/>
      <c r="G1326" s="43"/>
      <c r="H1326" s="43"/>
      <c r="I1326" s="43"/>
      <c r="J1326" s="46"/>
      <c r="K1326" s="43"/>
      <c r="L1326" s="102">
        <v>39474.76</v>
      </c>
      <c r="EX1326" s="38"/>
      <c r="EY1326" s="39"/>
      <c r="EZ1326" s="39"/>
      <c r="FA1326" s="39"/>
      <c r="FB1326" s="39"/>
      <c r="FH1326" s="39" t="s">
        <v>82</v>
      </c>
      <c r="FJ1326" s="39"/>
    </row>
    <row r="1327" spans="1:166" customFormat="1" ht="45.75" x14ac:dyDescent="0.25">
      <c r="A1327" s="40" t="s">
        <v>423</v>
      </c>
      <c r="B1327" s="41" t="s">
        <v>174</v>
      </c>
      <c r="C1327" s="386" t="s">
        <v>404</v>
      </c>
      <c r="D1327" s="386"/>
      <c r="E1327" s="386"/>
      <c r="F1327" s="42" t="s">
        <v>109</v>
      </c>
      <c r="G1327" s="43">
        <v>0.16</v>
      </c>
      <c r="H1327" s="44">
        <v>1</v>
      </c>
      <c r="I1327" s="71">
        <v>0.16</v>
      </c>
      <c r="J1327" s="46"/>
      <c r="K1327" s="43"/>
      <c r="L1327" s="47"/>
      <c r="EX1327" s="38"/>
      <c r="EY1327" s="39"/>
      <c r="EZ1327" s="39" t="s">
        <v>404</v>
      </c>
      <c r="FA1327" s="39" t="s">
        <v>4</v>
      </c>
      <c r="FB1327" s="39" t="s">
        <v>4</v>
      </c>
      <c r="FH1327" s="39"/>
      <c r="FJ1327" s="39"/>
    </row>
    <row r="1328" spans="1:166" customFormat="1" ht="15" x14ac:dyDescent="0.25">
      <c r="A1328" s="48"/>
      <c r="B1328" s="49"/>
      <c r="C1328" s="385" t="s">
        <v>328</v>
      </c>
      <c r="D1328" s="385"/>
      <c r="E1328" s="385"/>
      <c r="F1328" s="385"/>
      <c r="G1328" s="385"/>
      <c r="H1328" s="385"/>
      <c r="I1328" s="385"/>
      <c r="J1328" s="385"/>
      <c r="K1328" s="385"/>
      <c r="L1328" s="387"/>
      <c r="EX1328" s="38"/>
      <c r="EY1328" s="39"/>
      <c r="EZ1328" s="39"/>
      <c r="FA1328" s="39"/>
      <c r="FB1328" s="39"/>
      <c r="FC1328" s="3" t="s">
        <v>328</v>
      </c>
      <c r="FH1328" s="39"/>
      <c r="FJ1328" s="39"/>
    </row>
    <row r="1329" spans="1:166" customFormat="1" ht="68.25" x14ac:dyDescent="0.25">
      <c r="A1329" s="50"/>
      <c r="B1329" s="51" t="s">
        <v>61</v>
      </c>
      <c r="C1329" s="388" t="s">
        <v>62</v>
      </c>
      <c r="D1329" s="388"/>
      <c r="E1329" s="388"/>
      <c r="F1329" s="388"/>
      <c r="G1329" s="388"/>
      <c r="H1329" s="388"/>
      <c r="I1329" s="388"/>
      <c r="J1329" s="388"/>
      <c r="K1329" s="388"/>
      <c r="L1329" s="389"/>
      <c r="EX1329" s="38"/>
      <c r="EY1329" s="39"/>
      <c r="EZ1329" s="39"/>
      <c r="FA1329" s="39"/>
      <c r="FB1329" s="39"/>
      <c r="FD1329" s="3" t="s">
        <v>62</v>
      </c>
      <c r="FH1329" s="39"/>
      <c r="FJ1329" s="39"/>
    </row>
    <row r="1330" spans="1:166" customFormat="1" ht="15" x14ac:dyDescent="0.25">
      <c r="A1330" s="50"/>
      <c r="B1330" s="51" t="s">
        <v>199</v>
      </c>
      <c r="C1330" s="388" t="s">
        <v>200</v>
      </c>
      <c r="D1330" s="388"/>
      <c r="E1330" s="388"/>
      <c r="F1330" s="388"/>
      <c r="G1330" s="388"/>
      <c r="H1330" s="388"/>
      <c r="I1330" s="388"/>
      <c r="J1330" s="388"/>
      <c r="K1330" s="388"/>
      <c r="L1330" s="389"/>
      <c r="EX1330" s="38"/>
      <c r="EY1330" s="39"/>
      <c r="EZ1330" s="39"/>
      <c r="FA1330" s="39"/>
      <c r="FB1330" s="39"/>
      <c r="FD1330" s="3" t="s">
        <v>200</v>
      </c>
      <c r="FH1330" s="39"/>
      <c r="FJ1330" s="39"/>
    </row>
    <row r="1331" spans="1:166" customFormat="1" ht="23.25" x14ac:dyDescent="0.25">
      <c r="A1331" s="50"/>
      <c r="B1331" s="51" t="s">
        <v>63</v>
      </c>
      <c r="C1331" s="388" t="s">
        <v>64</v>
      </c>
      <c r="D1331" s="388"/>
      <c r="E1331" s="388"/>
      <c r="F1331" s="388"/>
      <c r="G1331" s="388"/>
      <c r="H1331" s="388"/>
      <c r="I1331" s="388"/>
      <c r="J1331" s="388"/>
      <c r="K1331" s="388"/>
      <c r="L1331" s="389"/>
      <c r="EX1331" s="38"/>
      <c r="EY1331" s="39"/>
      <c r="EZ1331" s="39"/>
      <c r="FA1331" s="39"/>
      <c r="FB1331" s="39"/>
      <c r="FD1331" s="3" t="s">
        <v>64</v>
      </c>
      <c r="FH1331" s="39"/>
      <c r="FJ1331" s="39"/>
    </row>
    <row r="1332" spans="1:166" customFormat="1" ht="15" x14ac:dyDescent="0.25">
      <c r="A1332" s="52"/>
      <c r="B1332" s="51" t="s">
        <v>56</v>
      </c>
      <c r="C1332" s="385" t="s">
        <v>65</v>
      </c>
      <c r="D1332" s="385"/>
      <c r="E1332" s="385"/>
      <c r="F1332" s="53"/>
      <c r="G1332" s="54"/>
      <c r="H1332" s="54"/>
      <c r="I1332" s="54"/>
      <c r="J1332" s="55">
        <v>38460.35</v>
      </c>
      <c r="K1332" s="72">
        <v>1.45475</v>
      </c>
      <c r="L1332" s="99">
        <v>8952.0300000000007</v>
      </c>
      <c r="EX1332" s="38"/>
      <c r="EY1332" s="39"/>
      <c r="EZ1332" s="39"/>
      <c r="FA1332" s="39"/>
      <c r="FB1332" s="39"/>
      <c r="FE1332" s="3" t="s">
        <v>65</v>
      </c>
      <c r="FH1332" s="39"/>
      <c r="FJ1332" s="39"/>
    </row>
    <row r="1333" spans="1:166" customFormat="1" ht="15" x14ac:dyDescent="0.25">
      <c r="A1333" s="52"/>
      <c r="B1333" s="51" t="s">
        <v>66</v>
      </c>
      <c r="C1333" s="385" t="s">
        <v>67</v>
      </c>
      <c r="D1333" s="385"/>
      <c r="E1333" s="385"/>
      <c r="F1333" s="53"/>
      <c r="G1333" s="54"/>
      <c r="H1333" s="54"/>
      <c r="I1333" s="54"/>
      <c r="J1333" s="55">
        <v>1150</v>
      </c>
      <c r="K1333" s="56">
        <v>1.4375</v>
      </c>
      <c r="L1333" s="100">
        <v>264.5</v>
      </c>
      <c r="EX1333" s="38"/>
      <c r="EY1333" s="39"/>
      <c r="EZ1333" s="39"/>
      <c r="FA1333" s="39"/>
      <c r="FB1333" s="39"/>
      <c r="FE1333" s="3" t="s">
        <v>67</v>
      </c>
      <c r="FH1333" s="39"/>
      <c r="FJ1333" s="39"/>
    </row>
    <row r="1334" spans="1:166" customFormat="1" ht="15" x14ac:dyDescent="0.25">
      <c r="A1334" s="52"/>
      <c r="B1334" s="51" t="s">
        <v>68</v>
      </c>
      <c r="C1334" s="385" t="s">
        <v>69</v>
      </c>
      <c r="D1334" s="385"/>
      <c r="E1334" s="385"/>
      <c r="F1334" s="53"/>
      <c r="G1334" s="54"/>
      <c r="H1334" s="54"/>
      <c r="I1334" s="54"/>
      <c r="J1334" s="58">
        <v>5.0199999999999996</v>
      </c>
      <c r="K1334" s="56">
        <v>1.4375</v>
      </c>
      <c r="L1334" s="100">
        <v>1.1499999999999999</v>
      </c>
      <c r="EX1334" s="38"/>
      <c r="EY1334" s="39"/>
      <c r="EZ1334" s="39"/>
      <c r="FA1334" s="39"/>
      <c r="FB1334" s="39"/>
      <c r="FE1334" s="3" t="s">
        <v>69</v>
      </c>
      <c r="FH1334" s="39"/>
      <c r="FJ1334" s="39"/>
    </row>
    <row r="1335" spans="1:166" customFormat="1" ht="15" x14ac:dyDescent="0.25">
      <c r="A1335" s="52"/>
      <c r="B1335" s="51" t="s">
        <v>70</v>
      </c>
      <c r="C1335" s="385" t="s">
        <v>71</v>
      </c>
      <c r="D1335" s="385"/>
      <c r="E1335" s="385"/>
      <c r="F1335" s="53"/>
      <c r="G1335" s="54"/>
      <c r="H1335" s="54"/>
      <c r="I1335" s="54"/>
      <c r="J1335" s="58">
        <v>37.630000000000003</v>
      </c>
      <c r="K1335" s="54"/>
      <c r="L1335" s="100">
        <v>6.02</v>
      </c>
      <c r="EX1335" s="38"/>
      <c r="EY1335" s="39"/>
      <c r="EZ1335" s="39"/>
      <c r="FA1335" s="39"/>
      <c r="FB1335" s="39"/>
      <c r="FE1335" s="3" t="s">
        <v>71</v>
      </c>
      <c r="FH1335" s="39"/>
      <c r="FJ1335" s="39"/>
    </row>
    <row r="1336" spans="1:166" customFormat="1" ht="15" x14ac:dyDescent="0.25">
      <c r="A1336" s="59"/>
      <c r="B1336" s="51"/>
      <c r="C1336" s="385" t="s">
        <v>72</v>
      </c>
      <c r="D1336" s="385"/>
      <c r="E1336" s="385"/>
      <c r="F1336" s="53" t="s">
        <v>73</v>
      </c>
      <c r="G1336" s="60">
        <v>29.68</v>
      </c>
      <c r="H1336" s="72">
        <v>1.45475</v>
      </c>
      <c r="I1336" s="61">
        <v>6.9083167999999997</v>
      </c>
      <c r="J1336" s="62"/>
      <c r="K1336" s="54"/>
      <c r="L1336" s="57"/>
      <c r="EX1336" s="38"/>
      <c r="EY1336" s="39"/>
      <c r="EZ1336" s="39"/>
      <c r="FA1336" s="39"/>
      <c r="FB1336" s="39"/>
      <c r="FF1336" s="3" t="s">
        <v>72</v>
      </c>
      <c r="FH1336" s="39"/>
      <c r="FJ1336" s="39"/>
    </row>
    <row r="1337" spans="1:166" customFormat="1" ht="15" x14ac:dyDescent="0.25">
      <c r="A1337" s="59"/>
      <c r="B1337" s="51"/>
      <c r="C1337" s="385" t="s">
        <v>74</v>
      </c>
      <c r="D1337" s="385"/>
      <c r="E1337" s="385"/>
      <c r="F1337" s="53" t="s">
        <v>73</v>
      </c>
      <c r="G1337" s="73">
        <v>0.4</v>
      </c>
      <c r="H1337" s="56">
        <v>1.4375</v>
      </c>
      <c r="I1337" s="79">
        <v>9.1999999999999998E-2</v>
      </c>
      <c r="J1337" s="62"/>
      <c r="K1337" s="54"/>
      <c r="L1337" s="57"/>
      <c r="EX1337" s="38"/>
      <c r="EY1337" s="39"/>
      <c r="EZ1337" s="39"/>
      <c r="FA1337" s="39"/>
      <c r="FB1337" s="39"/>
      <c r="FF1337" s="3" t="s">
        <v>74</v>
      </c>
      <c r="FH1337" s="39"/>
      <c r="FJ1337" s="39"/>
    </row>
    <row r="1338" spans="1:166" customFormat="1" ht="15" x14ac:dyDescent="0.25">
      <c r="A1338" s="48"/>
      <c r="B1338" s="51"/>
      <c r="C1338" s="384" t="s">
        <v>75</v>
      </c>
      <c r="D1338" s="384"/>
      <c r="E1338" s="384"/>
      <c r="F1338" s="63"/>
      <c r="G1338" s="64"/>
      <c r="H1338" s="64"/>
      <c r="I1338" s="64"/>
      <c r="J1338" s="65">
        <v>39647.980000000003</v>
      </c>
      <c r="K1338" s="64"/>
      <c r="L1338" s="101">
        <v>9222.5499999999993</v>
      </c>
      <c r="EX1338" s="38"/>
      <c r="EY1338" s="39"/>
      <c r="EZ1338" s="39"/>
      <c r="FA1338" s="39"/>
      <c r="FB1338" s="39"/>
      <c r="FG1338" s="3" t="s">
        <v>75</v>
      </c>
      <c r="FH1338" s="39"/>
      <c r="FJ1338" s="39"/>
    </row>
    <row r="1339" spans="1:166" customFormat="1" ht="15" x14ac:dyDescent="0.25">
      <c r="A1339" s="59"/>
      <c r="B1339" s="51"/>
      <c r="C1339" s="385" t="s">
        <v>76</v>
      </c>
      <c r="D1339" s="385"/>
      <c r="E1339" s="385"/>
      <c r="F1339" s="53"/>
      <c r="G1339" s="54"/>
      <c r="H1339" s="54"/>
      <c r="I1339" s="54"/>
      <c r="J1339" s="62"/>
      <c r="K1339" s="54"/>
      <c r="L1339" s="99">
        <v>8953.18</v>
      </c>
      <c r="EX1339" s="38"/>
      <c r="EY1339" s="39"/>
      <c r="EZ1339" s="39"/>
      <c r="FA1339" s="39"/>
      <c r="FB1339" s="39"/>
      <c r="FF1339" s="3" t="s">
        <v>76</v>
      </c>
      <c r="FH1339" s="39"/>
      <c r="FJ1339" s="39"/>
    </row>
    <row r="1340" spans="1:166" customFormat="1" ht="23.25" x14ac:dyDescent="0.25">
      <c r="A1340" s="59"/>
      <c r="B1340" s="51" t="s">
        <v>111</v>
      </c>
      <c r="C1340" s="385" t="s">
        <v>112</v>
      </c>
      <c r="D1340" s="385"/>
      <c r="E1340" s="385"/>
      <c r="F1340" s="53" t="s">
        <v>79</v>
      </c>
      <c r="G1340" s="66">
        <v>97</v>
      </c>
      <c r="H1340" s="54"/>
      <c r="I1340" s="66">
        <v>97</v>
      </c>
      <c r="J1340" s="62"/>
      <c r="K1340" s="54"/>
      <c r="L1340" s="99">
        <v>8684.58</v>
      </c>
      <c r="EX1340" s="38"/>
      <c r="EY1340" s="39"/>
      <c r="EZ1340" s="39"/>
      <c r="FA1340" s="39"/>
      <c r="FB1340" s="39"/>
      <c r="FF1340" s="3" t="s">
        <v>112</v>
      </c>
      <c r="FH1340" s="39"/>
      <c r="FJ1340" s="39"/>
    </row>
    <row r="1341" spans="1:166" customFormat="1" ht="23.25" x14ac:dyDescent="0.25">
      <c r="A1341" s="59"/>
      <c r="B1341" s="51" t="s">
        <v>113</v>
      </c>
      <c r="C1341" s="385" t="s">
        <v>114</v>
      </c>
      <c r="D1341" s="385"/>
      <c r="E1341" s="385"/>
      <c r="F1341" s="53" t="s">
        <v>79</v>
      </c>
      <c r="G1341" s="66">
        <v>51</v>
      </c>
      <c r="H1341" s="54"/>
      <c r="I1341" s="66">
        <v>51</v>
      </c>
      <c r="J1341" s="62"/>
      <c r="K1341" s="54"/>
      <c r="L1341" s="99">
        <v>4566.12</v>
      </c>
      <c r="EX1341" s="38"/>
      <c r="EY1341" s="39"/>
      <c r="EZ1341" s="39"/>
      <c r="FA1341" s="39"/>
      <c r="FB1341" s="39"/>
      <c r="FF1341" s="3" t="s">
        <v>114</v>
      </c>
      <c r="FH1341" s="39"/>
      <c r="FJ1341" s="39"/>
    </row>
    <row r="1342" spans="1:166" customFormat="1" ht="15" x14ac:dyDescent="0.25">
      <c r="A1342" s="67"/>
      <c r="B1342" s="68"/>
      <c r="C1342" s="386" t="s">
        <v>82</v>
      </c>
      <c r="D1342" s="386"/>
      <c r="E1342" s="386"/>
      <c r="F1342" s="42"/>
      <c r="G1342" s="43"/>
      <c r="H1342" s="43"/>
      <c r="I1342" s="43"/>
      <c r="J1342" s="46"/>
      <c r="K1342" s="43"/>
      <c r="L1342" s="102">
        <v>22473.25</v>
      </c>
      <c r="EX1342" s="38"/>
      <c r="EY1342" s="39"/>
      <c r="EZ1342" s="39"/>
      <c r="FA1342" s="39"/>
      <c r="FB1342" s="39"/>
      <c r="FH1342" s="39" t="s">
        <v>82</v>
      </c>
      <c r="FJ1342" s="39"/>
    </row>
    <row r="1343" spans="1:166" customFormat="1" ht="45" x14ac:dyDescent="0.25">
      <c r="A1343" s="40" t="s">
        <v>424</v>
      </c>
      <c r="B1343" s="41" t="s">
        <v>178</v>
      </c>
      <c r="C1343" s="386" t="s">
        <v>179</v>
      </c>
      <c r="D1343" s="386"/>
      <c r="E1343" s="386"/>
      <c r="F1343" s="42" t="s">
        <v>150</v>
      </c>
      <c r="G1343" s="43">
        <v>16.32</v>
      </c>
      <c r="H1343" s="44">
        <v>1</v>
      </c>
      <c r="I1343" s="71">
        <v>16.32</v>
      </c>
      <c r="J1343" s="69">
        <v>1547</v>
      </c>
      <c r="K1343" s="70">
        <v>1.04236</v>
      </c>
      <c r="L1343" s="102">
        <v>26316.5</v>
      </c>
      <c r="EX1343" s="38"/>
      <c r="EY1343" s="39"/>
      <c r="EZ1343" s="39" t="s">
        <v>179</v>
      </c>
      <c r="FA1343" s="39" t="s">
        <v>4</v>
      </c>
      <c r="FB1343" s="39" t="s">
        <v>4</v>
      </c>
      <c r="FH1343" s="39"/>
      <c r="FJ1343" s="39"/>
    </row>
    <row r="1344" spans="1:166" customFormat="1" ht="15" x14ac:dyDescent="0.25">
      <c r="A1344" s="48"/>
      <c r="B1344" s="49"/>
      <c r="C1344" s="385" t="s">
        <v>410</v>
      </c>
      <c r="D1344" s="385"/>
      <c r="E1344" s="385"/>
      <c r="F1344" s="385"/>
      <c r="G1344" s="385"/>
      <c r="H1344" s="385"/>
      <c r="I1344" s="385"/>
      <c r="J1344" s="385"/>
      <c r="K1344" s="385"/>
      <c r="L1344" s="387"/>
      <c r="EX1344" s="38"/>
      <c r="EY1344" s="39"/>
      <c r="EZ1344" s="39"/>
      <c r="FA1344" s="39"/>
      <c r="FB1344" s="39"/>
      <c r="FC1344" s="3" t="s">
        <v>410</v>
      </c>
      <c r="FH1344" s="39"/>
      <c r="FJ1344" s="39"/>
    </row>
    <row r="1345" spans="1:166" customFormat="1" ht="15" x14ac:dyDescent="0.25">
      <c r="A1345" s="48"/>
      <c r="B1345" s="49"/>
      <c r="C1345" s="385" t="s">
        <v>181</v>
      </c>
      <c r="D1345" s="385"/>
      <c r="E1345" s="385"/>
      <c r="F1345" s="385"/>
      <c r="G1345" s="385"/>
      <c r="H1345" s="385"/>
      <c r="I1345" s="385"/>
      <c r="J1345" s="385"/>
      <c r="K1345" s="385"/>
      <c r="L1345" s="387"/>
      <c r="EX1345" s="38"/>
      <c r="EY1345" s="39"/>
      <c r="EZ1345" s="39"/>
      <c r="FA1345" s="39"/>
      <c r="FB1345" s="39"/>
      <c r="FH1345" s="39"/>
      <c r="FI1345" s="3" t="s">
        <v>181</v>
      </c>
      <c r="FJ1345" s="39"/>
    </row>
    <row r="1346" spans="1:166" customFormat="1" ht="15" x14ac:dyDescent="0.25">
      <c r="A1346" s="50"/>
      <c r="B1346" s="51"/>
      <c r="C1346" s="388" t="s">
        <v>87</v>
      </c>
      <c r="D1346" s="388"/>
      <c r="E1346" s="388"/>
      <c r="F1346" s="388"/>
      <c r="G1346" s="388"/>
      <c r="H1346" s="388"/>
      <c r="I1346" s="388"/>
      <c r="J1346" s="388"/>
      <c r="K1346" s="388"/>
      <c r="L1346" s="389"/>
      <c r="EX1346" s="38"/>
      <c r="EY1346" s="39"/>
      <c r="EZ1346" s="39"/>
      <c r="FA1346" s="39"/>
      <c r="FB1346" s="39"/>
      <c r="FD1346" s="3" t="s">
        <v>87</v>
      </c>
      <c r="FH1346" s="39"/>
      <c r="FJ1346" s="39"/>
    </row>
    <row r="1347" spans="1:166" customFormat="1" ht="15" x14ac:dyDescent="0.25">
      <c r="A1347" s="50"/>
      <c r="B1347" s="51"/>
      <c r="C1347" s="388" t="s">
        <v>88</v>
      </c>
      <c r="D1347" s="388"/>
      <c r="E1347" s="388"/>
      <c r="F1347" s="388"/>
      <c r="G1347" s="388"/>
      <c r="H1347" s="388"/>
      <c r="I1347" s="388"/>
      <c r="J1347" s="388"/>
      <c r="K1347" s="388"/>
      <c r="L1347" s="389"/>
      <c r="EX1347" s="38"/>
      <c r="EY1347" s="39"/>
      <c r="EZ1347" s="39"/>
      <c r="FA1347" s="39"/>
      <c r="FB1347" s="39"/>
      <c r="FD1347" s="3" t="s">
        <v>88</v>
      </c>
      <c r="FH1347" s="39"/>
      <c r="FJ1347" s="39"/>
    </row>
    <row r="1348" spans="1:166" customFormat="1" ht="15" x14ac:dyDescent="0.25">
      <c r="A1348" s="67"/>
      <c r="B1348" s="68"/>
      <c r="C1348" s="386" t="s">
        <v>82</v>
      </c>
      <c r="D1348" s="386"/>
      <c r="E1348" s="386"/>
      <c r="F1348" s="42"/>
      <c r="G1348" s="43"/>
      <c r="H1348" s="43"/>
      <c r="I1348" s="43"/>
      <c r="J1348" s="46"/>
      <c r="K1348" s="43"/>
      <c r="L1348" s="102">
        <v>26316.5</v>
      </c>
      <c r="EX1348" s="38"/>
      <c r="EY1348" s="39"/>
      <c r="EZ1348" s="39"/>
      <c r="FA1348" s="39"/>
      <c r="FB1348" s="39"/>
      <c r="FH1348" s="39" t="s">
        <v>82</v>
      </c>
      <c r="FJ1348" s="39"/>
    </row>
    <row r="1349" spans="1:166" customFormat="1" ht="15" x14ac:dyDescent="0.25">
      <c r="A1349" s="67"/>
      <c r="B1349" s="80"/>
      <c r="C1349" s="80"/>
      <c r="D1349" s="80"/>
      <c r="E1349" s="80"/>
      <c r="F1349" s="81"/>
      <c r="G1349" s="81"/>
      <c r="H1349" s="81"/>
      <c r="I1349" s="81"/>
      <c r="J1349" s="82"/>
      <c r="K1349" s="81"/>
      <c r="L1349" s="105"/>
      <c r="EX1349" s="38"/>
      <c r="EY1349" s="39"/>
      <c r="EZ1349" s="39"/>
      <c r="FA1349" s="39"/>
      <c r="FB1349" s="39"/>
      <c r="FH1349" s="39"/>
      <c r="FJ1349" s="39"/>
    </row>
    <row r="1350" spans="1:166" customFormat="1" ht="15" x14ac:dyDescent="0.25">
      <c r="A1350" s="83"/>
      <c r="B1350" s="84"/>
      <c r="C1350" s="386" t="s">
        <v>425</v>
      </c>
      <c r="D1350" s="386"/>
      <c r="E1350" s="386"/>
      <c r="F1350" s="386"/>
      <c r="G1350" s="386"/>
      <c r="H1350" s="386"/>
      <c r="I1350" s="386"/>
      <c r="J1350" s="386"/>
      <c r="K1350" s="386"/>
      <c r="L1350" s="106">
        <v>5442055.3600000003</v>
      </c>
      <c r="EX1350" s="38"/>
      <c r="EY1350" s="39"/>
      <c r="EZ1350" s="39"/>
      <c r="FA1350" s="39"/>
      <c r="FB1350" s="39"/>
      <c r="FH1350" s="39"/>
      <c r="FJ1350" s="39" t="s">
        <v>425</v>
      </c>
    </row>
    <row r="1351" spans="1:166" customFormat="1" ht="15" x14ac:dyDescent="0.25">
      <c r="A1351" s="391" t="s">
        <v>426</v>
      </c>
      <c r="B1351" s="392"/>
      <c r="C1351" s="392"/>
      <c r="D1351" s="392"/>
      <c r="E1351" s="392"/>
      <c r="F1351" s="392"/>
      <c r="G1351" s="392"/>
      <c r="H1351" s="392"/>
      <c r="I1351" s="392"/>
      <c r="J1351" s="392"/>
      <c r="K1351" s="392"/>
      <c r="L1351" s="393"/>
      <c r="EX1351" s="38" t="s">
        <v>426</v>
      </c>
      <c r="EY1351" s="39"/>
      <c r="EZ1351" s="39"/>
      <c r="FA1351" s="39"/>
      <c r="FB1351" s="39"/>
      <c r="FH1351" s="39"/>
      <c r="FJ1351" s="39"/>
    </row>
    <row r="1352" spans="1:166" customFormat="1" ht="15" x14ac:dyDescent="0.25">
      <c r="A1352" s="394" t="s">
        <v>54</v>
      </c>
      <c r="B1352" s="395"/>
      <c r="C1352" s="395"/>
      <c r="D1352" s="395"/>
      <c r="E1352" s="395"/>
      <c r="F1352" s="395"/>
      <c r="G1352" s="395"/>
      <c r="H1352" s="395"/>
      <c r="I1352" s="395"/>
      <c r="J1352" s="395"/>
      <c r="K1352" s="395"/>
      <c r="L1352" s="396"/>
      <c r="EX1352" s="38"/>
      <c r="EY1352" s="39" t="s">
        <v>54</v>
      </c>
      <c r="EZ1352" s="39"/>
      <c r="FA1352" s="39"/>
      <c r="FB1352" s="39"/>
      <c r="FH1352" s="39"/>
      <c r="FJ1352" s="39"/>
    </row>
    <row r="1353" spans="1:166" customFormat="1" ht="34.5" x14ac:dyDescent="0.25">
      <c r="A1353" s="40" t="s">
        <v>427</v>
      </c>
      <c r="B1353" s="41" t="s">
        <v>57</v>
      </c>
      <c r="C1353" s="386" t="s">
        <v>58</v>
      </c>
      <c r="D1353" s="386"/>
      <c r="E1353" s="386"/>
      <c r="F1353" s="42" t="s">
        <v>59</v>
      </c>
      <c r="G1353" s="43">
        <v>1.78E-2</v>
      </c>
      <c r="H1353" s="44">
        <v>1</v>
      </c>
      <c r="I1353" s="45">
        <v>1.78E-2</v>
      </c>
      <c r="J1353" s="46"/>
      <c r="K1353" s="43"/>
      <c r="L1353" s="47"/>
      <c r="EX1353" s="38"/>
      <c r="EY1353" s="39"/>
      <c r="EZ1353" s="39" t="s">
        <v>58</v>
      </c>
      <c r="FA1353" s="39" t="s">
        <v>4</v>
      </c>
      <c r="FB1353" s="39" t="s">
        <v>4</v>
      </c>
      <c r="FH1353" s="39"/>
      <c r="FJ1353" s="39"/>
    </row>
    <row r="1354" spans="1:166" customFormat="1" ht="15" x14ac:dyDescent="0.25">
      <c r="A1354" s="48"/>
      <c r="B1354" s="49"/>
      <c r="C1354" s="385" t="s">
        <v>428</v>
      </c>
      <c r="D1354" s="385"/>
      <c r="E1354" s="385"/>
      <c r="F1354" s="385"/>
      <c r="G1354" s="385"/>
      <c r="H1354" s="385"/>
      <c r="I1354" s="385"/>
      <c r="J1354" s="385"/>
      <c r="K1354" s="385"/>
      <c r="L1354" s="387"/>
      <c r="EX1354" s="38"/>
      <c r="EY1354" s="39"/>
      <c r="EZ1354" s="39"/>
      <c r="FA1354" s="39"/>
      <c r="FB1354" s="39"/>
      <c r="FC1354" s="3" t="s">
        <v>428</v>
      </c>
      <c r="FH1354" s="39"/>
      <c r="FJ1354" s="39"/>
    </row>
    <row r="1355" spans="1:166" customFormat="1" ht="68.25" x14ac:dyDescent="0.25">
      <c r="A1355" s="50"/>
      <c r="B1355" s="51" t="s">
        <v>61</v>
      </c>
      <c r="C1355" s="388" t="s">
        <v>62</v>
      </c>
      <c r="D1355" s="388"/>
      <c r="E1355" s="388"/>
      <c r="F1355" s="388"/>
      <c r="G1355" s="388"/>
      <c r="H1355" s="388"/>
      <c r="I1355" s="388"/>
      <c r="J1355" s="388"/>
      <c r="K1355" s="388"/>
      <c r="L1355" s="389"/>
      <c r="EX1355" s="38"/>
      <c r="EY1355" s="39"/>
      <c r="EZ1355" s="39"/>
      <c r="FA1355" s="39"/>
      <c r="FB1355" s="39"/>
      <c r="FD1355" s="3" t="s">
        <v>62</v>
      </c>
      <c r="FH1355" s="39"/>
      <c r="FJ1355" s="39"/>
    </row>
    <row r="1356" spans="1:166" customFormat="1" ht="23.25" x14ac:dyDescent="0.25">
      <c r="A1356" s="50"/>
      <c r="B1356" s="51" t="s">
        <v>63</v>
      </c>
      <c r="C1356" s="388" t="s">
        <v>64</v>
      </c>
      <c r="D1356" s="388"/>
      <c r="E1356" s="388"/>
      <c r="F1356" s="388"/>
      <c r="G1356" s="388"/>
      <c r="H1356" s="388"/>
      <c r="I1356" s="388"/>
      <c r="J1356" s="388"/>
      <c r="K1356" s="388"/>
      <c r="L1356" s="389"/>
      <c r="EX1356" s="38"/>
      <c r="EY1356" s="39"/>
      <c r="EZ1356" s="39"/>
      <c r="FA1356" s="39"/>
      <c r="FB1356" s="39"/>
      <c r="FD1356" s="3" t="s">
        <v>64</v>
      </c>
      <c r="FH1356" s="39"/>
      <c r="FJ1356" s="39"/>
    </row>
    <row r="1357" spans="1:166" customFormat="1" ht="15" x14ac:dyDescent="0.25">
      <c r="A1357" s="52"/>
      <c r="B1357" s="51" t="s">
        <v>56</v>
      </c>
      <c r="C1357" s="385" t="s">
        <v>65</v>
      </c>
      <c r="D1357" s="385"/>
      <c r="E1357" s="385"/>
      <c r="F1357" s="53"/>
      <c r="G1357" s="54"/>
      <c r="H1357" s="54"/>
      <c r="I1357" s="54"/>
      <c r="J1357" s="55">
        <v>284668.76</v>
      </c>
      <c r="K1357" s="56">
        <v>1.3225</v>
      </c>
      <c r="L1357" s="99">
        <v>6701.24</v>
      </c>
      <c r="EX1357" s="38"/>
      <c r="EY1357" s="39"/>
      <c r="EZ1357" s="39"/>
      <c r="FA1357" s="39"/>
      <c r="FB1357" s="39"/>
      <c r="FE1357" s="3" t="s">
        <v>65</v>
      </c>
      <c r="FH1357" s="39"/>
      <c r="FJ1357" s="39"/>
    </row>
    <row r="1358" spans="1:166" customFormat="1" ht="15" x14ac:dyDescent="0.25">
      <c r="A1358" s="52"/>
      <c r="B1358" s="51" t="s">
        <v>66</v>
      </c>
      <c r="C1358" s="385" t="s">
        <v>67</v>
      </c>
      <c r="D1358" s="385"/>
      <c r="E1358" s="385"/>
      <c r="F1358" s="53"/>
      <c r="G1358" s="54"/>
      <c r="H1358" s="54"/>
      <c r="I1358" s="54"/>
      <c r="J1358" s="55">
        <v>2041.25</v>
      </c>
      <c r="K1358" s="56">
        <v>1.4375</v>
      </c>
      <c r="L1358" s="100">
        <v>52.23</v>
      </c>
      <c r="EX1358" s="38"/>
      <c r="EY1358" s="39"/>
      <c r="EZ1358" s="39"/>
      <c r="FA1358" s="39"/>
      <c r="FB1358" s="39"/>
      <c r="FE1358" s="3" t="s">
        <v>67</v>
      </c>
      <c r="FH1358" s="39"/>
      <c r="FJ1358" s="39"/>
    </row>
    <row r="1359" spans="1:166" customFormat="1" ht="15" x14ac:dyDescent="0.25">
      <c r="A1359" s="52"/>
      <c r="B1359" s="51" t="s">
        <v>68</v>
      </c>
      <c r="C1359" s="385" t="s">
        <v>69</v>
      </c>
      <c r="D1359" s="385"/>
      <c r="E1359" s="385"/>
      <c r="F1359" s="53"/>
      <c r="G1359" s="54"/>
      <c r="H1359" s="54"/>
      <c r="I1359" s="54"/>
      <c r="J1359" s="58">
        <v>9</v>
      </c>
      <c r="K1359" s="56">
        <v>1.4375</v>
      </c>
      <c r="L1359" s="100">
        <v>0.23</v>
      </c>
      <c r="EX1359" s="38"/>
      <c r="EY1359" s="39"/>
      <c r="EZ1359" s="39"/>
      <c r="FA1359" s="39"/>
      <c r="FB1359" s="39"/>
      <c r="FE1359" s="3" t="s">
        <v>69</v>
      </c>
      <c r="FH1359" s="39"/>
      <c r="FJ1359" s="39"/>
    </row>
    <row r="1360" spans="1:166" customFormat="1" ht="15" x14ac:dyDescent="0.25">
      <c r="A1360" s="52"/>
      <c r="B1360" s="51" t="s">
        <v>70</v>
      </c>
      <c r="C1360" s="385" t="s">
        <v>71</v>
      </c>
      <c r="D1360" s="385"/>
      <c r="E1360" s="385"/>
      <c r="F1360" s="53"/>
      <c r="G1360" s="54"/>
      <c r="H1360" s="54"/>
      <c r="I1360" s="54"/>
      <c r="J1360" s="55">
        <v>2732.35</v>
      </c>
      <c r="K1360" s="54"/>
      <c r="L1360" s="100">
        <v>48.64</v>
      </c>
      <c r="EX1360" s="38"/>
      <c r="EY1360" s="39"/>
      <c r="EZ1360" s="39"/>
      <c r="FA1360" s="39"/>
      <c r="FB1360" s="39"/>
      <c r="FE1360" s="3" t="s">
        <v>71</v>
      </c>
      <c r="FH1360" s="39"/>
      <c r="FJ1360" s="39"/>
    </row>
    <row r="1361" spans="1:166" customFormat="1" ht="15" x14ac:dyDescent="0.25">
      <c r="A1361" s="59"/>
      <c r="B1361" s="51"/>
      <c r="C1361" s="385" t="s">
        <v>72</v>
      </c>
      <c r="D1361" s="385"/>
      <c r="E1361" s="385"/>
      <c r="F1361" s="53" t="s">
        <v>73</v>
      </c>
      <c r="G1361" s="60">
        <v>219.68</v>
      </c>
      <c r="H1361" s="56">
        <v>1.3225</v>
      </c>
      <c r="I1361" s="75">
        <v>5.1713769999999997</v>
      </c>
      <c r="J1361" s="62"/>
      <c r="K1361" s="54"/>
      <c r="L1361" s="57"/>
      <c r="EX1361" s="38"/>
      <c r="EY1361" s="39"/>
      <c r="EZ1361" s="39"/>
      <c r="FA1361" s="39"/>
      <c r="FB1361" s="39"/>
      <c r="FF1361" s="3" t="s">
        <v>72</v>
      </c>
      <c r="FH1361" s="39"/>
      <c r="FJ1361" s="39"/>
    </row>
    <row r="1362" spans="1:166" customFormat="1" ht="15" x14ac:dyDescent="0.25">
      <c r="A1362" s="59"/>
      <c r="B1362" s="51"/>
      <c r="C1362" s="385" t="s">
        <v>74</v>
      </c>
      <c r="D1362" s="385"/>
      <c r="E1362" s="385"/>
      <c r="F1362" s="53" t="s">
        <v>73</v>
      </c>
      <c r="G1362" s="60">
        <v>0.71</v>
      </c>
      <c r="H1362" s="56">
        <v>1.4375</v>
      </c>
      <c r="I1362" s="61">
        <v>1.8167099999999999E-2</v>
      </c>
      <c r="J1362" s="62"/>
      <c r="K1362" s="54"/>
      <c r="L1362" s="57"/>
      <c r="EX1362" s="38"/>
      <c r="EY1362" s="39"/>
      <c r="EZ1362" s="39"/>
      <c r="FA1362" s="39"/>
      <c r="FB1362" s="39"/>
      <c r="FF1362" s="3" t="s">
        <v>74</v>
      </c>
      <c r="FH1362" s="39"/>
      <c r="FJ1362" s="39"/>
    </row>
    <row r="1363" spans="1:166" customFormat="1" ht="15" x14ac:dyDescent="0.25">
      <c r="A1363" s="48"/>
      <c r="B1363" s="51"/>
      <c r="C1363" s="384" t="s">
        <v>75</v>
      </c>
      <c r="D1363" s="384"/>
      <c r="E1363" s="384"/>
      <c r="F1363" s="63"/>
      <c r="G1363" s="64"/>
      <c r="H1363" s="64"/>
      <c r="I1363" s="64"/>
      <c r="J1363" s="65">
        <v>289442.36</v>
      </c>
      <c r="K1363" s="64"/>
      <c r="L1363" s="101">
        <v>6802.11</v>
      </c>
      <c r="EX1363" s="38"/>
      <c r="EY1363" s="39"/>
      <c r="EZ1363" s="39"/>
      <c r="FA1363" s="39"/>
      <c r="FB1363" s="39"/>
      <c r="FG1363" s="3" t="s">
        <v>75</v>
      </c>
      <c r="FH1363" s="39"/>
      <c r="FJ1363" s="39"/>
    </row>
    <row r="1364" spans="1:166" customFormat="1" ht="15" x14ac:dyDescent="0.25">
      <c r="A1364" s="59"/>
      <c r="B1364" s="51"/>
      <c r="C1364" s="385" t="s">
        <v>76</v>
      </c>
      <c r="D1364" s="385"/>
      <c r="E1364" s="385"/>
      <c r="F1364" s="53"/>
      <c r="G1364" s="54"/>
      <c r="H1364" s="54"/>
      <c r="I1364" s="54"/>
      <c r="J1364" s="62"/>
      <c r="K1364" s="54"/>
      <c r="L1364" s="99">
        <v>6701.47</v>
      </c>
      <c r="EX1364" s="38"/>
      <c r="EY1364" s="39"/>
      <c r="EZ1364" s="39"/>
      <c r="FA1364" s="39"/>
      <c r="FB1364" s="39"/>
      <c r="FF1364" s="3" t="s">
        <v>76</v>
      </c>
      <c r="FH1364" s="39"/>
      <c r="FJ1364" s="39"/>
    </row>
    <row r="1365" spans="1:166" customFormat="1" ht="23.25" x14ac:dyDescent="0.25">
      <c r="A1365" s="59"/>
      <c r="B1365" s="51" t="s">
        <v>77</v>
      </c>
      <c r="C1365" s="385" t="s">
        <v>78</v>
      </c>
      <c r="D1365" s="385"/>
      <c r="E1365" s="385"/>
      <c r="F1365" s="53" t="s">
        <v>79</v>
      </c>
      <c r="G1365" s="66">
        <v>126</v>
      </c>
      <c r="H1365" s="54"/>
      <c r="I1365" s="66">
        <v>126</v>
      </c>
      <c r="J1365" s="62"/>
      <c r="K1365" s="54"/>
      <c r="L1365" s="99">
        <v>8443.85</v>
      </c>
      <c r="EX1365" s="38"/>
      <c r="EY1365" s="39"/>
      <c r="EZ1365" s="39"/>
      <c r="FA1365" s="39"/>
      <c r="FB1365" s="39"/>
      <c r="FF1365" s="3" t="s">
        <v>78</v>
      </c>
      <c r="FH1365" s="39"/>
      <c r="FJ1365" s="39"/>
    </row>
    <row r="1366" spans="1:166" customFormat="1" ht="23.25" x14ac:dyDescent="0.25">
      <c r="A1366" s="59"/>
      <c r="B1366" s="51" t="s">
        <v>80</v>
      </c>
      <c r="C1366" s="385" t="s">
        <v>81</v>
      </c>
      <c r="D1366" s="385"/>
      <c r="E1366" s="385"/>
      <c r="F1366" s="53" t="s">
        <v>79</v>
      </c>
      <c r="G1366" s="66">
        <v>68</v>
      </c>
      <c r="H1366" s="54"/>
      <c r="I1366" s="66">
        <v>68</v>
      </c>
      <c r="J1366" s="62"/>
      <c r="K1366" s="54"/>
      <c r="L1366" s="99">
        <v>4557</v>
      </c>
      <c r="EX1366" s="38"/>
      <c r="EY1366" s="39"/>
      <c r="EZ1366" s="39"/>
      <c r="FA1366" s="39"/>
      <c r="FB1366" s="39"/>
      <c r="FF1366" s="3" t="s">
        <v>81</v>
      </c>
      <c r="FH1366" s="39"/>
      <c r="FJ1366" s="39"/>
    </row>
    <row r="1367" spans="1:166" customFormat="1" ht="15" x14ac:dyDescent="0.25">
      <c r="A1367" s="67"/>
      <c r="B1367" s="68"/>
      <c r="C1367" s="386" t="s">
        <v>82</v>
      </c>
      <c r="D1367" s="386"/>
      <c r="E1367" s="386"/>
      <c r="F1367" s="42"/>
      <c r="G1367" s="43"/>
      <c r="H1367" s="43"/>
      <c r="I1367" s="43"/>
      <c r="J1367" s="46"/>
      <c r="K1367" s="43"/>
      <c r="L1367" s="102">
        <v>19802.96</v>
      </c>
      <c r="EX1367" s="38"/>
      <c r="EY1367" s="39"/>
      <c r="EZ1367" s="39"/>
      <c r="FA1367" s="39"/>
      <c r="FB1367" s="39"/>
      <c r="FH1367" s="39" t="s">
        <v>82</v>
      </c>
      <c r="FJ1367" s="39"/>
    </row>
    <row r="1368" spans="1:166" customFormat="1" ht="33.75" x14ac:dyDescent="0.25">
      <c r="A1368" s="40" t="s">
        <v>429</v>
      </c>
      <c r="B1368" s="41" t="s">
        <v>162</v>
      </c>
      <c r="C1368" s="386" t="s">
        <v>163</v>
      </c>
      <c r="D1368" s="386"/>
      <c r="E1368" s="386"/>
      <c r="F1368" s="42" t="s">
        <v>85</v>
      </c>
      <c r="G1368" s="43">
        <v>33</v>
      </c>
      <c r="H1368" s="44">
        <v>1</v>
      </c>
      <c r="I1368" s="44">
        <v>33</v>
      </c>
      <c r="J1368" s="77">
        <v>796.67</v>
      </c>
      <c r="K1368" s="70">
        <v>1.04236</v>
      </c>
      <c r="L1368" s="102">
        <v>27403.759999999998</v>
      </c>
      <c r="EX1368" s="38"/>
      <c r="EY1368" s="39"/>
      <c r="EZ1368" s="39" t="s">
        <v>163</v>
      </c>
      <c r="FA1368" s="39" t="s">
        <v>4</v>
      </c>
      <c r="FB1368" s="39" t="s">
        <v>4</v>
      </c>
      <c r="FH1368" s="39"/>
      <c r="FJ1368" s="39"/>
    </row>
    <row r="1369" spans="1:166" customFormat="1" ht="15" x14ac:dyDescent="0.25">
      <c r="A1369" s="48"/>
      <c r="B1369" s="49"/>
      <c r="C1369" s="385" t="s">
        <v>164</v>
      </c>
      <c r="D1369" s="385"/>
      <c r="E1369" s="385"/>
      <c r="F1369" s="385"/>
      <c r="G1369" s="385"/>
      <c r="H1369" s="385"/>
      <c r="I1369" s="385"/>
      <c r="J1369" s="385"/>
      <c r="K1369" s="385"/>
      <c r="L1369" s="387"/>
      <c r="EX1369" s="38"/>
      <c r="EY1369" s="39"/>
      <c r="EZ1369" s="39"/>
      <c r="FA1369" s="39"/>
      <c r="FB1369" s="39"/>
      <c r="FH1369" s="39"/>
      <c r="FI1369" s="3" t="s">
        <v>164</v>
      </c>
      <c r="FJ1369" s="39"/>
    </row>
    <row r="1370" spans="1:166" customFormat="1" ht="15" x14ac:dyDescent="0.25">
      <c r="A1370" s="50"/>
      <c r="B1370" s="51"/>
      <c r="C1370" s="388" t="s">
        <v>87</v>
      </c>
      <c r="D1370" s="388"/>
      <c r="E1370" s="388"/>
      <c r="F1370" s="388"/>
      <c r="G1370" s="388"/>
      <c r="H1370" s="388"/>
      <c r="I1370" s="388"/>
      <c r="J1370" s="388"/>
      <c r="K1370" s="388"/>
      <c r="L1370" s="389"/>
      <c r="EX1370" s="38"/>
      <c r="EY1370" s="39"/>
      <c r="EZ1370" s="39"/>
      <c r="FA1370" s="39"/>
      <c r="FB1370" s="39"/>
      <c r="FD1370" s="3" t="s">
        <v>87</v>
      </c>
      <c r="FH1370" s="39"/>
      <c r="FJ1370" s="39"/>
    </row>
    <row r="1371" spans="1:166" customFormat="1" ht="15" x14ac:dyDescent="0.25">
      <c r="A1371" s="50"/>
      <c r="B1371" s="51"/>
      <c r="C1371" s="388" t="s">
        <v>88</v>
      </c>
      <c r="D1371" s="388"/>
      <c r="E1371" s="388"/>
      <c r="F1371" s="388"/>
      <c r="G1371" s="388"/>
      <c r="H1371" s="388"/>
      <c r="I1371" s="388"/>
      <c r="J1371" s="388"/>
      <c r="K1371" s="388"/>
      <c r="L1371" s="389"/>
      <c r="EX1371" s="38"/>
      <c r="EY1371" s="39"/>
      <c r="EZ1371" s="39"/>
      <c r="FA1371" s="39"/>
      <c r="FB1371" s="39"/>
      <c r="FD1371" s="3" t="s">
        <v>88</v>
      </c>
      <c r="FH1371" s="39"/>
      <c r="FJ1371" s="39"/>
    </row>
    <row r="1372" spans="1:166" customFormat="1" ht="15" x14ac:dyDescent="0.25">
      <c r="A1372" s="67"/>
      <c r="B1372" s="68"/>
      <c r="C1372" s="386" t="s">
        <v>82</v>
      </c>
      <c r="D1372" s="386"/>
      <c r="E1372" s="386"/>
      <c r="F1372" s="42"/>
      <c r="G1372" s="43"/>
      <c r="H1372" s="43"/>
      <c r="I1372" s="43"/>
      <c r="J1372" s="46"/>
      <c r="K1372" s="43"/>
      <c r="L1372" s="102">
        <v>27403.759999999998</v>
      </c>
      <c r="EX1372" s="38"/>
      <c r="EY1372" s="39"/>
      <c r="EZ1372" s="39"/>
      <c r="FA1372" s="39"/>
      <c r="FB1372" s="39"/>
      <c r="FH1372" s="39" t="s">
        <v>82</v>
      </c>
      <c r="FJ1372" s="39"/>
    </row>
    <row r="1373" spans="1:166" customFormat="1" ht="34.5" x14ac:dyDescent="0.25">
      <c r="A1373" s="40" t="s">
        <v>430</v>
      </c>
      <c r="B1373" s="41" t="s">
        <v>152</v>
      </c>
      <c r="C1373" s="386" t="s">
        <v>153</v>
      </c>
      <c r="D1373" s="386"/>
      <c r="E1373" s="386"/>
      <c r="F1373" s="42" t="s">
        <v>59</v>
      </c>
      <c r="G1373" s="43">
        <v>0.13800000000000001</v>
      </c>
      <c r="H1373" s="44">
        <v>1</v>
      </c>
      <c r="I1373" s="74">
        <v>0.13800000000000001</v>
      </c>
      <c r="J1373" s="46"/>
      <c r="K1373" s="43"/>
      <c r="L1373" s="47"/>
      <c r="EX1373" s="38"/>
      <c r="EY1373" s="39"/>
      <c r="EZ1373" s="39" t="s">
        <v>153</v>
      </c>
      <c r="FA1373" s="39" t="s">
        <v>4</v>
      </c>
      <c r="FB1373" s="39" t="s">
        <v>4</v>
      </c>
      <c r="FH1373" s="39"/>
      <c r="FJ1373" s="39"/>
    </row>
    <row r="1374" spans="1:166" customFormat="1" ht="15" x14ac:dyDescent="0.25">
      <c r="A1374" s="48"/>
      <c r="B1374" s="49"/>
      <c r="C1374" s="385" t="s">
        <v>431</v>
      </c>
      <c r="D1374" s="385"/>
      <c r="E1374" s="385"/>
      <c r="F1374" s="385"/>
      <c r="G1374" s="385"/>
      <c r="H1374" s="385"/>
      <c r="I1374" s="385"/>
      <c r="J1374" s="385"/>
      <c r="K1374" s="385"/>
      <c r="L1374" s="387"/>
      <c r="EX1374" s="38"/>
      <c r="EY1374" s="39"/>
      <c r="EZ1374" s="39"/>
      <c r="FA1374" s="39"/>
      <c r="FB1374" s="39"/>
      <c r="FC1374" s="3" t="s">
        <v>431</v>
      </c>
      <c r="FH1374" s="39"/>
      <c r="FJ1374" s="39"/>
    </row>
    <row r="1375" spans="1:166" customFormat="1" ht="68.25" x14ac:dyDescent="0.25">
      <c r="A1375" s="50"/>
      <c r="B1375" s="51" t="s">
        <v>61</v>
      </c>
      <c r="C1375" s="388" t="s">
        <v>62</v>
      </c>
      <c r="D1375" s="388"/>
      <c r="E1375" s="388"/>
      <c r="F1375" s="388"/>
      <c r="G1375" s="388"/>
      <c r="H1375" s="388"/>
      <c r="I1375" s="388"/>
      <c r="J1375" s="388"/>
      <c r="K1375" s="388"/>
      <c r="L1375" s="389"/>
      <c r="EX1375" s="38"/>
      <c r="EY1375" s="39"/>
      <c r="EZ1375" s="39"/>
      <c r="FA1375" s="39"/>
      <c r="FB1375" s="39"/>
      <c r="FD1375" s="3" t="s">
        <v>62</v>
      </c>
      <c r="FH1375" s="39"/>
      <c r="FJ1375" s="39"/>
    </row>
    <row r="1376" spans="1:166" customFormat="1" ht="23.25" x14ac:dyDescent="0.25">
      <c r="A1376" s="50"/>
      <c r="B1376" s="51" t="s">
        <v>63</v>
      </c>
      <c r="C1376" s="388" t="s">
        <v>64</v>
      </c>
      <c r="D1376" s="388"/>
      <c r="E1376" s="388"/>
      <c r="F1376" s="388"/>
      <c r="G1376" s="388"/>
      <c r="H1376" s="388"/>
      <c r="I1376" s="388"/>
      <c r="J1376" s="388"/>
      <c r="K1376" s="388"/>
      <c r="L1376" s="389"/>
      <c r="EX1376" s="38"/>
      <c r="EY1376" s="39"/>
      <c r="EZ1376" s="39"/>
      <c r="FA1376" s="39"/>
      <c r="FB1376" s="39"/>
      <c r="FD1376" s="3" t="s">
        <v>64</v>
      </c>
      <c r="FH1376" s="39"/>
      <c r="FJ1376" s="39"/>
    </row>
    <row r="1377" spans="1:166" customFormat="1" ht="15" x14ac:dyDescent="0.25">
      <c r="A1377" s="52"/>
      <c r="B1377" s="51" t="s">
        <v>56</v>
      </c>
      <c r="C1377" s="385" t="s">
        <v>65</v>
      </c>
      <c r="D1377" s="385"/>
      <c r="E1377" s="385"/>
      <c r="F1377" s="53"/>
      <c r="G1377" s="54"/>
      <c r="H1377" s="54"/>
      <c r="I1377" s="54"/>
      <c r="J1377" s="55">
        <v>69975.02</v>
      </c>
      <c r="K1377" s="56">
        <v>1.3225</v>
      </c>
      <c r="L1377" s="99">
        <v>12770.79</v>
      </c>
      <c r="EX1377" s="38"/>
      <c r="EY1377" s="39"/>
      <c r="EZ1377" s="39"/>
      <c r="FA1377" s="39"/>
      <c r="FB1377" s="39"/>
      <c r="FE1377" s="3" t="s">
        <v>65</v>
      </c>
      <c r="FH1377" s="39"/>
      <c r="FJ1377" s="39"/>
    </row>
    <row r="1378" spans="1:166" customFormat="1" ht="15" x14ac:dyDescent="0.25">
      <c r="A1378" s="52"/>
      <c r="B1378" s="51" t="s">
        <v>66</v>
      </c>
      <c r="C1378" s="385" t="s">
        <v>67</v>
      </c>
      <c r="D1378" s="385"/>
      <c r="E1378" s="385"/>
      <c r="F1378" s="53"/>
      <c r="G1378" s="54"/>
      <c r="H1378" s="54"/>
      <c r="I1378" s="54"/>
      <c r="J1378" s="55">
        <v>7187.5</v>
      </c>
      <c r="K1378" s="56">
        <v>1.4375</v>
      </c>
      <c r="L1378" s="99">
        <v>1425.82</v>
      </c>
      <c r="EX1378" s="38"/>
      <c r="EY1378" s="39"/>
      <c r="EZ1378" s="39"/>
      <c r="FA1378" s="39"/>
      <c r="FB1378" s="39"/>
      <c r="FE1378" s="3" t="s">
        <v>67</v>
      </c>
      <c r="FH1378" s="39"/>
      <c r="FJ1378" s="39"/>
    </row>
    <row r="1379" spans="1:166" customFormat="1" ht="15" x14ac:dyDescent="0.25">
      <c r="A1379" s="52"/>
      <c r="B1379" s="51" t="s">
        <v>68</v>
      </c>
      <c r="C1379" s="385" t="s">
        <v>69</v>
      </c>
      <c r="D1379" s="385"/>
      <c r="E1379" s="385"/>
      <c r="F1379" s="53"/>
      <c r="G1379" s="54"/>
      <c r="H1379" s="54"/>
      <c r="I1379" s="54"/>
      <c r="J1379" s="58">
        <v>31.38</v>
      </c>
      <c r="K1379" s="56">
        <v>1.4375</v>
      </c>
      <c r="L1379" s="100">
        <v>6.23</v>
      </c>
      <c r="EX1379" s="38"/>
      <c r="EY1379" s="39"/>
      <c r="EZ1379" s="39"/>
      <c r="FA1379" s="39"/>
      <c r="FB1379" s="39"/>
      <c r="FE1379" s="3" t="s">
        <v>69</v>
      </c>
      <c r="FH1379" s="39"/>
      <c r="FJ1379" s="39"/>
    </row>
    <row r="1380" spans="1:166" customFormat="1" ht="15" x14ac:dyDescent="0.25">
      <c r="A1380" s="52"/>
      <c r="B1380" s="51" t="s">
        <v>70</v>
      </c>
      <c r="C1380" s="385" t="s">
        <v>71</v>
      </c>
      <c r="D1380" s="385"/>
      <c r="E1380" s="385"/>
      <c r="F1380" s="53"/>
      <c r="G1380" s="54"/>
      <c r="H1380" s="54"/>
      <c r="I1380" s="54"/>
      <c r="J1380" s="58">
        <v>68.63</v>
      </c>
      <c r="K1380" s="54"/>
      <c r="L1380" s="100">
        <v>9.4700000000000006</v>
      </c>
      <c r="EX1380" s="38"/>
      <c r="EY1380" s="39"/>
      <c r="EZ1380" s="39"/>
      <c r="FA1380" s="39"/>
      <c r="FB1380" s="39"/>
      <c r="FE1380" s="3" t="s">
        <v>71</v>
      </c>
      <c r="FH1380" s="39"/>
      <c r="FJ1380" s="39"/>
    </row>
    <row r="1381" spans="1:166" customFormat="1" ht="15" x14ac:dyDescent="0.25">
      <c r="A1381" s="59"/>
      <c r="B1381" s="51"/>
      <c r="C1381" s="385" t="s">
        <v>72</v>
      </c>
      <c r="D1381" s="385"/>
      <c r="E1381" s="385"/>
      <c r="F1381" s="53" t="s">
        <v>73</v>
      </c>
      <c r="G1381" s="66">
        <v>54</v>
      </c>
      <c r="H1381" s="56">
        <v>1.3225</v>
      </c>
      <c r="I1381" s="72">
        <v>9.8552700000000009</v>
      </c>
      <c r="J1381" s="62"/>
      <c r="K1381" s="54"/>
      <c r="L1381" s="57"/>
      <c r="EX1381" s="38"/>
      <c r="EY1381" s="39"/>
      <c r="EZ1381" s="39"/>
      <c r="FA1381" s="39"/>
      <c r="FB1381" s="39"/>
      <c r="FF1381" s="3" t="s">
        <v>72</v>
      </c>
      <c r="FH1381" s="39"/>
      <c r="FJ1381" s="39"/>
    </row>
    <row r="1382" spans="1:166" customFormat="1" ht="15" x14ac:dyDescent="0.25">
      <c r="A1382" s="59"/>
      <c r="B1382" s="51"/>
      <c r="C1382" s="385" t="s">
        <v>74</v>
      </c>
      <c r="D1382" s="385"/>
      <c r="E1382" s="385"/>
      <c r="F1382" s="53" t="s">
        <v>73</v>
      </c>
      <c r="G1382" s="73">
        <v>2.5</v>
      </c>
      <c r="H1382" s="56">
        <v>1.4375</v>
      </c>
      <c r="I1382" s="61">
        <v>0.49593749999999998</v>
      </c>
      <c r="J1382" s="62"/>
      <c r="K1382" s="54"/>
      <c r="L1382" s="57"/>
      <c r="EX1382" s="38"/>
      <c r="EY1382" s="39"/>
      <c r="EZ1382" s="39"/>
      <c r="FA1382" s="39"/>
      <c r="FB1382" s="39"/>
      <c r="FF1382" s="3" t="s">
        <v>74</v>
      </c>
      <c r="FH1382" s="39"/>
      <c r="FJ1382" s="39"/>
    </row>
    <row r="1383" spans="1:166" customFormat="1" ht="15" x14ac:dyDescent="0.25">
      <c r="A1383" s="48"/>
      <c r="B1383" s="51"/>
      <c r="C1383" s="384" t="s">
        <v>75</v>
      </c>
      <c r="D1383" s="384"/>
      <c r="E1383" s="384"/>
      <c r="F1383" s="63"/>
      <c r="G1383" s="64"/>
      <c r="H1383" s="64"/>
      <c r="I1383" s="64"/>
      <c r="J1383" s="65">
        <v>77231.149999999994</v>
      </c>
      <c r="K1383" s="64"/>
      <c r="L1383" s="101">
        <v>14206.08</v>
      </c>
      <c r="EX1383" s="38"/>
      <c r="EY1383" s="39"/>
      <c r="EZ1383" s="39"/>
      <c r="FA1383" s="39"/>
      <c r="FB1383" s="39"/>
      <c r="FG1383" s="3" t="s">
        <v>75</v>
      </c>
      <c r="FH1383" s="39"/>
      <c r="FJ1383" s="39"/>
    </row>
    <row r="1384" spans="1:166" customFormat="1" ht="15" x14ac:dyDescent="0.25">
      <c r="A1384" s="59"/>
      <c r="B1384" s="51"/>
      <c r="C1384" s="385" t="s">
        <v>76</v>
      </c>
      <c r="D1384" s="385"/>
      <c r="E1384" s="385"/>
      <c r="F1384" s="53"/>
      <c r="G1384" s="54"/>
      <c r="H1384" s="54"/>
      <c r="I1384" s="54"/>
      <c r="J1384" s="62"/>
      <c r="K1384" s="54"/>
      <c r="L1384" s="99">
        <v>12777.02</v>
      </c>
      <c r="EX1384" s="38"/>
      <c r="EY1384" s="39"/>
      <c r="EZ1384" s="39"/>
      <c r="FA1384" s="39"/>
      <c r="FB1384" s="39"/>
      <c r="FF1384" s="3" t="s">
        <v>76</v>
      </c>
      <c r="FH1384" s="39"/>
      <c r="FJ1384" s="39"/>
    </row>
    <row r="1385" spans="1:166" customFormat="1" ht="23.25" x14ac:dyDescent="0.25">
      <c r="A1385" s="59"/>
      <c r="B1385" s="51" t="s">
        <v>111</v>
      </c>
      <c r="C1385" s="385" t="s">
        <v>112</v>
      </c>
      <c r="D1385" s="385"/>
      <c r="E1385" s="385"/>
      <c r="F1385" s="53" t="s">
        <v>79</v>
      </c>
      <c r="G1385" s="66">
        <v>97</v>
      </c>
      <c r="H1385" s="54"/>
      <c r="I1385" s="66">
        <v>97</v>
      </c>
      <c r="J1385" s="62"/>
      <c r="K1385" s="54"/>
      <c r="L1385" s="99">
        <v>12393.71</v>
      </c>
      <c r="EX1385" s="38"/>
      <c r="EY1385" s="39"/>
      <c r="EZ1385" s="39"/>
      <c r="FA1385" s="39"/>
      <c r="FB1385" s="39"/>
      <c r="FF1385" s="3" t="s">
        <v>112</v>
      </c>
      <c r="FH1385" s="39"/>
      <c r="FJ1385" s="39"/>
    </row>
    <row r="1386" spans="1:166" customFormat="1" ht="23.25" x14ac:dyDescent="0.25">
      <c r="A1386" s="59"/>
      <c r="B1386" s="51" t="s">
        <v>113</v>
      </c>
      <c r="C1386" s="385" t="s">
        <v>114</v>
      </c>
      <c r="D1386" s="385"/>
      <c r="E1386" s="385"/>
      <c r="F1386" s="53" t="s">
        <v>79</v>
      </c>
      <c r="G1386" s="66">
        <v>51</v>
      </c>
      <c r="H1386" s="54"/>
      <c r="I1386" s="66">
        <v>51</v>
      </c>
      <c r="J1386" s="62"/>
      <c r="K1386" s="54"/>
      <c r="L1386" s="99">
        <v>6516.28</v>
      </c>
      <c r="EX1386" s="38"/>
      <c r="EY1386" s="39"/>
      <c r="EZ1386" s="39"/>
      <c r="FA1386" s="39"/>
      <c r="FB1386" s="39"/>
      <c r="FF1386" s="3" t="s">
        <v>114</v>
      </c>
      <c r="FH1386" s="39"/>
      <c r="FJ1386" s="39"/>
    </row>
    <row r="1387" spans="1:166" customFormat="1" ht="15" x14ac:dyDescent="0.25">
      <c r="A1387" s="67"/>
      <c r="B1387" s="68"/>
      <c r="C1387" s="386" t="s">
        <v>82</v>
      </c>
      <c r="D1387" s="386"/>
      <c r="E1387" s="386"/>
      <c r="F1387" s="42"/>
      <c r="G1387" s="43"/>
      <c r="H1387" s="43"/>
      <c r="I1387" s="43"/>
      <c r="J1387" s="46"/>
      <c r="K1387" s="43"/>
      <c r="L1387" s="102">
        <v>33116.07</v>
      </c>
      <c r="EX1387" s="38"/>
      <c r="EY1387" s="39"/>
      <c r="EZ1387" s="39"/>
      <c r="FA1387" s="39"/>
      <c r="FB1387" s="39"/>
      <c r="FH1387" s="39" t="s">
        <v>82</v>
      </c>
      <c r="FJ1387" s="39"/>
    </row>
    <row r="1388" spans="1:166" customFormat="1" ht="45" x14ac:dyDescent="0.25">
      <c r="A1388" s="40" t="s">
        <v>432</v>
      </c>
      <c r="B1388" s="41" t="s">
        <v>383</v>
      </c>
      <c r="C1388" s="386" t="s">
        <v>157</v>
      </c>
      <c r="D1388" s="386"/>
      <c r="E1388" s="386"/>
      <c r="F1388" s="42" t="s">
        <v>85</v>
      </c>
      <c r="G1388" s="43">
        <v>16.7</v>
      </c>
      <c r="H1388" s="44">
        <v>1</v>
      </c>
      <c r="I1388" s="78">
        <v>16.7</v>
      </c>
      <c r="J1388" s="69">
        <v>4225</v>
      </c>
      <c r="K1388" s="70">
        <v>1.04236</v>
      </c>
      <c r="L1388" s="102">
        <v>73546.320000000007</v>
      </c>
      <c r="EX1388" s="38"/>
      <c r="EY1388" s="39"/>
      <c r="EZ1388" s="39" t="s">
        <v>157</v>
      </c>
      <c r="FA1388" s="39" t="s">
        <v>4</v>
      </c>
      <c r="FB1388" s="39" t="s">
        <v>4</v>
      </c>
      <c r="FH1388" s="39"/>
      <c r="FJ1388" s="39"/>
    </row>
    <row r="1389" spans="1:166" customFormat="1" ht="15" x14ac:dyDescent="0.25">
      <c r="A1389" s="48"/>
      <c r="B1389" s="49"/>
      <c r="C1389" s="385" t="s">
        <v>158</v>
      </c>
      <c r="D1389" s="385"/>
      <c r="E1389" s="385"/>
      <c r="F1389" s="385"/>
      <c r="G1389" s="385"/>
      <c r="H1389" s="385"/>
      <c r="I1389" s="385"/>
      <c r="J1389" s="385"/>
      <c r="K1389" s="385"/>
      <c r="L1389" s="387"/>
      <c r="EX1389" s="38"/>
      <c r="EY1389" s="39"/>
      <c r="EZ1389" s="39"/>
      <c r="FA1389" s="39"/>
      <c r="FB1389" s="39"/>
      <c r="FH1389" s="39"/>
      <c r="FI1389" s="3" t="s">
        <v>158</v>
      </c>
      <c r="FJ1389" s="39"/>
    </row>
    <row r="1390" spans="1:166" customFormat="1" ht="15" x14ac:dyDescent="0.25">
      <c r="A1390" s="50"/>
      <c r="B1390" s="51"/>
      <c r="C1390" s="388" t="s">
        <v>87</v>
      </c>
      <c r="D1390" s="388"/>
      <c r="E1390" s="388"/>
      <c r="F1390" s="388"/>
      <c r="G1390" s="388"/>
      <c r="H1390" s="388"/>
      <c r="I1390" s="388"/>
      <c r="J1390" s="388"/>
      <c r="K1390" s="388"/>
      <c r="L1390" s="389"/>
      <c r="EX1390" s="38"/>
      <c r="EY1390" s="39"/>
      <c r="EZ1390" s="39"/>
      <c r="FA1390" s="39"/>
      <c r="FB1390" s="39"/>
      <c r="FD1390" s="3" t="s">
        <v>87</v>
      </c>
      <c r="FH1390" s="39"/>
      <c r="FJ1390" s="39"/>
    </row>
    <row r="1391" spans="1:166" customFormat="1" ht="15" x14ac:dyDescent="0.25">
      <c r="A1391" s="50"/>
      <c r="B1391" s="51"/>
      <c r="C1391" s="388" t="s">
        <v>88</v>
      </c>
      <c r="D1391" s="388"/>
      <c r="E1391" s="388"/>
      <c r="F1391" s="388"/>
      <c r="G1391" s="388"/>
      <c r="H1391" s="388"/>
      <c r="I1391" s="388"/>
      <c r="J1391" s="388"/>
      <c r="K1391" s="388"/>
      <c r="L1391" s="389"/>
      <c r="EX1391" s="38"/>
      <c r="EY1391" s="39"/>
      <c r="EZ1391" s="39"/>
      <c r="FA1391" s="39"/>
      <c r="FB1391" s="39"/>
      <c r="FD1391" s="3" t="s">
        <v>88</v>
      </c>
      <c r="FH1391" s="39"/>
      <c r="FJ1391" s="39"/>
    </row>
    <row r="1392" spans="1:166" customFormat="1" ht="15" x14ac:dyDescent="0.25">
      <c r="A1392" s="67"/>
      <c r="B1392" s="68"/>
      <c r="C1392" s="386" t="s">
        <v>82</v>
      </c>
      <c r="D1392" s="386"/>
      <c r="E1392" s="386"/>
      <c r="F1392" s="42"/>
      <c r="G1392" s="43"/>
      <c r="H1392" s="43"/>
      <c r="I1392" s="43"/>
      <c r="J1392" s="46"/>
      <c r="K1392" s="43"/>
      <c r="L1392" s="102">
        <v>73546.320000000007</v>
      </c>
      <c r="EX1392" s="38"/>
      <c r="EY1392" s="39"/>
      <c r="EZ1392" s="39"/>
      <c r="FA1392" s="39"/>
      <c r="FB1392" s="39"/>
      <c r="FH1392" s="39" t="s">
        <v>82</v>
      </c>
      <c r="FJ1392" s="39"/>
    </row>
    <row r="1393" spans="1:166" customFormat="1" ht="34.5" x14ac:dyDescent="0.25">
      <c r="A1393" s="40" t="s">
        <v>433</v>
      </c>
      <c r="B1393" s="41" t="s">
        <v>57</v>
      </c>
      <c r="C1393" s="386" t="s">
        <v>58</v>
      </c>
      <c r="D1393" s="386"/>
      <c r="E1393" s="386"/>
      <c r="F1393" s="42" t="s">
        <v>59</v>
      </c>
      <c r="G1393" s="43">
        <v>6.4999999999999997E-3</v>
      </c>
      <c r="H1393" s="44">
        <v>1</v>
      </c>
      <c r="I1393" s="45">
        <v>6.4999999999999997E-3</v>
      </c>
      <c r="J1393" s="46"/>
      <c r="K1393" s="43"/>
      <c r="L1393" s="47"/>
      <c r="EX1393" s="38"/>
      <c r="EY1393" s="39"/>
      <c r="EZ1393" s="39" t="s">
        <v>58</v>
      </c>
      <c r="FA1393" s="39" t="s">
        <v>4</v>
      </c>
      <c r="FB1393" s="39" t="s">
        <v>4</v>
      </c>
      <c r="FH1393" s="39"/>
      <c r="FJ1393" s="39"/>
    </row>
    <row r="1394" spans="1:166" customFormat="1" ht="15" x14ac:dyDescent="0.25">
      <c r="A1394" s="48"/>
      <c r="B1394" s="49"/>
      <c r="C1394" s="385" t="s">
        <v>434</v>
      </c>
      <c r="D1394" s="385"/>
      <c r="E1394" s="385"/>
      <c r="F1394" s="385"/>
      <c r="G1394" s="385"/>
      <c r="H1394" s="385"/>
      <c r="I1394" s="385"/>
      <c r="J1394" s="385"/>
      <c r="K1394" s="385"/>
      <c r="L1394" s="387"/>
      <c r="EX1394" s="38"/>
      <c r="EY1394" s="39"/>
      <c r="EZ1394" s="39"/>
      <c r="FA1394" s="39"/>
      <c r="FB1394" s="39"/>
      <c r="FC1394" s="3" t="s">
        <v>434</v>
      </c>
      <c r="FH1394" s="39"/>
      <c r="FJ1394" s="39"/>
    </row>
    <row r="1395" spans="1:166" customFormat="1" ht="68.25" x14ac:dyDescent="0.25">
      <c r="A1395" s="50"/>
      <c r="B1395" s="51" t="s">
        <v>61</v>
      </c>
      <c r="C1395" s="388" t="s">
        <v>62</v>
      </c>
      <c r="D1395" s="388"/>
      <c r="E1395" s="388"/>
      <c r="F1395" s="388"/>
      <c r="G1395" s="388"/>
      <c r="H1395" s="388"/>
      <c r="I1395" s="388"/>
      <c r="J1395" s="388"/>
      <c r="K1395" s="388"/>
      <c r="L1395" s="389"/>
      <c r="EX1395" s="38"/>
      <c r="EY1395" s="39"/>
      <c r="EZ1395" s="39"/>
      <c r="FA1395" s="39"/>
      <c r="FB1395" s="39"/>
      <c r="FD1395" s="3" t="s">
        <v>62</v>
      </c>
      <c r="FH1395" s="39"/>
      <c r="FJ1395" s="39"/>
    </row>
    <row r="1396" spans="1:166" customFormat="1" ht="23.25" x14ac:dyDescent="0.25">
      <c r="A1396" s="50"/>
      <c r="B1396" s="51" t="s">
        <v>63</v>
      </c>
      <c r="C1396" s="388" t="s">
        <v>64</v>
      </c>
      <c r="D1396" s="388"/>
      <c r="E1396" s="388"/>
      <c r="F1396" s="388"/>
      <c r="G1396" s="388"/>
      <c r="H1396" s="388"/>
      <c r="I1396" s="388"/>
      <c r="J1396" s="388"/>
      <c r="K1396" s="388"/>
      <c r="L1396" s="389"/>
      <c r="EX1396" s="38"/>
      <c r="EY1396" s="39"/>
      <c r="EZ1396" s="39"/>
      <c r="FA1396" s="39"/>
      <c r="FB1396" s="39"/>
      <c r="FD1396" s="3" t="s">
        <v>64</v>
      </c>
      <c r="FH1396" s="39"/>
      <c r="FJ1396" s="39"/>
    </row>
    <row r="1397" spans="1:166" customFormat="1" ht="15" x14ac:dyDescent="0.25">
      <c r="A1397" s="52"/>
      <c r="B1397" s="51" t="s">
        <v>56</v>
      </c>
      <c r="C1397" s="385" t="s">
        <v>65</v>
      </c>
      <c r="D1397" s="385"/>
      <c r="E1397" s="385"/>
      <c r="F1397" s="53"/>
      <c r="G1397" s="54"/>
      <c r="H1397" s="54"/>
      <c r="I1397" s="54"/>
      <c r="J1397" s="55">
        <v>284668.76</v>
      </c>
      <c r="K1397" s="56">
        <v>1.3225</v>
      </c>
      <c r="L1397" s="99">
        <v>2447.08</v>
      </c>
      <c r="EX1397" s="38"/>
      <c r="EY1397" s="39"/>
      <c r="EZ1397" s="39"/>
      <c r="FA1397" s="39"/>
      <c r="FB1397" s="39"/>
      <c r="FE1397" s="3" t="s">
        <v>65</v>
      </c>
      <c r="FH1397" s="39"/>
      <c r="FJ1397" s="39"/>
    </row>
    <row r="1398" spans="1:166" customFormat="1" ht="15" x14ac:dyDescent="0.25">
      <c r="A1398" s="52"/>
      <c r="B1398" s="51" t="s">
        <v>66</v>
      </c>
      <c r="C1398" s="385" t="s">
        <v>67</v>
      </c>
      <c r="D1398" s="385"/>
      <c r="E1398" s="385"/>
      <c r="F1398" s="53"/>
      <c r="G1398" s="54"/>
      <c r="H1398" s="54"/>
      <c r="I1398" s="54"/>
      <c r="J1398" s="55">
        <v>2041.25</v>
      </c>
      <c r="K1398" s="56">
        <v>1.4375</v>
      </c>
      <c r="L1398" s="100">
        <v>19.07</v>
      </c>
      <c r="EX1398" s="38"/>
      <c r="EY1398" s="39"/>
      <c r="EZ1398" s="39"/>
      <c r="FA1398" s="39"/>
      <c r="FB1398" s="39"/>
      <c r="FE1398" s="3" t="s">
        <v>67</v>
      </c>
      <c r="FH1398" s="39"/>
      <c r="FJ1398" s="39"/>
    </row>
    <row r="1399" spans="1:166" customFormat="1" ht="15" x14ac:dyDescent="0.25">
      <c r="A1399" s="52"/>
      <c r="B1399" s="51" t="s">
        <v>68</v>
      </c>
      <c r="C1399" s="385" t="s">
        <v>69</v>
      </c>
      <c r="D1399" s="385"/>
      <c r="E1399" s="385"/>
      <c r="F1399" s="53"/>
      <c r="G1399" s="54"/>
      <c r="H1399" s="54"/>
      <c r="I1399" s="54"/>
      <c r="J1399" s="58">
        <v>9</v>
      </c>
      <c r="K1399" s="56">
        <v>1.4375</v>
      </c>
      <c r="L1399" s="100">
        <v>0.08</v>
      </c>
      <c r="EX1399" s="38"/>
      <c r="EY1399" s="39"/>
      <c r="EZ1399" s="39"/>
      <c r="FA1399" s="39"/>
      <c r="FB1399" s="39"/>
      <c r="FE1399" s="3" t="s">
        <v>69</v>
      </c>
      <c r="FH1399" s="39"/>
      <c r="FJ1399" s="39"/>
    </row>
    <row r="1400" spans="1:166" customFormat="1" ht="15" x14ac:dyDescent="0.25">
      <c r="A1400" s="52"/>
      <c r="B1400" s="51" t="s">
        <v>70</v>
      </c>
      <c r="C1400" s="385" t="s">
        <v>71</v>
      </c>
      <c r="D1400" s="385"/>
      <c r="E1400" s="385"/>
      <c r="F1400" s="53"/>
      <c r="G1400" s="54"/>
      <c r="H1400" s="54"/>
      <c r="I1400" s="54"/>
      <c r="J1400" s="55">
        <v>2732.35</v>
      </c>
      <c r="K1400" s="54"/>
      <c r="L1400" s="100">
        <v>17.760000000000002</v>
      </c>
      <c r="EX1400" s="38"/>
      <c r="EY1400" s="39"/>
      <c r="EZ1400" s="39"/>
      <c r="FA1400" s="39"/>
      <c r="FB1400" s="39"/>
      <c r="FE1400" s="3" t="s">
        <v>71</v>
      </c>
      <c r="FH1400" s="39"/>
      <c r="FJ1400" s="39"/>
    </row>
    <row r="1401" spans="1:166" customFormat="1" ht="15" x14ac:dyDescent="0.25">
      <c r="A1401" s="59"/>
      <c r="B1401" s="51"/>
      <c r="C1401" s="385" t="s">
        <v>72</v>
      </c>
      <c r="D1401" s="385"/>
      <c r="E1401" s="385"/>
      <c r="F1401" s="53" t="s">
        <v>73</v>
      </c>
      <c r="G1401" s="60">
        <v>219.68</v>
      </c>
      <c r="H1401" s="56">
        <v>1.3225</v>
      </c>
      <c r="I1401" s="61">
        <v>1.8884242</v>
      </c>
      <c r="J1401" s="62"/>
      <c r="K1401" s="54"/>
      <c r="L1401" s="57"/>
      <c r="EX1401" s="38"/>
      <c r="EY1401" s="39"/>
      <c r="EZ1401" s="39"/>
      <c r="FA1401" s="39"/>
      <c r="FB1401" s="39"/>
      <c r="FF1401" s="3" t="s">
        <v>72</v>
      </c>
      <c r="FH1401" s="39"/>
      <c r="FJ1401" s="39"/>
    </row>
    <row r="1402" spans="1:166" customFormat="1" ht="15" x14ac:dyDescent="0.25">
      <c r="A1402" s="59"/>
      <c r="B1402" s="51"/>
      <c r="C1402" s="385" t="s">
        <v>74</v>
      </c>
      <c r="D1402" s="385"/>
      <c r="E1402" s="385"/>
      <c r="F1402" s="53" t="s">
        <v>73</v>
      </c>
      <c r="G1402" s="60">
        <v>0.71</v>
      </c>
      <c r="H1402" s="56">
        <v>1.4375</v>
      </c>
      <c r="I1402" s="61">
        <v>6.6341000000000004E-3</v>
      </c>
      <c r="J1402" s="62"/>
      <c r="K1402" s="54"/>
      <c r="L1402" s="57"/>
      <c r="EX1402" s="38"/>
      <c r="EY1402" s="39"/>
      <c r="EZ1402" s="39"/>
      <c r="FA1402" s="39"/>
      <c r="FB1402" s="39"/>
      <c r="FF1402" s="3" t="s">
        <v>74</v>
      </c>
      <c r="FH1402" s="39"/>
      <c r="FJ1402" s="39"/>
    </row>
    <row r="1403" spans="1:166" customFormat="1" ht="15" x14ac:dyDescent="0.25">
      <c r="A1403" s="48"/>
      <c r="B1403" s="51"/>
      <c r="C1403" s="384" t="s">
        <v>75</v>
      </c>
      <c r="D1403" s="384"/>
      <c r="E1403" s="384"/>
      <c r="F1403" s="63"/>
      <c r="G1403" s="64"/>
      <c r="H1403" s="64"/>
      <c r="I1403" s="64"/>
      <c r="J1403" s="65">
        <v>289442.36</v>
      </c>
      <c r="K1403" s="64"/>
      <c r="L1403" s="101">
        <v>2483.91</v>
      </c>
      <c r="EX1403" s="38"/>
      <c r="EY1403" s="39"/>
      <c r="EZ1403" s="39"/>
      <c r="FA1403" s="39"/>
      <c r="FB1403" s="39"/>
      <c r="FG1403" s="3" t="s">
        <v>75</v>
      </c>
      <c r="FH1403" s="39"/>
      <c r="FJ1403" s="39"/>
    </row>
    <row r="1404" spans="1:166" customFormat="1" ht="15" x14ac:dyDescent="0.25">
      <c r="A1404" s="59"/>
      <c r="B1404" s="51"/>
      <c r="C1404" s="385" t="s">
        <v>76</v>
      </c>
      <c r="D1404" s="385"/>
      <c r="E1404" s="385"/>
      <c r="F1404" s="53"/>
      <c r="G1404" s="54"/>
      <c r="H1404" s="54"/>
      <c r="I1404" s="54"/>
      <c r="J1404" s="62"/>
      <c r="K1404" s="54"/>
      <c r="L1404" s="99">
        <v>2447.16</v>
      </c>
      <c r="EX1404" s="38"/>
      <c r="EY1404" s="39"/>
      <c r="EZ1404" s="39"/>
      <c r="FA1404" s="39"/>
      <c r="FB1404" s="39"/>
      <c r="FF1404" s="3" t="s">
        <v>76</v>
      </c>
      <c r="FH1404" s="39"/>
      <c r="FJ1404" s="39"/>
    </row>
    <row r="1405" spans="1:166" customFormat="1" ht="23.25" x14ac:dyDescent="0.25">
      <c r="A1405" s="59"/>
      <c r="B1405" s="51" t="s">
        <v>77</v>
      </c>
      <c r="C1405" s="385" t="s">
        <v>78</v>
      </c>
      <c r="D1405" s="385"/>
      <c r="E1405" s="385"/>
      <c r="F1405" s="53" t="s">
        <v>79</v>
      </c>
      <c r="G1405" s="66">
        <v>126</v>
      </c>
      <c r="H1405" s="54"/>
      <c r="I1405" s="66">
        <v>126</v>
      </c>
      <c r="J1405" s="62"/>
      <c r="K1405" s="54"/>
      <c r="L1405" s="99">
        <v>3083.42</v>
      </c>
      <c r="EX1405" s="38"/>
      <c r="EY1405" s="39"/>
      <c r="EZ1405" s="39"/>
      <c r="FA1405" s="39"/>
      <c r="FB1405" s="39"/>
      <c r="FF1405" s="3" t="s">
        <v>78</v>
      </c>
      <c r="FH1405" s="39"/>
      <c r="FJ1405" s="39"/>
    </row>
    <row r="1406" spans="1:166" customFormat="1" ht="23.25" x14ac:dyDescent="0.25">
      <c r="A1406" s="59"/>
      <c r="B1406" s="51" t="s">
        <v>80</v>
      </c>
      <c r="C1406" s="385" t="s">
        <v>81</v>
      </c>
      <c r="D1406" s="385"/>
      <c r="E1406" s="385"/>
      <c r="F1406" s="53" t="s">
        <v>79</v>
      </c>
      <c r="G1406" s="66">
        <v>68</v>
      </c>
      <c r="H1406" s="54"/>
      <c r="I1406" s="66">
        <v>68</v>
      </c>
      <c r="J1406" s="62"/>
      <c r="K1406" s="54"/>
      <c r="L1406" s="99">
        <v>1664.07</v>
      </c>
      <c r="EX1406" s="38"/>
      <c r="EY1406" s="39"/>
      <c r="EZ1406" s="39"/>
      <c r="FA1406" s="39"/>
      <c r="FB1406" s="39"/>
      <c r="FF1406" s="3" t="s">
        <v>81</v>
      </c>
      <c r="FH1406" s="39"/>
      <c r="FJ1406" s="39"/>
    </row>
    <row r="1407" spans="1:166" customFormat="1" ht="15" x14ac:dyDescent="0.25">
      <c r="A1407" s="67"/>
      <c r="B1407" s="68"/>
      <c r="C1407" s="386" t="s">
        <v>82</v>
      </c>
      <c r="D1407" s="386"/>
      <c r="E1407" s="386"/>
      <c r="F1407" s="42"/>
      <c r="G1407" s="43"/>
      <c r="H1407" s="43"/>
      <c r="I1407" s="43"/>
      <c r="J1407" s="46"/>
      <c r="K1407" s="43"/>
      <c r="L1407" s="102">
        <v>7231.4</v>
      </c>
      <c r="EX1407" s="38"/>
      <c r="EY1407" s="39"/>
      <c r="EZ1407" s="39"/>
      <c r="FA1407" s="39"/>
      <c r="FB1407" s="39"/>
      <c r="FH1407" s="39" t="s">
        <v>82</v>
      </c>
      <c r="FJ1407" s="39"/>
    </row>
    <row r="1408" spans="1:166" customFormat="1" ht="33.75" x14ac:dyDescent="0.25">
      <c r="A1408" s="40" t="s">
        <v>435</v>
      </c>
      <c r="B1408" s="41" t="s">
        <v>162</v>
      </c>
      <c r="C1408" s="386" t="s">
        <v>163</v>
      </c>
      <c r="D1408" s="386"/>
      <c r="E1408" s="386"/>
      <c r="F1408" s="42" t="s">
        <v>85</v>
      </c>
      <c r="G1408" s="43">
        <v>12</v>
      </c>
      <c r="H1408" s="44">
        <v>1</v>
      </c>
      <c r="I1408" s="44">
        <v>12</v>
      </c>
      <c r="J1408" s="77">
        <v>796.67</v>
      </c>
      <c r="K1408" s="70">
        <v>1.04236</v>
      </c>
      <c r="L1408" s="102">
        <v>9965</v>
      </c>
      <c r="EX1408" s="38"/>
      <c r="EY1408" s="39"/>
      <c r="EZ1408" s="39" t="s">
        <v>163</v>
      </c>
      <c r="FA1408" s="39" t="s">
        <v>4</v>
      </c>
      <c r="FB1408" s="39" t="s">
        <v>4</v>
      </c>
      <c r="FH1408" s="39"/>
      <c r="FJ1408" s="39"/>
    </row>
    <row r="1409" spans="1:166" customFormat="1" ht="15" x14ac:dyDescent="0.25">
      <c r="A1409" s="48"/>
      <c r="B1409" s="49"/>
      <c r="C1409" s="385" t="s">
        <v>164</v>
      </c>
      <c r="D1409" s="385"/>
      <c r="E1409" s="385"/>
      <c r="F1409" s="385"/>
      <c r="G1409" s="385"/>
      <c r="H1409" s="385"/>
      <c r="I1409" s="385"/>
      <c r="J1409" s="385"/>
      <c r="K1409" s="385"/>
      <c r="L1409" s="387"/>
      <c r="EX1409" s="38"/>
      <c r="EY1409" s="39"/>
      <c r="EZ1409" s="39"/>
      <c r="FA1409" s="39"/>
      <c r="FB1409" s="39"/>
      <c r="FH1409" s="39"/>
      <c r="FI1409" s="3" t="s">
        <v>164</v>
      </c>
      <c r="FJ1409" s="39"/>
    </row>
    <row r="1410" spans="1:166" customFormat="1" ht="15" x14ac:dyDescent="0.25">
      <c r="A1410" s="50"/>
      <c r="B1410" s="51"/>
      <c r="C1410" s="388" t="s">
        <v>87</v>
      </c>
      <c r="D1410" s="388"/>
      <c r="E1410" s="388"/>
      <c r="F1410" s="388"/>
      <c r="G1410" s="388"/>
      <c r="H1410" s="388"/>
      <c r="I1410" s="388"/>
      <c r="J1410" s="388"/>
      <c r="K1410" s="388"/>
      <c r="L1410" s="389"/>
      <c r="EX1410" s="38"/>
      <c r="EY1410" s="39"/>
      <c r="EZ1410" s="39"/>
      <c r="FA1410" s="39"/>
      <c r="FB1410" s="39"/>
      <c r="FD1410" s="3" t="s">
        <v>87</v>
      </c>
      <c r="FH1410" s="39"/>
      <c r="FJ1410" s="39"/>
    </row>
    <row r="1411" spans="1:166" customFormat="1" ht="15" x14ac:dyDescent="0.25">
      <c r="A1411" s="50"/>
      <c r="B1411" s="51"/>
      <c r="C1411" s="388" t="s">
        <v>88</v>
      </c>
      <c r="D1411" s="388"/>
      <c r="E1411" s="388"/>
      <c r="F1411" s="388"/>
      <c r="G1411" s="388"/>
      <c r="H1411" s="388"/>
      <c r="I1411" s="388"/>
      <c r="J1411" s="388"/>
      <c r="K1411" s="388"/>
      <c r="L1411" s="389"/>
      <c r="EX1411" s="38"/>
      <c r="EY1411" s="39"/>
      <c r="EZ1411" s="39"/>
      <c r="FA1411" s="39"/>
      <c r="FB1411" s="39"/>
      <c r="FD1411" s="3" t="s">
        <v>88</v>
      </c>
      <c r="FH1411" s="39"/>
      <c r="FJ1411" s="39"/>
    </row>
    <row r="1412" spans="1:166" customFormat="1" ht="15" x14ac:dyDescent="0.25">
      <c r="A1412" s="67"/>
      <c r="B1412" s="68"/>
      <c r="C1412" s="386" t="s">
        <v>82</v>
      </c>
      <c r="D1412" s="386"/>
      <c r="E1412" s="386"/>
      <c r="F1412" s="42"/>
      <c r="G1412" s="43"/>
      <c r="H1412" s="43"/>
      <c r="I1412" s="43"/>
      <c r="J1412" s="46"/>
      <c r="K1412" s="43"/>
      <c r="L1412" s="102">
        <v>9965</v>
      </c>
      <c r="EX1412" s="38"/>
      <c r="EY1412" s="39"/>
      <c r="EZ1412" s="39"/>
      <c r="FA1412" s="39"/>
      <c r="FB1412" s="39"/>
      <c r="FH1412" s="39" t="s">
        <v>82</v>
      </c>
      <c r="FJ1412" s="39"/>
    </row>
    <row r="1413" spans="1:166" customFormat="1" ht="15" x14ac:dyDescent="0.25">
      <c r="A1413" s="394" t="s">
        <v>165</v>
      </c>
      <c r="B1413" s="395"/>
      <c r="C1413" s="395"/>
      <c r="D1413" s="395"/>
      <c r="E1413" s="395"/>
      <c r="F1413" s="395"/>
      <c r="G1413" s="395"/>
      <c r="H1413" s="395"/>
      <c r="I1413" s="395"/>
      <c r="J1413" s="395"/>
      <c r="K1413" s="395"/>
      <c r="L1413" s="396"/>
      <c r="EX1413" s="38"/>
      <c r="EY1413" s="39" t="s">
        <v>165</v>
      </c>
      <c r="EZ1413" s="39"/>
      <c r="FA1413" s="39"/>
      <c r="FB1413" s="39"/>
      <c r="FH1413" s="39"/>
      <c r="FJ1413" s="39"/>
    </row>
    <row r="1414" spans="1:166" customFormat="1" ht="68.25" x14ac:dyDescent="0.25">
      <c r="A1414" s="40" t="s">
        <v>436</v>
      </c>
      <c r="B1414" s="41" t="s">
        <v>167</v>
      </c>
      <c r="C1414" s="386" t="s">
        <v>168</v>
      </c>
      <c r="D1414" s="386"/>
      <c r="E1414" s="386"/>
      <c r="F1414" s="42" t="s">
        <v>85</v>
      </c>
      <c r="G1414" s="43">
        <v>4</v>
      </c>
      <c r="H1414" s="44">
        <v>1</v>
      </c>
      <c r="I1414" s="44">
        <v>4</v>
      </c>
      <c r="J1414" s="46"/>
      <c r="K1414" s="43"/>
      <c r="L1414" s="47"/>
      <c r="EX1414" s="38"/>
      <c r="EY1414" s="39"/>
      <c r="EZ1414" s="39" t="s">
        <v>168</v>
      </c>
      <c r="FA1414" s="39" t="s">
        <v>4</v>
      </c>
      <c r="FB1414" s="39" t="s">
        <v>4</v>
      </c>
      <c r="FH1414" s="39"/>
      <c r="FJ1414" s="39"/>
    </row>
    <row r="1415" spans="1:166" customFormat="1" ht="68.25" x14ac:dyDescent="0.25">
      <c r="A1415" s="50"/>
      <c r="B1415" s="51" t="s">
        <v>61</v>
      </c>
      <c r="C1415" s="388" t="s">
        <v>62</v>
      </c>
      <c r="D1415" s="388"/>
      <c r="E1415" s="388"/>
      <c r="F1415" s="388"/>
      <c r="G1415" s="388"/>
      <c r="H1415" s="388"/>
      <c r="I1415" s="388"/>
      <c r="J1415" s="388"/>
      <c r="K1415" s="388"/>
      <c r="L1415" s="389"/>
      <c r="EX1415" s="38"/>
      <c r="EY1415" s="39"/>
      <c r="EZ1415" s="39"/>
      <c r="FA1415" s="39"/>
      <c r="FB1415" s="39"/>
      <c r="FD1415" s="3" t="s">
        <v>62</v>
      </c>
      <c r="FH1415" s="39"/>
      <c r="FJ1415" s="39"/>
    </row>
    <row r="1416" spans="1:166" customFormat="1" ht="23.25" x14ac:dyDescent="0.25">
      <c r="A1416" s="50"/>
      <c r="B1416" s="51" t="s">
        <v>63</v>
      </c>
      <c r="C1416" s="388" t="s">
        <v>64</v>
      </c>
      <c r="D1416" s="388"/>
      <c r="E1416" s="388"/>
      <c r="F1416" s="388"/>
      <c r="G1416" s="388"/>
      <c r="H1416" s="388"/>
      <c r="I1416" s="388"/>
      <c r="J1416" s="388"/>
      <c r="K1416" s="388"/>
      <c r="L1416" s="389"/>
      <c r="EX1416" s="38"/>
      <c r="EY1416" s="39"/>
      <c r="EZ1416" s="39"/>
      <c r="FA1416" s="39"/>
      <c r="FB1416" s="39"/>
      <c r="FD1416" s="3" t="s">
        <v>64</v>
      </c>
      <c r="FH1416" s="39"/>
      <c r="FJ1416" s="39"/>
    </row>
    <row r="1417" spans="1:166" customFormat="1" ht="15" x14ac:dyDescent="0.25">
      <c r="A1417" s="52"/>
      <c r="B1417" s="51" t="s">
        <v>56</v>
      </c>
      <c r="C1417" s="385" t="s">
        <v>65</v>
      </c>
      <c r="D1417" s="385"/>
      <c r="E1417" s="385"/>
      <c r="F1417" s="53"/>
      <c r="G1417" s="54"/>
      <c r="H1417" s="54"/>
      <c r="I1417" s="54"/>
      <c r="J1417" s="55">
        <v>1788.25</v>
      </c>
      <c r="K1417" s="56">
        <v>1.3225</v>
      </c>
      <c r="L1417" s="99">
        <v>9459.84</v>
      </c>
      <c r="EX1417" s="38"/>
      <c r="EY1417" s="39"/>
      <c r="EZ1417" s="39"/>
      <c r="FA1417" s="39"/>
      <c r="FB1417" s="39"/>
      <c r="FE1417" s="3" t="s">
        <v>65</v>
      </c>
      <c r="FH1417" s="39"/>
      <c r="FJ1417" s="39"/>
    </row>
    <row r="1418" spans="1:166" customFormat="1" ht="15" x14ac:dyDescent="0.25">
      <c r="A1418" s="52"/>
      <c r="B1418" s="51" t="s">
        <v>70</v>
      </c>
      <c r="C1418" s="385" t="s">
        <v>71</v>
      </c>
      <c r="D1418" s="385"/>
      <c r="E1418" s="385"/>
      <c r="F1418" s="53"/>
      <c r="G1418" s="54"/>
      <c r="H1418" s="54"/>
      <c r="I1418" s="54"/>
      <c r="J1418" s="58">
        <v>4.0999999999999996</v>
      </c>
      <c r="K1418" s="54"/>
      <c r="L1418" s="100">
        <v>16.399999999999999</v>
      </c>
      <c r="EX1418" s="38"/>
      <c r="EY1418" s="39"/>
      <c r="EZ1418" s="39"/>
      <c r="FA1418" s="39"/>
      <c r="FB1418" s="39"/>
      <c r="FE1418" s="3" t="s">
        <v>71</v>
      </c>
      <c r="FH1418" s="39"/>
      <c r="FJ1418" s="39"/>
    </row>
    <row r="1419" spans="1:166" customFormat="1" ht="15" x14ac:dyDescent="0.25">
      <c r="A1419" s="59"/>
      <c r="B1419" s="51"/>
      <c r="C1419" s="385" t="s">
        <v>72</v>
      </c>
      <c r="D1419" s="385"/>
      <c r="E1419" s="385"/>
      <c r="F1419" s="53" t="s">
        <v>73</v>
      </c>
      <c r="G1419" s="60">
        <v>1.38</v>
      </c>
      <c r="H1419" s="56">
        <v>1.3225</v>
      </c>
      <c r="I1419" s="56">
        <v>7.3002000000000002</v>
      </c>
      <c r="J1419" s="62"/>
      <c r="K1419" s="54"/>
      <c r="L1419" s="57"/>
      <c r="EX1419" s="38"/>
      <c r="EY1419" s="39"/>
      <c r="EZ1419" s="39"/>
      <c r="FA1419" s="39"/>
      <c r="FB1419" s="39"/>
      <c r="FF1419" s="3" t="s">
        <v>72</v>
      </c>
      <c r="FH1419" s="39"/>
      <c r="FJ1419" s="39"/>
    </row>
    <row r="1420" spans="1:166" customFormat="1" ht="15" x14ac:dyDescent="0.25">
      <c r="A1420" s="48"/>
      <c r="B1420" s="51"/>
      <c r="C1420" s="384" t="s">
        <v>75</v>
      </c>
      <c r="D1420" s="384"/>
      <c r="E1420" s="384"/>
      <c r="F1420" s="63"/>
      <c r="G1420" s="64"/>
      <c r="H1420" s="64"/>
      <c r="I1420" s="64"/>
      <c r="J1420" s="65">
        <v>1792.35</v>
      </c>
      <c r="K1420" s="64"/>
      <c r="L1420" s="101">
        <v>9476.24</v>
      </c>
      <c r="EX1420" s="38"/>
      <c r="EY1420" s="39"/>
      <c r="EZ1420" s="39"/>
      <c r="FA1420" s="39"/>
      <c r="FB1420" s="39"/>
      <c r="FG1420" s="3" t="s">
        <v>75</v>
      </c>
      <c r="FH1420" s="39"/>
      <c r="FJ1420" s="39"/>
    </row>
    <row r="1421" spans="1:166" customFormat="1" ht="15" x14ac:dyDescent="0.25">
      <c r="A1421" s="59"/>
      <c r="B1421" s="51"/>
      <c r="C1421" s="385" t="s">
        <v>76</v>
      </c>
      <c r="D1421" s="385"/>
      <c r="E1421" s="385"/>
      <c r="F1421" s="53"/>
      <c r="G1421" s="54"/>
      <c r="H1421" s="54"/>
      <c r="I1421" s="54"/>
      <c r="J1421" s="62"/>
      <c r="K1421" s="54"/>
      <c r="L1421" s="99">
        <v>9459.84</v>
      </c>
      <c r="EX1421" s="38"/>
      <c r="EY1421" s="39"/>
      <c r="EZ1421" s="39"/>
      <c r="FA1421" s="39"/>
      <c r="FB1421" s="39"/>
      <c r="FF1421" s="3" t="s">
        <v>76</v>
      </c>
      <c r="FH1421" s="39"/>
      <c r="FJ1421" s="39"/>
    </row>
    <row r="1422" spans="1:166" customFormat="1" ht="23.25" x14ac:dyDescent="0.25">
      <c r="A1422" s="59"/>
      <c r="B1422" s="51" t="s">
        <v>111</v>
      </c>
      <c r="C1422" s="385" t="s">
        <v>112</v>
      </c>
      <c r="D1422" s="385"/>
      <c r="E1422" s="385"/>
      <c r="F1422" s="53" t="s">
        <v>79</v>
      </c>
      <c r="G1422" s="66">
        <v>97</v>
      </c>
      <c r="H1422" s="54"/>
      <c r="I1422" s="66">
        <v>97</v>
      </c>
      <c r="J1422" s="62"/>
      <c r="K1422" s="54"/>
      <c r="L1422" s="99">
        <v>9176.0400000000009</v>
      </c>
      <c r="EX1422" s="38"/>
      <c r="EY1422" s="39"/>
      <c r="EZ1422" s="39"/>
      <c r="FA1422" s="39"/>
      <c r="FB1422" s="39"/>
      <c r="FF1422" s="3" t="s">
        <v>112</v>
      </c>
      <c r="FH1422" s="39"/>
      <c r="FJ1422" s="39"/>
    </row>
    <row r="1423" spans="1:166" customFormat="1" ht="23.25" x14ac:dyDescent="0.25">
      <c r="A1423" s="59"/>
      <c r="B1423" s="51" t="s">
        <v>113</v>
      </c>
      <c r="C1423" s="385" t="s">
        <v>114</v>
      </c>
      <c r="D1423" s="385"/>
      <c r="E1423" s="385"/>
      <c r="F1423" s="53" t="s">
        <v>79</v>
      </c>
      <c r="G1423" s="66">
        <v>51</v>
      </c>
      <c r="H1423" s="54"/>
      <c r="I1423" s="66">
        <v>51</v>
      </c>
      <c r="J1423" s="62"/>
      <c r="K1423" s="54"/>
      <c r="L1423" s="99">
        <v>4824.5200000000004</v>
      </c>
      <c r="EX1423" s="38"/>
      <c r="EY1423" s="39"/>
      <c r="EZ1423" s="39"/>
      <c r="FA1423" s="39"/>
      <c r="FB1423" s="39"/>
      <c r="FF1423" s="3" t="s">
        <v>114</v>
      </c>
      <c r="FH1423" s="39"/>
      <c r="FJ1423" s="39"/>
    </row>
    <row r="1424" spans="1:166" customFormat="1" ht="15" x14ac:dyDescent="0.25">
      <c r="A1424" s="67"/>
      <c r="B1424" s="68"/>
      <c r="C1424" s="386" t="s">
        <v>82</v>
      </c>
      <c r="D1424" s="386"/>
      <c r="E1424" s="386"/>
      <c r="F1424" s="42"/>
      <c r="G1424" s="43"/>
      <c r="H1424" s="43"/>
      <c r="I1424" s="43"/>
      <c r="J1424" s="46"/>
      <c r="K1424" s="43"/>
      <c r="L1424" s="102">
        <v>23476.799999999999</v>
      </c>
      <c r="EX1424" s="38"/>
      <c r="EY1424" s="39"/>
      <c r="EZ1424" s="39"/>
      <c r="FA1424" s="39"/>
      <c r="FB1424" s="39"/>
      <c r="FH1424" s="39" t="s">
        <v>82</v>
      </c>
      <c r="FJ1424" s="39"/>
    </row>
    <row r="1425" spans="1:166" customFormat="1" ht="33.75" x14ac:dyDescent="0.25">
      <c r="A1425" s="40" t="s">
        <v>437</v>
      </c>
      <c r="B1425" s="41" t="s">
        <v>170</v>
      </c>
      <c r="C1425" s="386" t="s">
        <v>171</v>
      </c>
      <c r="D1425" s="386"/>
      <c r="E1425" s="386"/>
      <c r="F1425" s="42" t="s">
        <v>85</v>
      </c>
      <c r="G1425" s="43">
        <v>4</v>
      </c>
      <c r="H1425" s="44">
        <v>1</v>
      </c>
      <c r="I1425" s="44">
        <v>4</v>
      </c>
      <c r="J1425" s="69">
        <v>4112.5</v>
      </c>
      <c r="K1425" s="70">
        <v>1.04236</v>
      </c>
      <c r="L1425" s="102">
        <v>17146.82</v>
      </c>
      <c r="EX1425" s="38"/>
      <c r="EY1425" s="39"/>
      <c r="EZ1425" s="39" t="s">
        <v>171</v>
      </c>
      <c r="FA1425" s="39" t="s">
        <v>4</v>
      </c>
      <c r="FB1425" s="39" t="s">
        <v>4</v>
      </c>
      <c r="FH1425" s="39"/>
      <c r="FJ1425" s="39"/>
    </row>
    <row r="1426" spans="1:166" customFormat="1" ht="15" x14ac:dyDescent="0.25">
      <c r="A1426" s="48"/>
      <c r="B1426" s="49"/>
      <c r="C1426" s="385" t="s">
        <v>172</v>
      </c>
      <c r="D1426" s="385"/>
      <c r="E1426" s="385"/>
      <c r="F1426" s="385"/>
      <c r="G1426" s="385"/>
      <c r="H1426" s="385"/>
      <c r="I1426" s="385"/>
      <c r="J1426" s="385"/>
      <c r="K1426" s="385"/>
      <c r="L1426" s="387"/>
      <c r="EX1426" s="38"/>
      <c r="EY1426" s="39"/>
      <c r="EZ1426" s="39"/>
      <c r="FA1426" s="39"/>
      <c r="FB1426" s="39"/>
      <c r="FH1426" s="39"/>
      <c r="FI1426" s="3" t="s">
        <v>172</v>
      </c>
      <c r="FJ1426" s="39"/>
    </row>
    <row r="1427" spans="1:166" customFormat="1" ht="15" x14ac:dyDescent="0.25">
      <c r="A1427" s="50"/>
      <c r="B1427" s="51"/>
      <c r="C1427" s="388" t="s">
        <v>87</v>
      </c>
      <c r="D1427" s="388"/>
      <c r="E1427" s="388"/>
      <c r="F1427" s="388"/>
      <c r="G1427" s="388"/>
      <c r="H1427" s="388"/>
      <c r="I1427" s="388"/>
      <c r="J1427" s="388"/>
      <c r="K1427" s="388"/>
      <c r="L1427" s="389"/>
      <c r="EX1427" s="38"/>
      <c r="EY1427" s="39"/>
      <c r="EZ1427" s="39"/>
      <c r="FA1427" s="39"/>
      <c r="FB1427" s="39"/>
      <c r="FD1427" s="3" t="s">
        <v>87</v>
      </c>
      <c r="FH1427" s="39"/>
      <c r="FJ1427" s="39"/>
    </row>
    <row r="1428" spans="1:166" customFormat="1" ht="15" x14ac:dyDescent="0.25">
      <c r="A1428" s="50"/>
      <c r="B1428" s="51"/>
      <c r="C1428" s="388" t="s">
        <v>88</v>
      </c>
      <c r="D1428" s="388"/>
      <c r="E1428" s="388"/>
      <c r="F1428" s="388"/>
      <c r="G1428" s="388"/>
      <c r="H1428" s="388"/>
      <c r="I1428" s="388"/>
      <c r="J1428" s="388"/>
      <c r="K1428" s="388"/>
      <c r="L1428" s="389"/>
      <c r="EX1428" s="38"/>
      <c r="EY1428" s="39"/>
      <c r="EZ1428" s="39"/>
      <c r="FA1428" s="39"/>
      <c r="FB1428" s="39"/>
      <c r="FD1428" s="3" t="s">
        <v>88</v>
      </c>
      <c r="FH1428" s="39"/>
      <c r="FJ1428" s="39"/>
    </row>
    <row r="1429" spans="1:166" customFormat="1" ht="15" x14ac:dyDescent="0.25">
      <c r="A1429" s="67"/>
      <c r="B1429" s="68"/>
      <c r="C1429" s="386" t="s">
        <v>82</v>
      </c>
      <c r="D1429" s="386"/>
      <c r="E1429" s="386"/>
      <c r="F1429" s="42"/>
      <c r="G1429" s="43"/>
      <c r="H1429" s="43"/>
      <c r="I1429" s="43"/>
      <c r="J1429" s="46"/>
      <c r="K1429" s="43"/>
      <c r="L1429" s="102">
        <v>17146.82</v>
      </c>
      <c r="EX1429" s="38"/>
      <c r="EY1429" s="39"/>
      <c r="EZ1429" s="39"/>
      <c r="FA1429" s="39"/>
      <c r="FB1429" s="39"/>
      <c r="FH1429" s="39" t="s">
        <v>82</v>
      </c>
      <c r="FJ1429" s="39"/>
    </row>
    <row r="1430" spans="1:166" customFormat="1" ht="34.5" x14ac:dyDescent="0.25">
      <c r="A1430" s="40" t="s">
        <v>438</v>
      </c>
      <c r="B1430" s="41" t="s">
        <v>439</v>
      </c>
      <c r="C1430" s="386" t="s">
        <v>440</v>
      </c>
      <c r="D1430" s="386"/>
      <c r="E1430" s="386"/>
      <c r="F1430" s="42" t="s">
        <v>85</v>
      </c>
      <c r="G1430" s="43">
        <v>2</v>
      </c>
      <c r="H1430" s="44">
        <v>1</v>
      </c>
      <c r="I1430" s="44">
        <v>2</v>
      </c>
      <c r="J1430" s="46"/>
      <c r="K1430" s="43"/>
      <c r="L1430" s="47"/>
      <c r="EX1430" s="38"/>
      <c r="EY1430" s="39"/>
      <c r="EZ1430" s="39" t="s">
        <v>440</v>
      </c>
      <c r="FA1430" s="39" t="s">
        <v>4</v>
      </c>
      <c r="FB1430" s="39" t="s">
        <v>4</v>
      </c>
      <c r="FH1430" s="39"/>
      <c r="FJ1430" s="39"/>
    </row>
    <row r="1431" spans="1:166" customFormat="1" ht="68.25" x14ac:dyDescent="0.25">
      <c r="A1431" s="50"/>
      <c r="B1431" s="51" t="s">
        <v>61</v>
      </c>
      <c r="C1431" s="388" t="s">
        <v>62</v>
      </c>
      <c r="D1431" s="388"/>
      <c r="E1431" s="388"/>
      <c r="F1431" s="388"/>
      <c r="G1431" s="388"/>
      <c r="H1431" s="388"/>
      <c r="I1431" s="388"/>
      <c r="J1431" s="388"/>
      <c r="K1431" s="388"/>
      <c r="L1431" s="389"/>
      <c r="EX1431" s="38"/>
      <c r="EY1431" s="39"/>
      <c r="EZ1431" s="39"/>
      <c r="FA1431" s="39"/>
      <c r="FB1431" s="39"/>
      <c r="FD1431" s="3" t="s">
        <v>62</v>
      </c>
      <c r="FH1431" s="39"/>
      <c r="FJ1431" s="39"/>
    </row>
    <row r="1432" spans="1:166" customFormat="1" ht="23.25" x14ac:dyDescent="0.25">
      <c r="A1432" s="50"/>
      <c r="B1432" s="51" t="s">
        <v>63</v>
      </c>
      <c r="C1432" s="388" t="s">
        <v>64</v>
      </c>
      <c r="D1432" s="388"/>
      <c r="E1432" s="388"/>
      <c r="F1432" s="388"/>
      <c r="G1432" s="388"/>
      <c r="H1432" s="388"/>
      <c r="I1432" s="388"/>
      <c r="J1432" s="388"/>
      <c r="K1432" s="388"/>
      <c r="L1432" s="389"/>
      <c r="EX1432" s="38"/>
      <c r="EY1432" s="39"/>
      <c r="EZ1432" s="39"/>
      <c r="FA1432" s="39"/>
      <c r="FB1432" s="39"/>
      <c r="FD1432" s="3" t="s">
        <v>64</v>
      </c>
      <c r="FH1432" s="39"/>
      <c r="FJ1432" s="39"/>
    </row>
    <row r="1433" spans="1:166" customFormat="1" ht="15" x14ac:dyDescent="0.25">
      <c r="A1433" s="52"/>
      <c r="B1433" s="51" t="s">
        <v>56</v>
      </c>
      <c r="C1433" s="385" t="s">
        <v>65</v>
      </c>
      <c r="D1433" s="385"/>
      <c r="E1433" s="385"/>
      <c r="F1433" s="53"/>
      <c r="G1433" s="54"/>
      <c r="H1433" s="54"/>
      <c r="I1433" s="54"/>
      <c r="J1433" s="55">
        <v>9666.92</v>
      </c>
      <c r="K1433" s="56">
        <v>1.3225</v>
      </c>
      <c r="L1433" s="99">
        <v>25569</v>
      </c>
      <c r="EX1433" s="38"/>
      <c r="EY1433" s="39"/>
      <c r="EZ1433" s="39"/>
      <c r="FA1433" s="39"/>
      <c r="FB1433" s="39"/>
      <c r="FE1433" s="3" t="s">
        <v>65</v>
      </c>
      <c r="FH1433" s="39"/>
      <c r="FJ1433" s="39"/>
    </row>
    <row r="1434" spans="1:166" customFormat="1" ht="15" x14ac:dyDescent="0.25">
      <c r="A1434" s="52"/>
      <c r="B1434" s="51" t="s">
        <v>66</v>
      </c>
      <c r="C1434" s="385" t="s">
        <v>67</v>
      </c>
      <c r="D1434" s="385"/>
      <c r="E1434" s="385"/>
      <c r="F1434" s="53"/>
      <c r="G1434" s="54"/>
      <c r="H1434" s="54"/>
      <c r="I1434" s="54"/>
      <c r="J1434" s="58">
        <v>57.5</v>
      </c>
      <c r="K1434" s="56">
        <v>1.4375</v>
      </c>
      <c r="L1434" s="100">
        <v>165.31</v>
      </c>
      <c r="EX1434" s="38"/>
      <c r="EY1434" s="39"/>
      <c r="EZ1434" s="39"/>
      <c r="FA1434" s="39"/>
      <c r="FB1434" s="39"/>
      <c r="FE1434" s="3" t="s">
        <v>67</v>
      </c>
      <c r="FH1434" s="39"/>
      <c r="FJ1434" s="39"/>
    </row>
    <row r="1435" spans="1:166" customFormat="1" ht="15" x14ac:dyDescent="0.25">
      <c r="A1435" s="52"/>
      <c r="B1435" s="51" t="s">
        <v>68</v>
      </c>
      <c r="C1435" s="385" t="s">
        <v>69</v>
      </c>
      <c r="D1435" s="385"/>
      <c r="E1435" s="385"/>
      <c r="F1435" s="53"/>
      <c r="G1435" s="54"/>
      <c r="H1435" s="54"/>
      <c r="I1435" s="54"/>
      <c r="J1435" s="58">
        <v>0.26</v>
      </c>
      <c r="K1435" s="56">
        <v>1.4375</v>
      </c>
      <c r="L1435" s="100">
        <v>0.75</v>
      </c>
      <c r="EX1435" s="38"/>
      <c r="EY1435" s="39"/>
      <c r="EZ1435" s="39"/>
      <c r="FA1435" s="39"/>
      <c r="FB1435" s="39"/>
      <c r="FE1435" s="3" t="s">
        <v>69</v>
      </c>
      <c r="FH1435" s="39"/>
      <c r="FJ1435" s="39"/>
    </row>
    <row r="1436" spans="1:166" customFormat="1" ht="15" x14ac:dyDescent="0.25">
      <c r="A1436" s="52"/>
      <c r="B1436" s="51" t="s">
        <v>70</v>
      </c>
      <c r="C1436" s="385" t="s">
        <v>71</v>
      </c>
      <c r="D1436" s="385"/>
      <c r="E1436" s="385"/>
      <c r="F1436" s="53"/>
      <c r="G1436" s="54"/>
      <c r="H1436" s="54"/>
      <c r="I1436" s="54"/>
      <c r="J1436" s="58">
        <v>46.64</v>
      </c>
      <c r="K1436" s="54"/>
      <c r="L1436" s="100">
        <v>93.28</v>
      </c>
      <c r="EX1436" s="38"/>
      <c r="EY1436" s="39"/>
      <c r="EZ1436" s="39"/>
      <c r="FA1436" s="39"/>
      <c r="FB1436" s="39"/>
      <c r="FE1436" s="3" t="s">
        <v>71</v>
      </c>
      <c r="FH1436" s="39"/>
      <c r="FJ1436" s="39"/>
    </row>
    <row r="1437" spans="1:166" customFormat="1" ht="15" x14ac:dyDescent="0.25">
      <c r="A1437" s="59"/>
      <c r="B1437" s="51"/>
      <c r="C1437" s="385" t="s">
        <v>72</v>
      </c>
      <c r="D1437" s="385"/>
      <c r="E1437" s="385"/>
      <c r="F1437" s="53" t="s">
        <v>73</v>
      </c>
      <c r="G1437" s="60">
        <v>7.46</v>
      </c>
      <c r="H1437" s="56">
        <v>1.3225</v>
      </c>
      <c r="I1437" s="56">
        <v>19.7317</v>
      </c>
      <c r="J1437" s="62"/>
      <c r="K1437" s="54"/>
      <c r="L1437" s="57"/>
      <c r="EX1437" s="38"/>
      <c r="EY1437" s="39"/>
      <c r="EZ1437" s="39"/>
      <c r="FA1437" s="39"/>
      <c r="FB1437" s="39"/>
      <c r="FF1437" s="3" t="s">
        <v>72</v>
      </c>
      <c r="FH1437" s="39"/>
      <c r="FJ1437" s="39"/>
    </row>
    <row r="1438" spans="1:166" customFormat="1" ht="15" x14ac:dyDescent="0.25">
      <c r="A1438" s="59"/>
      <c r="B1438" s="51"/>
      <c r="C1438" s="385" t="s">
        <v>74</v>
      </c>
      <c r="D1438" s="385"/>
      <c r="E1438" s="385"/>
      <c r="F1438" s="53" t="s">
        <v>73</v>
      </c>
      <c r="G1438" s="60">
        <v>0.02</v>
      </c>
      <c r="H1438" s="56">
        <v>1.4375</v>
      </c>
      <c r="I1438" s="56">
        <v>5.7500000000000002E-2</v>
      </c>
      <c r="J1438" s="62"/>
      <c r="K1438" s="54"/>
      <c r="L1438" s="57"/>
      <c r="EX1438" s="38"/>
      <c r="EY1438" s="39"/>
      <c r="EZ1438" s="39"/>
      <c r="FA1438" s="39"/>
      <c r="FB1438" s="39"/>
      <c r="FF1438" s="3" t="s">
        <v>74</v>
      </c>
      <c r="FH1438" s="39"/>
      <c r="FJ1438" s="39"/>
    </row>
    <row r="1439" spans="1:166" customFormat="1" ht="15" x14ac:dyDescent="0.25">
      <c r="A1439" s="48"/>
      <c r="B1439" s="51"/>
      <c r="C1439" s="384" t="s">
        <v>75</v>
      </c>
      <c r="D1439" s="384"/>
      <c r="E1439" s="384"/>
      <c r="F1439" s="63"/>
      <c r="G1439" s="64"/>
      <c r="H1439" s="64"/>
      <c r="I1439" s="64"/>
      <c r="J1439" s="65">
        <v>9771.06</v>
      </c>
      <c r="K1439" s="64"/>
      <c r="L1439" s="101">
        <v>25827.59</v>
      </c>
      <c r="EX1439" s="38"/>
      <c r="EY1439" s="39"/>
      <c r="EZ1439" s="39"/>
      <c r="FA1439" s="39"/>
      <c r="FB1439" s="39"/>
      <c r="FG1439" s="3" t="s">
        <v>75</v>
      </c>
      <c r="FH1439" s="39"/>
      <c r="FJ1439" s="39"/>
    </row>
    <row r="1440" spans="1:166" customFormat="1" ht="15" x14ac:dyDescent="0.25">
      <c r="A1440" s="59"/>
      <c r="B1440" s="51"/>
      <c r="C1440" s="385" t="s">
        <v>76</v>
      </c>
      <c r="D1440" s="385"/>
      <c r="E1440" s="385"/>
      <c r="F1440" s="53"/>
      <c r="G1440" s="54"/>
      <c r="H1440" s="54"/>
      <c r="I1440" s="54"/>
      <c r="J1440" s="62"/>
      <c r="K1440" s="54"/>
      <c r="L1440" s="99">
        <v>25569.75</v>
      </c>
      <c r="EX1440" s="38"/>
      <c r="EY1440" s="39"/>
      <c r="EZ1440" s="39"/>
      <c r="FA1440" s="39"/>
      <c r="FB1440" s="39"/>
      <c r="FF1440" s="3" t="s">
        <v>76</v>
      </c>
      <c r="FH1440" s="39"/>
      <c r="FJ1440" s="39"/>
    </row>
    <row r="1441" spans="1:166" customFormat="1" ht="23.25" x14ac:dyDescent="0.25">
      <c r="A1441" s="59"/>
      <c r="B1441" s="51" t="s">
        <v>111</v>
      </c>
      <c r="C1441" s="385" t="s">
        <v>112</v>
      </c>
      <c r="D1441" s="385"/>
      <c r="E1441" s="385"/>
      <c r="F1441" s="53" t="s">
        <v>79</v>
      </c>
      <c r="G1441" s="66">
        <v>97</v>
      </c>
      <c r="H1441" s="54"/>
      <c r="I1441" s="66">
        <v>97</v>
      </c>
      <c r="J1441" s="62"/>
      <c r="K1441" s="54"/>
      <c r="L1441" s="99">
        <v>24802.66</v>
      </c>
      <c r="EX1441" s="38"/>
      <c r="EY1441" s="39"/>
      <c r="EZ1441" s="39"/>
      <c r="FA1441" s="39"/>
      <c r="FB1441" s="39"/>
      <c r="FF1441" s="3" t="s">
        <v>112</v>
      </c>
      <c r="FH1441" s="39"/>
      <c r="FJ1441" s="39"/>
    </row>
    <row r="1442" spans="1:166" customFormat="1" ht="23.25" x14ac:dyDescent="0.25">
      <c r="A1442" s="59"/>
      <c r="B1442" s="51" t="s">
        <v>113</v>
      </c>
      <c r="C1442" s="385" t="s">
        <v>114</v>
      </c>
      <c r="D1442" s="385"/>
      <c r="E1442" s="385"/>
      <c r="F1442" s="53" t="s">
        <v>79</v>
      </c>
      <c r="G1442" s="66">
        <v>51</v>
      </c>
      <c r="H1442" s="54"/>
      <c r="I1442" s="66">
        <v>51</v>
      </c>
      <c r="J1442" s="62"/>
      <c r="K1442" s="54"/>
      <c r="L1442" s="99">
        <v>13040.57</v>
      </c>
      <c r="EX1442" s="38"/>
      <c r="EY1442" s="39"/>
      <c r="EZ1442" s="39"/>
      <c r="FA1442" s="39"/>
      <c r="FB1442" s="39"/>
      <c r="FF1442" s="3" t="s">
        <v>114</v>
      </c>
      <c r="FH1442" s="39"/>
      <c r="FJ1442" s="39"/>
    </row>
    <row r="1443" spans="1:166" customFormat="1" ht="15" x14ac:dyDescent="0.25">
      <c r="A1443" s="67"/>
      <c r="B1443" s="68"/>
      <c r="C1443" s="386" t="s">
        <v>82</v>
      </c>
      <c r="D1443" s="386"/>
      <c r="E1443" s="386"/>
      <c r="F1443" s="42"/>
      <c r="G1443" s="43"/>
      <c r="H1443" s="43"/>
      <c r="I1443" s="43"/>
      <c r="J1443" s="46"/>
      <c r="K1443" s="43"/>
      <c r="L1443" s="102">
        <v>63670.82</v>
      </c>
      <c r="EX1443" s="38"/>
      <c r="EY1443" s="39"/>
      <c r="EZ1443" s="39"/>
      <c r="FA1443" s="39"/>
      <c r="FB1443" s="39"/>
      <c r="FH1443" s="39" t="s">
        <v>82</v>
      </c>
      <c r="FJ1443" s="39"/>
    </row>
    <row r="1444" spans="1:166" customFormat="1" ht="34.5" x14ac:dyDescent="0.25">
      <c r="A1444" s="40" t="s">
        <v>441</v>
      </c>
      <c r="B1444" s="41" t="s">
        <v>442</v>
      </c>
      <c r="C1444" s="386" t="s">
        <v>443</v>
      </c>
      <c r="D1444" s="386"/>
      <c r="E1444" s="386"/>
      <c r="F1444" s="42" t="s">
        <v>85</v>
      </c>
      <c r="G1444" s="43">
        <v>2</v>
      </c>
      <c r="H1444" s="44">
        <v>1</v>
      </c>
      <c r="I1444" s="44">
        <v>2</v>
      </c>
      <c r="J1444" s="69">
        <v>8107</v>
      </c>
      <c r="K1444" s="70">
        <v>1.04236</v>
      </c>
      <c r="L1444" s="102">
        <v>16900.830000000002</v>
      </c>
      <c r="EX1444" s="38"/>
      <c r="EY1444" s="39"/>
      <c r="EZ1444" s="39" t="s">
        <v>443</v>
      </c>
      <c r="FA1444" s="39" t="s">
        <v>4</v>
      </c>
      <c r="FB1444" s="39" t="s">
        <v>4</v>
      </c>
      <c r="FH1444" s="39"/>
      <c r="FJ1444" s="39"/>
    </row>
    <row r="1445" spans="1:166" customFormat="1" ht="15" x14ac:dyDescent="0.25">
      <c r="A1445" s="48"/>
      <c r="B1445" s="49"/>
      <c r="C1445" s="385" t="s">
        <v>444</v>
      </c>
      <c r="D1445" s="385"/>
      <c r="E1445" s="385"/>
      <c r="F1445" s="385"/>
      <c r="G1445" s="385"/>
      <c r="H1445" s="385"/>
      <c r="I1445" s="385"/>
      <c r="J1445" s="385"/>
      <c r="K1445" s="385"/>
      <c r="L1445" s="387"/>
      <c r="EX1445" s="38"/>
      <c r="EY1445" s="39"/>
      <c r="EZ1445" s="39"/>
      <c r="FA1445" s="39"/>
      <c r="FB1445" s="39"/>
      <c r="FH1445" s="39"/>
      <c r="FI1445" s="3" t="s">
        <v>444</v>
      </c>
      <c r="FJ1445" s="39"/>
    </row>
    <row r="1446" spans="1:166" customFormat="1" ht="15" x14ac:dyDescent="0.25">
      <c r="A1446" s="50"/>
      <c r="B1446" s="51"/>
      <c r="C1446" s="388" t="s">
        <v>87</v>
      </c>
      <c r="D1446" s="388"/>
      <c r="E1446" s="388"/>
      <c r="F1446" s="388"/>
      <c r="G1446" s="388"/>
      <c r="H1446" s="388"/>
      <c r="I1446" s="388"/>
      <c r="J1446" s="388"/>
      <c r="K1446" s="388"/>
      <c r="L1446" s="389"/>
      <c r="EX1446" s="38"/>
      <c r="EY1446" s="39"/>
      <c r="EZ1446" s="39"/>
      <c r="FA1446" s="39"/>
      <c r="FB1446" s="39"/>
      <c r="FD1446" s="3" t="s">
        <v>87</v>
      </c>
      <c r="FH1446" s="39"/>
      <c r="FJ1446" s="39"/>
    </row>
    <row r="1447" spans="1:166" customFormat="1" ht="15" x14ac:dyDescent="0.25">
      <c r="A1447" s="50"/>
      <c r="B1447" s="51"/>
      <c r="C1447" s="388" t="s">
        <v>88</v>
      </c>
      <c r="D1447" s="388"/>
      <c r="E1447" s="388"/>
      <c r="F1447" s="388"/>
      <c r="G1447" s="388"/>
      <c r="H1447" s="388"/>
      <c r="I1447" s="388"/>
      <c r="J1447" s="388"/>
      <c r="K1447" s="388"/>
      <c r="L1447" s="389"/>
      <c r="EX1447" s="38"/>
      <c r="EY1447" s="39"/>
      <c r="EZ1447" s="39"/>
      <c r="FA1447" s="39"/>
      <c r="FB1447" s="39"/>
      <c r="FD1447" s="3" t="s">
        <v>88</v>
      </c>
      <c r="FH1447" s="39"/>
      <c r="FJ1447" s="39"/>
    </row>
    <row r="1448" spans="1:166" customFormat="1" ht="15" x14ac:dyDescent="0.25">
      <c r="A1448" s="67"/>
      <c r="B1448" s="68"/>
      <c r="C1448" s="386" t="s">
        <v>82</v>
      </c>
      <c r="D1448" s="386"/>
      <c r="E1448" s="386"/>
      <c r="F1448" s="42"/>
      <c r="G1448" s="43"/>
      <c r="H1448" s="43"/>
      <c r="I1448" s="43"/>
      <c r="J1448" s="46"/>
      <c r="K1448" s="43"/>
      <c r="L1448" s="102">
        <v>16900.830000000002</v>
      </c>
      <c r="EX1448" s="38"/>
      <c r="EY1448" s="39"/>
      <c r="EZ1448" s="39"/>
      <c r="FA1448" s="39"/>
      <c r="FB1448" s="39"/>
      <c r="FH1448" s="39" t="s">
        <v>82</v>
      </c>
      <c r="FJ1448" s="39"/>
    </row>
    <row r="1449" spans="1:166" customFormat="1" ht="34.5" x14ac:dyDescent="0.25">
      <c r="A1449" s="40" t="s">
        <v>445</v>
      </c>
      <c r="B1449" s="41" t="s">
        <v>174</v>
      </c>
      <c r="C1449" s="386" t="s">
        <v>175</v>
      </c>
      <c r="D1449" s="386"/>
      <c r="E1449" s="386"/>
      <c r="F1449" s="42" t="s">
        <v>109</v>
      </c>
      <c r="G1449" s="43">
        <v>0.3</v>
      </c>
      <c r="H1449" s="44">
        <v>1</v>
      </c>
      <c r="I1449" s="78">
        <v>0.3</v>
      </c>
      <c r="J1449" s="46"/>
      <c r="K1449" s="43"/>
      <c r="L1449" s="47"/>
      <c r="EX1449" s="38"/>
      <c r="EY1449" s="39"/>
      <c r="EZ1449" s="39" t="s">
        <v>175</v>
      </c>
      <c r="FA1449" s="39" t="s">
        <v>4</v>
      </c>
      <c r="FB1449" s="39" t="s">
        <v>4</v>
      </c>
      <c r="FH1449" s="39"/>
      <c r="FJ1449" s="39"/>
    </row>
    <row r="1450" spans="1:166" customFormat="1" ht="15" x14ac:dyDescent="0.25">
      <c r="A1450" s="48"/>
      <c r="B1450" s="49"/>
      <c r="C1450" s="385" t="s">
        <v>176</v>
      </c>
      <c r="D1450" s="385"/>
      <c r="E1450" s="385"/>
      <c r="F1450" s="385"/>
      <c r="G1450" s="385"/>
      <c r="H1450" s="385"/>
      <c r="I1450" s="385"/>
      <c r="J1450" s="385"/>
      <c r="K1450" s="385"/>
      <c r="L1450" s="387"/>
      <c r="EX1450" s="38"/>
      <c r="EY1450" s="39"/>
      <c r="EZ1450" s="39"/>
      <c r="FA1450" s="39"/>
      <c r="FB1450" s="39"/>
      <c r="FC1450" s="3" t="s">
        <v>176</v>
      </c>
      <c r="FH1450" s="39"/>
      <c r="FJ1450" s="39"/>
    </row>
    <row r="1451" spans="1:166" customFormat="1" ht="68.25" x14ac:dyDescent="0.25">
      <c r="A1451" s="50"/>
      <c r="B1451" s="51" t="s">
        <v>61</v>
      </c>
      <c r="C1451" s="388" t="s">
        <v>62</v>
      </c>
      <c r="D1451" s="388"/>
      <c r="E1451" s="388"/>
      <c r="F1451" s="388"/>
      <c r="G1451" s="388"/>
      <c r="H1451" s="388"/>
      <c r="I1451" s="388"/>
      <c r="J1451" s="388"/>
      <c r="K1451" s="388"/>
      <c r="L1451" s="389"/>
      <c r="EX1451" s="38"/>
      <c r="EY1451" s="39"/>
      <c r="EZ1451" s="39"/>
      <c r="FA1451" s="39"/>
      <c r="FB1451" s="39"/>
      <c r="FD1451" s="3" t="s">
        <v>62</v>
      </c>
      <c r="FH1451" s="39"/>
      <c r="FJ1451" s="39"/>
    </row>
    <row r="1452" spans="1:166" customFormat="1" ht="23.25" x14ac:dyDescent="0.25">
      <c r="A1452" s="50"/>
      <c r="B1452" s="51" t="s">
        <v>63</v>
      </c>
      <c r="C1452" s="388" t="s">
        <v>64</v>
      </c>
      <c r="D1452" s="388"/>
      <c r="E1452" s="388"/>
      <c r="F1452" s="388"/>
      <c r="G1452" s="388"/>
      <c r="H1452" s="388"/>
      <c r="I1452" s="388"/>
      <c r="J1452" s="388"/>
      <c r="K1452" s="388"/>
      <c r="L1452" s="389"/>
      <c r="EX1452" s="38"/>
      <c r="EY1452" s="39"/>
      <c r="EZ1452" s="39"/>
      <c r="FA1452" s="39"/>
      <c r="FB1452" s="39"/>
      <c r="FD1452" s="3" t="s">
        <v>64</v>
      </c>
      <c r="FH1452" s="39"/>
      <c r="FJ1452" s="39"/>
    </row>
    <row r="1453" spans="1:166" customFormat="1" ht="15" x14ac:dyDescent="0.25">
      <c r="A1453" s="52"/>
      <c r="B1453" s="51" t="s">
        <v>56</v>
      </c>
      <c r="C1453" s="385" t="s">
        <v>65</v>
      </c>
      <c r="D1453" s="385"/>
      <c r="E1453" s="385"/>
      <c r="F1453" s="53"/>
      <c r="G1453" s="54"/>
      <c r="H1453" s="54"/>
      <c r="I1453" s="54"/>
      <c r="J1453" s="55">
        <v>38460.35</v>
      </c>
      <c r="K1453" s="56">
        <v>1.3225</v>
      </c>
      <c r="L1453" s="99">
        <v>15259.14</v>
      </c>
      <c r="EX1453" s="38"/>
      <c r="EY1453" s="39"/>
      <c r="EZ1453" s="39"/>
      <c r="FA1453" s="39"/>
      <c r="FB1453" s="39"/>
      <c r="FE1453" s="3" t="s">
        <v>65</v>
      </c>
      <c r="FH1453" s="39"/>
      <c r="FJ1453" s="39"/>
    </row>
    <row r="1454" spans="1:166" customFormat="1" ht="15" x14ac:dyDescent="0.25">
      <c r="A1454" s="52"/>
      <c r="B1454" s="51" t="s">
        <v>66</v>
      </c>
      <c r="C1454" s="385" t="s">
        <v>67</v>
      </c>
      <c r="D1454" s="385"/>
      <c r="E1454" s="385"/>
      <c r="F1454" s="53"/>
      <c r="G1454" s="54"/>
      <c r="H1454" s="54"/>
      <c r="I1454" s="54"/>
      <c r="J1454" s="55">
        <v>1150</v>
      </c>
      <c r="K1454" s="56">
        <v>1.4375</v>
      </c>
      <c r="L1454" s="100">
        <v>495.94</v>
      </c>
      <c r="EX1454" s="38"/>
      <c r="EY1454" s="39"/>
      <c r="EZ1454" s="39"/>
      <c r="FA1454" s="39"/>
      <c r="FB1454" s="39"/>
      <c r="FE1454" s="3" t="s">
        <v>67</v>
      </c>
      <c r="FH1454" s="39"/>
      <c r="FJ1454" s="39"/>
    </row>
    <row r="1455" spans="1:166" customFormat="1" ht="15" x14ac:dyDescent="0.25">
      <c r="A1455" s="52"/>
      <c r="B1455" s="51" t="s">
        <v>68</v>
      </c>
      <c r="C1455" s="385" t="s">
        <v>69</v>
      </c>
      <c r="D1455" s="385"/>
      <c r="E1455" s="385"/>
      <c r="F1455" s="53"/>
      <c r="G1455" s="54"/>
      <c r="H1455" s="54"/>
      <c r="I1455" s="54"/>
      <c r="J1455" s="58">
        <v>5.0199999999999996</v>
      </c>
      <c r="K1455" s="56">
        <v>1.4375</v>
      </c>
      <c r="L1455" s="100">
        <v>2.16</v>
      </c>
      <c r="EX1455" s="38"/>
      <c r="EY1455" s="39"/>
      <c r="EZ1455" s="39"/>
      <c r="FA1455" s="39"/>
      <c r="FB1455" s="39"/>
      <c r="FE1455" s="3" t="s">
        <v>69</v>
      </c>
      <c r="FH1455" s="39"/>
      <c r="FJ1455" s="39"/>
    </row>
    <row r="1456" spans="1:166" customFormat="1" ht="15" x14ac:dyDescent="0.25">
      <c r="A1456" s="52"/>
      <c r="B1456" s="51" t="s">
        <v>70</v>
      </c>
      <c r="C1456" s="385" t="s">
        <v>71</v>
      </c>
      <c r="D1456" s="385"/>
      <c r="E1456" s="385"/>
      <c r="F1456" s="53"/>
      <c r="G1456" s="54"/>
      <c r="H1456" s="54"/>
      <c r="I1456" s="54"/>
      <c r="J1456" s="58">
        <v>37.630000000000003</v>
      </c>
      <c r="K1456" s="54"/>
      <c r="L1456" s="100">
        <v>11.29</v>
      </c>
      <c r="EX1456" s="38"/>
      <c r="EY1456" s="39"/>
      <c r="EZ1456" s="39"/>
      <c r="FA1456" s="39"/>
      <c r="FB1456" s="39"/>
      <c r="FE1456" s="3" t="s">
        <v>71</v>
      </c>
      <c r="FH1456" s="39"/>
      <c r="FJ1456" s="39"/>
    </row>
    <row r="1457" spans="1:166" customFormat="1" ht="15" x14ac:dyDescent="0.25">
      <c r="A1457" s="59"/>
      <c r="B1457" s="51"/>
      <c r="C1457" s="385" t="s">
        <v>72</v>
      </c>
      <c r="D1457" s="385"/>
      <c r="E1457" s="385"/>
      <c r="F1457" s="53" t="s">
        <v>73</v>
      </c>
      <c r="G1457" s="60">
        <v>29.68</v>
      </c>
      <c r="H1457" s="56">
        <v>1.3225</v>
      </c>
      <c r="I1457" s="72">
        <v>11.775539999999999</v>
      </c>
      <c r="J1457" s="62"/>
      <c r="K1457" s="54"/>
      <c r="L1457" s="57"/>
      <c r="EX1457" s="38"/>
      <c r="EY1457" s="39"/>
      <c r="EZ1457" s="39"/>
      <c r="FA1457" s="39"/>
      <c r="FB1457" s="39"/>
      <c r="FF1457" s="3" t="s">
        <v>72</v>
      </c>
      <c r="FH1457" s="39"/>
      <c r="FJ1457" s="39"/>
    </row>
    <row r="1458" spans="1:166" customFormat="1" ht="15" x14ac:dyDescent="0.25">
      <c r="A1458" s="59"/>
      <c r="B1458" s="51"/>
      <c r="C1458" s="385" t="s">
        <v>74</v>
      </c>
      <c r="D1458" s="385"/>
      <c r="E1458" s="385"/>
      <c r="F1458" s="53" t="s">
        <v>73</v>
      </c>
      <c r="G1458" s="73">
        <v>0.4</v>
      </c>
      <c r="H1458" s="56">
        <v>1.4375</v>
      </c>
      <c r="I1458" s="56">
        <v>0.17249999999999999</v>
      </c>
      <c r="J1458" s="62"/>
      <c r="K1458" s="54"/>
      <c r="L1458" s="57"/>
      <c r="EX1458" s="38"/>
      <c r="EY1458" s="39"/>
      <c r="EZ1458" s="39"/>
      <c r="FA1458" s="39"/>
      <c r="FB1458" s="39"/>
      <c r="FF1458" s="3" t="s">
        <v>74</v>
      </c>
      <c r="FH1458" s="39"/>
      <c r="FJ1458" s="39"/>
    </row>
    <row r="1459" spans="1:166" customFormat="1" ht="15" x14ac:dyDescent="0.25">
      <c r="A1459" s="48"/>
      <c r="B1459" s="51"/>
      <c r="C1459" s="384" t="s">
        <v>75</v>
      </c>
      <c r="D1459" s="384"/>
      <c r="E1459" s="384"/>
      <c r="F1459" s="63"/>
      <c r="G1459" s="64"/>
      <c r="H1459" s="64"/>
      <c r="I1459" s="64"/>
      <c r="J1459" s="65">
        <v>39647.980000000003</v>
      </c>
      <c r="K1459" s="64"/>
      <c r="L1459" s="101">
        <v>15766.37</v>
      </c>
      <c r="EX1459" s="38"/>
      <c r="EY1459" s="39"/>
      <c r="EZ1459" s="39"/>
      <c r="FA1459" s="39"/>
      <c r="FB1459" s="39"/>
      <c r="FG1459" s="3" t="s">
        <v>75</v>
      </c>
      <c r="FH1459" s="39"/>
      <c r="FJ1459" s="39"/>
    </row>
    <row r="1460" spans="1:166" customFormat="1" ht="15" x14ac:dyDescent="0.25">
      <c r="A1460" s="59"/>
      <c r="B1460" s="51"/>
      <c r="C1460" s="385" t="s">
        <v>76</v>
      </c>
      <c r="D1460" s="385"/>
      <c r="E1460" s="385"/>
      <c r="F1460" s="53"/>
      <c r="G1460" s="54"/>
      <c r="H1460" s="54"/>
      <c r="I1460" s="54"/>
      <c r="J1460" s="62"/>
      <c r="K1460" s="54"/>
      <c r="L1460" s="99">
        <v>15261.3</v>
      </c>
      <c r="EX1460" s="38"/>
      <c r="EY1460" s="39"/>
      <c r="EZ1460" s="39"/>
      <c r="FA1460" s="39"/>
      <c r="FB1460" s="39"/>
      <c r="FF1460" s="3" t="s">
        <v>76</v>
      </c>
      <c r="FH1460" s="39"/>
      <c r="FJ1460" s="39"/>
    </row>
    <row r="1461" spans="1:166" customFormat="1" ht="23.25" x14ac:dyDescent="0.25">
      <c r="A1461" s="59"/>
      <c r="B1461" s="51" t="s">
        <v>111</v>
      </c>
      <c r="C1461" s="385" t="s">
        <v>112</v>
      </c>
      <c r="D1461" s="385"/>
      <c r="E1461" s="385"/>
      <c r="F1461" s="53" t="s">
        <v>79</v>
      </c>
      <c r="G1461" s="66">
        <v>97</v>
      </c>
      <c r="H1461" s="54"/>
      <c r="I1461" s="66">
        <v>97</v>
      </c>
      <c r="J1461" s="62"/>
      <c r="K1461" s="54"/>
      <c r="L1461" s="99">
        <v>14803.46</v>
      </c>
      <c r="EX1461" s="38"/>
      <c r="EY1461" s="39"/>
      <c r="EZ1461" s="39"/>
      <c r="FA1461" s="39"/>
      <c r="FB1461" s="39"/>
      <c r="FF1461" s="3" t="s">
        <v>112</v>
      </c>
      <c r="FH1461" s="39"/>
      <c r="FJ1461" s="39"/>
    </row>
    <row r="1462" spans="1:166" customFormat="1" ht="23.25" x14ac:dyDescent="0.25">
      <c r="A1462" s="59"/>
      <c r="B1462" s="51" t="s">
        <v>113</v>
      </c>
      <c r="C1462" s="385" t="s">
        <v>114</v>
      </c>
      <c r="D1462" s="385"/>
      <c r="E1462" s="385"/>
      <c r="F1462" s="53" t="s">
        <v>79</v>
      </c>
      <c r="G1462" s="66">
        <v>51</v>
      </c>
      <c r="H1462" s="54"/>
      <c r="I1462" s="66">
        <v>51</v>
      </c>
      <c r="J1462" s="62"/>
      <c r="K1462" s="54"/>
      <c r="L1462" s="99">
        <v>7783.26</v>
      </c>
      <c r="EX1462" s="38"/>
      <c r="EY1462" s="39"/>
      <c r="EZ1462" s="39"/>
      <c r="FA1462" s="39"/>
      <c r="FB1462" s="39"/>
      <c r="FF1462" s="3" t="s">
        <v>114</v>
      </c>
      <c r="FH1462" s="39"/>
      <c r="FJ1462" s="39"/>
    </row>
    <row r="1463" spans="1:166" customFormat="1" ht="15" x14ac:dyDescent="0.25">
      <c r="A1463" s="67"/>
      <c r="B1463" s="68"/>
      <c r="C1463" s="386" t="s">
        <v>82</v>
      </c>
      <c r="D1463" s="386"/>
      <c r="E1463" s="386"/>
      <c r="F1463" s="42"/>
      <c r="G1463" s="43"/>
      <c r="H1463" s="43"/>
      <c r="I1463" s="43"/>
      <c r="J1463" s="46"/>
      <c r="K1463" s="43"/>
      <c r="L1463" s="102">
        <v>38353.089999999997</v>
      </c>
      <c r="EX1463" s="38"/>
      <c r="EY1463" s="39"/>
      <c r="EZ1463" s="39"/>
      <c r="FA1463" s="39"/>
      <c r="FB1463" s="39"/>
      <c r="FH1463" s="39" t="s">
        <v>82</v>
      </c>
      <c r="FJ1463" s="39"/>
    </row>
    <row r="1464" spans="1:166" customFormat="1" ht="45" x14ac:dyDescent="0.25">
      <c r="A1464" s="40" t="s">
        <v>446</v>
      </c>
      <c r="B1464" s="41" t="s">
        <v>178</v>
      </c>
      <c r="C1464" s="386" t="s">
        <v>179</v>
      </c>
      <c r="D1464" s="386"/>
      <c r="E1464" s="386"/>
      <c r="F1464" s="42" t="s">
        <v>150</v>
      </c>
      <c r="G1464" s="43">
        <v>30.6</v>
      </c>
      <c r="H1464" s="44">
        <v>1</v>
      </c>
      <c r="I1464" s="78">
        <v>30.6</v>
      </c>
      <c r="J1464" s="69">
        <v>1547</v>
      </c>
      <c r="K1464" s="70">
        <v>1.04236</v>
      </c>
      <c r="L1464" s="102">
        <v>49343.45</v>
      </c>
      <c r="EX1464" s="38"/>
      <c r="EY1464" s="39"/>
      <c r="EZ1464" s="39" t="s">
        <v>179</v>
      </c>
      <c r="FA1464" s="39" t="s">
        <v>4</v>
      </c>
      <c r="FB1464" s="39" t="s">
        <v>4</v>
      </c>
      <c r="FH1464" s="39"/>
      <c r="FJ1464" s="39"/>
    </row>
    <row r="1465" spans="1:166" customFormat="1" ht="15" x14ac:dyDescent="0.25">
      <c r="A1465" s="48"/>
      <c r="B1465" s="49"/>
      <c r="C1465" s="385" t="s">
        <v>180</v>
      </c>
      <c r="D1465" s="385"/>
      <c r="E1465" s="385"/>
      <c r="F1465" s="385"/>
      <c r="G1465" s="385"/>
      <c r="H1465" s="385"/>
      <c r="I1465" s="385"/>
      <c r="J1465" s="385"/>
      <c r="K1465" s="385"/>
      <c r="L1465" s="387"/>
      <c r="EX1465" s="38"/>
      <c r="EY1465" s="39"/>
      <c r="EZ1465" s="39"/>
      <c r="FA1465" s="39"/>
      <c r="FB1465" s="39"/>
      <c r="FC1465" s="3" t="s">
        <v>180</v>
      </c>
      <c r="FH1465" s="39"/>
      <c r="FJ1465" s="39"/>
    </row>
    <row r="1466" spans="1:166" customFormat="1" ht="15" x14ac:dyDescent="0.25">
      <c r="A1466" s="48"/>
      <c r="B1466" s="49"/>
      <c r="C1466" s="385" t="s">
        <v>181</v>
      </c>
      <c r="D1466" s="385"/>
      <c r="E1466" s="385"/>
      <c r="F1466" s="385"/>
      <c r="G1466" s="385"/>
      <c r="H1466" s="385"/>
      <c r="I1466" s="385"/>
      <c r="J1466" s="385"/>
      <c r="K1466" s="385"/>
      <c r="L1466" s="387"/>
      <c r="EX1466" s="38"/>
      <c r="EY1466" s="39"/>
      <c r="EZ1466" s="39"/>
      <c r="FA1466" s="39"/>
      <c r="FB1466" s="39"/>
      <c r="FH1466" s="39"/>
      <c r="FI1466" s="3" t="s">
        <v>181</v>
      </c>
      <c r="FJ1466" s="39"/>
    </row>
    <row r="1467" spans="1:166" customFormat="1" ht="15" x14ac:dyDescent="0.25">
      <c r="A1467" s="50"/>
      <c r="B1467" s="51"/>
      <c r="C1467" s="388" t="s">
        <v>87</v>
      </c>
      <c r="D1467" s="388"/>
      <c r="E1467" s="388"/>
      <c r="F1467" s="388"/>
      <c r="G1467" s="388"/>
      <c r="H1467" s="388"/>
      <c r="I1467" s="388"/>
      <c r="J1467" s="388"/>
      <c r="K1467" s="388"/>
      <c r="L1467" s="389"/>
      <c r="EX1467" s="38"/>
      <c r="EY1467" s="39"/>
      <c r="EZ1467" s="39"/>
      <c r="FA1467" s="39"/>
      <c r="FB1467" s="39"/>
      <c r="FD1467" s="3" t="s">
        <v>87</v>
      </c>
      <c r="FH1467" s="39"/>
      <c r="FJ1467" s="39"/>
    </row>
    <row r="1468" spans="1:166" customFormat="1" ht="15" x14ac:dyDescent="0.25">
      <c r="A1468" s="50"/>
      <c r="B1468" s="51"/>
      <c r="C1468" s="388" t="s">
        <v>88</v>
      </c>
      <c r="D1468" s="388"/>
      <c r="E1468" s="388"/>
      <c r="F1468" s="388"/>
      <c r="G1468" s="388"/>
      <c r="H1468" s="388"/>
      <c r="I1468" s="388"/>
      <c r="J1468" s="388"/>
      <c r="K1468" s="388"/>
      <c r="L1468" s="389"/>
      <c r="EX1468" s="38"/>
      <c r="EY1468" s="39"/>
      <c r="EZ1468" s="39"/>
      <c r="FA1468" s="39"/>
      <c r="FB1468" s="39"/>
      <c r="FD1468" s="3" t="s">
        <v>88</v>
      </c>
      <c r="FH1468" s="39"/>
      <c r="FJ1468" s="39"/>
    </row>
    <row r="1469" spans="1:166" customFormat="1" ht="15" x14ac:dyDescent="0.25">
      <c r="A1469" s="67"/>
      <c r="B1469" s="68"/>
      <c r="C1469" s="386" t="s">
        <v>82</v>
      </c>
      <c r="D1469" s="386"/>
      <c r="E1469" s="386"/>
      <c r="F1469" s="42"/>
      <c r="G1469" s="43"/>
      <c r="H1469" s="43"/>
      <c r="I1469" s="43"/>
      <c r="J1469" s="46"/>
      <c r="K1469" s="43"/>
      <c r="L1469" s="102">
        <v>49343.45</v>
      </c>
      <c r="EX1469" s="38"/>
      <c r="EY1469" s="39"/>
      <c r="EZ1469" s="39"/>
      <c r="FA1469" s="39"/>
      <c r="FB1469" s="39"/>
      <c r="FH1469" s="39" t="s">
        <v>82</v>
      </c>
      <c r="FJ1469" s="39"/>
    </row>
    <row r="1470" spans="1:166" customFormat="1" ht="23.25" x14ac:dyDescent="0.25">
      <c r="A1470" s="40" t="s">
        <v>447</v>
      </c>
      <c r="B1470" s="41" t="s">
        <v>183</v>
      </c>
      <c r="C1470" s="386" t="s">
        <v>184</v>
      </c>
      <c r="D1470" s="386"/>
      <c r="E1470" s="386"/>
      <c r="F1470" s="42" t="s">
        <v>91</v>
      </c>
      <c r="G1470" s="43">
        <v>4.2000000000000003E-2</v>
      </c>
      <c r="H1470" s="44">
        <v>1</v>
      </c>
      <c r="I1470" s="74">
        <v>4.2000000000000003E-2</v>
      </c>
      <c r="J1470" s="46"/>
      <c r="K1470" s="43"/>
      <c r="L1470" s="47"/>
      <c r="EX1470" s="38"/>
      <c r="EY1470" s="39"/>
      <c r="EZ1470" s="39" t="s">
        <v>184</v>
      </c>
      <c r="FA1470" s="39" t="s">
        <v>4</v>
      </c>
      <c r="FB1470" s="39" t="s">
        <v>4</v>
      </c>
      <c r="FH1470" s="39"/>
      <c r="FJ1470" s="39"/>
    </row>
    <row r="1471" spans="1:166" customFormat="1" ht="15" x14ac:dyDescent="0.25">
      <c r="A1471" s="48"/>
      <c r="B1471" s="49"/>
      <c r="C1471" s="385" t="s">
        <v>185</v>
      </c>
      <c r="D1471" s="385"/>
      <c r="E1471" s="385"/>
      <c r="F1471" s="385"/>
      <c r="G1471" s="385"/>
      <c r="H1471" s="385"/>
      <c r="I1471" s="385"/>
      <c r="J1471" s="385"/>
      <c r="K1471" s="385"/>
      <c r="L1471" s="387"/>
      <c r="EX1471" s="38"/>
      <c r="EY1471" s="39"/>
      <c r="EZ1471" s="39"/>
      <c r="FA1471" s="39"/>
      <c r="FB1471" s="39"/>
      <c r="FC1471" s="3" t="s">
        <v>185</v>
      </c>
      <c r="FH1471" s="39"/>
      <c r="FJ1471" s="39"/>
    </row>
    <row r="1472" spans="1:166" customFormat="1" ht="68.25" x14ac:dyDescent="0.25">
      <c r="A1472" s="50"/>
      <c r="B1472" s="51" t="s">
        <v>61</v>
      </c>
      <c r="C1472" s="388" t="s">
        <v>62</v>
      </c>
      <c r="D1472" s="388"/>
      <c r="E1472" s="388"/>
      <c r="F1472" s="388"/>
      <c r="G1472" s="388"/>
      <c r="H1472" s="388"/>
      <c r="I1472" s="388"/>
      <c r="J1472" s="388"/>
      <c r="K1472" s="388"/>
      <c r="L1472" s="389"/>
      <c r="EX1472" s="38"/>
      <c r="EY1472" s="39"/>
      <c r="EZ1472" s="39"/>
      <c r="FA1472" s="39"/>
      <c r="FB1472" s="39"/>
      <c r="FD1472" s="3" t="s">
        <v>62</v>
      </c>
      <c r="FH1472" s="39"/>
      <c r="FJ1472" s="39"/>
    </row>
    <row r="1473" spans="1:166" customFormat="1" ht="23.25" x14ac:dyDescent="0.25">
      <c r="A1473" s="50"/>
      <c r="B1473" s="51" t="s">
        <v>63</v>
      </c>
      <c r="C1473" s="388" t="s">
        <v>64</v>
      </c>
      <c r="D1473" s="388"/>
      <c r="E1473" s="388"/>
      <c r="F1473" s="388"/>
      <c r="G1473" s="388"/>
      <c r="H1473" s="388"/>
      <c r="I1473" s="388"/>
      <c r="J1473" s="388"/>
      <c r="K1473" s="388"/>
      <c r="L1473" s="389"/>
      <c r="EX1473" s="38"/>
      <c r="EY1473" s="39"/>
      <c r="EZ1473" s="39"/>
      <c r="FA1473" s="39"/>
      <c r="FB1473" s="39"/>
      <c r="FD1473" s="3" t="s">
        <v>64</v>
      </c>
      <c r="FH1473" s="39"/>
      <c r="FJ1473" s="39"/>
    </row>
    <row r="1474" spans="1:166" customFormat="1" ht="15" x14ac:dyDescent="0.25">
      <c r="A1474" s="52"/>
      <c r="B1474" s="51" t="s">
        <v>56</v>
      </c>
      <c r="C1474" s="385" t="s">
        <v>65</v>
      </c>
      <c r="D1474" s="385"/>
      <c r="E1474" s="385"/>
      <c r="F1474" s="53"/>
      <c r="G1474" s="54"/>
      <c r="H1474" s="54"/>
      <c r="I1474" s="54"/>
      <c r="J1474" s="55">
        <v>80872.98</v>
      </c>
      <c r="K1474" s="56">
        <v>1.3225</v>
      </c>
      <c r="L1474" s="99">
        <v>4492.09</v>
      </c>
      <c r="EX1474" s="38"/>
      <c r="EY1474" s="39"/>
      <c r="EZ1474" s="39"/>
      <c r="FA1474" s="39"/>
      <c r="FB1474" s="39"/>
      <c r="FE1474" s="3" t="s">
        <v>65</v>
      </c>
      <c r="FH1474" s="39"/>
      <c r="FJ1474" s="39"/>
    </row>
    <row r="1475" spans="1:166" customFormat="1" ht="15" x14ac:dyDescent="0.25">
      <c r="A1475" s="52"/>
      <c r="B1475" s="51" t="s">
        <v>66</v>
      </c>
      <c r="C1475" s="385" t="s">
        <v>67</v>
      </c>
      <c r="D1475" s="385"/>
      <c r="E1475" s="385"/>
      <c r="F1475" s="53"/>
      <c r="G1475" s="54"/>
      <c r="H1475" s="54"/>
      <c r="I1475" s="54"/>
      <c r="J1475" s="58">
        <v>747.5</v>
      </c>
      <c r="K1475" s="56">
        <v>1.4375</v>
      </c>
      <c r="L1475" s="100">
        <v>45.13</v>
      </c>
      <c r="EX1475" s="38"/>
      <c r="EY1475" s="39"/>
      <c r="EZ1475" s="39"/>
      <c r="FA1475" s="39"/>
      <c r="FB1475" s="39"/>
      <c r="FE1475" s="3" t="s">
        <v>67</v>
      </c>
      <c r="FH1475" s="39"/>
      <c r="FJ1475" s="39"/>
    </row>
    <row r="1476" spans="1:166" customFormat="1" ht="15" x14ac:dyDescent="0.25">
      <c r="A1476" s="52"/>
      <c r="B1476" s="51" t="s">
        <v>68</v>
      </c>
      <c r="C1476" s="385" t="s">
        <v>69</v>
      </c>
      <c r="D1476" s="385"/>
      <c r="E1476" s="385"/>
      <c r="F1476" s="53"/>
      <c r="G1476" s="54"/>
      <c r="H1476" s="54"/>
      <c r="I1476" s="54"/>
      <c r="J1476" s="58">
        <v>3.02</v>
      </c>
      <c r="K1476" s="56">
        <v>1.4375</v>
      </c>
      <c r="L1476" s="100">
        <v>0.18</v>
      </c>
      <c r="EX1476" s="38"/>
      <c r="EY1476" s="39"/>
      <c r="EZ1476" s="39"/>
      <c r="FA1476" s="39"/>
      <c r="FB1476" s="39"/>
      <c r="FE1476" s="3" t="s">
        <v>69</v>
      </c>
      <c r="FH1476" s="39"/>
      <c r="FJ1476" s="39"/>
    </row>
    <row r="1477" spans="1:166" customFormat="1" ht="15" x14ac:dyDescent="0.25">
      <c r="A1477" s="52"/>
      <c r="B1477" s="51" t="s">
        <v>70</v>
      </c>
      <c r="C1477" s="385" t="s">
        <v>71</v>
      </c>
      <c r="D1477" s="385"/>
      <c r="E1477" s="385"/>
      <c r="F1477" s="53"/>
      <c r="G1477" s="54"/>
      <c r="H1477" s="54"/>
      <c r="I1477" s="54"/>
      <c r="J1477" s="58">
        <v>63.71</v>
      </c>
      <c r="K1477" s="54"/>
      <c r="L1477" s="100">
        <v>2.68</v>
      </c>
      <c r="EX1477" s="38"/>
      <c r="EY1477" s="39"/>
      <c r="EZ1477" s="39"/>
      <c r="FA1477" s="39"/>
      <c r="FB1477" s="39"/>
      <c r="FE1477" s="3" t="s">
        <v>71</v>
      </c>
      <c r="FH1477" s="39"/>
      <c r="FJ1477" s="39"/>
    </row>
    <row r="1478" spans="1:166" customFormat="1" ht="15" x14ac:dyDescent="0.25">
      <c r="A1478" s="59"/>
      <c r="B1478" s="51"/>
      <c r="C1478" s="385" t="s">
        <v>72</v>
      </c>
      <c r="D1478" s="385"/>
      <c r="E1478" s="385"/>
      <c r="F1478" s="53" t="s">
        <v>73</v>
      </c>
      <c r="G1478" s="60">
        <v>62.41</v>
      </c>
      <c r="H1478" s="56">
        <v>1.3225</v>
      </c>
      <c r="I1478" s="61">
        <v>3.4665634999999999</v>
      </c>
      <c r="J1478" s="62"/>
      <c r="K1478" s="54"/>
      <c r="L1478" s="57"/>
      <c r="EX1478" s="38"/>
      <c r="EY1478" s="39"/>
      <c r="EZ1478" s="39"/>
      <c r="FA1478" s="39"/>
      <c r="FB1478" s="39"/>
      <c r="FF1478" s="3" t="s">
        <v>72</v>
      </c>
      <c r="FH1478" s="39"/>
      <c r="FJ1478" s="39"/>
    </row>
    <row r="1479" spans="1:166" customFormat="1" ht="15" x14ac:dyDescent="0.25">
      <c r="A1479" s="59"/>
      <c r="B1479" s="51"/>
      <c r="C1479" s="385" t="s">
        <v>74</v>
      </c>
      <c r="D1479" s="385"/>
      <c r="E1479" s="385"/>
      <c r="F1479" s="53" t="s">
        <v>73</v>
      </c>
      <c r="G1479" s="60">
        <v>0.26</v>
      </c>
      <c r="H1479" s="56">
        <v>1.4375</v>
      </c>
      <c r="I1479" s="61">
        <v>1.56975E-2</v>
      </c>
      <c r="J1479" s="62"/>
      <c r="K1479" s="54"/>
      <c r="L1479" s="57"/>
      <c r="EX1479" s="38"/>
      <c r="EY1479" s="39"/>
      <c r="EZ1479" s="39"/>
      <c r="FA1479" s="39"/>
      <c r="FB1479" s="39"/>
      <c r="FF1479" s="3" t="s">
        <v>74</v>
      </c>
      <c r="FH1479" s="39"/>
      <c r="FJ1479" s="39"/>
    </row>
    <row r="1480" spans="1:166" customFormat="1" ht="15" x14ac:dyDescent="0.25">
      <c r="A1480" s="48"/>
      <c r="B1480" s="51"/>
      <c r="C1480" s="384" t="s">
        <v>75</v>
      </c>
      <c r="D1480" s="384"/>
      <c r="E1480" s="384"/>
      <c r="F1480" s="63"/>
      <c r="G1480" s="64"/>
      <c r="H1480" s="64"/>
      <c r="I1480" s="64"/>
      <c r="J1480" s="65">
        <v>81684.19</v>
      </c>
      <c r="K1480" s="64"/>
      <c r="L1480" s="101">
        <v>4539.8999999999996</v>
      </c>
      <c r="EX1480" s="38"/>
      <c r="EY1480" s="39"/>
      <c r="EZ1480" s="39"/>
      <c r="FA1480" s="39"/>
      <c r="FB1480" s="39"/>
      <c r="FG1480" s="3" t="s">
        <v>75</v>
      </c>
      <c r="FH1480" s="39"/>
      <c r="FJ1480" s="39"/>
    </row>
    <row r="1481" spans="1:166" customFormat="1" ht="15" x14ac:dyDescent="0.25">
      <c r="A1481" s="59"/>
      <c r="B1481" s="51"/>
      <c r="C1481" s="385" t="s">
        <v>76</v>
      </c>
      <c r="D1481" s="385"/>
      <c r="E1481" s="385"/>
      <c r="F1481" s="53"/>
      <c r="G1481" s="54"/>
      <c r="H1481" s="54"/>
      <c r="I1481" s="54"/>
      <c r="J1481" s="62"/>
      <c r="K1481" s="54"/>
      <c r="L1481" s="99">
        <v>4492.2700000000004</v>
      </c>
      <c r="EX1481" s="38"/>
      <c r="EY1481" s="39"/>
      <c r="EZ1481" s="39"/>
      <c r="FA1481" s="39"/>
      <c r="FB1481" s="39"/>
      <c r="FF1481" s="3" t="s">
        <v>76</v>
      </c>
      <c r="FH1481" s="39"/>
      <c r="FJ1481" s="39"/>
    </row>
    <row r="1482" spans="1:166" customFormat="1" ht="15" x14ac:dyDescent="0.25">
      <c r="A1482" s="59"/>
      <c r="B1482" s="51" t="s">
        <v>186</v>
      </c>
      <c r="C1482" s="385" t="s">
        <v>187</v>
      </c>
      <c r="D1482" s="385"/>
      <c r="E1482" s="385"/>
      <c r="F1482" s="53" t="s">
        <v>79</v>
      </c>
      <c r="G1482" s="66">
        <v>97</v>
      </c>
      <c r="H1482" s="54"/>
      <c r="I1482" s="66">
        <v>97</v>
      </c>
      <c r="J1482" s="62"/>
      <c r="K1482" s="54"/>
      <c r="L1482" s="99">
        <v>4357.5</v>
      </c>
      <c r="EX1482" s="38"/>
      <c r="EY1482" s="39"/>
      <c r="EZ1482" s="39"/>
      <c r="FA1482" s="39"/>
      <c r="FB1482" s="39"/>
      <c r="FF1482" s="3" t="s">
        <v>187</v>
      </c>
      <c r="FH1482" s="39"/>
      <c r="FJ1482" s="39"/>
    </row>
    <row r="1483" spans="1:166" customFormat="1" ht="22.5" x14ac:dyDescent="0.25">
      <c r="A1483" s="59"/>
      <c r="B1483" s="51" t="s">
        <v>188</v>
      </c>
      <c r="C1483" s="385" t="s">
        <v>189</v>
      </c>
      <c r="D1483" s="385"/>
      <c r="E1483" s="385"/>
      <c r="F1483" s="53" t="s">
        <v>79</v>
      </c>
      <c r="G1483" s="66">
        <v>55</v>
      </c>
      <c r="H1483" s="60">
        <v>0.85</v>
      </c>
      <c r="I1483" s="60">
        <v>46.75</v>
      </c>
      <c r="J1483" s="62"/>
      <c r="K1483" s="54"/>
      <c r="L1483" s="99">
        <v>2100.14</v>
      </c>
      <c r="EX1483" s="38"/>
      <c r="EY1483" s="39"/>
      <c r="EZ1483" s="39"/>
      <c r="FA1483" s="39"/>
      <c r="FB1483" s="39"/>
      <c r="FF1483" s="3" t="s">
        <v>189</v>
      </c>
      <c r="FH1483" s="39"/>
      <c r="FJ1483" s="39"/>
    </row>
    <row r="1484" spans="1:166" customFormat="1" ht="15" x14ac:dyDescent="0.25">
      <c r="A1484" s="67"/>
      <c r="B1484" s="68"/>
      <c r="C1484" s="386" t="s">
        <v>82</v>
      </c>
      <c r="D1484" s="386"/>
      <c r="E1484" s="386"/>
      <c r="F1484" s="42"/>
      <c r="G1484" s="43"/>
      <c r="H1484" s="43"/>
      <c r="I1484" s="43"/>
      <c r="J1484" s="46"/>
      <c r="K1484" s="43"/>
      <c r="L1484" s="102">
        <v>10997.54</v>
      </c>
      <c r="EX1484" s="38"/>
      <c r="EY1484" s="39"/>
      <c r="EZ1484" s="39"/>
      <c r="FA1484" s="39"/>
      <c r="FB1484" s="39"/>
      <c r="FH1484" s="39" t="s">
        <v>82</v>
      </c>
      <c r="FJ1484" s="39"/>
    </row>
    <row r="1485" spans="1:166" customFormat="1" ht="33.75" x14ac:dyDescent="0.25">
      <c r="A1485" s="40" t="s">
        <v>448</v>
      </c>
      <c r="B1485" s="41" t="s">
        <v>191</v>
      </c>
      <c r="C1485" s="386" t="s">
        <v>192</v>
      </c>
      <c r="D1485" s="386"/>
      <c r="E1485" s="386"/>
      <c r="F1485" s="42" t="s">
        <v>193</v>
      </c>
      <c r="G1485" s="43">
        <v>6.3</v>
      </c>
      <c r="H1485" s="44">
        <v>1</v>
      </c>
      <c r="I1485" s="78">
        <v>6.3</v>
      </c>
      <c r="J1485" s="69">
        <v>1595.83</v>
      </c>
      <c r="K1485" s="70">
        <v>1.04236</v>
      </c>
      <c r="L1485" s="102">
        <v>10479.6</v>
      </c>
      <c r="EX1485" s="38"/>
      <c r="EY1485" s="39"/>
      <c r="EZ1485" s="39" t="s">
        <v>192</v>
      </c>
      <c r="FA1485" s="39" t="s">
        <v>4</v>
      </c>
      <c r="FB1485" s="39" t="s">
        <v>4</v>
      </c>
      <c r="FH1485" s="39"/>
      <c r="FJ1485" s="39"/>
    </row>
    <row r="1486" spans="1:166" customFormat="1" ht="15" x14ac:dyDescent="0.25">
      <c r="A1486" s="48"/>
      <c r="B1486" s="49"/>
      <c r="C1486" s="385" t="s">
        <v>194</v>
      </c>
      <c r="D1486" s="385"/>
      <c r="E1486" s="385"/>
      <c r="F1486" s="385"/>
      <c r="G1486" s="385"/>
      <c r="H1486" s="385"/>
      <c r="I1486" s="385"/>
      <c r="J1486" s="385"/>
      <c r="K1486" s="385"/>
      <c r="L1486" s="387"/>
      <c r="EX1486" s="38"/>
      <c r="EY1486" s="39"/>
      <c r="EZ1486" s="39"/>
      <c r="FA1486" s="39"/>
      <c r="FB1486" s="39"/>
      <c r="FH1486" s="39"/>
      <c r="FI1486" s="3" t="s">
        <v>194</v>
      </c>
      <c r="FJ1486" s="39"/>
    </row>
    <row r="1487" spans="1:166" customFormat="1" ht="15" x14ac:dyDescent="0.25">
      <c r="A1487" s="50"/>
      <c r="B1487" s="51"/>
      <c r="C1487" s="388" t="s">
        <v>87</v>
      </c>
      <c r="D1487" s="388"/>
      <c r="E1487" s="388"/>
      <c r="F1487" s="388"/>
      <c r="G1487" s="388"/>
      <c r="H1487" s="388"/>
      <c r="I1487" s="388"/>
      <c r="J1487" s="388"/>
      <c r="K1487" s="388"/>
      <c r="L1487" s="389"/>
      <c r="EX1487" s="38"/>
      <c r="EY1487" s="39"/>
      <c r="EZ1487" s="39"/>
      <c r="FA1487" s="39"/>
      <c r="FB1487" s="39"/>
      <c r="FD1487" s="3" t="s">
        <v>87</v>
      </c>
      <c r="FH1487" s="39"/>
      <c r="FJ1487" s="39"/>
    </row>
    <row r="1488" spans="1:166" customFormat="1" ht="15" x14ac:dyDescent="0.25">
      <c r="A1488" s="50"/>
      <c r="B1488" s="51"/>
      <c r="C1488" s="388" t="s">
        <v>88</v>
      </c>
      <c r="D1488" s="388"/>
      <c r="E1488" s="388"/>
      <c r="F1488" s="388"/>
      <c r="G1488" s="388"/>
      <c r="H1488" s="388"/>
      <c r="I1488" s="388"/>
      <c r="J1488" s="388"/>
      <c r="K1488" s="388"/>
      <c r="L1488" s="389"/>
      <c r="EX1488" s="38"/>
      <c r="EY1488" s="39"/>
      <c r="EZ1488" s="39"/>
      <c r="FA1488" s="39"/>
      <c r="FB1488" s="39"/>
      <c r="FD1488" s="3" t="s">
        <v>88</v>
      </c>
      <c r="FH1488" s="39"/>
      <c r="FJ1488" s="39"/>
    </row>
    <row r="1489" spans="1:166" customFormat="1" ht="15" x14ac:dyDescent="0.25">
      <c r="A1489" s="67"/>
      <c r="B1489" s="68"/>
      <c r="C1489" s="386" t="s">
        <v>82</v>
      </c>
      <c r="D1489" s="386"/>
      <c r="E1489" s="386"/>
      <c r="F1489" s="42"/>
      <c r="G1489" s="43"/>
      <c r="H1489" s="43"/>
      <c r="I1489" s="43"/>
      <c r="J1489" s="46"/>
      <c r="K1489" s="43"/>
      <c r="L1489" s="102">
        <v>10479.6</v>
      </c>
      <c r="EX1489" s="38"/>
      <c r="EY1489" s="39"/>
      <c r="EZ1489" s="39"/>
      <c r="FA1489" s="39"/>
      <c r="FB1489" s="39"/>
      <c r="FH1489" s="39" t="s">
        <v>82</v>
      </c>
      <c r="FJ1489" s="39"/>
    </row>
    <row r="1490" spans="1:166" customFormat="1" ht="45.75" x14ac:dyDescent="0.25">
      <c r="A1490" s="40" t="s">
        <v>449</v>
      </c>
      <c r="B1490" s="41" t="s">
        <v>174</v>
      </c>
      <c r="C1490" s="386" t="s">
        <v>399</v>
      </c>
      <c r="D1490" s="386"/>
      <c r="E1490" s="386"/>
      <c r="F1490" s="42" t="s">
        <v>109</v>
      </c>
      <c r="G1490" s="43">
        <v>2.16</v>
      </c>
      <c r="H1490" s="44">
        <v>1</v>
      </c>
      <c r="I1490" s="71">
        <v>2.16</v>
      </c>
      <c r="J1490" s="46"/>
      <c r="K1490" s="43"/>
      <c r="L1490" s="47"/>
      <c r="EX1490" s="38"/>
      <c r="EY1490" s="39"/>
      <c r="EZ1490" s="39" t="s">
        <v>399</v>
      </c>
      <c r="FA1490" s="39" t="s">
        <v>4</v>
      </c>
      <c r="FB1490" s="39" t="s">
        <v>4</v>
      </c>
      <c r="FH1490" s="39"/>
      <c r="FJ1490" s="39"/>
    </row>
    <row r="1491" spans="1:166" customFormat="1" ht="15" x14ac:dyDescent="0.25">
      <c r="A1491" s="48"/>
      <c r="B1491" s="49"/>
      <c r="C1491" s="385" t="s">
        <v>395</v>
      </c>
      <c r="D1491" s="385"/>
      <c r="E1491" s="385"/>
      <c r="F1491" s="385"/>
      <c r="G1491" s="385"/>
      <c r="H1491" s="385"/>
      <c r="I1491" s="385"/>
      <c r="J1491" s="385"/>
      <c r="K1491" s="385"/>
      <c r="L1491" s="387"/>
      <c r="EX1491" s="38"/>
      <c r="EY1491" s="39"/>
      <c r="EZ1491" s="39"/>
      <c r="FA1491" s="39"/>
      <c r="FB1491" s="39"/>
      <c r="FC1491" s="3" t="s">
        <v>395</v>
      </c>
      <c r="FH1491" s="39"/>
      <c r="FJ1491" s="39"/>
    </row>
    <row r="1492" spans="1:166" customFormat="1" ht="68.25" x14ac:dyDescent="0.25">
      <c r="A1492" s="50"/>
      <c r="B1492" s="51" t="s">
        <v>61</v>
      </c>
      <c r="C1492" s="388" t="s">
        <v>62</v>
      </c>
      <c r="D1492" s="388"/>
      <c r="E1492" s="388"/>
      <c r="F1492" s="388"/>
      <c r="G1492" s="388"/>
      <c r="H1492" s="388"/>
      <c r="I1492" s="388"/>
      <c r="J1492" s="388"/>
      <c r="K1492" s="388"/>
      <c r="L1492" s="389"/>
      <c r="EX1492" s="38"/>
      <c r="EY1492" s="39"/>
      <c r="EZ1492" s="39"/>
      <c r="FA1492" s="39"/>
      <c r="FB1492" s="39"/>
      <c r="FD1492" s="3" t="s">
        <v>62</v>
      </c>
      <c r="FH1492" s="39"/>
      <c r="FJ1492" s="39"/>
    </row>
    <row r="1493" spans="1:166" customFormat="1" ht="15" x14ac:dyDescent="0.25">
      <c r="A1493" s="50"/>
      <c r="B1493" s="51" t="s">
        <v>199</v>
      </c>
      <c r="C1493" s="388" t="s">
        <v>200</v>
      </c>
      <c r="D1493" s="388"/>
      <c r="E1493" s="388"/>
      <c r="F1493" s="388"/>
      <c r="G1493" s="388"/>
      <c r="H1493" s="388"/>
      <c r="I1493" s="388"/>
      <c r="J1493" s="388"/>
      <c r="K1493" s="388"/>
      <c r="L1493" s="389"/>
      <c r="EX1493" s="38"/>
      <c r="EY1493" s="39"/>
      <c r="EZ1493" s="39"/>
      <c r="FA1493" s="39"/>
      <c r="FB1493" s="39"/>
      <c r="FD1493" s="3" t="s">
        <v>200</v>
      </c>
      <c r="FH1493" s="39"/>
      <c r="FJ1493" s="39"/>
    </row>
    <row r="1494" spans="1:166" customFormat="1" ht="23.25" x14ac:dyDescent="0.25">
      <c r="A1494" s="50"/>
      <c r="B1494" s="51" t="s">
        <v>63</v>
      </c>
      <c r="C1494" s="388" t="s">
        <v>64</v>
      </c>
      <c r="D1494" s="388"/>
      <c r="E1494" s="388"/>
      <c r="F1494" s="388"/>
      <c r="G1494" s="388"/>
      <c r="H1494" s="388"/>
      <c r="I1494" s="388"/>
      <c r="J1494" s="388"/>
      <c r="K1494" s="388"/>
      <c r="L1494" s="389"/>
      <c r="EX1494" s="38"/>
      <c r="EY1494" s="39"/>
      <c r="EZ1494" s="39"/>
      <c r="FA1494" s="39"/>
      <c r="FB1494" s="39"/>
      <c r="FD1494" s="3" t="s">
        <v>64</v>
      </c>
      <c r="FH1494" s="39"/>
      <c r="FJ1494" s="39"/>
    </row>
    <row r="1495" spans="1:166" customFormat="1" ht="15" x14ac:dyDescent="0.25">
      <c r="A1495" s="52"/>
      <c r="B1495" s="51" t="s">
        <v>56</v>
      </c>
      <c r="C1495" s="385" t="s">
        <v>65</v>
      </c>
      <c r="D1495" s="385"/>
      <c r="E1495" s="385"/>
      <c r="F1495" s="53"/>
      <c r="G1495" s="54"/>
      <c r="H1495" s="54"/>
      <c r="I1495" s="54"/>
      <c r="J1495" s="55">
        <v>38460.35</v>
      </c>
      <c r="K1495" s="72">
        <v>1.45475</v>
      </c>
      <c r="L1495" s="99">
        <v>120852.42</v>
      </c>
      <c r="EX1495" s="38"/>
      <c r="EY1495" s="39"/>
      <c r="EZ1495" s="39"/>
      <c r="FA1495" s="39"/>
      <c r="FB1495" s="39"/>
      <c r="FE1495" s="3" t="s">
        <v>65</v>
      </c>
      <c r="FH1495" s="39"/>
      <c r="FJ1495" s="39"/>
    </row>
    <row r="1496" spans="1:166" customFormat="1" ht="15" x14ac:dyDescent="0.25">
      <c r="A1496" s="52"/>
      <c r="B1496" s="51" t="s">
        <v>66</v>
      </c>
      <c r="C1496" s="385" t="s">
        <v>67</v>
      </c>
      <c r="D1496" s="385"/>
      <c r="E1496" s="385"/>
      <c r="F1496" s="53"/>
      <c r="G1496" s="54"/>
      <c r="H1496" s="54"/>
      <c r="I1496" s="54"/>
      <c r="J1496" s="55">
        <v>1150</v>
      </c>
      <c r="K1496" s="56">
        <v>1.4375</v>
      </c>
      <c r="L1496" s="99">
        <v>3570.75</v>
      </c>
      <c r="EX1496" s="38"/>
      <c r="EY1496" s="39"/>
      <c r="EZ1496" s="39"/>
      <c r="FA1496" s="39"/>
      <c r="FB1496" s="39"/>
      <c r="FE1496" s="3" t="s">
        <v>67</v>
      </c>
      <c r="FH1496" s="39"/>
      <c r="FJ1496" s="39"/>
    </row>
    <row r="1497" spans="1:166" customFormat="1" ht="15" x14ac:dyDescent="0.25">
      <c r="A1497" s="52"/>
      <c r="B1497" s="51" t="s">
        <v>68</v>
      </c>
      <c r="C1497" s="385" t="s">
        <v>69</v>
      </c>
      <c r="D1497" s="385"/>
      <c r="E1497" s="385"/>
      <c r="F1497" s="53"/>
      <c r="G1497" s="54"/>
      <c r="H1497" s="54"/>
      <c r="I1497" s="54"/>
      <c r="J1497" s="58">
        <v>5.0199999999999996</v>
      </c>
      <c r="K1497" s="56">
        <v>1.4375</v>
      </c>
      <c r="L1497" s="100">
        <v>15.59</v>
      </c>
      <c r="EX1497" s="38"/>
      <c r="EY1497" s="39"/>
      <c r="EZ1497" s="39"/>
      <c r="FA1497" s="39"/>
      <c r="FB1497" s="39"/>
      <c r="FE1497" s="3" t="s">
        <v>69</v>
      </c>
      <c r="FH1497" s="39"/>
      <c r="FJ1497" s="39"/>
    </row>
    <row r="1498" spans="1:166" customFormat="1" ht="15" x14ac:dyDescent="0.25">
      <c r="A1498" s="52"/>
      <c r="B1498" s="51" t="s">
        <v>70</v>
      </c>
      <c r="C1498" s="385" t="s">
        <v>71</v>
      </c>
      <c r="D1498" s="385"/>
      <c r="E1498" s="385"/>
      <c r="F1498" s="53"/>
      <c r="G1498" s="54"/>
      <c r="H1498" s="54"/>
      <c r="I1498" s="54"/>
      <c r="J1498" s="58">
        <v>37.630000000000003</v>
      </c>
      <c r="K1498" s="54"/>
      <c r="L1498" s="100">
        <v>81.28</v>
      </c>
      <c r="EX1498" s="38"/>
      <c r="EY1498" s="39"/>
      <c r="EZ1498" s="39"/>
      <c r="FA1498" s="39"/>
      <c r="FB1498" s="39"/>
      <c r="FE1498" s="3" t="s">
        <v>71</v>
      </c>
      <c r="FH1498" s="39"/>
      <c r="FJ1498" s="39"/>
    </row>
    <row r="1499" spans="1:166" customFormat="1" ht="15" x14ac:dyDescent="0.25">
      <c r="A1499" s="59"/>
      <c r="B1499" s="51"/>
      <c r="C1499" s="385" t="s">
        <v>72</v>
      </c>
      <c r="D1499" s="385"/>
      <c r="E1499" s="385"/>
      <c r="F1499" s="53" t="s">
        <v>73</v>
      </c>
      <c r="G1499" s="60">
        <v>29.68</v>
      </c>
      <c r="H1499" s="72">
        <v>1.45475</v>
      </c>
      <c r="I1499" s="61">
        <v>93.262276799999995</v>
      </c>
      <c r="J1499" s="62"/>
      <c r="K1499" s="54"/>
      <c r="L1499" s="57"/>
      <c r="EX1499" s="38"/>
      <c r="EY1499" s="39"/>
      <c r="EZ1499" s="39"/>
      <c r="FA1499" s="39"/>
      <c r="FB1499" s="39"/>
      <c r="FF1499" s="3" t="s">
        <v>72</v>
      </c>
      <c r="FH1499" s="39"/>
      <c r="FJ1499" s="39"/>
    </row>
    <row r="1500" spans="1:166" customFormat="1" ht="15" x14ac:dyDescent="0.25">
      <c r="A1500" s="59"/>
      <c r="B1500" s="51"/>
      <c r="C1500" s="385" t="s">
        <v>74</v>
      </c>
      <c r="D1500" s="385"/>
      <c r="E1500" s="385"/>
      <c r="F1500" s="53" t="s">
        <v>73</v>
      </c>
      <c r="G1500" s="73">
        <v>0.4</v>
      </c>
      <c r="H1500" s="56">
        <v>1.4375</v>
      </c>
      <c r="I1500" s="79">
        <v>1.242</v>
      </c>
      <c r="J1500" s="62"/>
      <c r="K1500" s="54"/>
      <c r="L1500" s="57"/>
      <c r="EX1500" s="38"/>
      <c r="EY1500" s="39"/>
      <c r="EZ1500" s="39"/>
      <c r="FA1500" s="39"/>
      <c r="FB1500" s="39"/>
      <c r="FF1500" s="3" t="s">
        <v>74</v>
      </c>
      <c r="FH1500" s="39"/>
      <c r="FJ1500" s="39"/>
    </row>
    <row r="1501" spans="1:166" customFormat="1" ht="15" x14ac:dyDescent="0.25">
      <c r="A1501" s="48"/>
      <c r="B1501" s="51"/>
      <c r="C1501" s="384" t="s">
        <v>75</v>
      </c>
      <c r="D1501" s="384"/>
      <c r="E1501" s="384"/>
      <c r="F1501" s="63"/>
      <c r="G1501" s="64"/>
      <c r="H1501" s="64"/>
      <c r="I1501" s="64"/>
      <c r="J1501" s="65">
        <v>39647.980000000003</v>
      </c>
      <c r="K1501" s="64"/>
      <c r="L1501" s="101">
        <v>124504.45</v>
      </c>
      <c r="EX1501" s="38"/>
      <c r="EY1501" s="39"/>
      <c r="EZ1501" s="39"/>
      <c r="FA1501" s="39"/>
      <c r="FB1501" s="39"/>
      <c r="FG1501" s="3" t="s">
        <v>75</v>
      </c>
      <c r="FH1501" s="39"/>
      <c r="FJ1501" s="39"/>
    </row>
    <row r="1502" spans="1:166" customFormat="1" ht="15" x14ac:dyDescent="0.25">
      <c r="A1502" s="59"/>
      <c r="B1502" s="51"/>
      <c r="C1502" s="385" t="s">
        <v>76</v>
      </c>
      <c r="D1502" s="385"/>
      <c r="E1502" s="385"/>
      <c r="F1502" s="53"/>
      <c r="G1502" s="54"/>
      <c r="H1502" s="54"/>
      <c r="I1502" s="54"/>
      <c r="J1502" s="62"/>
      <c r="K1502" s="54"/>
      <c r="L1502" s="99">
        <v>120868.01</v>
      </c>
      <c r="EX1502" s="38"/>
      <c r="EY1502" s="39"/>
      <c r="EZ1502" s="39"/>
      <c r="FA1502" s="39"/>
      <c r="FB1502" s="39"/>
      <c r="FF1502" s="3" t="s">
        <v>76</v>
      </c>
      <c r="FH1502" s="39"/>
      <c r="FJ1502" s="39"/>
    </row>
    <row r="1503" spans="1:166" customFormat="1" ht="23.25" x14ac:dyDescent="0.25">
      <c r="A1503" s="59"/>
      <c r="B1503" s="51" t="s">
        <v>111</v>
      </c>
      <c r="C1503" s="385" t="s">
        <v>112</v>
      </c>
      <c r="D1503" s="385"/>
      <c r="E1503" s="385"/>
      <c r="F1503" s="53" t="s">
        <v>79</v>
      </c>
      <c r="G1503" s="66">
        <v>97</v>
      </c>
      <c r="H1503" s="54"/>
      <c r="I1503" s="66">
        <v>97</v>
      </c>
      <c r="J1503" s="62"/>
      <c r="K1503" s="54"/>
      <c r="L1503" s="99">
        <v>117241.97</v>
      </c>
      <c r="EX1503" s="38"/>
      <c r="EY1503" s="39"/>
      <c r="EZ1503" s="39"/>
      <c r="FA1503" s="39"/>
      <c r="FB1503" s="39"/>
      <c r="FF1503" s="3" t="s">
        <v>112</v>
      </c>
      <c r="FH1503" s="39"/>
      <c r="FJ1503" s="39"/>
    </row>
    <row r="1504" spans="1:166" customFormat="1" ht="23.25" x14ac:dyDescent="0.25">
      <c r="A1504" s="59"/>
      <c r="B1504" s="51" t="s">
        <v>113</v>
      </c>
      <c r="C1504" s="385" t="s">
        <v>114</v>
      </c>
      <c r="D1504" s="385"/>
      <c r="E1504" s="385"/>
      <c r="F1504" s="53" t="s">
        <v>79</v>
      </c>
      <c r="G1504" s="66">
        <v>51</v>
      </c>
      <c r="H1504" s="54"/>
      <c r="I1504" s="66">
        <v>51</v>
      </c>
      <c r="J1504" s="62"/>
      <c r="K1504" s="54"/>
      <c r="L1504" s="99">
        <v>61642.69</v>
      </c>
      <c r="EX1504" s="38"/>
      <c r="EY1504" s="39"/>
      <c r="EZ1504" s="39"/>
      <c r="FA1504" s="39"/>
      <c r="FB1504" s="39"/>
      <c r="FF1504" s="3" t="s">
        <v>114</v>
      </c>
      <c r="FH1504" s="39"/>
      <c r="FJ1504" s="39"/>
    </row>
    <row r="1505" spans="1:166" customFormat="1" ht="15" x14ac:dyDescent="0.25">
      <c r="A1505" s="67"/>
      <c r="B1505" s="68"/>
      <c r="C1505" s="386" t="s">
        <v>82</v>
      </c>
      <c r="D1505" s="386"/>
      <c r="E1505" s="386"/>
      <c r="F1505" s="42"/>
      <c r="G1505" s="43"/>
      <c r="H1505" s="43"/>
      <c r="I1505" s="43"/>
      <c r="J1505" s="46"/>
      <c r="K1505" s="43"/>
      <c r="L1505" s="102">
        <v>303389.11</v>
      </c>
      <c r="EX1505" s="38"/>
      <c r="EY1505" s="39"/>
      <c r="EZ1505" s="39"/>
      <c r="FA1505" s="39"/>
      <c r="FB1505" s="39"/>
      <c r="FH1505" s="39" t="s">
        <v>82</v>
      </c>
      <c r="FJ1505" s="39"/>
    </row>
    <row r="1506" spans="1:166" customFormat="1" ht="45" x14ac:dyDescent="0.25">
      <c r="A1506" s="40" t="s">
        <v>450</v>
      </c>
      <c r="B1506" s="41" t="s">
        <v>178</v>
      </c>
      <c r="C1506" s="386" t="s">
        <v>179</v>
      </c>
      <c r="D1506" s="386"/>
      <c r="E1506" s="386"/>
      <c r="F1506" s="42" t="s">
        <v>150</v>
      </c>
      <c r="G1506" s="43">
        <v>220.32</v>
      </c>
      <c r="H1506" s="44">
        <v>1</v>
      </c>
      <c r="I1506" s="71">
        <v>220.32</v>
      </c>
      <c r="J1506" s="69">
        <v>1547</v>
      </c>
      <c r="K1506" s="70">
        <v>1.04236</v>
      </c>
      <c r="L1506" s="102">
        <v>355272.81</v>
      </c>
      <c r="EX1506" s="38"/>
      <c r="EY1506" s="39"/>
      <c r="EZ1506" s="39" t="s">
        <v>179</v>
      </c>
      <c r="FA1506" s="39" t="s">
        <v>4</v>
      </c>
      <c r="FB1506" s="39" t="s">
        <v>4</v>
      </c>
      <c r="FH1506" s="39"/>
      <c r="FJ1506" s="39"/>
    </row>
    <row r="1507" spans="1:166" customFormat="1" ht="15" x14ac:dyDescent="0.25">
      <c r="A1507" s="48"/>
      <c r="B1507" s="49"/>
      <c r="C1507" s="385" t="s">
        <v>397</v>
      </c>
      <c r="D1507" s="385"/>
      <c r="E1507" s="385"/>
      <c r="F1507" s="385"/>
      <c r="G1507" s="385"/>
      <c r="H1507" s="385"/>
      <c r="I1507" s="385"/>
      <c r="J1507" s="385"/>
      <c r="K1507" s="385"/>
      <c r="L1507" s="387"/>
      <c r="EX1507" s="38"/>
      <c r="EY1507" s="39"/>
      <c r="EZ1507" s="39"/>
      <c r="FA1507" s="39"/>
      <c r="FB1507" s="39"/>
      <c r="FC1507" s="3" t="s">
        <v>397</v>
      </c>
      <c r="FH1507" s="39"/>
      <c r="FJ1507" s="39"/>
    </row>
    <row r="1508" spans="1:166" customFormat="1" ht="15" x14ac:dyDescent="0.25">
      <c r="A1508" s="48"/>
      <c r="B1508" s="49"/>
      <c r="C1508" s="385" t="s">
        <v>181</v>
      </c>
      <c r="D1508" s="385"/>
      <c r="E1508" s="385"/>
      <c r="F1508" s="385"/>
      <c r="G1508" s="385"/>
      <c r="H1508" s="385"/>
      <c r="I1508" s="385"/>
      <c r="J1508" s="385"/>
      <c r="K1508" s="385"/>
      <c r="L1508" s="387"/>
      <c r="EX1508" s="38"/>
      <c r="EY1508" s="39"/>
      <c r="EZ1508" s="39"/>
      <c r="FA1508" s="39"/>
      <c r="FB1508" s="39"/>
      <c r="FH1508" s="39"/>
      <c r="FI1508" s="3" t="s">
        <v>181</v>
      </c>
      <c r="FJ1508" s="39"/>
    </row>
    <row r="1509" spans="1:166" customFormat="1" ht="15" x14ac:dyDescent="0.25">
      <c r="A1509" s="50"/>
      <c r="B1509" s="51"/>
      <c r="C1509" s="388" t="s">
        <v>87</v>
      </c>
      <c r="D1509" s="388"/>
      <c r="E1509" s="388"/>
      <c r="F1509" s="388"/>
      <c r="G1509" s="388"/>
      <c r="H1509" s="388"/>
      <c r="I1509" s="388"/>
      <c r="J1509" s="388"/>
      <c r="K1509" s="388"/>
      <c r="L1509" s="389"/>
      <c r="EX1509" s="38"/>
      <c r="EY1509" s="39"/>
      <c r="EZ1509" s="39"/>
      <c r="FA1509" s="39"/>
      <c r="FB1509" s="39"/>
      <c r="FD1509" s="3" t="s">
        <v>87</v>
      </c>
      <c r="FH1509" s="39"/>
      <c r="FJ1509" s="39"/>
    </row>
    <row r="1510" spans="1:166" customFormat="1" ht="15" x14ac:dyDescent="0.25">
      <c r="A1510" s="50"/>
      <c r="B1510" s="51"/>
      <c r="C1510" s="388" t="s">
        <v>88</v>
      </c>
      <c r="D1510" s="388"/>
      <c r="E1510" s="388"/>
      <c r="F1510" s="388"/>
      <c r="G1510" s="388"/>
      <c r="H1510" s="388"/>
      <c r="I1510" s="388"/>
      <c r="J1510" s="388"/>
      <c r="K1510" s="388"/>
      <c r="L1510" s="389"/>
      <c r="EX1510" s="38"/>
      <c r="EY1510" s="39"/>
      <c r="EZ1510" s="39"/>
      <c r="FA1510" s="39"/>
      <c r="FB1510" s="39"/>
      <c r="FD1510" s="3" t="s">
        <v>88</v>
      </c>
      <c r="FH1510" s="39"/>
      <c r="FJ1510" s="39"/>
    </row>
    <row r="1511" spans="1:166" customFormat="1" ht="15" x14ac:dyDescent="0.25">
      <c r="A1511" s="67"/>
      <c r="B1511" s="68"/>
      <c r="C1511" s="386" t="s">
        <v>82</v>
      </c>
      <c r="D1511" s="386"/>
      <c r="E1511" s="386"/>
      <c r="F1511" s="42"/>
      <c r="G1511" s="43"/>
      <c r="H1511" s="43"/>
      <c r="I1511" s="43"/>
      <c r="J1511" s="46"/>
      <c r="K1511" s="43"/>
      <c r="L1511" s="102">
        <v>355272.81</v>
      </c>
      <c r="EX1511" s="38"/>
      <c r="EY1511" s="39"/>
      <c r="EZ1511" s="39"/>
      <c r="FA1511" s="39"/>
      <c r="FB1511" s="39"/>
      <c r="FH1511" s="39" t="s">
        <v>82</v>
      </c>
      <c r="FJ1511" s="39"/>
    </row>
    <row r="1512" spans="1:166" customFormat="1" ht="45.75" x14ac:dyDescent="0.25">
      <c r="A1512" s="40" t="s">
        <v>451</v>
      </c>
      <c r="B1512" s="41" t="s">
        <v>174</v>
      </c>
      <c r="C1512" s="386" t="s">
        <v>399</v>
      </c>
      <c r="D1512" s="386"/>
      <c r="E1512" s="386"/>
      <c r="F1512" s="42" t="s">
        <v>109</v>
      </c>
      <c r="G1512" s="43">
        <v>0.05</v>
      </c>
      <c r="H1512" s="44">
        <v>1</v>
      </c>
      <c r="I1512" s="71">
        <v>0.05</v>
      </c>
      <c r="J1512" s="46"/>
      <c r="K1512" s="43"/>
      <c r="L1512" s="47"/>
      <c r="EX1512" s="38"/>
      <c r="EY1512" s="39"/>
      <c r="EZ1512" s="39" t="s">
        <v>399</v>
      </c>
      <c r="FA1512" s="39" t="s">
        <v>4</v>
      </c>
      <c r="FB1512" s="39" t="s">
        <v>4</v>
      </c>
      <c r="FH1512" s="39"/>
      <c r="FJ1512" s="39"/>
    </row>
    <row r="1513" spans="1:166" customFormat="1" ht="15" x14ac:dyDescent="0.25">
      <c r="A1513" s="48"/>
      <c r="B1513" s="49"/>
      <c r="C1513" s="385" t="s">
        <v>400</v>
      </c>
      <c r="D1513" s="385"/>
      <c r="E1513" s="385"/>
      <c r="F1513" s="385"/>
      <c r="G1513" s="385"/>
      <c r="H1513" s="385"/>
      <c r="I1513" s="385"/>
      <c r="J1513" s="385"/>
      <c r="K1513" s="385"/>
      <c r="L1513" s="387"/>
      <c r="EX1513" s="38"/>
      <c r="EY1513" s="39"/>
      <c r="EZ1513" s="39"/>
      <c r="FA1513" s="39"/>
      <c r="FB1513" s="39"/>
      <c r="FC1513" s="3" t="s">
        <v>400</v>
      </c>
      <c r="FH1513" s="39"/>
      <c r="FJ1513" s="39"/>
    </row>
    <row r="1514" spans="1:166" customFormat="1" ht="68.25" x14ac:dyDescent="0.25">
      <c r="A1514" s="50"/>
      <c r="B1514" s="51" t="s">
        <v>61</v>
      </c>
      <c r="C1514" s="388" t="s">
        <v>62</v>
      </c>
      <c r="D1514" s="388"/>
      <c r="E1514" s="388"/>
      <c r="F1514" s="388"/>
      <c r="G1514" s="388"/>
      <c r="H1514" s="388"/>
      <c r="I1514" s="388"/>
      <c r="J1514" s="388"/>
      <c r="K1514" s="388"/>
      <c r="L1514" s="389"/>
      <c r="EX1514" s="38"/>
      <c r="EY1514" s="39"/>
      <c r="EZ1514" s="39"/>
      <c r="FA1514" s="39"/>
      <c r="FB1514" s="39"/>
      <c r="FD1514" s="3" t="s">
        <v>62</v>
      </c>
      <c r="FH1514" s="39"/>
      <c r="FJ1514" s="39"/>
    </row>
    <row r="1515" spans="1:166" customFormat="1" ht="15" x14ac:dyDescent="0.25">
      <c r="A1515" s="50"/>
      <c r="B1515" s="51" t="s">
        <v>199</v>
      </c>
      <c r="C1515" s="388" t="s">
        <v>200</v>
      </c>
      <c r="D1515" s="388"/>
      <c r="E1515" s="388"/>
      <c r="F1515" s="388"/>
      <c r="G1515" s="388"/>
      <c r="H1515" s="388"/>
      <c r="I1515" s="388"/>
      <c r="J1515" s="388"/>
      <c r="K1515" s="388"/>
      <c r="L1515" s="389"/>
      <c r="EX1515" s="38"/>
      <c r="EY1515" s="39"/>
      <c r="EZ1515" s="39"/>
      <c r="FA1515" s="39"/>
      <c r="FB1515" s="39"/>
      <c r="FD1515" s="3" t="s">
        <v>200</v>
      </c>
      <c r="FH1515" s="39"/>
      <c r="FJ1515" s="39"/>
    </row>
    <row r="1516" spans="1:166" customFormat="1" ht="23.25" x14ac:dyDescent="0.25">
      <c r="A1516" s="50"/>
      <c r="B1516" s="51" t="s">
        <v>63</v>
      </c>
      <c r="C1516" s="388" t="s">
        <v>64</v>
      </c>
      <c r="D1516" s="388"/>
      <c r="E1516" s="388"/>
      <c r="F1516" s="388"/>
      <c r="G1516" s="388"/>
      <c r="H1516" s="388"/>
      <c r="I1516" s="388"/>
      <c r="J1516" s="388"/>
      <c r="K1516" s="388"/>
      <c r="L1516" s="389"/>
      <c r="EX1516" s="38"/>
      <c r="EY1516" s="39"/>
      <c r="EZ1516" s="39"/>
      <c r="FA1516" s="39"/>
      <c r="FB1516" s="39"/>
      <c r="FD1516" s="3" t="s">
        <v>64</v>
      </c>
      <c r="FH1516" s="39"/>
      <c r="FJ1516" s="39"/>
    </row>
    <row r="1517" spans="1:166" customFormat="1" ht="15" x14ac:dyDescent="0.25">
      <c r="A1517" s="52"/>
      <c r="B1517" s="51" t="s">
        <v>56</v>
      </c>
      <c r="C1517" s="385" t="s">
        <v>65</v>
      </c>
      <c r="D1517" s="385"/>
      <c r="E1517" s="385"/>
      <c r="F1517" s="53"/>
      <c r="G1517" s="54"/>
      <c r="H1517" s="54"/>
      <c r="I1517" s="54"/>
      <c r="J1517" s="55">
        <v>38460.35</v>
      </c>
      <c r="K1517" s="72">
        <v>1.45475</v>
      </c>
      <c r="L1517" s="99">
        <v>2797.51</v>
      </c>
      <c r="EX1517" s="38"/>
      <c r="EY1517" s="39"/>
      <c r="EZ1517" s="39"/>
      <c r="FA1517" s="39"/>
      <c r="FB1517" s="39"/>
      <c r="FE1517" s="3" t="s">
        <v>65</v>
      </c>
      <c r="FH1517" s="39"/>
      <c r="FJ1517" s="39"/>
    </row>
    <row r="1518" spans="1:166" customFormat="1" ht="15" x14ac:dyDescent="0.25">
      <c r="A1518" s="52"/>
      <c r="B1518" s="51" t="s">
        <v>66</v>
      </c>
      <c r="C1518" s="385" t="s">
        <v>67</v>
      </c>
      <c r="D1518" s="385"/>
      <c r="E1518" s="385"/>
      <c r="F1518" s="53"/>
      <c r="G1518" s="54"/>
      <c r="H1518" s="54"/>
      <c r="I1518" s="54"/>
      <c r="J1518" s="55">
        <v>1150</v>
      </c>
      <c r="K1518" s="56">
        <v>1.4375</v>
      </c>
      <c r="L1518" s="100">
        <v>82.66</v>
      </c>
      <c r="EX1518" s="38"/>
      <c r="EY1518" s="39"/>
      <c r="EZ1518" s="39"/>
      <c r="FA1518" s="39"/>
      <c r="FB1518" s="39"/>
      <c r="FE1518" s="3" t="s">
        <v>67</v>
      </c>
      <c r="FH1518" s="39"/>
      <c r="FJ1518" s="39"/>
    </row>
    <row r="1519" spans="1:166" customFormat="1" ht="15" x14ac:dyDescent="0.25">
      <c r="A1519" s="52"/>
      <c r="B1519" s="51" t="s">
        <v>68</v>
      </c>
      <c r="C1519" s="385" t="s">
        <v>69</v>
      </c>
      <c r="D1519" s="385"/>
      <c r="E1519" s="385"/>
      <c r="F1519" s="53"/>
      <c r="G1519" s="54"/>
      <c r="H1519" s="54"/>
      <c r="I1519" s="54"/>
      <c r="J1519" s="58">
        <v>5.0199999999999996</v>
      </c>
      <c r="K1519" s="56">
        <v>1.4375</v>
      </c>
      <c r="L1519" s="100">
        <v>0.36</v>
      </c>
      <c r="EX1519" s="38"/>
      <c r="EY1519" s="39"/>
      <c r="EZ1519" s="39"/>
      <c r="FA1519" s="39"/>
      <c r="FB1519" s="39"/>
      <c r="FE1519" s="3" t="s">
        <v>69</v>
      </c>
      <c r="FH1519" s="39"/>
      <c r="FJ1519" s="39"/>
    </row>
    <row r="1520" spans="1:166" customFormat="1" ht="15" x14ac:dyDescent="0.25">
      <c r="A1520" s="52"/>
      <c r="B1520" s="51" t="s">
        <v>70</v>
      </c>
      <c r="C1520" s="385" t="s">
        <v>71</v>
      </c>
      <c r="D1520" s="385"/>
      <c r="E1520" s="385"/>
      <c r="F1520" s="53"/>
      <c r="G1520" s="54"/>
      <c r="H1520" s="54"/>
      <c r="I1520" s="54"/>
      <c r="J1520" s="58">
        <v>37.630000000000003</v>
      </c>
      <c r="K1520" s="54"/>
      <c r="L1520" s="100">
        <v>1.88</v>
      </c>
      <c r="EX1520" s="38"/>
      <c r="EY1520" s="39"/>
      <c r="EZ1520" s="39"/>
      <c r="FA1520" s="39"/>
      <c r="FB1520" s="39"/>
      <c r="FE1520" s="3" t="s">
        <v>71</v>
      </c>
      <c r="FH1520" s="39"/>
      <c r="FJ1520" s="39"/>
    </row>
    <row r="1521" spans="1:166" customFormat="1" ht="15" x14ac:dyDescent="0.25">
      <c r="A1521" s="59"/>
      <c r="B1521" s="51"/>
      <c r="C1521" s="385" t="s">
        <v>72</v>
      </c>
      <c r="D1521" s="385"/>
      <c r="E1521" s="385"/>
      <c r="F1521" s="53" t="s">
        <v>73</v>
      </c>
      <c r="G1521" s="60">
        <v>29.68</v>
      </c>
      <c r="H1521" s="72">
        <v>1.45475</v>
      </c>
      <c r="I1521" s="75">
        <v>2.158849</v>
      </c>
      <c r="J1521" s="62"/>
      <c r="K1521" s="54"/>
      <c r="L1521" s="57"/>
      <c r="EX1521" s="38"/>
      <c r="EY1521" s="39"/>
      <c r="EZ1521" s="39"/>
      <c r="FA1521" s="39"/>
      <c r="FB1521" s="39"/>
      <c r="FF1521" s="3" t="s">
        <v>72</v>
      </c>
      <c r="FH1521" s="39"/>
      <c r="FJ1521" s="39"/>
    </row>
    <row r="1522" spans="1:166" customFormat="1" ht="15" x14ac:dyDescent="0.25">
      <c r="A1522" s="59"/>
      <c r="B1522" s="51"/>
      <c r="C1522" s="385" t="s">
        <v>74</v>
      </c>
      <c r="D1522" s="385"/>
      <c r="E1522" s="385"/>
      <c r="F1522" s="53" t="s">
        <v>73</v>
      </c>
      <c r="G1522" s="73">
        <v>0.4</v>
      </c>
      <c r="H1522" s="56">
        <v>1.4375</v>
      </c>
      <c r="I1522" s="72">
        <v>2.8750000000000001E-2</v>
      </c>
      <c r="J1522" s="62"/>
      <c r="K1522" s="54"/>
      <c r="L1522" s="57"/>
      <c r="EX1522" s="38"/>
      <c r="EY1522" s="39"/>
      <c r="EZ1522" s="39"/>
      <c r="FA1522" s="39"/>
      <c r="FB1522" s="39"/>
      <c r="FF1522" s="3" t="s">
        <v>74</v>
      </c>
      <c r="FH1522" s="39"/>
      <c r="FJ1522" s="39"/>
    </row>
    <row r="1523" spans="1:166" customFormat="1" ht="15" x14ac:dyDescent="0.25">
      <c r="A1523" s="48"/>
      <c r="B1523" s="51"/>
      <c r="C1523" s="384" t="s">
        <v>75</v>
      </c>
      <c r="D1523" s="384"/>
      <c r="E1523" s="384"/>
      <c r="F1523" s="63"/>
      <c r="G1523" s="64"/>
      <c r="H1523" s="64"/>
      <c r="I1523" s="64"/>
      <c r="J1523" s="65">
        <v>39647.980000000003</v>
      </c>
      <c r="K1523" s="64"/>
      <c r="L1523" s="101">
        <v>2882.05</v>
      </c>
      <c r="EX1523" s="38"/>
      <c r="EY1523" s="39"/>
      <c r="EZ1523" s="39"/>
      <c r="FA1523" s="39"/>
      <c r="FB1523" s="39"/>
      <c r="FG1523" s="3" t="s">
        <v>75</v>
      </c>
      <c r="FH1523" s="39"/>
      <c r="FJ1523" s="39"/>
    </row>
    <row r="1524" spans="1:166" customFormat="1" ht="15" x14ac:dyDescent="0.25">
      <c r="A1524" s="59"/>
      <c r="B1524" s="51"/>
      <c r="C1524" s="385" t="s">
        <v>76</v>
      </c>
      <c r="D1524" s="385"/>
      <c r="E1524" s="385"/>
      <c r="F1524" s="53"/>
      <c r="G1524" s="54"/>
      <c r="H1524" s="54"/>
      <c r="I1524" s="54"/>
      <c r="J1524" s="62"/>
      <c r="K1524" s="54"/>
      <c r="L1524" s="99">
        <v>2797.87</v>
      </c>
      <c r="EX1524" s="38"/>
      <c r="EY1524" s="39"/>
      <c r="EZ1524" s="39"/>
      <c r="FA1524" s="39"/>
      <c r="FB1524" s="39"/>
      <c r="FF1524" s="3" t="s">
        <v>76</v>
      </c>
      <c r="FH1524" s="39"/>
      <c r="FJ1524" s="39"/>
    </row>
    <row r="1525" spans="1:166" customFormat="1" ht="23.25" x14ac:dyDescent="0.25">
      <c r="A1525" s="59"/>
      <c r="B1525" s="51" t="s">
        <v>111</v>
      </c>
      <c r="C1525" s="385" t="s">
        <v>112</v>
      </c>
      <c r="D1525" s="385"/>
      <c r="E1525" s="385"/>
      <c r="F1525" s="53" t="s">
        <v>79</v>
      </c>
      <c r="G1525" s="66">
        <v>97</v>
      </c>
      <c r="H1525" s="54"/>
      <c r="I1525" s="66">
        <v>97</v>
      </c>
      <c r="J1525" s="62"/>
      <c r="K1525" s="54"/>
      <c r="L1525" s="99">
        <v>2713.93</v>
      </c>
      <c r="EX1525" s="38"/>
      <c r="EY1525" s="39"/>
      <c r="EZ1525" s="39"/>
      <c r="FA1525" s="39"/>
      <c r="FB1525" s="39"/>
      <c r="FF1525" s="3" t="s">
        <v>112</v>
      </c>
      <c r="FH1525" s="39"/>
      <c r="FJ1525" s="39"/>
    </row>
    <row r="1526" spans="1:166" customFormat="1" ht="23.25" x14ac:dyDescent="0.25">
      <c r="A1526" s="59"/>
      <c r="B1526" s="51" t="s">
        <v>113</v>
      </c>
      <c r="C1526" s="385" t="s">
        <v>114</v>
      </c>
      <c r="D1526" s="385"/>
      <c r="E1526" s="385"/>
      <c r="F1526" s="53" t="s">
        <v>79</v>
      </c>
      <c r="G1526" s="66">
        <v>51</v>
      </c>
      <c r="H1526" s="54"/>
      <c r="I1526" s="66">
        <v>51</v>
      </c>
      <c r="J1526" s="62"/>
      <c r="K1526" s="54"/>
      <c r="L1526" s="99">
        <v>1426.91</v>
      </c>
      <c r="EX1526" s="38"/>
      <c r="EY1526" s="39"/>
      <c r="EZ1526" s="39"/>
      <c r="FA1526" s="39"/>
      <c r="FB1526" s="39"/>
      <c r="FF1526" s="3" t="s">
        <v>114</v>
      </c>
      <c r="FH1526" s="39"/>
      <c r="FJ1526" s="39"/>
    </row>
    <row r="1527" spans="1:166" customFormat="1" ht="15" x14ac:dyDescent="0.25">
      <c r="A1527" s="67"/>
      <c r="B1527" s="68"/>
      <c r="C1527" s="386" t="s">
        <v>82</v>
      </c>
      <c r="D1527" s="386"/>
      <c r="E1527" s="386"/>
      <c r="F1527" s="42"/>
      <c r="G1527" s="43"/>
      <c r="H1527" s="43"/>
      <c r="I1527" s="43"/>
      <c r="J1527" s="46"/>
      <c r="K1527" s="43"/>
      <c r="L1527" s="102">
        <v>7022.89</v>
      </c>
      <c r="EX1527" s="38"/>
      <c r="EY1527" s="39"/>
      <c r="EZ1527" s="39"/>
      <c r="FA1527" s="39"/>
      <c r="FB1527" s="39"/>
      <c r="FH1527" s="39" t="s">
        <v>82</v>
      </c>
      <c r="FJ1527" s="39"/>
    </row>
    <row r="1528" spans="1:166" customFormat="1" ht="45" x14ac:dyDescent="0.25">
      <c r="A1528" s="40" t="s">
        <v>452</v>
      </c>
      <c r="B1528" s="41" t="s">
        <v>178</v>
      </c>
      <c r="C1528" s="386" t="s">
        <v>179</v>
      </c>
      <c r="D1528" s="386"/>
      <c r="E1528" s="386"/>
      <c r="F1528" s="42" t="s">
        <v>150</v>
      </c>
      <c r="G1528" s="43">
        <v>5.0999999999999996</v>
      </c>
      <c r="H1528" s="44">
        <v>1</v>
      </c>
      <c r="I1528" s="78">
        <v>5.0999999999999996</v>
      </c>
      <c r="J1528" s="69">
        <v>1547</v>
      </c>
      <c r="K1528" s="70">
        <v>1.04236</v>
      </c>
      <c r="L1528" s="102">
        <v>8223.91</v>
      </c>
      <c r="EX1528" s="38"/>
      <c r="EY1528" s="39"/>
      <c r="EZ1528" s="39" t="s">
        <v>179</v>
      </c>
      <c r="FA1528" s="39" t="s">
        <v>4</v>
      </c>
      <c r="FB1528" s="39" t="s">
        <v>4</v>
      </c>
      <c r="FH1528" s="39"/>
      <c r="FJ1528" s="39"/>
    </row>
    <row r="1529" spans="1:166" customFormat="1" ht="15" x14ac:dyDescent="0.25">
      <c r="A1529" s="48"/>
      <c r="B1529" s="49"/>
      <c r="C1529" s="385" t="s">
        <v>402</v>
      </c>
      <c r="D1529" s="385"/>
      <c r="E1529" s="385"/>
      <c r="F1529" s="385"/>
      <c r="G1529" s="385"/>
      <c r="H1529" s="385"/>
      <c r="I1529" s="385"/>
      <c r="J1529" s="385"/>
      <c r="K1529" s="385"/>
      <c r="L1529" s="387"/>
      <c r="EX1529" s="38"/>
      <c r="EY1529" s="39"/>
      <c r="EZ1529" s="39"/>
      <c r="FA1529" s="39"/>
      <c r="FB1529" s="39"/>
      <c r="FC1529" s="3" t="s">
        <v>402</v>
      </c>
      <c r="FH1529" s="39"/>
      <c r="FJ1529" s="39"/>
    </row>
    <row r="1530" spans="1:166" customFormat="1" ht="15" x14ac:dyDescent="0.25">
      <c r="A1530" s="48"/>
      <c r="B1530" s="49"/>
      <c r="C1530" s="385" t="s">
        <v>181</v>
      </c>
      <c r="D1530" s="385"/>
      <c r="E1530" s="385"/>
      <c r="F1530" s="385"/>
      <c r="G1530" s="385"/>
      <c r="H1530" s="385"/>
      <c r="I1530" s="385"/>
      <c r="J1530" s="385"/>
      <c r="K1530" s="385"/>
      <c r="L1530" s="387"/>
      <c r="EX1530" s="38"/>
      <c r="EY1530" s="39"/>
      <c r="EZ1530" s="39"/>
      <c r="FA1530" s="39"/>
      <c r="FB1530" s="39"/>
      <c r="FH1530" s="39"/>
      <c r="FI1530" s="3" t="s">
        <v>181</v>
      </c>
      <c r="FJ1530" s="39"/>
    </row>
    <row r="1531" spans="1:166" customFormat="1" ht="15" x14ac:dyDescent="0.25">
      <c r="A1531" s="50"/>
      <c r="B1531" s="51"/>
      <c r="C1531" s="388" t="s">
        <v>87</v>
      </c>
      <c r="D1531" s="388"/>
      <c r="E1531" s="388"/>
      <c r="F1531" s="388"/>
      <c r="G1531" s="388"/>
      <c r="H1531" s="388"/>
      <c r="I1531" s="388"/>
      <c r="J1531" s="388"/>
      <c r="K1531" s="388"/>
      <c r="L1531" s="389"/>
      <c r="EX1531" s="38"/>
      <c r="EY1531" s="39"/>
      <c r="EZ1531" s="39"/>
      <c r="FA1531" s="39"/>
      <c r="FB1531" s="39"/>
      <c r="FD1531" s="3" t="s">
        <v>87</v>
      </c>
      <c r="FH1531" s="39"/>
      <c r="FJ1531" s="39"/>
    </row>
    <row r="1532" spans="1:166" customFormat="1" ht="15" x14ac:dyDescent="0.25">
      <c r="A1532" s="50"/>
      <c r="B1532" s="51"/>
      <c r="C1532" s="388" t="s">
        <v>88</v>
      </c>
      <c r="D1532" s="388"/>
      <c r="E1532" s="388"/>
      <c r="F1532" s="388"/>
      <c r="G1532" s="388"/>
      <c r="H1532" s="388"/>
      <c r="I1532" s="388"/>
      <c r="J1532" s="388"/>
      <c r="K1532" s="388"/>
      <c r="L1532" s="389"/>
      <c r="EX1532" s="38"/>
      <c r="EY1532" s="39"/>
      <c r="EZ1532" s="39"/>
      <c r="FA1532" s="39"/>
      <c r="FB1532" s="39"/>
      <c r="FD1532" s="3" t="s">
        <v>88</v>
      </c>
      <c r="FH1532" s="39"/>
      <c r="FJ1532" s="39"/>
    </row>
    <row r="1533" spans="1:166" customFormat="1" ht="15" x14ac:dyDescent="0.25">
      <c r="A1533" s="67"/>
      <c r="B1533" s="68"/>
      <c r="C1533" s="386" t="s">
        <v>82</v>
      </c>
      <c r="D1533" s="386"/>
      <c r="E1533" s="386"/>
      <c r="F1533" s="42"/>
      <c r="G1533" s="43"/>
      <c r="H1533" s="43"/>
      <c r="I1533" s="43"/>
      <c r="J1533" s="46"/>
      <c r="K1533" s="43"/>
      <c r="L1533" s="102">
        <v>8223.91</v>
      </c>
      <c r="EX1533" s="38"/>
      <c r="EY1533" s="39"/>
      <c r="EZ1533" s="39"/>
      <c r="FA1533" s="39"/>
      <c r="FB1533" s="39"/>
      <c r="FH1533" s="39" t="s">
        <v>82</v>
      </c>
      <c r="FJ1533" s="39"/>
    </row>
    <row r="1534" spans="1:166" customFormat="1" ht="45.75" x14ac:dyDescent="0.25">
      <c r="A1534" s="40" t="s">
        <v>453</v>
      </c>
      <c r="B1534" s="41" t="s">
        <v>174</v>
      </c>
      <c r="C1534" s="386" t="s">
        <v>404</v>
      </c>
      <c r="D1534" s="386"/>
      <c r="E1534" s="386"/>
      <c r="F1534" s="42" t="s">
        <v>109</v>
      </c>
      <c r="G1534" s="43">
        <v>0.1</v>
      </c>
      <c r="H1534" s="44">
        <v>1</v>
      </c>
      <c r="I1534" s="78">
        <v>0.1</v>
      </c>
      <c r="J1534" s="46"/>
      <c r="K1534" s="43"/>
      <c r="L1534" s="47"/>
      <c r="EX1534" s="38"/>
      <c r="EY1534" s="39"/>
      <c r="EZ1534" s="39" t="s">
        <v>404</v>
      </c>
      <c r="FA1534" s="39" t="s">
        <v>4</v>
      </c>
      <c r="FB1534" s="39" t="s">
        <v>4</v>
      </c>
      <c r="FH1534" s="39"/>
      <c r="FJ1534" s="39"/>
    </row>
    <row r="1535" spans="1:166" customFormat="1" ht="15" x14ac:dyDescent="0.25">
      <c r="A1535" s="48"/>
      <c r="B1535" s="49"/>
      <c r="C1535" s="385" t="s">
        <v>405</v>
      </c>
      <c r="D1535" s="385"/>
      <c r="E1535" s="385"/>
      <c r="F1535" s="385"/>
      <c r="G1535" s="385"/>
      <c r="H1535" s="385"/>
      <c r="I1535" s="385"/>
      <c r="J1535" s="385"/>
      <c r="K1535" s="385"/>
      <c r="L1535" s="387"/>
      <c r="EX1535" s="38"/>
      <c r="EY1535" s="39"/>
      <c r="EZ1535" s="39"/>
      <c r="FA1535" s="39"/>
      <c r="FB1535" s="39"/>
      <c r="FC1535" s="3" t="s">
        <v>405</v>
      </c>
      <c r="FH1535" s="39"/>
      <c r="FJ1535" s="39"/>
    </row>
    <row r="1536" spans="1:166" customFormat="1" ht="68.25" x14ac:dyDescent="0.25">
      <c r="A1536" s="50"/>
      <c r="B1536" s="51" t="s">
        <v>61</v>
      </c>
      <c r="C1536" s="388" t="s">
        <v>62</v>
      </c>
      <c r="D1536" s="388"/>
      <c r="E1536" s="388"/>
      <c r="F1536" s="388"/>
      <c r="G1536" s="388"/>
      <c r="H1536" s="388"/>
      <c r="I1536" s="388"/>
      <c r="J1536" s="388"/>
      <c r="K1536" s="388"/>
      <c r="L1536" s="389"/>
      <c r="EX1536" s="38"/>
      <c r="EY1536" s="39"/>
      <c r="EZ1536" s="39"/>
      <c r="FA1536" s="39"/>
      <c r="FB1536" s="39"/>
      <c r="FD1536" s="3" t="s">
        <v>62</v>
      </c>
      <c r="FH1536" s="39"/>
      <c r="FJ1536" s="39"/>
    </row>
    <row r="1537" spans="1:166" customFormat="1" ht="15" x14ac:dyDescent="0.25">
      <c r="A1537" s="50"/>
      <c r="B1537" s="51" t="s">
        <v>199</v>
      </c>
      <c r="C1537" s="388" t="s">
        <v>200</v>
      </c>
      <c r="D1537" s="388"/>
      <c r="E1537" s="388"/>
      <c r="F1537" s="388"/>
      <c r="G1537" s="388"/>
      <c r="H1537" s="388"/>
      <c r="I1537" s="388"/>
      <c r="J1537" s="388"/>
      <c r="K1537" s="388"/>
      <c r="L1537" s="389"/>
      <c r="EX1537" s="38"/>
      <c r="EY1537" s="39"/>
      <c r="EZ1537" s="39"/>
      <c r="FA1537" s="39"/>
      <c r="FB1537" s="39"/>
      <c r="FD1537" s="3" t="s">
        <v>200</v>
      </c>
      <c r="FH1537" s="39"/>
      <c r="FJ1537" s="39"/>
    </row>
    <row r="1538" spans="1:166" customFormat="1" ht="23.25" x14ac:dyDescent="0.25">
      <c r="A1538" s="50"/>
      <c r="B1538" s="51" t="s">
        <v>63</v>
      </c>
      <c r="C1538" s="388" t="s">
        <v>64</v>
      </c>
      <c r="D1538" s="388"/>
      <c r="E1538" s="388"/>
      <c r="F1538" s="388"/>
      <c r="G1538" s="388"/>
      <c r="H1538" s="388"/>
      <c r="I1538" s="388"/>
      <c r="J1538" s="388"/>
      <c r="K1538" s="388"/>
      <c r="L1538" s="389"/>
      <c r="EX1538" s="38"/>
      <c r="EY1538" s="39"/>
      <c r="EZ1538" s="39"/>
      <c r="FA1538" s="39"/>
      <c r="FB1538" s="39"/>
      <c r="FD1538" s="3" t="s">
        <v>64</v>
      </c>
      <c r="FH1538" s="39"/>
      <c r="FJ1538" s="39"/>
    </row>
    <row r="1539" spans="1:166" customFormat="1" ht="15" x14ac:dyDescent="0.25">
      <c r="A1539" s="52"/>
      <c r="B1539" s="51" t="s">
        <v>56</v>
      </c>
      <c r="C1539" s="385" t="s">
        <v>65</v>
      </c>
      <c r="D1539" s="385"/>
      <c r="E1539" s="385"/>
      <c r="F1539" s="53"/>
      <c r="G1539" s="54"/>
      <c r="H1539" s="54"/>
      <c r="I1539" s="54"/>
      <c r="J1539" s="55">
        <v>38460.35</v>
      </c>
      <c r="K1539" s="72">
        <v>1.45475</v>
      </c>
      <c r="L1539" s="99">
        <v>5595.02</v>
      </c>
      <c r="EX1539" s="38"/>
      <c r="EY1539" s="39"/>
      <c r="EZ1539" s="39"/>
      <c r="FA1539" s="39"/>
      <c r="FB1539" s="39"/>
      <c r="FE1539" s="3" t="s">
        <v>65</v>
      </c>
      <c r="FH1539" s="39"/>
      <c r="FJ1539" s="39"/>
    </row>
    <row r="1540" spans="1:166" customFormat="1" ht="15" x14ac:dyDescent="0.25">
      <c r="A1540" s="52"/>
      <c r="B1540" s="51" t="s">
        <v>66</v>
      </c>
      <c r="C1540" s="385" t="s">
        <v>67</v>
      </c>
      <c r="D1540" s="385"/>
      <c r="E1540" s="385"/>
      <c r="F1540" s="53"/>
      <c r="G1540" s="54"/>
      <c r="H1540" s="54"/>
      <c r="I1540" s="54"/>
      <c r="J1540" s="55">
        <v>1150</v>
      </c>
      <c r="K1540" s="56">
        <v>1.4375</v>
      </c>
      <c r="L1540" s="100">
        <v>165.31</v>
      </c>
      <c r="EX1540" s="38"/>
      <c r="EY1540" s="39"/>
      <c r="EZ1540" s="39"/>
      <c r="FA1540" s="39"/>
      <c r="FB1540" s="39"/>
      <c r="FE1540" s="3" t="s">
        <v>67</v>
      </c>
      <c r="FH1540" s="39"/>
      <c r="FJ1540" s="39"/>
    </row>
    <row r="1541" spans="1:166" customFormat="1" ht="15" x14ac:dyDescent="0.25">
      <c r="A1541" s="52"/>
      <c r="B1541" s="51" t="s">
        <v>68</v>
      </c>
      <c r="C1541" s="385" t="s">
        <v>69</v>
      </c>
      <c r="D1541" s="385"/>
      <c r="E1541" s="385"/>
      <c r="F1541" s="53"/>
      <c r="G1541" s="54"/>
      <c r="H1541" s="54"/>
      <c r="I1541" s="54"/>
      <c r="J1541" s="58">
        <v>5.0199999999999996</v>
      </c>
      <c r="K1541" s="56">
        <v>1.4375</v>
      </c>
      <c r="L1541" s="100">
        <v>0.72</v>
      </c>
      <c r="EX1541" s="38"/>
      <c r="EY1541" s="39"/>
      <c r="EZ1541" s="39"/>
      <c r="FA1541" s="39"/>
      <c r="FB1541" s="39"/>
      <c r="FE1541" s="3" t="s">
        <v>69</v>
      </c>
      <c r="FH1541" s="39"/>
      <c r="FJ1541" s="39"/>
    </row>
    <row r="1542" spans="1:166" customFormat="1" ht="15" x14ac:dyDescent="0.25">
      <c r="A1542" s="52"/>
      <c r="B1542" s="51" t="s">
        <v>70</v>
      </c>
      <c r="C1542" s="385" t="s">
        <v>71</v>
      </c>
      <c r="D1542" s="385"/>
      <c r="E1542" s="385"/>
      <c r="F1542" s="53"/>
      <c r="G1542" s="54"/>
      <c r="H1542" s="54"/>
      <c r="I1542" s="54"/>
      <c r="J1542" s="58">
        <v>37.630000000000003</v>
      </c>
      <c r="K1542" s="54"/>
      <c r="L1542" s="100">
        <v>3.76</v>
      </c>
      <c r="EX1542" s="38"/>
      <c r="EY1542" s="39"/>
      <c r="EZ1542" s="39"/>
      <c r="FA1542" s="39"/>
      <c r="FB1542" s="39"/>
      <c r="FE1542" s="3" t="s">
        <v>71</v>
      </c>
      <c r="FH1542" s="39"/>
      <c r="FJ1542" s="39"/>
    </row>
    <row r="1543" spans="1:166" customFormat="1" ht="15" x14ac:dyDescent="0.25">
      <c r="A1543" s="59"/>
      <c r="B1543" s="51"/>
      <c r="C1543" s="385" t="s">
        <v>72</v>
      </c>
      <c r="D1543" s="385"/>
      <c r="E1543" s="385"/>
      <c r="F1543" s="53" t="s">
        <v>73</v>
      </c>
      <c r="G1543" s="60">
        <v>29.68</v>
      </c>
      <c r="H1543" s="72">
        <v>1.45475</v>
      </c>
      <c r="I1543" s="75">
        <v>4.317698</v>
      </c>
      <c r="J1543" s="62"/>
      <c r="K1543" s="54"/>
      <c r="L1543" s="57"/>
      <c r="EX1543" s="38"/>
      <c r="EY1543" s="39"/>
      <c r="EZ1543" s="39"/>
      <c r="FA1543" s="39"/>
      <c r="FB1543" s="39"/>
      <c r="FF1543" s="3" t="s">
        <v>72</v>
      </c>
      <c r="FH1543" s="39"/>
      <c r="FJ1543" s="39"/>
    </row>
    <row r="1544" spans="1:166" customFormat="1" ht="15" x14ac:dyDescent="0.25">
      <c r="A1544" s="59"/>
      <c r="B1544" s="51"/>
      <c r="C1544" s="385" t="s">
        <v>74</v>
      </c>
      <c r="D1544" s="385"/>
      <c r="E1544" s="385"/>
      <c r="F1544" s="53" t="s">
        <v>73</v>
      </c>
      <c r="G1544" s="73">
        <v>0.4</v>
      </c>
      <c r="H1544" s="56">
        <v>1.4375</v>
      </c>
      <c r="I1544" s="56">
        <v>5.7500000000000002E-2</v>
      </c>
      <c r="J1544" s="62"/>
      <c r="K1544" s="54"/>
      <c r="L1544" s="57"/>
      <c r="EX1544" s="38"/>
      <c r="EY1544" s="39"/>
      <c r="EZ1544" s="39"/>
      <c r="FA1544" s="39"/>
      <c r="FB1544" s="39"/>
      <c r="FF1544" s="3" t="s">
        <v>74</v>
      </c>
      <c r="FH1544" s="39"/>
      <c r="FJ1544" s="39"/>
    </row>
    <row r="1545" spans="1:166" customFormat="1" ht="15" x14ac:dyDescent="0.25">
      <c r="A1545" s="48"/>
      <c r="B1545" s="51"/>
      <c r="C1545" s="384" t="s">
        <v>75</v>
      </c>
      <c r="D1545" s="384"/>
      <c r="E1545" s="384"/>
      <c r="F1545" s="63"/>
      <c r="G1545" s="64"/>
      <c r="H1545" s="64"/>
      <c r="I1545" s="64"/>
      <c r="J1545" s="65">
        <v>39647.980000000003</v>
      </c>
      <c r="K1545" s="64"/>
      <c r="L1545" s="101">
        <v>5764.09</v>
      </c>
      <c r="EX1545" s="38"/>
      <c r="EY1545" s="39"/>
      <c r="EZ1545" s="39"/>
      <c r="FA1545" s="39"/>
      <c r="FB1545" s="39"/>
      <c r="FG1545" s="3" t="s">
        <v>75</v>
      </c>
      <c r="FH1545" s="39"/>
      <c r="FJ1545" s="39"/>
    </row>
    <row r="1546" spans="1:166" customFormat="1" ht="15" x14ac:dyDescent="0.25">
      <c r="A1546" s="59"/>
      <c r="B1546" s="51"/>
      <c r="C1546" s="385" t="s">
        <v>76</v>
      </c>
      <c r="D1546" s="385"/>
      <c r="E1546" s="385"/>
      <c r="F1546" s="53"/>
      <c r="G1546" s="54"/>
      <c r="H1546" s="54"/>
      <c r="I1546" s="54"/>
      <c r="J1546" s="62"/>
      <c r="K1546" s="54"/>
      <c r="L1546" s="99">
        <v>5595.74</v>
      </c>
      <c r="EX1546" s="38"/>
      <c r="EY1546" s="39"/>
      <c r="EZ1546" s="39"/>
      <c r="FA1546" s="39"/>
      <c r="FB1546" s="39"/>
      <c r="FF1546" s="3" t="s">
        <v>76</v>
      </c>
      <c r="FH1546" s="39"/>
      <c r="FJ1546" s="39"/>
    </row>
    <row r="1547" spans="1:166" customFormat="1" ht="23.25" x14ac:dyDescent="0.25">
      <c r="A1547" s="59"/>
      <c r="B1547" s="51" t="s">
        <v>111</v>
      </c>
      <c r="C1547" s="385" t="s">
        <v>112</v>
      </c>
      <c r="D1547" s="385"/>
      <c r="E1547" s="385"/>
      <c r="F1547" s="53" t="s">
        <v>79</v>
      </c>
      <c r="G1547" s="66">
        <v>97</v>
      </c>
      <c r="H1547" s="54"/>
      <c r="I1547" s="66">
        <v>97</v>
      </c>
      <c r="J1547" s="62"/>
      <c r="K1547" s="54"/>
      <c r="L1547" s="99">
        <v>5427.87</v>
      </c>
      <c r="EX1547" s="38"/>
      <c r="EY1547" s="39"/>
      <c r="EZ1547" s="39"/>
      <c r="FA1547" s="39"/>
      <c r="FB1547" s="39"/>
      <c r="FF1547" s="3" t="s">
        <v>112</v>
      </c>
      <c r="FH1547" s="39"/>
      <c r="FJ1547" s="39"/>
    </row>
    <row r="1548" spans="1:166" customFormat="1" ht="23.25" x14ac:dyDescent="0.25">
      <c r="A1548" s="59"/>
      <c r="B1548" s="51" t="s">
        <v>113</v>
      </c>
      <c r="C1548" s="385" t="s">
        <v>114</v>
      </c>
      <c r="D1548" s="385"/>
      <c r="E1548" s="385"/>
      <c r="F1548" s="53" t="s">
        <v>79</v>
      </c>
      <c r="G1548" s="66">
        <v>51</v>
      </c>
      <c r="H1548" s="54"/>
      <c r="I1548" s="66">
        <v>51</v>
      </c>
      <c r="J1548" s="62"/>
      <c r="K1548" s="54"/>
      <c r="L1548" s="99">
        <v>2853.83</v>
      </c>
      <c r="EX1548" s="38"/>
      <c r="EY1548" s="39"/>
      <c r="EZ1548" s="39"/>
      <c r="FA1548" s="39"/>
      <c r="FB1548" s="39"/>
      <c r="FF1548" s="3" t="s">
        <v>114</v>
      </c>
      <c r="FH1548" s="39"/>
      <c r="FJ1548" s="39"/>
    </row>
    <row r="1549" spans="1:166" customFormat="1" ht="15" x14ac:dyDescent="0.25">
      <c r="A1549" s="67"/>
      <c r="B1549" s="68"/>
      <c r="C1549" s="386" t="s">
        <v>82</v>
      </c>
      <c r="D1549" s="386"/>
      <c r="E1549" s="386"/>
      <c r="F1549" s="42"/>
      <c r="G1549" s="43"/>
      <c r="H1549" s="43"/>
      <c r="I1549" s="43"/>
      <c r="J1549" s="46"/>
      <c r="K1549" s="43"/>
      <c r="L1549" s="102">
        <v>14045.79</v>
      </c>
      <c r="EX1549" s="38"/>
      <c r="EY1549" s="39"/>
      <c r="EZ1549" s="39"/>
      <c r="FA1549" s="39"/>
      <c r="FB1549" s="39"/>
      <c r="FH1549" s="39" t="s">
        <v>82</v>
      </c>
      <c r="FJ1549" s="39"/>
    </row>
    <row r="1550" spans="1:166" customFormat="1" ht="45" x14ac:dyDescent="0.25">
      <c r="A1550" s="40" t="s">
        <v>454</v>
      </c>
      <c r="B1550" s="41" t="s">
        <v>178</v>
      </c>
      <c r="C1550" s="386" t="s">
        <v>179</v>
      </c>
      <c r="D1550" s="386"/>
      <c r="E1550" s="386"/>
      <c r="F1550" s="42" t="s">
        <v>150</v>
      </c>
      <c r="G1550" s="43">
        <v>10.199999999999999</v>
      </c>
      <c r="H1550" s="44">
        <v>1</v>
      </c>
      <c r="I1550" s="78">
        <v>10.199999999999999</v>
      </c>
      <c r="J1550" s="69">
        <v>1547</v>
      </c>
      <c r="K1550" s="70">
        <v>1.04236</v>
      </c>
      <c r="L1550" s="102">
        <v>16447.82</v>
      </c>
      <c r="EX1550" s="38"/>
      <c r="EY1550" s="39"/>
      <c r="EZ1550" s="39" t="s">
        <v>179</v>
      </c>
      <c r="FA1550" s="39" t="s">
        <v>4</v>
      </c>
      <c r="FB1550" s="39" t="s">
        <v>4</v>
      </c>
      <c r="FH1550" s="39"/>
      <c r="FJ1550" s="39"/>
    </row>
    <row r="1551" spans="1:166" customFormat="1" ht="15" x14ac:dyDescent="0.25">
      <c r="A1551" s="48"/>
      <c r="B1551" s="49"/>
      <c r="C1551" s="385" t="s">
        <v>407</v>
      </c>
      <c r="D1551" s="385"/>
      <c r="E1551" s="385"/>
      <c r="F1551" s="385"/>
      <c r="G1551" s="385"/>
      <c r="H1551" s="385"/>
      <c r="I1551" s="385"/>
      <c r="J1551" s="385"/>
      <c r="K1551" s="385"/>
      <c r="L1551" s="387"/>
      <c r="EX1551" s="38"/>
      <c r="EY1551" s="39"/>
      <c r="EZ1551" s="39"/>
      <c r="FA1551" s="39"/>
      <c r="FB1551" s="39"/>
      <c r="FC1551" s="3" t="s">
        <v>407</v>
      </c>
      <c r="FH1551" s="39"/>
      <c r="FJ1551" s="39"/>
    </row>
    <row r="1552" spans="1:166" customFormat="1" ht="15" x14ac:dyDescent="0.25">
      <c r="A1552" s="48"/>
      <c r="B1552" s="49"/>
      <c r="C1552" s="385" t="s">
        <v>181</v>
      </c>
      <c r="D1552" s="385"/>
      <c r="E1552" s="385"/>
      <c r="F1552" s="385"/>
      <c r="G1552" s="385"/>
      <c r="H1552" s="385"/>
      <c r="I1552" s="385"/>
      <c r="J1552" s="385"/>
      <c r="K1552" s="385"/>
      <c r="L1552" s="387"/>
      <c r="EX1552" s="38"/>
      <c r="EY1552" s="39"/>
      <c r="EZ1552" s="39"/>
      <c r="FA1552" s="39"/>
      <c r="FB1552" s="39"/>
      <c r="FH1552" s="39"/>
      <c r="FI1552" s="3" t="s">
        <v>181</v>
      </c>
      <c r="FJ1552" s="39"/>
    </row>
    <row r="1553" spans="1:166" customFormat="1" ht="15" x14ac:dyDescent="0.25">
      <c r="A1553" s="50"/>
      <c r="B1553" s="51"/>
      <c r="C1553" s="388" t="s">
        <v>87</v>
      </c>
      <c r="D1553" s="388"/>
      <c r="E1553" s="388"/>
      <c r="F1553" s="388"/>
      <c r="G1553" s="388"/>
      <c r="H1553" s="388"/>
      <c r="I1553" s="388"/>
      <c r="J1553" s="388"/>
      <c r="K1553" s="388"/>
      <c r="L1553" s="389"/>
      <c r="EX1553" s="38"/>
      <c r="EY1553" s="39"/>
      <c r="EZ1553" s="39"/>
      <c r="FA1553" s="39"/>
      <c r="FB1553" s="39"/>
      <c r="FD1553" s="3" t="s">
        <v>87</v>
      </c>
      <c r="FH1553" s="39"/>
      <c r="FJ1553" s="39"/>
    </row>
    <row r="1554" spans="1:166" customFormat="1" ht="15" x14ac:dyDescent="0.25">
      <c r="A1554" s="50"/>
      <c r="B1554" s="51"/>
      <c r="C1554" s="388" t="s">
        <v>88</v>
      </c>
      <c r="D1554" s="388"/>
      <c r="E1554" s="388"/>
      <c r="F1554" s="388"/>
      <c r="G1554" s="388"/>
      <c r="H1554" s="388"/>
      <c r="I1554" s="388"/>
      <c r="J1554" s="388"/>
      <c r="K1554" s="388"/>
      <c r="L1554" s="389"/>
      <c r="EX1554" s="38"/>
      <c r="EY1554" s="39"/>
      <c r="EZ1554" s="39"/>
      <c r="FA1554" s="39"/>
      <c r="FB1554" s="39"/>
      <c r="FD1554" s="3" t="s">
        <v>88</v>
      </c>
      <c r="FH1554" s="39"/>
      <c r="FJ1554" s="39"/>
    </row>
    <row r="1555" spans="1:166" customFormat="1" ht="15" x14ac:dyDescent="0.25">
      <c r="A1555" s="67"/>
      <c r="B1555" s="68"/>
      <c r="C1555" s="386" t="s">
        <v>82</v>
      </c>
      <c r="D1555" s="386"/>
      <c r="E1555" s="386"/>
      <c r="F1555" s="42"/>
      <c r="G1555" s="43"/>
      <c r="H1555" s="43"/>
      <c r="I1555" s="43"/>
      <c r="J1555" s="46"/>
      <c r="K1555" s="43"/>
      <c r="L1555" s="102">
        <v>16447.82</v>
      </c>
      <c r="EX1555" s="38"/>
      <c r="EY1555" s="39"/>
      <c r="EZ1555" s="39"/>
      <c r="FA1555" s="39"/>
      <c r="FB1555" s="39"/>
      <c r="FH1555" s="39" t="s">
        <v>82</v>
      </c>
      <c r="FJ1555" s="39"/>
    </row>
    <row r="1556" spans="1:166" customFormat="1" ht="34.5" x14ac:dyDescent="0.25">
      <c r="A1556" s="40" t="s">
        <v>455</v>
      </c>
      <c r="B1556" s="41" t="s">
        <v>174</v>
      </c>
      <c r="C1556" s="386" t="s">
        <v>175</v>
      </c>
      <c r="D1556" s="386"/>
      <c r="E1556" s="386"/>
      <c r="F1556" s="42" t="s">
        <v>109</v>
      </c>
      <c r="G1556" s="43">
        <v>0.16</v>
      </c>
      <c r="H1556" s="44">
        <v>1</v>
      </c>
      <c r="I1556" s="71">
        <v>0.16</v>
      </c>
      <c r="J1556" s="46"/>
      <c r="K1556" s="43"/>
      <c r="L1556" s="47"/>
      <c r="EX1556" s="38"/>
      <c r="EY1556" s="39"/>
      <c r="EZ1556" s="39" t="s">
        <v>175</v>
      </c>
      <c r="FA1556" s="39" t="s">
        <v>4</v>
      </c>
      <c r="FB1556" s="39" t="s">
        <v>4</v>
      </c>
      <c r="FH1556" s="39"/>
      <c r="FJ1556" s="39"/>
    </row>
    <row r="1557" spans="1:166" customFormat="1" ht="15" x14ac:dyDescent="0.25">
      <c r="A1557" s="48"/>
      <c r="B1557" s="49"/>
      <c r="C1557" s="385" t="s">
        <v>328</v>
      </c>
      <c r="D1557" s="385"/>
      <c r="E1557" s="385"/>
      <c r="F1557" s="385"/>
      <c r="G1557" s="385"/>
      <c r="H1557" s="385"/>
      <c r="I1557" s="385"/>
      <c r="J1557" s="385"/>
      <c r="K1557" s="385"/>
      <c r="L1557" s="387"/>
      <c r="EX1557" s="38"/>
      <c r="EY1557" s="39"/>
      <c r="EZ1557" s="39"/>
      <c r="FA1557" s="39"/>
      <c r="FB1557" s="39"/>
      <c r="FC1557" s="3" t="s">
        <v>328</v>
      </c>
      <c r="FH1557" s="39"/>
      <c r="FJ1557" s="39"/>
    </row>
    <row r="1558" spans="1:166" customFormat="1" ht="68.25" x14ac:dyDescent="0.25">
      <c r="A1558" s="50"/>
      <c r="B1558" s="51" t="s">
        <v>61</v>
      </c>
      <c r="C1558" s="388" t="s">
        <v>62</v>
      </c>
      <c r="D1558" s="388"/>
      <c r="E1558" s="388"/>
      <c r="F1558" s="388"/>
      <c r="G1558" s="388"/>
      <c r="H1558" s="388"/>
      <c r="I1558" s="388"/>
      <c r="J1558" s="388"/>
      <c r="K1558" s="388"/>
      <c r="L1558" s="389"/>
      <c r="EX1558" s="38"/>
      <c r="EY1558" s="39"/>
      <c r="EZ1558" s="39"/>
      <c r="FA1558" s="39"/>
      <c r="FB1558" s="39"/>
      <c r="FD1558" s="3" t="s">
        <v>62</v>
      </c>
      <c r="FH1558" s="39"/>
      <c r="FJ1558" s="39"/>
    </row>
    <row r="1559" spans="1:166" customFormat="1" ht="23.25" x14ac:dyDescent="0.25">
      <c r="A1559" s="50"/>
      <c r="B1559" s="51" t="s">
        <v>63</v>
      </c>
      <c r="C1559" s="388" t="s">
        <v>64</v>
      </c>
      <c r="D1559" s="388"/>
      <c r="E1559" s="388"/>
      <c r="F1559" s="388"/>
      <c r="G1559" s="388"/>
      <c r="H1559" s="388"/>
      <c r="I1559" s="388"/>
      <c r="J1559" s="388"/>
      <c r="K1559" s="388"/>
      <c r="L1559" s="389"/>
      <c r="EX1559" s="38"/>
      <c r="EY1559" s="39"/>
      <c r="EZ1559" s="39"/>
      <c r="FA1559" s="39"/>
      <c r="FB1559" s="39"/>
      <c r="FD1559" s="3" t="s">
        <v>64</v>
      </c>
      <c r="FH1559" s="39"/>
      <c r="FJ1559" s="39"/>
    </row>
    <row r="1560" spans="1:166" customFormat="1" ht="15" x14ac:dyDescent="0.25">
      <c r="A1560" s="52"/>
      <c r="B1560" s="51" t="s">
        <v>56</v>
      </c>
      <c r="C1560" s="385" t="s">
        <v>65</v>
      </c>
      <c r="D1560" s="385"/>
      <c r="E1560" s="385"/>
      <c r="F1560" s="53"/>
      <c r="G1560" s="54"/>
      <c r="H1560" s="54"/>
      <c r="I1560" s="54"/>
      <c r="J1560" s="55">
        <v>38460.35</v>
      </c>
      <c r="K1560" s="56">
        <v>1.3225</v>
      </c>
      <c r="L1560" s="99">
        <v>8138.21</v>
      </c>
      <c r="EX1560" s="38"/>
      <c r="EY1560" s="39"/>
      <c r="EZ1560" s="39"/>
      <c r="FA1560" s="39"/>
      <c r="FB1560" s="39"/>
      <c r="FE1560" s="3" t="s">
        <v>65</v>
      </c>
      <c r="FH1560" s="39"/>
      <c r="FJ1560" s="39"/>
    </row>
    <row r="1561" spans="1:166" customFormat="1" ht="15" x14ac:dyDescent="0.25">
      <c r="A1561" s="52"/>
      <c r="B1561" s="51" t="s">
        <v>66</v>
      </c>
      <c r="C1561" s="385" t="s">
        <v>67</v>
      </c>
      <c r="D1561" s="385"/>
      <c r="E1561" s="385"/>
      <c r="F1561" s="53"/>
      <c r="G1561" s="54"/>
      <c r="H1561" s="54"/>
      <c r="I1561" s="54"/>
      <c r="J1561" s="55">
        <v>1150</v>
      </c>
      <c r="K1561" s="56">
        <v>1.4375</v>
      </c>
      <c r="L1561" s="100">
        <v>264.5</v>
      </c>
      <c r="EX1561" s="38"/>
      <c r="EY1561" s="39"/>
      <c r="EZ1561" s="39"/>
      <c r="FA1561" s="39"/>
      <c r="FB1561" s="39"/>
      <c r="FE1561" s="3" t="s">
        <v>67</v>
      </c>
      <c r="FH1561" s="39"/>
      <c r="FJ1561" s="39"/>
    </row>
    <row r="1562" spans="1:166" customFormat="1" ht="15" x14ac:dyDescent="0.25">
      <c r="A1562" s="52"/>
      <c r="B1562" s="51" t="s">
        <v>68</v>
      </c>
      <c r="C1562" s="385" t="s">
        <v>69</v>
      </c>
      <c r="D1562" s="385"/>
      <c r="E1562" s="385"/>
      <c r="F1562" s="53"/>
      <c r="G1562" s="54"/>
      <c r="H1562" s="54"/>
      <c r="I1562" s="54"/>
      <c r="J1562" s="58">
        <v>5.0199999999999996</v>
      </c>
      <c r="K1562" s="56">
        <v>1.4375</v>
      </c>
      <c r="L1562" s="100">
        <v>1.1499999999999999</v>
      </c>
      <c r="EX1562" s="38"/>
      <c r="EY1562" s="39"/>
      <c r="EZ1562" s="39"/>
      <c r="FA1562" s="39"/>
      <c r="FB1562" s="39"/>
      <c r="FE1562" s="3" t="s">
        <v>69</v>
      </c>
      <c r="FH1562" s="39"/>
      <c r="FJ1562" s="39"/>
    </row>
    <row r="1563" spans="1:166" customFormat="1" ht="15" x14ac:dyDescent="0.25">
      <c r="A1563" s="52"/>
      <c r="B1563" s="51" t="s">
        <v>70</v>
      </c>
      <c r="C1563" s="385" t="s">
        <v>71</v>
      </c>
      <c r="D1563" s="385"/>
      <c r="E1563" s="385"/>
      <c r="F1563" s="53"/>
      <c r="G1563" s="54"/>
      <c r="H1563" s="54"/>
      <c r="I1563" s="54"/>
      <c r="J1563" s="58">
        <v>37.630000000000003</v>
      </c>
      <c r="K1563" s="54"/>
      <c r="L1563" s="100">
        <v>6.02</v>
      </c>
      <c r="EX1563" s="38"/>
      <c r="EY1563" s="39"/>
      <c r="EZ1563" s="39"/>
      <c r="FA1563" s="39"/>
      <c r="FB1563" s="39"/>
      <c r="FE1563" s="3" t="s">
        <v>71</v>
      </c>
      <c r="FH1563" s="39"/>
      <c r="FJ1563" s="39"/>
    </row>
    <row r="1564" spans="1:166" customFormat="1" ht="15" x14ac:dyDescent="0.25">
      <c r="A1564" s="59"/>
      <c r="B1564" s="51"/>
      <c r="C1564" s="385" t="s">
        <v>72</v>
      </c>
      <c r="D1564" s="385"/>
      <c r="E1564" s="385"/>
      <c r="F1564" s="53" t="s">
        <v>73</v>
      </c>
      <c r="G1564" s="60">
        <v>29.68</v>
      </c>
      <c r="H1564" s="56">
        <v>1.3225</v>
      </c>
      <c r="I1564" s="75">
        <v>6.2802879999999996</v>
      </c>
      <c r="J1564" s="62"/>
      <c r="K1564" s="54"/>
      <c r="L1564" s="57"/>
      <c r="EX1564" s="38"/>
      <c r="EY1564" s="39"/>
      <c r="EZ1564" s="39"/>
      <c r="FA1564" s="39"/>
      <c r="FB1564" s="39"/>
      <c r="FF1564" s="3" t="s">
        <v>72</v>
      </c>
      <c r="FH1564" s="39"/>
      <c r="FJ1564" s="39"/>
    </row>
    <row r="1565" spans="1:166" customFormat="1" ht="15" x14ac:dyDescent="0.25">
      <c r="A1565" s="59"/>
      <c r="B1565" s="51"/>
      <c r="C1565" s="385" t="s">
        <v>74</v>
      </c>
      <c r="D1565" s="385"/>
      <c r="E1565" s="385"/>
      <c r="F1565" s="53" t="s">
        <v>73</v>
      </c>
      <c r="G1565" s="73">
        <v>0.4</v>
      </c>
      <c r="H1565" s="56">
        <v>1.4375</v>
      </c>
      <c r="I1565" s="79">
        <v>9.1999999999999998E-2</v>
      </c>
      <c r="J1565" s="62"/>
      <c r="K1565" s="54"/>
      <c r="L1565" s="57"/>
      <c r="EX1565" s="38"/>
      <c r="EY1565" s="39"/>
      <c r="EZ1565" s="39"/>
      <c r="FA1565" s="39"/>
      <c r="FB1565" s="39"/>
      <c r="FF1565" s="3" t="s">
        <v>74</v>
      </c>
      <c r="FH1565" s="39"/>
      <c r="FJ1565" s="39"/>
    </row>
    <row r="1566" spans="1:166" customFormat="1" ht="15" x14ac:dyDescent="0.25">
      <c r="A1566" s="48"/>
      <c r="B1566" s="51"/>
      <c r="C1566" s="384" t="s">
        <v>75</v>
      </c>
      <c r="D1566" s="384"/>
      <c r="E1566" s="384"/>
      <c r="F1566" s="63"/>
      <c r="G1566" s="64"/>
      <c r="H1566" s="64"/>
      <c r="I1566" s="64"/>
      <c r="J1566" s="65">
        <v>39647.980000000003</v>
      </c>
      <c r="K1566" s="64"/>
      <c r="L1566" s="101">
        <v>8408.73</v>
      </c>
      <c r="EX1566" s="38"/>
      <c r="EY1566" s="39"/>
      <c r="EZ1566" s="39"/>
      <c r="FA1566" s="39"/>
      <c r="FB1566" s="39"/>
      <c r="FG1566" s="3" t="s">
        <v>75</v>
      </c>
      <c r="FH1566" s="39"/>
      <c r="FJ1566" s="39"/>
    </row>
    <row r="1567" spans="1:166" customFormat="1" ht="15" x14ac:dyDescent="0.25">
      <c r="A1567" s="59"/>
      <c r="B1567" s="51"/>
      <c r="C1567" s="385" t="s">
        <v>76</v>
      </c>
      <c r="D1567" s="385"/>
      <c r="E1567" s="385"/>
      <c r="F1567" s="53"/>
      <c r="G1567" s="54"/>
      <c r="H1567" s="54"/>
      <c r="I1567" s="54"/>
      <c r="J1567" s="62"/>
      <c r="K1567" s="54"/>
      <c r="L1567" s="99">
        <v>8139.36</v>
      </c>
      <c r="EX1567" s="38"/>
      <c r="EY1567" s="39"/>
      <c r="EZ1567" s="39"/>
      <c r="FA1567" s="39"/>
      <c r="FB1567" s="39"/>
      <c r="FF1567" s="3" t="s">
        <v>76</v>
      </c>
      <c r="FH1567" s="39"/>
      <c r="FJ1567" s="39"/>
    </row>
    <row r="1568" spans="1:166" customFormat="1" ht="23.25" x14ac:dyDescent="0.25">
      <c r="A1568" s="59"/>
      <c r="B1568" s="51" t="s">
        <v>111</v>
      </c>
      <c r="C1568" s="385" t="s">
        <v>112</v>
      </c>
      <c r="D1568" s="385"/>
      <c r="E1568" s="385"/>
      <c r="F1568" s="53" t="s">
        <v>79</v>
      </c>
      <c r="G1568" s="66">
        <v>97</v>
      </c>
      <c r="H1568" s="54"/>
      <c r="I1568" s="66">
        <v>97</v>
      </c>
      <c r="J1568" s="62"/>
      <c r="K1568" s="54"/>
      <c r="L1568" s="99">
        <v>7895.18</v>
      </c>
      <c r="EX1568" s="38"/>
      <c r="EY1568" s="39"/>
      <c r="EZ1568" s="39"/>
      <c r="FA1568" s="39"/>
      <c r="FB1568" s="39"/>
      <c r="FF1568" s="3" t="s">
        <v>112</v>
      </c>
      <c r="FH1568" s="39"/>
      <c r="FJ1568" s="39"/>
    </row>
    <row r="1569" spans="1:166" customFormat="1" ht="23.25" x14ac:dyDescent="0.25">
      <c r="A1569" s="59"/>
      <c r="B1569" s="51" t="s">
        <v>113</v>
      </c>
      <c r="C1569" s="385" t="s">
        <v>114</v>
      </c>
      <c r="D1569" s="385"/>
      <c r="E1569" s="385"/>
      <c r="F1569" s="53" t="s">
        <v>79</v>
      </c>
      <c r="G1569" s="66">
        <v>51</v>
      </c>
      <c r="H1569" s="54"/>
      <c r="I1569" s="66">
        <v>51</v>
      </c>
      <c r="J1569" s="62"/>
      <c r="K1569" s="54"/>
      <c r="L1569" s="99">
        <v>4151.07</v>
      </c>
      <c r="EX1569" s="38"/>
      <c r="EY1569" s="39"/>
      <c r="EZ1569" s="39"/>
      <c r="FA1569" s="39"/>
      <c r="FB1569" s="39"/>
      <c r="FF1569" s="3" t="s">
        <v>114</v>
      </c>
      <c r="FH1569" s="39"/>
      <c r="FJ1569" s="39"/>
    </row>
    <row r="1570" spans="1:166" customFormat="1" ht="15" x14ac:dyDescent="0.25">
      <c r="A1570" s="67"/>
      <c r="B1570" s="68"/>
      <c r="C1570" s="386" t="s">
        <v>82</v>
      </c>
      <c r="D1570" s="386"/>
      <c r="E1570" s="386"/>
      <c r="F1570" s="42"/>
      <c r="G1570" s="43"/>
      <c r="H1570" s="43"/>
      <c r="I1570" s="43"/>
      <c r="J1570" s="46"/>
      <c r="K1570" s="43"/>
      <c r="L1570" s="102">
        <v>20454.98</v>
      </c>
      <c r="EX1570" s="38"/>
      <c r="EY1570" s="39"/>
      <c r="EZ1570" s="39"/>
      <c r="FA1570" s="39"/>
      <c r="FB1570" s="39"/>
      <c r="FH1570" s="39" t="s">
        <v>82</v>
      </c>
      <c r="FJ1570" s="39"/>
    </row>
    <row r="1571" spans="1:166" customFormat="1" ht="45" x14ac:dyDescent="0.25">
      <c r="A1571" s="40" t="s">
        <v>456</v>
      </c>
      <c r="B1571" s="41" t="s">
        <v>178</v>
      </c>
      <c r="C1571" s="386" t="s">
        <v>179</v>
      </c>
      <c r="D1571" s="386"/>
      <c r="E1571" s="386"/>
      <c r="F1571" s="42" t="s">
        <v>150</v>
      </c>
      <c r="G1571" s="43">
        <v>16.32</v>
      </c>
      <c r="H1571" s="44">
        <v>1</v>
      </c>
      <c r="I1571" s="71">
        <v>16.32</v>
      </c>
      <c r="J1571" s="69">
        <v>1547</v>
      </c>
      <c r="K1571" s="70">
        <v>1.04236</v>
      </c>
      <c r="L1571" s="102">
        <v>26316.5</v>
      </c>
      <c r="EX1571" s="38"/>
      <c r="EY1571" s="39"/>
      <c r="EZ1571" s="39" t="s">
        <v>179</v>
      </c>
      <c r="FA1571" s="39" t="s">
        <v>4</v>
      </c>
      <c r="FB1571" s="39" t="s">
        <v>4</v>
      </c>
      <c r="FH1571" s="39"/>
      <c r="FJ1571" s="39"/>
    </row>
    <row r="1572" spans="1:166" customFormat="1" ht="15" x14ac:dyDescent="0.25">
      <c r="A1572" s="48"/>
      <c r="B1572" s="49"/>
      <c r="C1572" s="385" t="s">
        <v>410</v>
      </c>
      <c r="D1572" s="385"/>
      <c r="E1572" s="385"/>
      <c r="F1572" s="385"/>
      <c r="G1572" s="385"/>
      <c r="H1572" s="385"/>
      <c r="I1572" s="385"/>
      <c r="J1572" s="385"/>
      <c r="K1572" s="385"/>
      <c r="L1572" s="387"/>
      <c r="EX1572" s="38"/>
      <c r="EY1572" s="39"/>
      <c r="EZ1572" s="39"/>
      <c r="FA1572" s="39"/>
      <c r="FB1572" s="39"/>
      <c r="FC1572" s="3" t="s">
        <v>410</v>
      </c>
      <c r="FH1572" s="39"/>
      <c r="FJ1572" s="39"/>
    </row>
    <row r="1573" spans="1:166" customFormat="1" ht="15" x14ac:dyDescent="0.25">
      <c r="A1573" s="48"/>
      <c r="B1573" s="49"/>
      <c r="C1573" s="385" t="s">
        <v>181</v>
      </c>
      <c r="D1573" s="385"/>
      <c r="E1573" s="385"/>
      <c r="F1573" s="385"/>
      <c r="G1573" s="385"/>
      <c r="H1573" s="385"/>
      <c r="I1573" s="385"/>
      <c r="J1573" s="385"/>
      <c r="K1573" s="385"/>
      <c r="L1573" s="387"/>
      <c r="EX1573" s="38"/>
      <c r="EY1573" s="39"/>
      <c r="EZ1573" s="39"/>
      <c r="FA1573" s="39"/>
      <c r="FB1573" s="39"/>
      <c r="FH1573" s="39"/>
      <c r="FI1573" s="3" t="s">
        <v>181</v>
      </c>
      <c r="FJ1573" s="39"/>
    </row>
    <row r="1574" spans="1:166" customFormat="1" ht="15" x14ac:dyDescent="0.25">
      <c r="A1574" s="50"/>
      <c r="B1574" s="51"/>
      <c r="C1574" s="388" t="s">
        <v>87</v>
      </c>
      <c r="D1574" s="388"/>
      <c r="E1574" s="388"/>
      <c r="F1574" s="388"/>
      <c r="G1574" s="388"/>
      <c r="H1574" s="388"/>
      <c r="I1574" s="388"/>
      <c r="J1574" s="388"/>
      <c r="K1574" s="388"/>
      <c r="L1574" s="389"/>
      <c r="EX1574" s="38"/>
      <c r="EY1574" s="39"/>
      <c r="EZ1574" s="39"/>
      <c r="FA1574" s="39"/>
      <c r="FB1574" s="39"/>
      <c r="FD1574" s="3" t="s">
        <v>87</v>
      </c>
      <c r="FH1574" s="39"/>
      <c r="FJ1574" s="39"/>
    </row>
    <row r="1575" spans="1:166" customFormat="1" ht="15" x14ac:dyDescent="0.25">
      <c r="A1575" s="50"/>
      <c r="B1575" s="51"/>
      <c r="C1575" s="388" t="s">
        <v>88</v>
      </c>
      <c r="D1575" s="388"/>
      <c r="E1575" s="388"/>
      <c r="F1575" s="388"/>
      <c r="G1575" s="388"/>
      <c r="H1575" s="388"/>
      <c r="I1575" s="388"/>
      <c r="J1575" s="388"/>
      <c r="K1575" s="388"/>
      <c r="L1575" s="389"/>
      <c r="EX1575" s="38"/>
      <c r="EY1575" s="39"/>
      <c r="EZ1575" s="39"/>
      <c r="FA1575" s="39"/>
      <c r="FB1575" s="39"/>
      <c r="FD1575" s="3" t="s">
        <v>88</v>
      </c>
      <c r="FH1575" s="39"/>
      <c r="FJ1575" s="39"/>
    </row>
    <row r="1576" spans="1:166" customFormat="1" ht="15" x14ac:dyDescent="0.25">
      <c r="A1576" s="67"/>
      <c r="B1576" s="68"/>
      <c r="C1576" s="386" t="s">
        <v>82</v>
      </c>
      <c r="D1576" s="386"/>
      <c r="E1576" s="386"/>
      <c r="F1576" s="42"/>
      <c r="G1576" s="43"/>
      <c r="H1576" s="43"/>
      <c r="I1576" s="43"/>
      <c r="J1576" s="46"/>
      <c r="K1576" s="43"/>
      <c r="L1576" s="102">
        <v>26316.5</v>
      </c>
      <c r="EX1576" s="38"/>
      <c r="EY1576" s="39"/>
      <c r="EZ1576" s="39"/>
      <c r="FA1576" s="39"/>
      <c r="FB1576" s="39"/>
      <c r="FH1576" s="39" t="s">
        <v>82</v>
      </c>
      <c r="FJ1576" s="39"/>
    </row>
    <row r="1577" spans="1:166" customFormat="1" ht="34.5" x14ac:dyDescent="0.25">
      <c r="A1577" s="40" t="s">
        <v>457</v>
      </c>
      <c r="B1577" s="41" t="s">
        <v>174</v>
      </c>
      <c r="C1577" s="386" t="s">
        <v>175</v>
      </c>
      <c r="D1577" s="386"/>
      <c r="E1577" s="386"/>
      <c r="F1577" s="42" t="s">
        <v>109</v>
      </c>
      <c r="G1577" s="43">
        <v>0.6</v>
      </c>
      <c r="H1577" s="44">
        <v>1</v>
      </c>
      <c r="I1577" s="78">
        <v>0.6</v>
      </c>
      <c r="J1577" s="46"/>
      <c r="K1577" s="43"/>
      <c r="L1577" s="47"/>
      <c r="EX1577" s="38"/>
      <c r="EY1577" s="39"/>
      <c r="EZ1577" s="39" t="s">
        <v>175</v>
      </c>
      <c r="FA1577" s="39" t="s">
        <v>4</v>
      </c>
      <c r="FB1577" s="39" t="s">
        <v>4</v>
      </c>
      <c r="FH1577" s="39"/>
      <c r="FJ1577" s="39"/>
    </row>
    <row r="1578" spans="1:166" customFormat="1" ht="15" x14ac:dyDescent="0.25">
      <c r="A1578" s="48"/>
      <c r="B1578" s="49"/>
      <c r="C1578" s="385" t="s">
        <v>412</v>
      </c>
      <c r="D1578" s="385"/>
      <c r="E1578" s="385"/>
      <c r="F1578" s="385"/>
      <c r="G1578" s="385"/>
      <c r="H1578" s="385"/>
      <c r="I1578" s="385"/>
      <c r="J1578" s="385"/>
      <c r="K1578" s="385"/>
      <c r="L1578" s="387"/>
      <c r="EX1578" s="38"/>
      <c r="EY1578" s="39"/>
      <c r="EZ1578" s="39"/>
      <c r="FA1578" s="39"/>
      <c r="FB1578" s="39"/>
      <c r="FC1578" s="3" t="s">
        <v>412</v>
      </c>
      <c r="FH1578" s="39"/>
      <c r="FJ1578" s="39"/>
    </row>
    <row r="1579" spans="1:166" customFormat="1" ht="68.25" x14ac:dyDescent="0.25">
      <c r="A1579" s="50"/>
      <c r="B1579" s="51" t="s">
        <v>61</v>
      </c>
      <c r="C1579" s="388" t="s">
        <v>62</v>
      </c>
      <c r="D1579" s="388"/>
      <c r="E1579" s="388"/>
      <c r="F1579" s="388"/>
      <c r="G1579" s="388"/>
      <c r="H1579" s="388"/>
      <c r="I1579" s="388"/>
      <c r="J1579" s="388"/>
      <c r="K1579" s="388"/>
      <c r="L1579" s="389"/>
      <c r="EX1579" s="38"/>
      <c r="EY1579" s="39"/>
      <c r="EZ1579" s="39"/>
      <c r="FA1579" s="39"/>
      <c r="FB1579" s="39"/>
      <c r="FD1579" s="3" t="s">
        <v>62</v>
      </c>
      <c r="FH1579" s="39"/>
      <c r="FJ1579" s="39"/>
    </row>
    <row r="1580" spans="1:166" customFormat="1" ht="23.25" x14ac:dyDescent="0.25">
      <c r="A1580" s="50"/>
      <c r="B1580" s="51" t="s">
        <v>63</v>
      </c>
      <c r="C1580" s="388" t="s">
        <v>64</v>
      </c>
      <c r="D1580" s="388"/>
      <c r="E1580" s="388"/>
      <c r="F1580" s="388"/>
      <c r="G1580" s="388"/>
      <c r="H1580" s="388"/>
      <c r="I1580" s="388"/>
      <c r="J1580" s="388"/>
      <c r="K1580" s="388"/>
      <c r="L1580" s="389"/>
      <c r="EX1580" s="38"/>
      <c r="EY1580" s="39"/>
      <c r="EZ1580" s="39"/>
      <c r="FA1580" s="39"/>
      <c r="FB1580" s="39"/>
      <c r="FD1580" s="3" t="s">
        <v>64</v>
      </c>
      <c r="FH1580" s="39"/>
      <c r="FJ1580" s="39"/>
    </row>
    <row r="1581" spans="1:166" customFormat="1" ht="15" x14ac:dyDescent="0.25">
      <c r="A1581" s="52"/>
      <c r="B1581" s="51" t="s">
        <v>56</v>
      </c>
      <c r="C1581" s="385" t="s">
        <v>65</v>
      </c>
      <c r="D1581" s="385"/>
      <c r="E1581" s="385"/>
      <c r="F1581" s="53"/>
      <c r="G1581" s="54"/>
      <c r="H1581" s="54"/>
      <c r="I1581" s="54"/>
      <c r="J1581" s="55">
        <v>38460.35</v>
      </c>
      <c r="K1581" s="56">
        <v>1.3225</v>
      </c>
      <c r="L1581" s="99">
        <v>30518.29</v>
      </c>
      <c r="EX1581" s="38"/>
      <c r="EY1581" s="39"/>
      <c r="EZ1581" s="39"/>
      <c r="FA1581" s="39"/>
      <c r="FB1581" s="39"/>
      <c r="FE1581" s="3" t="s">
        <v>65</v>
      </c>
      <c r="FH1581" s="39"/>
      <c r="FJ1581" s="39"/>
    </row>
    <row r="1582" spans="1:166" customFormat="1" ht="15" x14ac:dyDescent="0.25">
      <c r="A1582" s="52"/>
      <c r="B1582" s="51" t="s">
        <v>66</v>
      </c>
      <c r="C1582" s="385" t="s">
        <v>67</v>
      </c>
      <c r="D1582" s="385"/>
      <c r="E1582" s="385"/>
      <c r="F1582" s="53"/>
      <c r="G1582" s="54"/>
      <c r="H1582" s="54"/>
      <c r="I1582" s="54"/>
      <c r="J1582" s="55">
        <v>1150</v>
      </c>
      <c r="K1582" s="56">
        <v>1.4375</v>
      </c>
      <c r="L1582" s="100">
        <v>991.88</v>
      </c>
      <c r="EX1582" s="38"/>
      <c r="EY1582" s="39"/>
      <c r="EZ1582" s="39"/>
      <c r="FA1582" s="39"/>
      <c r="FB1582" s="39"/>
      <c r="FE1582" s="3" t="s">
        <v>67</v>
      </c>
      <c r="FH1582" s="39"/>
      <c r="FJ1582" s="39"/>
    </row>
    <row r="1583" spans="1:166" customFormat="1" ht="15" x14ac:dyDescent="0.25">
      <c r="A1583" s="52"/>
      <c r="B1583" s="51" t="s">
        <v>68</v>
      </c>
      <c r="C1583" s="385" t="s">
        <v>69</v>
      </c>
      <c r="D1583" s="385"/>
      <c r="E1583" s="385"/>
      <c r="F1583" s="53"/>
      <c r="G1583" s="54"/>
      <c r="H1583" s="54"/>
      <c r="I1583" s="54"/>
      <c r="J1583" s="58">
        <v>5.0199999999999996</v>
      </c>
      <c r="K1583" s="56">
        <v>1.4375</v>
      </c>
      <c r="L1583" s="100">
        <v>4.33</v>
      </c>
      <c r="EX1583" s="38"/>
      <c r="EY1583" s="39"/>
      <c r="EZ1583" s="39"/>
      <c r="FA1583" s="39"/>
      <c r="FB1583" s="39"/>
      <c r="FE1583" s="3" t="s">
        <v>69</v>
      </c>
      <c r="FH1583" s="39"/>
      <c r="FJ1583" s="39"/>
    </row>
    <row r="1584" spans="1:166" customFormat="1" ht="15" x14ac:dyDescent="0.25">
      <c r="A1584" s="52"/>
      <c r="B1584" s="51" t="s">
        <v>70</v>
      </c>
      <c r="C1584" s="385" t="s">
        <v>71</v>
      </c>
      <c r="D1584" s="385"/>
      <c r="E1584" s="385"/>
      <c r="F1584" s="53"/>
      <c r="G1584" s="54"/>
      <c r="H1584" s="54"/>
      <c r="I1584" s="54"/>
      <c r="J1584" s="58">
        <v>37.630000000000003</v>
      </c>
      <c r="K1584" s="54"/>
      <c r="L1584" s="100">
        <v>22.58</v>
      </c>
      <c r="EX1584" s="38"/>
      <c r="EY1584" s="39"/>
      <c r="EZ1584" s="39"/>
      <c r="FA1584" s="39"/>
      <c r="FB1584" s="39"/>
      <c r="FE1584" s="3" t="s">
        <v>71</v>
      </c>
      <c r="FH1584" s="39"/>
      <c r="FJ1584" s="39"/>
    </row>
    <row r="1585" spans="1:166" customFormat="1" ht="15" x14ac:dyDescent="0.25">
      <c r="A1585" s="59"/>
      <c r="B1585" s="51"/>
      <c r="C1585" s="385" t="s">
        <v>72</v>
      </c>
      <c r="D1585" s="385"/>
      <c r="E1585" s="385"/>
      <c r="F1585" s="53" t="s">
        <v>73</v>
      </c>
      <c r="G1585" s="60">
        <v>29.68</v>
      </c>
      <c r="H1585" s="56">
        <v>1.3225</v>
      </c>
      <c r="I1585" s="72">
        <v>23.551079999999999</v>
      </c>
      <c r="J1585" s="62"/>
      <c r="K1585" s="54"/>
      <c r="L1585" s="57"/>
      <c r="EX1585" s="38"/>
      <c r="EY1585" s="39"/>
      <c r="EZ1585" s="39"/>
      <c r="FA1585" s="39"/>
      <c r="FB1585" s="39"/>
      <c r="FF1585" s="3" t="s">
        <v>72</v>
      </c>
      <c r="FH1585" s="39"/>
      <c r="FJ1585" s="39"/>
    </row>
    <row r="1586" spans="1:166" customFormat="1" ht="15" x14ac:dyDescent="0.25">
      <c r="A1586" s="59"/>
      <c r="B1586" s="51"/>
      <c r="C1586" s="385" t="s">
        <v>74</v>
      </c>
      <c r="D1586" s="385"/>
      <c r="E1586" s="385"/>
      <c r="F1586" s="53" t="s">
        <v>73</v>
      </c>
      <c r="G1586" s="73">
        <v>0.4</v>
      </c>
      <c r="H1586" s="56">
        <v>1.4375</v>
      </c>
      <c r="I1586" s="79">
        <v>0.34499999999999997</v>
      </c>
      <c r="J1586" s="62"/>
      <c r="K1586" s="54"/>
      <c r="L1586" s="57"/>
      <c r="EX1586" s="38"/>
      <c r="EY1586" s="39"/>
      <c r="EZ1586" s="39"/>
      <c r="FA1586" s="39"/>
      <c r="FB1586" s="39"/>
      <c r="FF1586" s="3" t="s">
        <v>74</v>
      </c>
      <c r="FH1586" s="39"/>
      <c r="FJ1586" s="39"/>
    </row>
    <row r="1587" spans="1:166" customFormat="1" ht="15" x14ac:dyDescent="0.25">
      <c r="A1587" s="48"/>
      <c r="B1587" s="51"/>
      <c r="C1587" s="384" t="s">
        <v>75</v>
      </c>
      <c r="D1587" s="384"/>
      <c r="E1587" s="384"/>
      <c r="F1587" s="63"/>
      <c r="G1587" s="64"/>
      <c r="H1587" s="64"/>
      <c r="I1587" s="64"/>
      <c r="J1587" s="65">
        <v>39647.980000000003</v>
      </c>
      <c r="K1587" s="64"/>
      <c r="L1587" s="101">
        <v>31532.75</v>
      </c>
      <c r="EX1587" s="38"/>
      <c r="EY1587" s="39"/>
      <c r="EZ1587" s="39"/>
      <c r="FA1587" s="39"/>
      <c r="FB1587" s="39"/>
      <c r="FG1587" s="3" t="s">
        <v>75</v>
      </c>
      <c r="FH1587" s="39"/>
      <c r="FJ1587" s="39"/>
    </row>
    <row r="1588" spans="1:166" customFormat="1" ht="15" x14ac:dyDescent="0.25">
      <c r="A1588" s="59"/>
      <c r="B1588" s="51"/>
      <c r="C1588" s="385" t="s">
        <v>76</v>
      </c>
      <c r="D1588" s="385"/>
      <c r="E1588" s="385"/>
      <c r="F1588" s="53"/>
      <c r="G1588" s="54"/>
      <c r="H1588" s="54"/>
      <c r="I1588" s="54"/>
      <c r="J1588" s="62"/>
      <c r="K1588" s="54"/>
      <c r="L1588" s="99">
        <v>30522.62</v>
      </c>
      <c r="EX1588" s="38"/>
      <c r="EY1588" s="39"/>
      <c r="EZ1588" s="39"/>
      <c r="FA1588" s="39"/>
      <c r="FB1588" s="39"/>
      <c r="FF1588" s="3" t="s">
        <v>76</v>
      </c>
      <c r="FH1588" s="39"/>
      <c r="FJ1588" s="39"/>
    </row>
    <row r="1589" spans="1:166" customFormat="1" ht="23.25" x14ac:dyDescent="0.25">
      <c r="A1589" s="59"/>
      <c r="B1589" s="51" t="s">
        <v>111</v>
      </c>
      <c r="C1589" s="385" t="s">
        <v>112</v>
      </c>
      <c r="D1589" s="385"/>
      <c r="E1589" s="385"/>
      <c r="F1589" s="53" t="s">
        <v>79</v>
      </c>
      <c r="G1589" s="66">
        <v>97</v>
      </c>
      <c r="H1589" s="54"/>
      <c r="I1589" s="66">
        <v>97</v>
      </c>
      <c r="J1589" s="62"/>
      <c r="K1589" s="54"/>
      <c r="L1589" s="99">
        <v>29606.94</v>
      </c>
      <c r="EX1589" s="38"/>
      <c r="EY1589" s="39"/>
      <c r="EZ1589" s="39"/>
      <c r="FA1589" s="39"/>
      <c r="FB1589" s="39"/>
      <c r="FF1589" s="3" t="s">
        <v>112</v>
      </c>
      <c r="FH1589" s="39"/>
      <c r="FJ1589" s="39"/>
    </row>
    <row r="1590" spans="1:166" customFormat="1" ht="23.25" x14ac:dyDescent="0.25">
      <c r="A1590" s="59"/>
      <c r="B1590" s="51" t="s">
        <v>113</v>
      </c>
      <c r="C1590" s="385" t="s">
        <v>114</v>
      </c>
      <c r="D1590" s="385"/>
      <c r="E1590" s="385"/>
      <c r="F1590" s="53" t="s">
        <v>79</v>
      </c>
      <c r="G1590" s="66">
        <v>51</v>
      </c>
      <c r="H1590" s="54"/>
      <c r="I1590" s="66">
        <v>51</v>
      </c>
      <c r="J1590" s="62"/>
      <c r="K1590" s="54"/>
      <c r="L1590" s="99">
        <v>15566.54</v>
      </c>
      <c r="EX1590" s="38"/>
      <c r="EY1590" s="39"/>
      <c r="EZ1590" s="39"/>
      <c r="FA1590" s="39"/>
      <c r="FB1590" s="39"/>
      <c r="FF1590" s="3" t="s">
        <v>114</v>
      </c>
      <c r="FH1590" s="39"/>
      <c r="FJ1590" s="39"/>
    </row>
    <row r="1591" spans="1:166" customFormat="1" ht="15" x14ac:dyDescent="0.25">
      <c r="A1591" s="67"/>
      <c r="B1591" s="68"/>
      <c r="C1591" s="386" t="s">
        <v>82</v>
      </c>
      <c r="D1591" s="386"/>
      <c r="E1591" s="386"/>
      <c r="F1591" s="42"/>
      <c r="G1591" s="43"/>
      <c r="H1591" s="43"/>
      <c r="I1591" s="43"/>
      <c r="J1591" s="46"/>
      <c r="K1591" s="43"/>
      <c r="L1591" s="102">
        <v>76706.23</v>
      </c>
      <c r="EX1591" s="38"/>
      <c r="EY1591" s="39"/>
      <c r="EZ1591" s="39"/>
      <c r="FA1591" s="39"/>
      <c r="FB1591" s="39"/>
      <c r="FH1591" s="39" t="s">
        <v>82</v>
      </c>
      <c r="FJ1591" s="39"/>
    </row>
    <row r="1592" spans="1:166" customFormat="1" ht="45" x14ac:dyDescent="0.25">
      <c r="A1592" s="40" t="s">
        <v>458</v>
      </c>
      <c r="B1592" s="41" t="s">
        <v>178</v>
      </c>
      <c r="C1592" s="386" t="s">
        <v>179</v>
      </c>
      <c r="D1592" s="386"/>
      <c r="E1592" s="386"/>
      <c r="F1592" s="42" t="s">
        <v>150</v>
      </c>
      <c r="G1592" s="43">
        <v>61.2</v>
      </c>
      <c r="H1592" s="44">
        <v>1</v>
      </c>
      <c r="I1592" s="78">
        <v>61.2</v>
      </c>
      <c r="J1592" s="69">
        <v>1547</v>
      </c>
      <c r="K1592" s="70">
        <v>1.04236</v>
      </c>
      <c r="L1592" s="102">
        <v>98686.89</v>
      </c>
      <c r="EX1592" s="38"/>
      <c r="EY1592" s="39"/>
      <c r="EZ1592" s="39" t="s">
        <v>179</v>
      </c>
      <c r="FA1592" s="39" t="s">
        <v>4</v>
      </c>
      <c r="FB1592" s="39" t="s">
        <v>4</v>
      </c>
      <c r="FH1592" s="39"/>
      <c r="FJ1592" s="39"/>
    </row>
    <row r="1593" spans="1:166" customFormat="1" ht="15" x14ac:dyDescent="0.25">
      <c r="A1593" s="48"/>
      <c r="B1593" s="49"/>
      <c r="C1593" s="385" t="s">
        <v>414</v>
      </c>
      <c r="D1593" s="385"/>
      <c r="E1593" s="385"/>
      <c r="F1593" s="385"/>
      <c r="G1593" s="385"/>
      <c r="H1593" s="385"/>
      <c r="I1593" s="385"/>
      <c r="J1593" s="385"/>
      <c r="K1593" s="385"/>
      <c r="L1593" s="387"/>
      <c r="EX1593" s="38"/>
      <c r="EY1593" s="39"/>
      <c r="EZ1593" s="39"/>
      <c r="FA1593" s="39"/>
      <c r="FB1593" s="39"/>
      <c r="FC1593" s="3" t="s">
        <v>414</v>
      </c>
      <c r="FH1593" s="39"/>
      <c r="FJ1593" s="39"/>
    </row>
    <row r="1594" spans="1:166" customFormat="1" ht="15" x14ac:dyDescent="0.25">
      <c r="A1594" s="48"/>
      <c r="B1594" s="49"/>
      <c r="C1594" s="385" t="s">
        <v>181</v>
      </c>
      <c r="D1594" s="385"/>
      <c r="E1594" s="385"/>
      <c r="F1594" s="385"/>
      <c r="G1594" s="385"/>
      <c r="H1594" s="385"/>
      <c r="I1594" s="385"/>
      <c r="J1594" s="385"/>
      <c r="K1594" s="385"/>
      <c r="L1594" s="387"/>
      <c r="EX1594" s="38"/>
      <c r="EY1594" s="39"/>
      <c r="EZ1594" s="39"/>
      <c r="FA1594" s="39"/>
      <c r="FB1594" s="39"/>
      <c r="FH1594" s="39"/>
      <c r="FI1594" s="3" t="s">
        <v>181</v>
      </c>
      <c r="FJ1594" s="39"/>
    </row>
    <row r="1595" spans="1:166" customFormat="1" ht="15" x14ac:dyDescent="0.25">
      <c r="A1595" s="50"/>
      <c r="B1595" s="51"/>
      <c r="C1595" s="388" t="s">
        <v>87</v>
      </c>
      <c r="D1595" s="388"/>
      <c r="E1595" s="388"/>
      <c r="F1595" s="388"/>
      <c r="G1595" s="388"/>
      <c r="H1595" s="388"/>
      <c r="I1595" s="388"/>
      <c r="J1595" s="388"/>
      <c r="K1595" s="388"/>
      <c r="L1595" s="389"/>
      <c r="EX1595" s="38"/>
      <c r="EY1595" s="39"/>
      <c r="EZ1595" s="39"/>
      <c r="FA1595" s="39"/>
      <c r="FB1595" s="39"/>
      <c r="FD1595" s="3" t="s">
        <v>87</v>
      </c>
      <c r="FH1595" s="39"/>
      <c r="FJ1595" s="39"/>
    </row>
    <row r="1596" spans="1:166" customFormat="1" ht="15" x14ac:dyDescent="0.25">
      <c r="A1596" s="50"/>
      <c r="B1596" s="51"/>
      <c r="C1596" s="388" t="s">
        <v>88</v>
      </c>
      <c r="D1596" s="388"/>
      <c r="E1596" s="388"/>
      <c r="F1596" s="388"/>
      <c r="G1596" s="388"/>
      <c r="H1596" s="388"/>
      <c r="I1596" s="388"/>
      <c r="J1596" s="388"/>
      <c r="K1596" s="388"/>
      <c r="L1596" s="389"/>
      <c r="EX1596" s="38"/>
      <c r="EY1596" s="39"/>
      <c r="EZ1596" s="39"/>
      <c r="FA1596" s="39"/>
      <c r="FB1596" s="39"/>
      <c r="FD1596" s="3" t="s">
        <v>88</v>
      </c>
      <c r="FH1596" s="39"/>
      <c r="FJ1596" s="39"/>
    </row>
    <row r="1597" spans="1:166" customFormat="1" ht="15" x14ac:dyDescent="0.25">
      <c r="A1597" s="67"/>
      <c r="B1597" s="68"/>
      <c r="C1597" s="386" t="s">
        <v>82</v>
      </c>
      <c r="D1597" s="386"/>
      <c r="E1597" s="386"/>
      <c r="F1597" s="42"/>
      <c r="G1597" s="43"/>
      <c r="H1597" s="43"/>
      <c r="I1597" s="43"/>
      <c r="J1597" s="46"/>
      <c r="K1597" s="43"/>
      <c r="L1597" s="102">
        <v>98686.89</v>
      </c>
      <c r="EX1597" s="38"/>
      <c r="EY1597" s="39"/>
      <c r="EZ1597" s="39"/>
      <c r="FA1597" s="39"/>
      <c r="FB1597" s="39"/>
      <c r="FH1597" s="39" t="s">
        <v>82</v>
      </c>
      <c r="FJ1597" s="39"/>
    </row>
    <row r="1598" spans="1:166" customFormat="1" ht="34.5" x14ac:dyDescent="0.25">
      <c r="A1598" s="40" t="s">
        <v>459</v>
      </c>
      <c r="B1598" s="41" t="s">
        <v>174</v>
      </c>
      <c r="C1598" s="386" t="s">
        <v>175</v>
      </c>
      <c r="D1598" s="386"/>
      <c r="E1598" s="386"/>
      <c r="F1598" s="42" t="s">
        <v>109</v>
      </c>
      <c r="G1598" s="43">
        <v>3.6</v>
      </c>
      <c r="H1598" s="44">
        <v>1</v>
      </c>
      <c r="I1598" s="78">
        <v>3.6</v>
      </c>
      <c r="J1598" s="46"/>
      <c r="K1598" s="43"/>
      <c r="L1598" s="47"/>
      <c r="EX1598" s="38"/>
      <c r="EY1598" s="39"/>
      <c r="EZ1598" s="39" t="s">
        <v>175</v>
      </c>
      <c r="FA1598" s="39" t="s">
        <v>4</v>
      </c>
      <c r="FB1598" s="39" t="s">
        <v>4</v>
      </c>
      <c r="FH1598" s="39"/>
      <c r="FJ1598" s="39"/>
    </row>
    <row r="1599" spans="1:166" customFormat="1" ht="15" x14ac:dyDescent="0.25">
      <c r="A1599" s="48"/>
      <c r="B1599" s="49"/>
      <c r="C1599" s="385" t="s">
        <v>416</v>
      </c>
      <c r="D1599" s="385"/>
      <c r="E1599" s="385"/>
      <c r="F1599" s="385"/>
      <c r="G1599" s="385"/>
      <c r="H1599" s="385"/>
      <c r="I1599" s="385"/>
      <c r="J1599" s="385"/>
      <c r="K1599" s="385"/>
      <c r="L1599" s="387"/>
      <c r="EX1599" s="38"/>
      <c r="EY1599" s="39"/>
      <c r="EZ1599" s="39"/>
      <c r="FA1599" s="39"/>
      <c r="FB1599" s="39"/>
      <c r="FC1599" s="3" t="s">
        <v>416</v>
      </c>
      <c r="FH1599" s="39"/>
      <c r="FJ1599" s="39"/>
    </row>
    <row r="1600" spans="1:166" customFormat="1" ht="68.25" x14ac:dyDescent="0.25">
      <c r="A1600" s="50"/>
      <c r="B1600" s="51" t="s">
        <v>61</v>
      </c>
      <c r="C1600" s="388" t="s">
        <v>62</v>
      </c>
      <c r="D1600" s="388"/>
      <c r="E1600" s="388"/>
      <c r="F1600" s="388"/>
      <c r="G1600" s="388"/>
      <c r="H1600" s="388"/>
      <c r="I1600" s="388"/>
      <c r="J1600" s="388"/>
      <c r="K1600" s="388"/>
      <c r="L1600" s="389"/>
      <c r="EX1600" s="38"/>
      <c r="EY1600" s="39"/>
      <c r="EZ1600" s="39"/>
      <c r="FA1600" s="39"/>
      <c r="FB1600" s="39"/>
      <c r="FD1600" s="3" t="s">
        <v>62</v>
      </c>
      <c r="FH1600" s="39"/>
      <c r="FJ1600" s="39"/>
    </row>
    <row r="1601" spans="1:166" customFormat="1" ht="23.25" x14ac:dyDescent="0.25">
      <c r="A1601" s="50"/>
      <c r="B1601" s="51" t="s">
        <v>63</v>
      </c>
      <c r="C1601" s="388" t="s">
        <v>64</v>
      </c>
      <c r="D1601" s="388"/>
      <c r="E1601" s="388"/>
      <c r="F1601" s="388"/>
      <c r="G1601" s="388"/>
      <c r="H1601" s="388"/>
      <c r="I1601" s="388"/>
      <c r="J1601" s="388"/>
      <c r="K1601" s="388"/>
      <c r="L1601" s="389"/>
      <c r="EX1601" s="38"/>
      <c r="EY1601" s="39"/>
      <c r="EZ1601" s="39"/>
      <c r="FA1601" s="39"/>
      <c r="FB1601" s="39"/>
      <c r="FD1601" s="3" t="s">
        <v>64</v>
      </c>
      <c r="FH1601" s="39"/>
      <c r="FJ1601" s="39"/>
    </row>
    <row r="1602" spans="1:166" customFormat="1" ht="15" x14ac:dyDescent="0.25">
      <c r="A1602" s="52"/>
      <c r="B1602" s="51" t="s">
        <v>56</v>
      </c>
      <c r="C1602" s="385" t="s">
        <v>65</v>
      </c>
      <c r="D1602" s="385"/>
      <c r="E1602" s="385"/>
      <c r="F1602" s="53"/>
      <c r="G1602" s="54"/>
      <c r="H1602" s="54"/>
      <c r="I1602" s="54"/>
      <c r="J1602" s="55">
        <v>38460.35</v>
      </c>
      <c r="K1602" s="56">
        <v>1.3225</v>
      </c>
      <c r="L1602" s="99">
        <v>183109.73</v>
      </c>
      <c r="EX1602" s="38"/>
      <c r="EY1602" s="39"/>
      <c r="EZ1602" s="39"/>
      <c r="FA1602" s="39"/>
      <c r="FB1602" s="39"/>
      <c r="FE1602" s="3" t="s">
        <v>65</v>
      </c>
      <c r="FH1602" s="39"/>
      <c r="FJ1602" s="39"/>
    </row>
    <row r="1603" spans="1:166" customFormat="1" ht="15" x14ac:dyDescent="0.25">
      <c r="A1603" s="52"/>
      <c r="B1603" s="51" t="s">
        <v>66</v>
      </c>
      <c r="C1603" s="385" t="s">
        <v>67</v>
      </c>
      <c r="D1603" s="385"/>
      <c r="E1603" s="385"/>
      <c r="F1603" s="53"/>
      <c r="G1603" s="54"/>
      <c r="H1603" s="54"/>
      <c r="I1603" s="54"/>
      <c r="J1603" s="55">
        <v>1150</v>
      </c>
      <c r="K1603" s="56">
        <v>1.4375</v>
      </c>
      <c r="L1603" s="99">
        <v>5951.25</v>
      </c>
      <c r="EX1603" s="38"/>
      <c r="EY1603" s="39"/>
      <c r="EZ1603" s="39"/>
      <c r="FA1603" s="39"/>
      <c r="FB1603" s="39"/>
      <c r="FE1603" s="3" t="s">
        <v>67</v>
      </c>
      <c r="FH1603" s="39"/>
      <c r="FJ1603" s="39"/>
    </row>
    <row r="1604" spans="1:166" customFormat="1" ht="15" x14ac:dyDescent="0.25">
      <c r="A1604" s="52"/>
      <c r="B1604" s="51" t="s">
        <v>68</v>
      </c>
      <c r="C1604" s="385" t="s">
        <v>69</v>
      </c>
      <c r="D1604" s="385"/>
      <c r="E1604" s="385"/>
      <c r="F1604" s="53"/>
      <c r="G1604" s="54"/>
      <c r="H1604" s="54"/>
      <c r="I1604" s="54"/>
      <c r="J1604" s="58">
        <v>5.0199999999999996</v>
      </c>
      <c r="K1604" s="56">
        <v>1.4375</v>
      </c>
      <c r="L1604" s="100">
        <v>25.98</v>
      </c>
      <c r="EX1604" s="38"/>
      <c r="EY1604" s="39"/>
      <c r="EZ1604" s="39"/>
      <c r="FA1604" s="39"/>
      <c r="FB1604" s="39"/>
      <c r="FE1604" s="3" t="s">
        <v>69</v>
      </c>
      <c r="FH1604" s="39"/>
      <c r="FJ1604" s="39"/>
    </row>
    <row r="1605" spans="1:166" customFormat="1" ht="15" x14ac:dyDescent="0.25">
      <c r="A1605" s="52"/>
      <c r="B1605" s="51" t="s">
        <v>70</v>
      </c>
      <c r="C1605" s="385" t="s">
        <v>71</v>
      </c>
      <c r="D1605" s="385"/>
      <c r="E1605" s="385"/>
      <c r="F1605" s="53"/>
      <c r="G1605" s="54"/>
      <c r="H1605" s="54"/>
      <c r="I1605" s="54"/>
      <c r="J1605" s="58">
        <v>37.630000000000003</v>
      </c>
      <c r="K1605" s="54"/>
      <c r="L1605" s="100">
        <v>135.47</v>
      </c>
      <c r="EX1605" s="38"/>
      <c r="EY1605" s="39"/>
      <c r="EZ1605" s="39"/>
      <c r="FA1605" s="39"/>
      <c r="FB1605" s="39"/>
      <c r="FE1605" s="3" t="s">
        <v>71</v>
      </c>
      <c r="FH1605" s="39"/>
      <c r="FJ1605" s="39"/>
    </row>
    <row r="1606" spans="1:166" customFormat="1" ht="15" x14ac:dyDescent="0.25">
      <c r="A1606" s="59"/>
      <c r="B1606" s="51"/>
      <c r="C1606" s="385" t="s">
        <v>72</v>
      </c>
      <c r="D1606" s="385"/>
      <c r="E1606" s="385"/>
      <c r="F1606" s="53" t="s">
        <v>73</v>
      </c>
      <c r="G1606" s="60">
        <v>29.68</v>
      </c>
      <c r="H1606" s="56">
        <v>1.3225</v>
      </c>
      <c r="I1606" s="72">
        <v>141.30647999999999</v>
      </c>
      <c r="J1606" s="62"/>
      <c r="K1606" s="54"/>
      <c r="L1606" s="57"/>
      <c r="EX1606" s="38"/>
      <c r="EY1606" s="39"/>
      <c r="EZ1606" s="39"/>
      <c r="FA1606" s="39"/>
      <c r="FB1606" s="39"/>
      <c r="FF1606" s="3" t="s">
        <v>72</v>
      </c>
      <c r="FH1606" s="39"/>
      <c r="FJ1606" s="39"/>
    </row>
    <row r="1607" spans="1:166" customFormat="1" ht="15" x14ac:dyDescent="0.25">
      <c r="A1607" s="59"/>
      <c r="B1607" s="51"/>
      <c r="C1607" s="385" t="s">
        <v>74</v>
      </c>
      <c r="D1607" s="385"/>
      <c r="E1607" s="385"/>
      <c r="F1607" s="53" t="s">
        <v>73</v>
      </c>
      <c r="G1607" s="73">
        <v>0.4</v>
      </c>
      <c r="H1607" s="56">
        <v>1.4375</v>
      </c>
      <c r="I1607" s="60">
        <v>2.0699999999999998</v>
      </c>
      <c r="J1607" s="62"/>
      <c r="K1607" s="54"/>
      <c r="L1607" s="57"/>
      <c r="EX1607" s="38"/>
      <c r="EY1607" s="39"/>
      <c r="EZ1607" s="39"/>
      <c r="FA1607" s="39"/>
      <c r="FB1607" s="39"/>
      <c r="FF1607" s="3" t="s">
        <v>74</v>
      </c>
      <c r="FH1607" s="39"/>
      <c r="FJ1607" s="39"/>
    </row>
    <row r="1608" spans="1:166" customFormat="1" ht="15" x14ac:dyDescent="0.25">
      <c r="A1608" s="48"/>
      <c r="B1608" s="51"/>
      <c r="C1608" s="384" t="s">
        <v>75</v>
      </c>
      <c r="D1608" s="384"/>
      <c r="E1608" s="384"/>
      <c r="F1608" s="63"/>
      <c r="G1608" s="64"/>
      <c r="H1608" s="64"/>
      <c r="I1608" s="64"/>
      <c r="J1608" s="65">
        <v>39647.980000000003</v>
      </c>
      <c r="K1608" s="64"/>
      <c r="L1608" s="101">
        <v>189196.45</v>
      </c>
      <c r="EX1608" s="38"/>
      <c r="EY1608" s="39"/>
      <c r="EZ1608" s="39"/>
      <c r="FA1608" s="39"/>
      <c r="FB1608" s="39"/>
      <c r="FG1608" s="3" t="s">
        <v>75</v>
      </c>
      <c r="FH1608" s="39"/>
      <c r="FJ1608" s="39"/>
    </row>
    <row r="1609" spans="1:166" customFormat="1" ht="15" x14ac:dyDescent="0.25">
      <c r="A1609" s="59"/>
      <c r="B1609" s="51"/>
      <c r="C1609" s="385" t="s">
        <v>76</v>
      </c>
      <c r="D1609" s="385"/>
      <c r="E1609" s="385"/>
      <c r="F1609" s="53"/>
      <c r="G1609" s="54"/>
      <c r="H1609" s="54"/>
      <c r="I1609" s="54"/>
      <c r="J1609" s="62"/>
      <c r="K1609" s="54"/>
      <c r="L1609" s="99">
        <v>183135.71</v>
      </c>
      <c r="EX1609" s="38"/>
      <c r="EY1609" s="39"/>
      <c r="EZ1609" s="39"/>
      <c r="FA1609" s="39"/>
      <c r="FB1609" s="39"/>
      <c r="FF1609" s="3" t="s">
        <v>76</v>
      </c>
      <c r="FH1609" s="39"/>
      <c r="FJ1609" s="39"/>
    </row>
    <row r="1610" spans="1:166" customFormat="1" ht="23.25" x14ac:dyDescent="0.25">
      <c r="A1610" s="59"/>
      <c r="B1610" s="51" t="s">
        <v>111</v>
      </c>
      <c r="C1610" s="385" t="s">
        <v>112</v>
      </c>
      <c r="D1610" s="385"/>
      <c r="E1610" s="385"/>
      <c r="F1610" s="53" t="s">
        <v>79</v>
      </c>
      <c r="G1610" s="66">
        <v>97</v>
      </c>
      <c r="H1610" s="54"/>
      <c r="I1610" s="66">
        <v>97</v>
      </c>
      <c r="J1610" s="62"/>
      <c r="K1610" s="54"/>
      <c r="L1610" s="99">
        <v>177641.64</v>
      </c>
      <c r="EX1610" s="38"/>
      <c r="EY1610" s="39"/>
      <c r="EZ1610" s="39"/>
      <c r="FA1610" s="39"/>
      <c r="FB1610" s="39"/>
      <c r="FF1610" s="3" t="s">
        <v>112</v>
      </c>
      <c r="FH1610" s="39"/>
      <c r="FJ1610" s="39"/>
    </row>
    <row r="1611" spans="1:166" customFormat="1" ht="23.25" x14ac:dyDescent="0.25">
      <c r="A1611" s="59"/>
      <c r="B1611" s="51" t="s">
        <v>113</v>
      </c>
      <c r="C1611" s="385" t="s">
        <v>114</v>
      </c>
      <c r="D1611" s="385"/>
      <c r="E1611" s="385"/>
      <c r="F1611" s="53" t="s">
        <v>79</v>
      </c>
      <c r="G1611" s="66">
        <v>51</v>
      </c>
      <c r="H1611" s="54"/>
      <c r="I1611" s="66">
        <v>51</v>
      </c>
      <c r="J1611" s="62"/>
      <c r="K1611" s="54"/>
      <c r="L1611" s="99">
        <v>93399.21</v>
      </c>
      <c r="EX1611" s="38"/>
      <c r="EY1611" s="39"/>
      <c r="EZ1611" s="39"/>
      <c r="FA1611" s="39"/>
      <c r="FB1611" s="39"/>
      <c r="FF1611" s="3" t="s">
        <v>114</v>
      </c>
      <c r="FH1611" s="39"/>
      <c r="FJ1611" s="39"/>
    </row>
    <row r="1612" spans="1:166" customFormat="1" ht="15" x14ac:dyDescent="0.25">
      <c r="A1612" s="67"/>
      <c r="B1612" s="68"/>
      <c r="C1612" s="386" t="s">
        <v>82</v>
      </c>
      <c r="D1612" s="386"/>
      <c r="E1612" s="386"/>
      <c r="F1612" s="42"/>
      <c r="G1612" s="43"/>
      <c r="H1612" s="43"/>
      <c r="I1612" s="43"/>
      <c r="J1612" s="46"/>
      <c r="K1612" s="43"/>
      <c r="L1612" s="102">
        <v>460237.3</v>
      </c>
      <c r="EX1612" s="38"/>
      <c r="EY1612" s="39"/>
      <c r="EZ1612" s="39"/>
      <c r="FA1612" s="39"/>
      <c r="FB1612" s="39"/>
      <c r="FH1612" s="39" t="s">
        <v>82</v>
      </c>
      <c r="FJ1612" s="39"/>
    </row>
    <row r="1613" spans="1:166" customFormat="1" ht="45" x14ac:dyDescent="0.25">
      <c r="A1613" s="40" t="s">
        <v>460</v>
      </c>
      <c r="B1613" s="41" t="s">
        <v>178</v>
      </c>
      <c r="C1613" s="386" t="s">
        <v>179</v>
      </c>
      <c r="D1613" s="386"/>
      <c r="E1613" s="386"/>
      <c r="F1613" s="42" t="s">
        <v>150</v>
      </c>
      <c r="G1613" s="43">
        <v>367.2</v>
      </c>
      <c r="H1613" s="44">
        <v>1</v>
      </c>
      <c r="I1613" s="78">
        <v>367.2</v>
      </c>
      <c r="J1613" s="69">
        <v>1547</v>
      </c>
      <c r="K1613" s="70">
        <v>1.04236</v>
      </c>
      <c r="L1613" s="102">
        <v>592121.35</v>
      </c>
      <c r="EX1613" s="38"/>
      <c r="EY1613" s="39"/>
      <c r="EZ1613" s="39" t="s">
        <v>179</v>
      </c>
      <c r="FA1613" s="39" t="s">
        <v>4</v>
      </c>
      <c r="FB1613" s="39" t="s">
        <v>4</v>
      </c>
      <c r="FH1613" s="39"/>
      <c r="FJ1613" s="39"/>
    </row>
    <row r="1614" spans="1:166" customFormat="1" ht="15" x14ac:dyDescent="0.25">
      <c r="A1614" s="48"/>
      <c r="B1614" s="49"/>
      <c r="C1614" s="385" t="s">
        <v>418</v>
      </c>
      <c r="D1614" s="385"/>
      <c r="E1614" s="385"/>
      <c r="F1614" s="385"/>
      <c r="G1614" s="385"/>
      <c r="H1614" s="385"/>
      <c r="I1614" s="385"/>
      <c r="J1614" s="385"/>
      <c r="K1614" s="385"/>
      <c r="L1614" s="387"/>
      <c r="EX1614" s="38"/>
      <c r="EY1614" s="39"/>
      <c r="EZ1614" s="39"/>
      <c r="FA1614" s="39"/>
      <c r="FB1614" s="39"/>
      <c r="FC1614" s="3" t="s">
        <v>418</v>
      </c>
      <c r="FH1614" s="39"/>
      <c r="FJ1614" s="39"/>
    </row>
    <row r="1615" spans="1:166" customFormat="1" ht="15" x14ac:dyDescent="0.25">
      <c r="A1615" s="48"/>
      <c r="B1615" s="49"/>
      <c r="C1615" s="385" t="s">
        <v>181</v>
      </c>
      <c r="D1615" s="385"/>
      <c r="E1615" s="385"/>
      <c r="F1615" s="385"/>
      <c r="G1615" s="385"/>
      <c r="H1615" s="385"/>
      <c r="I1615" s="385"/>
      <c r="J1615" s="385"/>
      <c r="K1615" s="385"/>
      <c r="L1615" s="387"/>
      <c r="EX1615" s="38"/>
      <c r="EY1615" s="39"/>
      <c r="EZ1615" s="39"/>
      <c r="FA1615" s="39"/>
      <c r="FB1615" s="39"/>
      <c r="FH1615" s="39"/>
      <c r="FI1615" s="3" t="s">
        <v>181</v>
      </c>
      <c r="FJ1615" s="39"/>
    </row>
    <row r="1616" spans="1:166" customFormat="1" ht="15" x14ac:dyDescent="0.25">
      <c r="A1616" s="50"/>
      <c r="B1616" s="51"/>
      <c r="C1616" s="388" t="s">
        <v>87</v>
      </c>
      <c r="D1616" s="388"/>
      <c r="E1616" s="388"/>
      <c r="F1616" s="388"/>
      <c r="G1616" s="388"/>
      <c r="H1616" s="388"/>
      <c r="I1616" s="388"/>
      <c r="J1616" s="388"/>
      <c r="K1616" s="388"/>
      <c r="L1616" s="389"/>
      <c r="EX1616" s="38"/>
      <c r="EY1616" s="39"/>
      <c r="EZ1616" s="39"/>
      <c r="FA1616" s="39"/>
      <c r="FB1616" s="39"/>
      <c r="FD1616" s="3" t="s">
        <v>87</v>
      </c>
      <c r="FH1616" s="39"/>
      <c r="FJ1616" s="39"/>
    </row>
    <row r="1617" spans="1:166" customFormat="1" ht="15" x14ac:dyDescent="0.25">
      <c r="A1617" s="50"/>
      <c r="B1617" s="51"/>
      <c r="C1617" s="388" t="s">
        <v>88</v>
      </c>
      <c r="D1617" s="388"/>
      <c r="E1617" s="388"/>
      <c r="F1617" s="388"/>
      <c r="G1617" s="388"/>
      <c r="H1617" s="388"/>
      <c r="I1617" s="388"/>
      <c r="J1617" s="388"/>
      <c r="K1617" s="388"/>
      <c r="L1617" s="389"/>
      <c r="EX1617" s="38"/>
      <c r="EY1617" s="39"/>
      <c r="EZ1617" s="39"/>
      <c r="FA1617" s="39"/>
      <c r="FB1617" s="39"/>
      <c r="FD1617" s="3" t="s">
        <v>88</v>
      </c>
      <c r="FH1617" s="39"/>
      <c r="FJ1617" s="39"/>
    </row>
    <row r="1618" spans="1:166" customFormat="1" ht="15" x14ac:dyDescent="0.25">
      <c r="A1618" s="67"/>
      <c r="B1618" s="68"/>
      <c r="C1618" s="386" t="s">
        <v>82</v>
      </c>
      <c r="D1618" s="386"/>
      <c r="E1618" s="386"/>
      <c r="F1618" s="42"/>
      <c r="G1618" s="43"/>
      <c r="H1618" s="43"/>
      <c r="I1618" s="43"/>
      <c r="J1618" s="46"/>
      <c r="K1618" s="43"/>
      <c r="L1618" s="102">
        <v>592121.35</v>
      </c>
      <c r="EX1618" s="38"/>
      <c r="EY1618" s="39"/>
      <c r="EZ1618" s="39"/>
      <c r="FA1618" s="39"/>
      <c r="FB1618" s="39"/>
      <c r="FH1618" s="39" t="s">
        <v>82</v>
      </c>
      <c r="FJ1618" s="39"/>
    </row>
    <row r="1619" spans="1:166" customFormat="1" ht="34.5" x14ac:dyDescent="0.25">
      <c r="A1619" s="40" t="s">
        <v>461</v>
      </c>
      <c r="B1619" s="41" t="s">
        <v>174</v>
      </c>
      <c r="C1619" s="386" t="s">
        <v>175</v>
      </c>
      <c r="D1619" s="386"/>
      <c r="E1619" s="386"/>
      <c r="F1619" s="42" t="s">
        <v>109</v>
      </c>
      <c r="G1619" s="43">
        <v>1</v>
      </c>
      <c r="H1619" s="44">
        <v>1</v>
      </c>
      <c r="I1619" s="44">
        <v>1</v>
      </c>
      <c r="J1619" s="46"/>
      <c r="K1619" s="43"/>
      <c r="L1619" s="47"/>
      <c r="EX1619" s="38"/>
      <c r="EY1619" s="39"/>
      <c r="EZ1619" s="39" t="s">
        <v>175</v>
      </c>
      <c r="FA1619" s="39" t="s">
        <v>4</v>
      </c>
      <c r="FB1619" s="39" t="s">
        <v>4</v>
      </c>
      <c r="FH1619" s="39"/>
      <c r="FJ1619" s="39"/>
    </row>
    <row r="1620" spans="1:166" customFormat="1" ht="15" x14ac:dyDescent="0.25">
      <c r="A1620" s="48"/>
      <c r="B1620" s="49"/>
      <c r="C1620" s="385" t="s">
        <v>462</v>
      </c>
      <c r="D1620" s="385"/>
      <c r="E1620" s="385"/>
      <c r="F1620" s="385"/>
      <c r="G1620" s="385"/>
      <c r="H1620" s="385"/>
      <c r="I1620" s="385"/>
      <c r="J1620" s="385"/>
      <c r="K1620" s="385"/>
      <c r="L1620" s="387"/>
      <c r="EX1620" s="38"/>
      <c r="EY1620" s="39"/>
      <c r="EZ1620" s="39"/>
      <c r="FA1620" s="39"/>
      <c r="FB1620" s="39"/>
      <c r="FC1620" s="3" t="s">
        <v>462</v>
      </c>
      <c r="FH1620" s="39"/>
      <c r="FJ1620" s="39"/>
    </row>
    <row r="1621" spans="1:166" customFormat="1" ht="68.25" x14ac:dyDescent="0.25">
      <c r="A1621" s="50"/>
      <c r="B1621" s="51" t="s">
        <v>61</v>
      </c>
      <c r="C1621" s="388" t="s">
        <v>62</v>
      </c>
      <c r="D1621" s="388"/>
      <c r="E1621" s="388"/>
      <c r="F1621" s="388"/>
      <c r="G1621" s="388"/>
      <c r="H1621" s="388"/>
      <c r="I1621" s="388"/>
      <c r="J1621" s="388"/>
      <c r="K1621" s="388"/>
      <c r="L1621" s="389"/>
      <c r="EX1621" s="38"/>
      <c r="EY1621" s="39"/>
      <c r="EZ1621" s="39"/>
      <c r="FA1621" s="39"/>
      <c r="FB1621" s="39"/>
      <c r="FD1621" s="3" t="s">
        <v>62</v>
      </c>
      <c r="FH1621" s="39"/>
      <c r="FJ1621" s="39"/>
    </row>
    <row r="1622" spans="1:166" customFormat="1" ht="23.25" x14ac:dyDescent="0.25">
      <c r="A1622" s="50"/>
      <c r="B1622" s="51" t="s">
        <v>63</v>
      </c>
      <c r="C1622" s="388" t="s">
        <v>64</v>
      </c>
      <c r="D1622" s="388"/>
      <c r="E1622" s="388"/>
      <c r="F1622" s="388"/>
      <c r="G1622" s="388"/>
      <c r="H1622" s="388"/>
      <c r="I1622" s="388"/>
      <c r="J1622" s="388"/>
      <c r="K1622" s="388"/>
      <c r="L1622" s="389"/>
      <c r="EX1622" s="38"/>
      <c r="EY1622" s="39"/>
      <c r="EZ1622" s="39"/>
      <c r="FA1622" s="39"/>
      <c r="FB1622" s="39"/>
      <c r="FD1622" s="3" t="s">
        <v>64</v>
      </c>
      <c r="FH1622" s="39"/>
      <c r="FJ1622" s="39"/>
    </row>
    <row r="1623" spans="1:166" customFormat="1" ht="15" x14ac:dyDescent="0.25">
      <c r="A1623" s="52"/>
      <c r="B1623" s="51" t="s">
        <v>56</v>
      </c>
      <c r="C1623" s="385" t="s">
        <v>65</v>
      </c>
      <c r="D1623" s="385"/>
      <c r="E1623" s="385"/>
      <c r="F1623" s="53"/>
      <c r="G1623" s="54"/>
      <c r="H1623" s="54"/>
      <c r="I1623" s="54"/>
      <c r="J1623" s="55">
        <v>38460.35</v>
      </c>
      <c r="K1623" s="56">
        <v>1.3225</v>
      </c>
      <c r="L1623" s="99">
        <v>50863.81</v>
      </c>
      <c r="EX1623" s="38"/>
      <c r="EY1623" s="39"/>
      <c r="EZ1623" s="39"/>
      <c r="FA1623" s="39"/>
      <c r="FB1623" s="39"/>
      <c r="FE1623" s="3" t="s">
        <v>65</v>
      </c>
      <c r="FH1623" s="39"/>
      <c r="FJ1623" s="39"/>
    </row>
    <row r="1624" spans="1:166" customFormat="1" ht="15" x14ac:dyDescent="0.25">
      <c r="A1624" s="52"/>
      <c r="B1624" s="51" t="s">
        <v>66</v>
      </c>
      <c r="C1624" s="385" t="s">
        <v>67</v>
      </c>
      <c r="D1624" s="385"/>
      <c r="E1624" s="385"/>
      <c r="F1624" s="53"/>
      <c r="G1624" s="54"/>
      <c r="H1624" s="54"/>
      <c r="I1624" s="54"/>
      <c r="J1624" s="55">
        <v>1150</v>
      </c>
      <c r="K1624" s="56">
        <v>1.4375</v>
      </c>
      <c r="L1624" s="99">
        <v>1653.13</v>
      </c>
      <c r="EX1624" s="38"/>
      <c r="EY1624" s="39"/>
      <c r="EZ1624" s="39"/>
      <c r="FA1624" s="39"/>
      <c r="FB1624" s="39"/>
      <c r="FE1624" s="3" t="s">
        <v>67</v>
      </c>
      <c r="FH1624" s="39"/>
      <c r="FJ1624" s="39"/>
    </row>
    <row r="1625" spans="1:166" customFormat="1" ht="15" x14ac:dyDescent="0.25">
      <c r="A1625" s="52"/>
      <c r="B1625" s="51" t="s">
        <v>68</v>
      </c>
      <c r="C1625" s="385" t="s">
        <v>69</v>
      </c>
      <c r="D1625" s="385"/>
      <c r="E1625" s="385"/>
      <c r="F1625" s="53"/>
      <c r="G1625" s="54"/>
      <c r="H1625" s="54"/>
      <c r="I1625" s="54"/>
      <c r="J1625" s="58">
        <v>5.0199999999999996</v>
      </c>
      <c r="K1625" s="56">
        <v>1.4375</v>
      </c>
      <c r="L1625" s="100">
        <v>7.22</v>
      </c>
      <c r="EX1625" s="38"/>
      <c r="EY1625" s="39"/>
      <c r="EZ1625" s="39"/>
      <c r="FA1625" s="39"/>
      <c r="FB1625" s="39"/>
      <c r="FE1625" s="3" t="s">
        <v>69</v>
      </c>
      <c r="FH1625" s="39"/>
      <c r="FJ1625" s="39"/>
    </row>
    <row r="1626" spans="1:166" customFormat="1" ht="15" x14ac:dyDescent="0.25">
      <c r="A1626" s="52"/>
      <c r="B1626" s="51" t="s">
        <v>70</v>
      </c>
      <c r="C1626" s="385" t="s">
        <v>71</v>
      </c>
      <c r="D1626" s="385"/>
      <c r="E1626" s="385"/>
      <c r="F1626" s="53"/>
      <c r="G1626" s="54"/>
      <c r="H1626" s="54"/>
      <c r="I1626" s="54"/>
      <c r="J1626" s="58">
        <v>37.630000000000003</v>
      </c>
      <c r="K1626" s="54"/>
      <c r="L1626" s="100">
        <v>37.630000000000003</v>
      </c>
      <c r="EX1626" s="38"/>
      <c r="EY1626" s="39"/>
      <c r="EZ1626" s="39"/>
      <c r="FA1626" s="39"/>
      <c r="FB1626" s="39"/>
      <c r="FE1626" s="3" t="s">
        <v>71</v>
      </c>
      <c r="FH1626" s="39"/>
      <c r="FJ1626" s="39"/>
    </row>
    <row r="1627" spans="1:166" customFormat="1" ht="15" x14ac:dyDescent="0.25">
      <c r="A1627" s="59"/>
      <c r="B1627" s="51"/>
      <c r="C1627" s="385" t="s">
        <v>72</v>
      </c>
      <c r="D1627" s="385"/>
      <c r="E1627" s="385"/>
      <c r="F1627" s="53" t="s">
        <v>73</v>
      </c>
      <c r="G1627" s="60">
        <v>29.68</v>
      </c>
      <c r="H1627" s="56">
        <v>1.3225</v>
      </c>
      <c r="I1627" s="56">
        <v>39.251800000000003</v>
      </c>
      <c r="J1627" s="62"/>
      <c r="K1627" s="54"/>
      <c r="L1627" s="57"/>
      <c r="EX1627" s="38"/>
      <c r="EY1627" s="39"/>
      <c r="EZ1627" s="39"/>
      <c r="FA1627" s="39"/>
      <c r="FB1627" s="39"/>
      <c r="FF1627" s="3" t="s">
        <v>72</v>
      </c>
      <c r="FH1627" s="39"/>
      <c r="FJ1627" s="39"/>
    </row>
    <row r="1628" spans="1:166" customFormat="1" ht="15" x14ac:dyDescent="0.25">
      <c r="A1628" s="59"/>
      <c r="B1628" s="51"/>
      <c r="C1628" s="385" t="s">
        <v>74</v>
      </c>
      <c r="D1628" s="385"/>
      <c r="E1628" s="385"/>
      <c r="F1628" s="53" t="s">
        <v>73</v>
      </c>
      <c r="G1628" s="73">
        <v>0.4</v>
      </c>
      <c r="H1628" s="56">
        <v>1.4375</v>
      </c>
      <c r="I1628" s="79">
        <v>0.57499999999999996</v>
      </c>
      <c r="J1628" s="62"/>
      <c r="K1628" s="54"/>
      <c r="L1628" s="57"/>
      <c r="EX1628" s="38"/>
      <c r="EY1628" s="39"/>
      <c r="EZ1628" s="39"/>
      <c r="FA1628" s="39"/>
      <c r="FB1628" s="39"/>
      <c r="FF1628" s="3" t="s">
        <v>74</v>
      </c>
      <c r="FH1628" s="39"/>
      <c r="FJ1628" s="39"/>
    </row>
    <row r="1629" spans="1:166" customFormat="1" ht="15" x14ac:dyDescent="0.25">
      <c r="A1629" s="48"/>
      <c r="B1629" s="51"/>
      <c r="C1629" s="384" t="s">
        <v>75</v>
      </c>
      <c r="D1629" s="384"/>
      <c r="E1629" s="384"/>
      <c r="F1629" s="63"/>
      <c r="G1629" s="64"/>
      <c r="H1629" s="64"/>
      <c r="I1629" s="64"/>
      <c r="J1629" s="65">
        <v>39647.980000000003</v>
      </c>
      <c r="K1629" s="64"/>
      <c r="L1629" s="101">
        <v>52554.57</v>
      </c>
      <c r="EX1629" s="38"/>
      <c r="EY1629" s="39"/>
      <c r="EZ1629" s="39"/>
      <c r="FA1629" s="39"/>
      <c r="FB1629" s="39"/>
      <c r="FG1629" s="3" t="s">
        <v>75</v>
      </c>
      <c r="FH1629" s="39"/>
      <c r="FJ1629" s="39"/>
    </row>
    <row r="1630" spans="1:166" customFormat="1" ht="15" x14ac:dyDescent="0.25">
      <c r="A1630" s="59"/>
      <c r="B1630" s="51"/>
      <c r="C1630" s="385" t="s">
        <v>76</v>
      </c>
      <c r="D1630" s="385"/>
      <c r="E1630" s="385"/>
      <c r="F1630" s="53"/>
      <c r="G1630" s="54"/>
      <c r="H1630" s="54"/>
      <c r="I1630" s="54"/>
      <c r="J1630" s="62"/>
      <c r="K1630" s="54"/>
      <c r="L1630" s="99">
        <v>50871.03</v>
      </c>
      <c r="EX1630" s="38"/>
      <c r="EY1630" s="39"/>
      <c r="EZ1630" s="39"/>
      <c r="FA1630" s="39"/>
      <c r="FB1630" s="39"/>
      <c r="FF1630" s="3" t="s">
        <v>76</v>
      </c>
      <c r="FH1630" s="39"/>
      <c r="FJ1630" s="39"/>
    </row>
    <row r="1631" spans="1:166" customFormat="1" ht="23.25" x14ac:dyDescent="0.25">
      <c r="A1631" s="59"/>
      <c r="B1631" s="51" t="s">
        <v>111</v>
      </c>
      <c r="C1631" s="385" t="s">
        <v>112</v>
      </c>
      <c r="D1631" s="385"/>
      <c r="E1631" s="385"/>
      <c r="F1631" s="53" t="s">
        <v>79</v>
      </c>
      <c r="G1631" s="66">
        <v>97</v>
      </c>
      <c r="H1631" s="54"/>
      <c r="I1631" s="66">
        <v>97</v>
      </c>
      <c r="J1631" s="62"/>
      <c r="K1631" s="54"/>
      <c r="L1631" s="99">
        <v>49344.9</v>
      </c>
      <c r="EX1631" s="38"/>
      <c r="EY1631" s="39"/>
      <c r="EZ1631" s="39"/>
      <c r="FA1631" s="39"/>
      <c r="FB1631" s="39"/>
      <c r="FF1631" s="3" t="s">
        <v>112</v>
      </c>
      <c r="FH1631" s="39"/>
      <c r="FJ1631" s="39"/>
    </row>
    <row r="1632" spans="1:166" customFormat="1" ht="23.25" x14ac:dyDescent="0.25">
      <c r="A1632" s="59"/>
      <c r="B1632" s="51" t="s">
        <v>113</v>
      </c>
      <c r="C1632" s="385" t="s">
        <v>114</v>
      </c>
      <c r="D1632" s="385"/>
      <c r="E1632" s="385"/>
      <c r="F1632" s="53" t="s">
        <v>79</v>
      </c>
      <c r="G1632" s="66">
        <v>51</v>
      </c>
      <c r="H1632" s="54"/>
      <c r="I1632" s="66">
        <v>51</v>
      </c>
      <c r="J1632" s="62"/>
      <c r="K1632" s="54"/>
      <c r="L1632" s="99">
        <v>25944.23</v>
      </c>
      <c r="EX1632" s="38"/>
      <c r="EY1632" s="39"/>
      <c r="EZ1632" s="39"/>
      <c r="FA1632" s="39"/>
      <c r="FB1632" s="39"/>
      <c r="FF1632" s="3" t="s">
        <v>114</v>
      </c>
      <c r="FH1632" s="39"/>
      <c r="FJ1632" s="39"/>
    </row>
    <row r="1633" spans="1:166" customFormat="1" ht="15" x14ac:dyDescent="0.25">
      <c r="A1633" s="67"/>
      <c r="B1633" s="68"/>
      <c r="C1633" s="386" t="s">
        <v>82</v>
      </c>
      <c r="D1633" s="386"/>
      <c r="E1633" s="386"/>
      <c r="F1633" s="42"/>
      <c r="G1633" s="43"/>
      <c r="H1633" s="43"/>
      <c r="I1633" s="43"/>
      <c r="J1633" s="46"/>
      <c r="K1633" s="43"/>
      <c r="L1633" s="102">
        <v>127843.7</v>
      </c>
      <c r="EX1633" s="38"/>
      <c r="EY1633" s="39"/>
      <c r="EZ1633" s="39"/>
      <c r="FA1633" s="39"/>
      <c r="FB1633" s="39"/>
      <c r="FH1633" s="39" t="s">
        <v>82</v>
      </c>
      <c r="FJ1633" s="39"/>
    </row>
    <row r="1634" spans="1:166" customFormat="1" ht="45" x14ac:dyDescent="0.25">
      <c r="A1634" s="40" t="s">
        <v>463</v>
      </c>
      <c r="B1634" s="41" t="s">
        <v>178</v>
      </c>
      <c r="C1634" s="386" t="s">
        <v>179</v>
      </c>
      <c r="D1634" s="386"/>
      <c r="E1634" s="386"/>
      <c r="F1634" s="42" t="s">
        <v>150</v>
      </c>
      <c r="G1634" s="43">
        <v>102</v>
      </c>
      <c r="H1634" s="44">
        <v>1</v>
      </c>
      <c r="I1634" s="44">
        <v>102</v>
      </c>
      <c r="J1634" s="69">
        <v>1547</v>
      </c>
      <c r="K1634" s="70">
        <v>1.04236</v>
      </c>
      <c r="L1634" s="102">
        <v>164478.15</v>
      </c>
      <c r="EX1634" s="38"/>
      <c r="EY1634" s="39"/>
      <c r="EZ1634" s="39" t="s">
        <v>179</v>
      </c>
      <c r="FA1634" s="39" t="s">
        <v>4</v>
      </c>
      <c r="FB1634" s="39" t="s">
        <v>4</v>
      </c>
      <c r="FH1634" s="39"/>
      <c r="FJ1634" s="39"/>
    </row>
    <row r="1635" spans="1:166" customFormat="1" ht="15" x14ac:dyDescent="0.25">
      <c r="A1635" s="48"/>
      <c r="B1635" s="49"/>
      <c r="C1635" s="385" t="s">
        <v>464</v>
      </c>
      <c r="D1635" s="385"/>
      <c r="E1635" s="385"/>
      <c r="F1635" s="385"/>
      <c r="G1635" s="385"/>
      <c r="H1635" s="385"/>
      <c r="I1635" s="385"/>
      <c r="J1635" s="385"/>
      <c r="K1635" s="385"/>
      <c r="L1635" s="387"/>
      <c r="EX1635" s="38"/>
      <c r="EY1635" s="39"/>
      <c r="EZ1635" s="39"/>
      <c r="FA1635" s="39"/>
      <c r="FB1635" s="39"/>
      <c r="FC1635" s="3" t="s">
        <v>464</v>
      </c>
      <c r="FH1635" s="39"/>
      <c r="FJ1635" s="39"/>
    </row>
    <row r="1636" spans="1:166" customFormat="1" ht="15" x14ac:dyDescent="0.25">
      <c r="A1636" s="48"/>
      <c r="B1636" s="49"/>
      <c r="C1636" s="385" t="s">
        <v>181</v>
      </c>
      <c r="D1636" s="385"/>
      <c r="E1636" s="385"/>
      <c r="F1636" s="385"/>
      <c r="G1636" s="385"/>
      <c r="H1636" s="385"/>
      <c r="I1636" s="385"/>
      <c r="J1636" s="385"/>
      <c r="K1636" s="385"/>
      <c r="L1636" s="387"/>
      <c r="EX1636" s="38"/>
      <c r="EY1636" s="39"/>
      <c r="EZ1636" s="39"/>
      <c r="FA1636" s="39"/>
      <c r="FB1636" s="39"/>
      <c r="FH1636" s="39"/>
      <c r="FI1636" s="3" t="s">
        <v>181</v>
      </c>
      <c r="FJ1636" s="39"/>
    </row>
    <row r="1637" spans="1:166" customFormat="1" ht="15" x14ac:dyDescent="0.25">
      <c r="A1637" s="50"/>
      <c r="B1637" s="51"/>
      <c r="C1637" s="388" t="s">
        <v>87</v>
      </c>
      <c r="D1637" s="388"/>
      <c r="E1637" s="388"/>
      <c r="F1637" s="388"/>
      <c r="G1637" s="388"/>
      <c r="H1637" s="388"/>
      <c r="I1637" s="388"/>
      <c r="J1637" s="388"/>
      <c r="K1637" s="388"/>
      <c r="L1637" s="389"/>
      <c r="EX1637" s="38"/>
      <c r="EY1637" s="39"/>
      <c r="EZ1637" s="39"/>
      <c r="FA1637" s="39"/>
      <c r="FB1637" s="39"/>
      <c r="FD1637" s="3" t="s">
        <v>87</v>
      </c>
      <c r="FH1637" s="39"/>
      <c r="FJ1637" s="39"/>
    </row>
    <row r="1638" spans="1:166" customFormat="1" ht="15" x14ac:dyDescent="0.25">
      <c r="A1638" s="50"/>
      <c r="B1638" s="51"/>
      <c r="C1638" s="388" t="s">
        <v>88</v>
      </c>
      <c r="D1638" s="388"/>
      <c r="E1638" s="388"/>
      <c r="F1638" s="388"/>
      <c r="G1638" s="388"/>
      <c r="H1638" s="388"/>
      <c r="I1638" s="388"/>
      <c r="J1638" s="388"/>
      <c r="K1638" s="388"/>
      <c r="L1638" s="389"/>
      <c r="EX1638" s="38"/>
      <c r="EY1638" s="39"/>
      <c r="EZ1638" s="39"/>
      <c r="FA1638" s="39"/>
      <c r="FB1638" s="39"/>
      <c r="FD1638" s="3" t="s">
        <v>88</v>
      </c>
      <c r="FH1638" s="39"/>
      <c r="FJ1638" s="39"/>
    </row>
    <row r="1639" spans="1:166" customFormat="1" ht="15" x14ac:dyDescent="0.25">
      <c r="A1639" s="67"/>
      <c r="B1639" s="68"/>
      <c r="C1639" s="386" t="s">
        <v>82</v>
      </c>
      <c r="D1639" s="386"/>
      <c r="E1639" s="386"/>
      <c r="F1639" s="42"/>
      <c r="G1639" s="43"/>
      <c r="H1639" s="43"/>
      <c r="I1639" s="43"/>
      <c r="J1639" s="46"/>
      <c r="K1639" s="43"/>
      <c r="L1639" s="102">
        <v>164478.15</v>
      </c>
      <c r="EX1639" s="38"/>
      <c r="EY1639" s="39"/>
      <c r="EZ1639" s="39"/>
      <c r="FA1639" s="39"/>
      <c r="FB1639" s="39"/>
      <c r="FH1639" s="39" t="s">
        <v>82</v>
      </c>
      <c r="FJ1639" s="39"/>
    </row>
    <row r="1640" spans="1:166" customFormat="1" ht="34.5" x14ac:dyDescent="0.25">
      <c r="A1640" s="40" t="s">
        <v>465</v>
      </c>
      <c r="B1640" s="41" t="s">
        <v>196</v>
      </c>
      <c r="C1640" s="386" t="s">
        <v>197</v>
      </c>
      <c r="D1640" s="386"/>
      <c r="E1640" s="386"/>
      <c r="F1640" s="42" t="s">
        <v>109</v>
      </c>
      <c r="G1640" s="43">
        <v>0.86</v>
      </c>
      <c r="H1640" s="44">
        <v>1</v>
      </c>
      <c r="I1640" s="71">
        <v>0.86</v>
      </c>
      <c r="J1640" s="46"/>
      <c r="K1640" s="43"/>
      <c r="L1640" s="47"/>
      <c r="EX1640" s="38"/>
      <c r="EY1640" s="39"/>
      <c r="EZ1640" s="39" t="s">
        <v>197</v>
      </c>
      <c r="FA1640" s="39" t="s">
        <v>4</v>
      </c>
      <c r="FB1640" s="39" t="s">
        <v>4</v>
      </c>
      <c r="FH1640" s="39"/>
      <c r="FJ1640" s="39"/>
    </row>
    <row r="1641" spans="1:166" customFormat="1" ht="15" x14ac:dyDescent="0.25">
      <c r="A1641" s="48"/>
      <c r="B1641" s="49"/>
      <c r="C1641" s="385" t="s">
        <v>466</v>
      </c>
      <c r="D1641" s="385"/>
      <c r="E1641" s="385"/>
      <c r="F1641" s="385"/>
      <c r="G1641" s="385"/>
      <c r="H1641" s="385"/>
      <c r="I1641" s="385"/>
      <c r="J1641" s="385"/>
      <c r="K1641" s="385"/>
      <c r="L1641" s="387"/>
      <c r="EX1641" s="38"/>
      <c r="EY1641" s="39"/>
      <c r="EZ1641" s="39"/>
      <c r="FA1641" s="39"/>
      <c r="FB1641" s="39"/>
      <c r="FC1641" s="3" t="s">
        <v>466</v>
      </c>
      <c r="FH1641" s="39"/>
      <c r="FJ1641" s="39"/>
    </row>
    <row r="1642" spans="1:166" customFormat="1" ht="68.25" x14ac:dyDescent="0.25">
      <c r="A1642" s="50"/>
      <c r="B1642" s="51" t="s">
        <v>61</v>
      </c>
      <c r="C1642" s="388" t="s">
        <v>62</v>
      </c>
      <c r="D1642" s="388"/>
      <c r="E1642" s="388"/>
      <c r="F1642" s="388"/>
      <c r="G1642" s="388"/>
      <c r="H1642" s="388"/>
      <c r="I1642" s="388"/>
      <c r="J1642" s="388"/>
      <c r="K1642" s="388"/>
      <c r="L1642" s="389"/>
      <c r="EX1642" s="38"/>
      <c r="EY1642" s="39"/>
      <c r="EZ1642" s="39"/>
      <c r="FA1642" s="39"/>
      <c r="FB1642" s="39"/>
      <c r="FD1642" s="3" t="s">
        <v>62</v>
      </c>
      <c r="FH1642" s="39"/>
      <c r="FJ1642" s="39"/>
    </row>
    <row r="1643" spans="1:166" customFormat="1" ht="15" x14ac:dyDescent="0.25">
      <c r="A1643" s="50"/>
      <c r="B1643" s="51" t="s">
        <v>199</v>
      </c>
      <c r="C1643" s="388" t="s">
        <v>200</v>
      </c>
      <c r="D1643" s="388"/>
      <c r="E1643" s="388"/>
      <c r="F1643" s="388"/>
      <c r="G1643" s="388"/>
      <c r="H1643" s="388"/>
      <c r="I1643" s="388"/>
      <c r="J1643" s="388"/>
      <c r="K1643" s="388"/>
      <c r="L1643" s="389"/>
      <c r="EX1643" s="38"/>
      <c r="EY1643" s="39"/>
      <c r="EZ1643" s="39"/>
      <c r="FA1643" s="39"/>
      <c r="FB1643" s="39"/>
      <c r="FD1643" s="3" t="s">
        <v>200</v>
      </c>
      <c r="FH1643" s="39"/>
      <c r="FJ1643" s="39"/>
    </row>
    <row r="1644" spans="1:166" customFormat="1" ht="23.25" x14ac:dyDescent="0.25">
      <c r="A1644" s="50"/>
      <c r="B1644" s="51" t="s">
        <v>63</v>
      </c>
      <c r="C1644" s="388" t="s">
        <v>64</v>
      </c>
      <c r="D1644" s="388"/>
      <c r="E1644" s="388"/>
      <c r="F1644" s="388"/>
      <c r="G1644" s="388"/>
      <c r="H1644" s="388"/>
      <c r="I1644" s="388"/>
      <c r="J1644" s="388"/>
      <c r="K1644" s="388"/>
      <c r="L1644" s="389"/>
      <c r="EX1644" s="38"/>
      <c r="EY1644" s="39"/>
      <c r="EZ1644" s="39"/>
      <c r="FA1644" s="39"/>
      <c r="FB1644" s="39"/>
      <c r="FD1644" s="3" t="s">
        <v>64</v>
      </c>
      <c r="FH1644" s="39"/>
      <c r="FJ1644" s="39"/>
    </row>
    <row r="1645" spans="1:166" customFormat="1" ht="15" x14ac:dyDescent="0.25">
      <c r="A1645" s="52"/>
      <c r="B1645" s="51" t="s">
        <v>56</v>
      </c>
      <c r="C1645" s="385" t="s">
        <v>65</v>
      </c>
      <c r="D1645" s="385"/>
      <c r="E1645" s="385"/>
      <c r="F1645" s="53"/>
      <c r="G1645" s="54"/>
      <c r="H1645" s="54"/>
      <c r="I1645" s="54"/>
      <c r="J1645" s="55">
        <v>31722.01</v>
      </c>
      <c r="K1645" s="72">
        <v>1.45475</v>
      </c>
      <c r="L1645" s="99">
        <v>39686.93</v>
      </c>
      <c r="EX1645" s="38"/>
      <c r="EY1645" s="39"/>
      <c r="EZ1645" s="39"/>
      <c r="FA1645" s="39"/>
      <c r="FB1645" s="39"/>
      <c r="FE1645" s="3" t="s">
        <v>65</v>
      </c>
      <c r="FH1645" s="39"/>
      <c r="FJ1645" s="39"/>
    </row>
    <row r="1646" spans="1:166" customFormat="1" ht="15" x14ac:dyDescent="0.25">
      <c r="A1646" s="52"/>
      <c r="B1646" s="51" t="s">
        <v>66</v>
      </c>
      <c r="C1646" s="385" t="s">
        <v>67</v>
      </c>
      <c r="D1646" s="385"/>
      <c r="E1646" s="385"/>
      <c r="F1646" s="53"/>
      <c r="G1646" s="54"/>
      <c r="H1646" s="54"/>
      <c r="I1646" s="54"/>
      <c r="J1646" s="55">
        <v>57385</v>
      </c>
      <c r="K1646" s="56">
        <v>1.4375</v>
      </c>
      <c r="L1646" s="99">
        <v>70942.210000000006</v>
      </c>
      <c r="EX1646" s="38"/>
      <c r="EY1646" s="39"/>
      <c r="EZ1646" s="39"/>
      <c r="FA1646" s="39"/>
      <c r="FB1646" s="39"/>
      <c r="FE1646" s="3" t="s">
        <v>67</v>
      </c>
      <c r="FH1646" s="39"/>
      <c r="FJ1646" s="39"/>
    </row>
    <row r="1647" spans="1:166" customFormat="1" ht="15" x14ac:dyDescent="0.25">
      <c r="A1647" s="52"/>
      <c r="B1647" s="51" t="s">
        <v>68</v>
      </c>
      <c r="C1647" s="385" t="s">
        <v>69</v>
      </c>
      <c r="D1647" s="385"/>
      <c r="E1647" s="385"/>
      <c r="F1647" s="53"/>
      <c r="G1647" s="54"/>
      <c r="H1647" s="54"/>
      <c r="I1647" s="54"/>
      <c r="J1647" s="58">
        <v>216.58</v>
      </c>
      <c r="K1647" s="56">
        <v>1.4375</v>
      </c>
      <c r="L1647" s="100">
        <v>267.75</v>
      </c>
      <c r="EX1647" s="38"/>
      <c r="EY1647" s="39"/>
      <c r="EZ1647" s="39"/>
      <c r="FA1647" s="39"/>
      <c r="FB1647" s="39"/>
      <c r="FE1647" s="3" t="s">
        <v>69</v>
      </c>
      <c r="FH1647" s="39"/>
      <c r="FJ1647" s="39"/>
    </row>
    <row r="1648" spans="1:166" customFormat="1" ht="15" x14ac:dyDescent="0.25">
      <c r="A1648" s="52"/>
      <c r="B1648" s="51" t="s">
        <v>70</v>
      </c>
      <c r="C1648" s="385" t="s">
        <v>71</v>
      </c>
      <c r="D1648" s="385"/>
      <c r="E1648" s="385"/>
      <c r="F1648" s="53"/>
      <c r="G1648" s="54"/>
      <c r="H1648" s="54"/>
      <c r="I1648" s="54"/>
      <c r="J1648" s="58">
        <v>42.16</v>
      </c>
      <c r="K1648" s="54"/>
      <c r="L1648" s="100">
        <v>36.26</v>
      </c>
      <c r="EX1648" s="38"/>
      <c r="EY1648" s="39"/>
      <c r="EZ1648" s="39"/>
      <c r="FA1648" s="39"/>
      <c r="FB1648" s="39"/>
      <c r="FE1648" s="3" t="s">
        <v>71</v>
      </c>
      <c r="FH1648" s="39"/>
      <c r="FJ1648" s="39"/>
    </row>
    <row r="1649" spans="1:166" customFormat="1" ht="15" x14ac:dyDescent="0.25">
      <c r="A1649" s="59"/>
      <c r="B1649" s="51"/>
      <c r="C1649" s="385" t="s">
        <v>72</v>
      </c>
      <c r="D1649" s="385"/>
      <c r="E1649" s="385"/>
      <c r="F1649" s="53" t="s">
        <v>73</v>
      </c>
      <c r="G1649" s="60">
        <v>24.48</v>
      </c>
      <c r="H1649" s="72">
        <v>1.45475</v>
      </c>
      <c r="I1649" s="61">
        <v>30.6265608</v>
      </c>
      <c r="J1649" s="62"/>
      <c r="K1649" s="54"/>
      <c r="L1649" s="57"/>
      <c r="EX1649" s="38"/>
      <c r="EY1649" s="39"/>
      <c r="EZ1649" s="39"/>
      <c r="FA1649" s="39"/>
      <c r="FB1649" s="39"/>
      <c r="FF1649" s="3" t="s">
        <v>72</v>
      </c>
      <c r="FH1649" s="39"/>
      <c r="FJ1649" s="39"/>
    </row>
    <row r="1650" spans="1:166" customFormat="1" ht="15" x14ac:dyDescent="0.25">
      <c r="A1650" s="59"/>
      <c r="B1650" s="51"/>
      <c r="C1650" s="385" t="s">
        <v>74</v>
      </c>
      <c r="D1650" s="385"/>
      <c r="E1650" s="385"/>
      <c r="F1650" s="53" t="s">
        <v>73</v>
      </c>
      <c r="G1650" s="60">
        <v>19.96</v>
      </c>
      <c r="H1650" s="56">
        <v>1.4375</v>
      </c>
      <c r="I1650" s="72">
        <v>24.675550000000001</v>
      </c>
      <c r="J1650" s="62"/>
      <c r="K1650" s="54"/>
      <c r="L1650" s="57"/>
      <c r="EX1650" s="38"/>
      <c r="EY1650" s="39"/>
      <c r="EZ1650" s="39"/>
      <c r="FA1650" s="39"/>
      <c r="FB1650" s="39"/>
      <c r="FF1650" s="3" t="s">
        <v>74</v>
      </c>
      <c r="FH1650" s="39"/>
      <c r="FJ1650" s="39"/>
    </row>
    <row r="1651" spans="1:166" customFormat="1" ht="15" x14ac:dyDescent="0.25">
      <c r="A1651" s="48"/>
      <c r="B1651" s="51"/>
      <c r="C1651" s="384" t="s">
        <v>75</v>
      </c>
      <c r="D1651" s="384"/>
      <c r="E1651" s="384"/>
      <c r="F1651" s="63"/>
      <c r="G1651" s="64"/>
      <c r="H1651" s="64"/>
      <c r="I1651" s="64"/>
      <c r="J1651" s="65">
        <v>89149.17</v>
      </c>
      <c r="K1651" s="64"/>
      <c r="L1651" s="101">
        <v>110665.4</v>
      </c>
      <c r="EX1651" s="38"/>
      <c r="EY1651" s="39"/>
      <c r="EZ1651" s="39"/>
      <c r="FA1651" s="39"/>
      <c r="FB1651" s="39"/>
      <c r="FG1651" s="3" t="s">
        <v>75</v>
      </c>
      <c r="FH1651" s="39"/>
      <c r="FJ1651" s="39"/>
    </row>
    <row r="1652" spans="1:166" customFormat="1" ht="15" x14ac:dyDescent="0.25">
      <c r="A1652" s="59"/>
      <c r="B1652" s="51"/>
      <c r="C1652" s="385" t="s">
        <v>76</v>
      </c>
      <c r="D1652" s="385"/>
      <c r="E1652" s="385"/>
      <c r="F1652" s="53"/>
      <c r="G1652" s="54"/>
      <c r="H1652" s="54"/>
      <c r="I1652" s="54"/>
      <c r="J1652" s="62"/>
      <c r="K1652" s="54"/>
      <c r="L1652" s="99">
        <v>39954.68</v>
      </c>
      <c r="EX1652" s="38"/>
      <c r="EY1652" s="39"/>
      <c r="EZ1652" s="39"/>
      <c r="FA1652" s="39"/>
      <c r="FB1652" s="39"/>
      <c r="FF1652" s="3" t="s">
        <v>76</v>
      </c>
      <c r="FH1652" s="39"/>
      <c r="FJ1652" s="39"/>
    </row>
    <row r="1653" spans="1:166" customFormat="1" ht="23.25" x14ac:dyDescent="0.25">
      <c r="A1653" s="59"/>
      <c r="B1653" s="51" t="s">
        <v>111</v>
      </c>
      <c r="C1653" s="385" t="s">
        <v>112</v>
      </c>
      <c r="D1653" s="385"/>
      <c r="E1653" s="385"/>
      <c r="F1653" s="53" t="s">
        <v>79</v>
      </c>
      <c r="G1653" s="66">
        <v>97</v>
      </c>
      <c r="H1653" s="54"/>
      <c r="I1653" s="66">
        <v>97</v>
      </c>
      <c r="J1653" s="62"/>
      <c r="K1653" s="54"/>
      <c r="L1653" s="99">
        <v>38756.04</v>
      </c>
      <c r="EX1653" s="38"/>
      <c r="EY1653" s="39"/>
      <c r="EZ1653" s="39"/>
      <c r="FA1653" s="39"/>
      <c r="FB1653" s="39"/>
      <c r="FF1653" s="3" t="s">
        <v>112</v>
      </c>
      <c r="FH1653" s="39"/>
      <c r="FJ1653" s="39"/>
    </row>
    <row r="1654" spans="1:166" customFormat="1" ht="23.25" x14ac:dyDescent="0.25">
      <c r="A1654" s="59"/>
      <c r="B1654" s="51" t="s">
        <v>113</v>
      </c>
      <c r="C1654" s="385" t="s">
        <v>114</v>
      </c>
      <c r="D1654" s="385"/>
      <c r="E1654" s="385"/>
      <c r="F1654" s="53" t="s">
        <v>79</v>
      </c>
      <c r="G1654" s="66">
        <v>51</v>
      </c>
      <c r="H1654" s="54"/>
      <c r="I1654" s="66">
        <v>51</v>
      </c>
      <c r="J1654" s="62"/>
      <c r="K1654" s="54"/>
      <c r="L1654" s="99">
        <v>20376.89</v>
      </c>
      <c r="EX1654" s="38"/>
      <c r="EY1654" s="39"/>
      <c r="EZ1654" s="39"/>
      <c r="FA1654" s="39"/>
      <c r="FB1654" s="39"/>
      <c r="FF1654" s="3" t="s">
        <v>114</v>
      </c>
      <c r="FH1654" s="39"/>
      <c r="FJ1654" s="39"/>
    </row>
    <row r="1655" spans="1:166" customFormat="1" ht="15" x14ac:dyDescent="0.25">
      <c r="A1655" s="67"/>
      <c r="B1655" s="68"/>
      <c r="C1655" s="386" t="s">
        <v>82</v>
      </c>
      <c r="D1655" s="386"/>
      <c r="E1655" s="386"/>
      <c r="F1655" s="42"/>
      <c r="G1655" s="43"/>
      <c r="H1655" s="43"/>
      <c r="I1655" s="43"/>
      <c r="J1655" s="46"/>
      <c r="K1655" s="43"/>
      <c r="L1655" s="102">
        <v>169798.33</v>
      </c>
      <c r="EX1655" s="38"/>
      <c r="EY1655" s="39"/>
      <c r="EZ1655" s="39"/>
      <c r="FA1655" s="39"/>
      <c r="FB1655" s="39"/>
      <c r="FH1655" s="39" t="s">
        <v>82</v>
      </c>
      <c r="FJ1655" s="39"/>
    </row>
    <row r="1656" spans="1:166" customFormat="1" ht="45" x14ac:dyDescent="0.25">
      <c r="A1656" s="40" t="s">
        <v>467</v>
      </c>
      <c r="B1656" s="41" t="s">
        <v>178</v>
      </c>
      <c r="C1656" s="386" t="s">
        <v>179</v>
      </c>
      <c r="D1656" s="386"/>
      <c r="E1656" s="386"/>
      <c r="F1656" s="42" t="s">
        <v>150</v>
      </c>
      <c r="G1656" s="43">
        <v>87.72</v>
      </c>
      <c r="H1656" s="44">
        <v>1</v>
      </c>
      <c r="I1656" s="71">
        <v>87.72</v>
      </c>
      <c r="J1656" s="69">
        <v>1547</v>
      </c>
      <c r="K1656" s="70">
        <v>1.04236</v>
      </c>
      <c r="L1656" s="102">
        <v>141451.21</v>
      </c>
      <c r="EX1656" s="38"/>
      <c r="EY1656" s="39"/>
      <c r="EZ1656" s="39" t="s">
        <v>179</v>
      </c>
      <c r="FA1656" s="39" t="s">
        <v>4</v>
      </c>
      <c r="FB1656" s="39" t="s">
        <v>4</v>
      </c>
      <c r="FH1656" s="39"/>
      <c r="FJ1656" s="39"/>
    </row>
    <row r="1657" spans="1:166" customFormat="1" ht="15" x14ac:dyDescent="0.25">
      <c r="A1657" s="48"/>
      <c r="B1657" s="49"/>
      <c r="C1657" s="385" t="s">
        <v>468</v>
      </c>
      <c r="D1657" s="385"/>
      <c r="E1657" s="385"/>
      <c r="F1657" s="385"/>
      <c r="G1657" s="385"/>
      <c r="H1657" s="385"/>
      <c r="I1657" s="385"/>
      <c r="J1657" s="385"/>
      <c r="K1657" s="385"/>
      <c r="L1657" s="387"/>
      <c r="EX1657" s="38"/>
      <c r="EY1657" s="39"/>
      <c r="EZ1657" s="39"/>
      <c r="FA1657" s="39"/>
      <c r="FB1657" s="39"/>
      <c r="FC1657" s="3" t="s">
        <v>468</v>
      </c>
      <c r="FH1657" s="39"/>
      <c r="FJ1657" s="39"/>
    </row>
    <row r="1658" spans="1:166" customFormat="1" ht="15" x14ac:dyDescent="0.25">
      <c r="A1658" s="48"/>
      <c r="B1658" s="49"/>
      <c r="C1658" s="385" t="s">
        <v>181</v>
      </c>
      <c r="D1658" s="385"/>
      <c r="E1658" s="385"/>
      <c r="F1658" s="385"/>
      <c r="G1658" s="385"/>
      <c r="H1658" s="385"/>
      <c r="I1658" s="385"/>
      <c r="J1658" s="385"/>
      <c r="K1658" s="385"/>
      <c r="L1658" s="387"/>
      <c r="EX1658" s="38"/>
      <c r="EY1658" s="39"/>
      <c r="EZ1658" s="39"/>
      <c r="FA1658" s="39"/>
      <c r="FB1658" s="39"/>
      <c r="FH1658" s="39"/>
      <c r="FI1658" s="3" t="s">
        <v>181</v>
      </c>
      <c r="FJ1658" s="39"/>
    </row>
    <row r="1659" spans="1:166" customFormat="1" ht="15" x14ac:dyDescent="0.25">
      <c r="A1659" s="50"/>
      <c r="B1659" s="51"/>
      <c r="C1659" s="388" t="s">
        <v>87</v>
      </c>
      <c r="D1659" s="388"/>
      <c r="E1659" s="388"/>
      <c r="F1659" s="388"/>
      <c r="G1659" s="388"/>
      <c r="H1659" s="388"/>
      <c r="I1659" s="388"/>
      <c r="J1659" s="388"/>
      <c r="K1659" s="388"/>
      <c r="L1659" s="389"/>
      <c r="EX1659" s="38"/>
      <c r="EY1659" s="39"/>
      <c r="EZ1659" s="39"/>
      <c r="FA1659" s="39"/>
      <c r="FB1659" s="39"/>
      <c r="FD1659" s="3" t="s">
        <v>87</v>
      </c>
      <c r="FH1659" s="39"/>
      <c r="FJ1659" s="39"/>
    </row>
    <row r="1660" spans="1:166" customFormat="1" ht="15" x14ac:dyDescent="0.25">
      <c r="A1660" s="50"/>
      <c r="B1660" s="51"/>
      <c r="C1660" s="388" t="s">
        <v>88</v>
      </c>
      <c r="D1660" s="388"/>
      <c r="E1660" s="388"/>
      <c r="F1660" s="388"/>
      <c r="G1660" s="388"/>
      <c r="H1660" s="388"/>
      <c r="I1660" s="388"/>
      <c r="J1660" s="388"/>
      <c r="K1660" s="388"/>
      <c r="L1660" s="389"/>
      <c r="EX1660" s="38"/>
      <c r="EY1660" s="39"/>
      <c r="EZ1660" s="39"/>
      <c r="FA1660" s="39"/>
      <c r="FB1660" s="39"/>
      <c r="FD1660" s="3" t="s">
        <v>88</v>
      </c>
      <c r="FH1660" s="39"/>
      <c r="FJ1660" s="39"/>
    </row>
    <row r="1661" spans="1:166" customFormat="1" ht="15" x14ac:dyDescent="0.25">
      <c r="A1661" s="67"/>
      <c r="B1661" s="68"/>
      <c r="C1661" s="386" t="s">
        <v>82</v>
      </c>
      <c r="D1661" s="386"/>
      <c r="E1661" s="386"/>
      <c r="F1661" s="42"/>
      <c r="G1661" s="43"/>
      <c r="H1661" s="43"/>
      <c r="I1661" s="43"/>
      <c r="J1661" s="46"/>
      <c r="K1661" s="43"/>
      <c r="L1661" s="102">
        <v>141451.21</v>
      </c>
      <c r="EX1661" s="38"/>
      <c r="EY1661" s="39"/>
      <c r="EZ1661" s="39"/>
      <c r="FA1661" s="39"/>
      <c r="FB1661" s="39"/>
      <c r="FH1661" s="39" t="s">
        <v>82</v>
      </c>
      <c r="FJ1661" s="39"/>
    </row>
    <row r="1662" spans="1:166" customFormat="1" ht="45.75" x14ac:dyDescent="0.25">
      <c r="A1662" s="40" t="s">
        <v>469</v>
      </c>
      <c r="B1662" s="41" t="s">
        <v>174</v>
      </c>
      <c r="C1662" s="386" t="s">
        <v>399</v>
      </c>
      <c r="D1662" s="386"/>
      <c r="E1662" s="386"/>
      <c r="F1662" s="42" t="s">
        <v>109</v>
      </c>
      <c r="G1662" s="43">
        <v>1.48</v>
      </c>
      <c r="H1662" s="44">
        <v>1</v>
      </c>
      <c r="I1662" s="71">
        <v>1.48</v>
      </c>
      <c r="J1662" s="46"/>
      <c r="K1662" s="43"/>
      <c r="L1662" s="47"/>
      <c r="EX1662" s="38"/>
      <c r="EY1662" s="39"/>
      <c r="EZ1662" s="39" t="s">
        <v>399</v>
      </c>
      <c r="FA1662" s="39" t="s">
        <v>4</v>
      </c>
      <c r="FB1662" s="39" t="s">
        <v>4</v>
      </c>
      <c r="FH1662" s="39"/>
      <c r="FJ1662" s="39"/>
    </row>
    <row r="1663" spans="1:166" customFormat="1" ht="15" x14ac:dyDescent="0.25">
      <c r="A1663" s="48"/>
      <c r="B1663" s="49"/>
      <c r="C1663" s="385" t="s">
        <v>470</v>
      </c>
      <c r="D1663" s="385"/>
      <c r="E1663" s="385"/>
      <c r="F1663" s="385"/>
      <c r="G1663" s="385"/>
      <c r="H1663" s="385"/>
      <c r="I1663" s="385"/>
      <c r="J1663" s="385"/>
      <c r="K1663" s="385"/>
      <c r="L1663" s="387"/>
      <c r="EX1663" s="38"/>
      <c r="EY1663" s="39"/>
      <c r="EZ1663" s="39"/>
      <c r="FA1663" s="39"/>
      <c r="FB1663" s="39"/>
      <c r="FC1663" s="3" t="s">
        <v>470</v>
      </c>
      <c r="FH1663" s="39"/>
      <c r="FJ1663" s="39"/>
    </row>
    <row r="1664" spans="1:166" customFormat="1" ht="68.25" x14ac:dyDescent="0.25">
      <c r="A1664" s="50"/>
      <c r="B1664" s="51" t="s">
        <v>61</v>
      </c>
      <c r="C1664" s="388" t="s">
        <v>62</v>
      </c>
      <c r="D1664" s="388"/>
      <c r="E1664" s="388"/>
      <c r="F1664" s="388"/>
      <c r="G1664" s="388"/>
      <c r="H1664" s="388"/>
      <c r="I1664" s="388"/>
      <c r="J1664" s="388"/>
      <c r="K1664" s="388"/>
      <c r="L1664" s="389"/>
      <c r="EX1664" s="38"/>
      <c r="EY1664" s="39"/>
      <c r="EZ1664" s="39"/>
      <c r="FA1664" s="39"/>
      <c r="FB1664" s="39"/>
      <c r="FD1664" s="3" t="s">
        <v>62</v>
      </c>
      <c r="FH1664" s="39"/>
      <c r="FJ1664" s="39"/>
    </row>
    <row r="1665" spans="1:166" customFormat="1" ht="15" x14ac:dyDescent="0.25">
      <c r="A1665" s="50"/>
      <c r="B1665" s="51" t="s">
        <v>199</v>
      </c>
      <c r="C1665" s="388" t="s">
        <v>200</v>
      </c>
      <c r="D1665" s="388"/>
      <c r="E1665" s="388"/>
      <c r="F1665" s="388"/>
      <c r="G1665" s="388"/>
      <c r="H1665" s="388"/>
      <c r="I1665" s="388"/>
      <c r="J1665" s="388"/>
      <c r="K1665" s="388"/>
      <c r="L1665" s="389"/>
      <c r="EX1665" s="38"/>
      <c r="EY1665" s="39"/>
      <c r="EZ1665" s="39"/>
      <c r="FA1665" s="39"/>
      <c r="FB1665" s="39"/>
      <c r="FD1665" s="3" t="s">
        <v>200</v>
      </c>
      <c r="FH1665" s="39"/>
      <c r="FJ1665" s="39"/>
    </row>
    <row r="1666" spans="1:166" customFormat="1" ht="23.25" x14ac:dyDescent="0.25">
      <c r="A1666" s="50"/>
      <c r="B1666" s="51" t="s">
        <v>63</v>
      </c>
      <c r="C1666" s="388" t="s">
        <v>64</v>
      </c>
      <c r="D1666" s="388"/>
      <c r="E1666" s="388"/>
      <c r="F1666" s="388"/>
      <c r="G1666" s="388"/>
      <c r="H1666" s="388"/>
      <c r="I1666" s="388"/>
      <c r="J1666" s="388"/>
      <c r="K1666" s="388"/>
      <c r="L1666" s="389"/>
      <c r="EX1666" s="38"/>
      <c r="EY1666" s="39"/>
      <c r="EZ1666" s="39"/>
      <c r="FA1666" s="39"/>
      <c r="FB1666" s="39"/>
      <c r="FD1666" s="3" t="s">
        <v>64</v>
      </c>
      <c r="FH1666" s="39"/>
      <c r="FJ1666" s="39"/>
    </row>
    <row r="1667" spans="1:166" customFormat="1" ht="15" x14ac:dyDescent="0.25">
      <c r="A1667" s="52"/>
      <c r="B1667" s="51" t="s">
        <v>56</v>
      </c>
      <c r="C1667" s="385" t="s">
        <v>65</v>
      </c>
      <c r="D1667" s="385"/>
      <c r="E1667" s="385"/>
      <c r="F1667" s="53"/>
      <c r="G1667" s="54"/>
      <c r="H1667" s="54"/>
      <c r="I1667" s="54"/>
      <c r="J1667" s="55">
        <v>38460.35</v>
      </c>
      <c r="K1667" s="72">
        <v>1.45475</v>
      </c>
      <c r="L1667" s="99">
        <v>82806.289999999994</v>
      </c>
      <c r="EX1667" s="38"/>
      <c r="EY1667" s="39"/>
      <c r="EZ1667" s="39"/>
      <c r="FA1667" s="39"/>
      <c r="FB1667" s="39"/>
      <c r="FE1667" s="3" t="s">
        <v>65</v>
      </c>
      <c r="FH1667" s="39"/>
      <c r="FJ1667" s="39"/>
    </row>
    <row r="1668" spans="1:166" customFormat="1" ht="15" x14ac:dyDescent="0.25">
      <c r="A1668" s="52"/>
      <c r="B1668" s="51" t="s">
        <v>66</v>
      </c>
      <c r="C1668" s="385" t="s">
        <v>67</v>
      </c>
      <c r="D1668" s="385"/>
      <c r="E1668" s="385"/>
      <c r="F1668" s="53"/>
      <c r="G1668" s="54"/>
      <c r="H1668" s="54"/>
      <c r="I1668" s="54"/>
      <c r="J1668" s="55">
        <v>1150</v>
      </c>
      <c r="K1668" s="56">
        <v>1.4375</v>
      </c>
      <c r="L1668" s="99">
        <v>2446.63</v>
      </c>
      <c r="EX1668" s="38"/>
      <c r="EY1668" s="39"/>
      <c r="EZ1668" s="39"/>
      <c r="FA1668" s="39"/>
      <c r="FB1668" s="39"/>
      <c r="FE1668" s="3" t="s">
        <v>67</v>
      </c>
      <c r="FH1668" s="39"/>
      <c r="FJ1668" s="39"/>
    </row>
    <row r="1669" spans="1:166" customFormat="1" ht="15" x14ac:dyDescent="0.25">
      <c r="A1669" s="52"/>
      <c r="B1669" s="51" t="s">
        <v>68</v>
      </c>
      <c r="C1669" s="385" t="s">
        <v>69</v>
      </c>
      <c r="D1669" s="385"/>
      <c r="E1669" s="385"/>
      <c r="F1669" s="53"/>
      <c r="G1669" s="54"/>
      <c r="H1669" s="54"/>
      <c r="I1669" s="54"/>
      <c r="J1669" s="58">
        <v>5.0199999999999996</v>
      </c>
      <c r="K1669" s="56">
        <v>1.4375</v>
      </c>
      <c r="L1669" s="100">
        <v>10.68</v>
      </c>
      <c r="EX1669" s="38"/>
      <c r="EY1669" s="39"/>
      <c r="EZ1669" s="39"/>
      <c r="FA1669" s="39"/>
      <c r="FB1669" s="39"/>
      <c r="FE1669" s="3" t="s">
        <v>69</v>
      </c>
      <c r="FH1669" s="39"/>
      <c r="FJ1669" s="39"/>
    </row>
    <row r="1670" spans="1:166" customFormat="1" ht="15" x14ac:dyDescent="0.25">
      <c r="A1670" s="52"/>
      <c r="B1670" s="51" t="s">
        <v>70</v>
      </c>
      <c r="C1670" s="385" t="s">
        <v>71</v>
      </c>
      <c r="D1670" s="385"/>
      <c r="E1670" s="385"/>
      <c r="F1670" s="53"/>
      <c r="G1670" s="54"/>
      <c r="H1670" s="54"/>
      <c r="I1670" s="54"/>
      <c r="J1670" s="58">
        <v>37.630000000000003</v>
      </c>
      <c r="K1670" s="54"/>
      <c r="L1670" s="100">
        <v>55.69</v>
      </c>
      <c r="EX1670" s="38"/>
      <c r="EY1670" s="39"/>
      <c r="EZ1670" s="39"/>
      <c r="FA1670" s="39"/>
      <c r="FB1670" s="39"/>
      <c r="FE1670" s="3" t="s">
        <v>71</v>
      </c>
      <c r="FH1670" s="39"/>
      <c r="FJ1670" s="39"/>
    </row>
    <row r="1671" spans="1:166" customFormat="1" ht="15" x14ac:dyDescent="0.25">
      <c r="A1671" s="59"/>
      <c r="B1671" s="51"/>
      <c r="C1671" s="385" t="s">
        <v>72</v>
      </c>
      <c r="D1671" s="385"/>
      <c r="E1671" s="385"/>
      <c r="F1671" s="53" t="s">
        <v>73</v>
      </c>
      <c r="G1671" s="60">
        <v>29.68</v>
      </c>
      <c r="H1671" s="72">
        <v>1.45475</v>
      </c>
      <c r="I1671" s="61">
        <v>63.901930399999998</v>
      </c>
      <c r="J1671" s="62"/>
      <c r="K1671" s="54"/>
      <c r="L1671" s="57"/>
      <c r="EX1671" s="38"/>
      <c r="EY1671" s="39"/>
      <c r="EZ1671" s="39"/>
      <c r="FA1671" s="39"/>
      <c r="FB1671" s="39"/>
      <c r="FF1671" s="3" t="s">
        <v>72</v>
      </c>
      <c r="FH1671" s="39"/>
      <c r="FJ1671" s="39"/>
    </row>
    <row r="1672" spans="1:166" customFormat="1" ht="15" x14ac:dyDescent="0.25">
      <c r="A1672" s="59"/>
      <c r="B1672" s="51"/>
      <c r="C1672" s="385" t="s">
        <v>74</v>
      </c>
      <c r="D1672" s="385"/>
      <c r="E1672" s="385"/>
      <c r="F1672" s="53" t="s">
        <v>73</v>
      </c>
      <c r="G1672" s="73">
        <v>0.4</v>
      </c>
      <c r="H1672" s="56">
        <v>1.4375</v>
      </c>
      <c r="I1672" s="79">
        <v>0.85099999999999998</v>
      </c>
      <c r="J1672" s="62"/>
      <c r="K1672" s="54"/>
      <c r="L1672" s="57"/>
      <c r="EX1672" s="38"/>
      <c r="EY1672" s="39"/>
      <c r="EZ1672" s="39"/>
      <c r="FA1672" s="39"/>
      <c r="FB1672" s="39"/>
      <c r="FF1672" s="3" t="s">
        <v>74</v>
      </c>
      <c r="FH1672" s="39"/>
      <c r="FJ1672" s="39"/>
    </row>
    <row r="1673" spans="1:166" customFormat="1" ht="15" x14ac:dyDescent="0.25">
      <c r="A1673" s="48"/>
      <c r="B1673" s="51"/>
      <c r="C1673" s="384" t="s">
        <v>75</v>
      </c>
      <c r="D1673" s="384"/>
      <c r="E1673" s="384"/>
      <c r="F1673" s="63"/>
      <c r="G1673" s="64"/>
      <c r="H1673" s="64"/>
      <c r="I1673" s="64"/>
      <c r="J1673" s="65">
        <v>39647.980000000003</v>
      </c>
      <c r="K1673" s="64"/>
      <c r="L1673" s="101">
        <v>85308.61</v>
      </c>
      <c r="EX1673" s="38"/>
      <c r="EY1673" s="39"/>
      <c r="EZ1673" s="39"/>
      <c r="FA1673" s="39"/>
      <c r="FB1673" s="39"/>
      <c r="FG1673" s="3" t="s">
        <v>75</v>
      </c>
      <c r="FH1673" s="39"/>
      <c r="FJ1673" s="39"/>
    </row>
    <row r="1674" spans="1:166" customFormat="1" ht="15" x14ac:dyDescent="0.25">
      <c r="A1674" s="59"/>
      <c r="B1674" s="51"/>
      <c r="C1674" s="385" t="s">
        <v>76</v>
      </c>
      <c r="D1674" s="385"/>
      <c r="E1674" s="385"/>
      <c r="F1674" s="53"/>
      <c r="G1674" s="54"/>
      <c r="H1674" s="54"/>
      <c r="I1674" s="54"/>
      <c r="J1674" s="62"/>
      <c r="K1674" s="54"/>
      <c r="L1674" s="99">
        <v>82816.97</v>
      </c>
      <c r="EX1674" s="38"/>
      <c r="EY1674" s="39"/>
      <c r="EZ1674" s="39"/>
      <c r="FA1674" s="39"/>
      <c r="FB1674" s="39"/>
      <c r="FF1674" s="3" t="s">
        <v>76</v>
      </c>
      <c r="FH1674" s="39"/>
      <c r="FJ1674" s="39"/>
    </row>
    <row r="1675" spans="1:166" customFormat="1" ht="23.25" x14ac:dyDescent="0.25">
      <c r="A1675" s="59"/>
      <c r="B1675" s="51" t="s">
        <v>111</v>
      </c>
      <c r="C1675" s="385" t="s">
        <v>112</v>
      </c>
      <c r="D1675" s="385"/>
      <c r="E1675" s="385"/>
      <c r="F1675" s="53" t="s">
        <v>79</v>
      </c>
      <c r="G1675" s="66">
        <v>97</v>
      </c>
      <c r="H1675" s="54"/>
      <c r="I1675" s="66">
        <v>97</v>
      </c>
      <c r="J1675" s="62"/>
      <c r="K1675" s="54"/>
      <c r="L1675" s="99">
        <v>80332.460000000006</v>
      </c>
      <c r="EX1675" s="38"/>
      <c r="EY1675" s="39"/>
      <c r="EZ1675" s="39"/>
      <c r="FA1675" s="39"/>
      <c r="FB1675" s="39"/>
      <c r="FF1675" s="3" t="s">
        <v>112</v>
      </c>
      <c r="FH1675" s="39"/>
      <c r="FJ1675" s="39"/>
    </row>
    <row r="1676" spans="1:166" customFormat="1" ht="23.25" x14ac:dyDescent="0.25">
      <c r="A1676" s="59"/>
      <c r="B1676" s="51" t="s">
        <v>113</v>
      </c>
      <c r="C1676" s="385" t="s">
        <v>114</v>
      </c>
      <c r="D1676" s="385"/>
      <c r="E1676" s="385"/>
      <c r="F1676" s="53" t="s">
        <v>79</v>
      </c>
      <c r="G1676" s="66">
        <v>51</v>
      </c>
      <c r="H1676" s="54"/>
      <c r="I1676" s="66">
        <v>51</v>
      </c>
      <c r="J1676" s="62"/>
      <c r="K1676" s="54"/>
      <c r="L1676" s="99">
        <v>42236.65</v>
      </c>
      <c r="EX1676" s="38"/>
      <c r="EY1676" s="39"/>
      <c r="EZ1676" s="39"/>
      <c r="FA1676" s="39"/>
      <c r="FB1676" s="39"/>
      <c r="FF1676" s="3" t="s">
        <v>114</v>
      </c>
      <c r="FH1676" s="39"/>
      <c r="FJ1676" s="39"/>
    </row>
    <row r="1677" spans="1:166" customFormat="1" ht="15" x14ac:dyDescent="0.25">
      <c r="A1677" s="67"/>
      <c r="B1677" s="68"/>
      <c r="C1677" s="386" t="s">
        <v>82</v>
      </c>
      <c r="D1677" s="386"/>
      <c r="E1677" s="386"/>
      <c r="F1677" s="42"/>
      <c r="G1677" s="43"/>
      <c r="H1677" s="43"/>
      <c r="I1677" s="43"/>
      <c r="J1677" s="46"/>
      <c r="K1677" s="43"/>
      <c r="L1677" s="102">
        <v>207877.72</v>
      </c>
      <c r="EX1677" s="38"/>
      <c r="EY1677" s="39"/>
      <c r="EZ1677" s="39"/>
      <c r="FA1677" s="39"/>
      <c r="FB1677" s="39"/>
      <c r="FH1677" s="39" t="s">
        <v>82</v>
      </c>
      <c r="FJ1677" s="39"/>
    </row>
    <row r="1678" spans="1:166" customFormat="1" ht="45" x14ac:dyDescent="0.25">
      <c r="A1678" s="40" t="s">
        <v>471</v>
      </c>
      <c r="B1678" s="41" t="s">
        <v>178</v>
      </c>
      <c r="C1678" s="386" t="s">
        <v>179</v>
      </c>
      <c r="D1678" s="386"/>
      <c r="E1678" s="386"/>
      <c r="F1678" s="42" t="s">
        <v>150</v>
      </c>
      <c r="G1678" s="43">
        <v>150.96</v>
      </c>
      <c r="H1678" s="44">
        <v>1</v>
      </c>
      <c r="I1678" s="71">
        <v>150.96</v>
      </c>
      <c r="J1678" s="69">
        <v>1547</v>
      </c>
      <c r="K1678" s="70">
        <v>1.04236</v>
      </c>
      <c r="L1678" s="102">
        <v>243427.67</v>
      </c>
      <c r="EX1678" s="38"/>
      <c r="EY1678" s="39"/>
      <c r="EZ1678" s="39" t="s">
        <v>179</v>
      </c>
      <c r="FA1678" s="39" t="s">
        <v>4</v>
      </c>
      <c r="FB1678" s="39" t="s">
        <v>4</v>
      </c>
      <c r="FH1678" s="39"/>
      <c r="FJ1678" s="39"/>
    </row>
    <row r="1679" spans="1:166" customFormat="1" ht="15" x14ac:dyDescent="0.25">
      <c r="A1679" s="48"/>
      <c r="B1679" s="49"/>
      <c r="C1679" s="385" t="s">
        <v>472</v>
      </c>
      <c r="D1679" s="385"/>
      <c r="E1679" s="385"/>
      <c r="F1679" s="385"/>
      <c r="G1679" s="385"/>
      <c r="H1679" s="385"/>
      <c r="I1679" s="385"/>
      <c r="J1679" s="385"/>
      <c r="K1679" s="385"/>
      <c r="L1679" s="387"/>
      <c r="EX1679" s="38"/>
      <c r="EY1679" s="39"/>
      <c r="EZ1679" s="39"/>
      <c r="FA1679" s="39"/>
      <c r="FB1679" s="39"/>
      <c r="FC1679" s="3" t="s">
        <v>472</v>
      </c>
      <c r="FH1679" s="39"/>
      <c r="FJ1679" s="39"/>
    </row>
    <row r="1680" spans="1:166" customFormat="1" ht="15" x14ac:dyDescent="0.25">
      <c r="A1680" s="48"/>
      <c r="B1680" s="49"/>
      <c r="C1680" s="385" t="s">
        <v>181</v>
      </c>
      <c r="D1680" s="385"/>
      <c r="E1680" s="385"/>
      <c r="F1680" s="385"/>
      <c r="G1680" s="385"/>
      <c r="H1680" s="385"/>
      <c r="I1680" s="385"/>
      <c r="J1680" s="385"/>
      <c r="K1680" s="385"/>
      <c r="L1680" s="387"/>
      <c r="EX1680" s="38"/>
      <c r="EY1680" s="39"/>
      <c r="EZ1680" s="39"/>
      <c r="FA1680" s="39"/>
      <c r="FB1680" s="39"/>
      <c r="FH1680" s="39"/>
      <c r="FI1680" s="3" t="s">
        <v>181</v>
      </c>
      <c r="FJ1680" s="39"/>
    </row>
    <row r="1681" spans="1:166" customFormat="1" ht="15" x14ac:dyDescent="0.25">
      <c r="A1681" s="50"/>
      <c r="B1681" s="51"/>
      <c r="C1681" s="388" t="s">
        <v>87</v>
      </c>
      <c r="D1681" s="388"/>
      <c r="E1681" s="388"/>
      <c r="F1681" s="388"/>
      <c r="G1681" s="388"/>
      <c r="H1681" s="388"/>
      <c r="I1681" s="388"/>
      <c r="J1681" s="388"/>
      <c r="K1681" s="388"/>
      <c r="L1681" s="389"/>
      <c r="EX1681" s="38"/>
      <c r="EY1681" s="39"/>
      <c r="EZ1681" s="39"/>
      <c r="FA1681" s="39"/>
      <c r="FB1681" s="39"/>
      <c r="FD1681" s="3" t="s">
        <v>87</v>
      </c>
      <c r="FH1681" s="39"/>
      <c r="FJ1681" s="39"/>
    </row>
    <row r="1682" spans="1:166" customFormat="1" ht="15" x14ac:dyDescent="0.25">
      <c r="A1682" s="50"/>
      <c r="B1682" s="51"/>
      <c r="C1682" s="388" t="s">
        <v>88</v>
      </c>
      <c r="D1682" s="388"/>
      <c r="E1682" s="388"/>
      <c r="F1682" s="388"/>
      <c r="G1682" s="388"/>
      <c r="H1682" s="388"/>
      <c r="I1682" s="388"/>
      <c r="J1682" s="388"/>
      <c r="K1682" s="388"/>
      <c r="L1682" s="389"/>
      <c r="EX1682" s="38"/>
      <c r="EY1682" s="39"/>
      <c r="EZ1682" s="39"/>
      <c r="FA1682" s="39"/>
      <c r="FB1682" s="39"/>
      <c r="FD1682" s="3" t="s">
        <v>88</v>
      </c>
      <c r="FH1682" s="39"/>
      <c r="FJ1682" s="39"/>
    </row>
    <row r="1683" spans="1:166" customFormat="1" ht="15" x14ac:dyDescent="0.25">
      <c r="A1683" s="67"/>
      <c r="B1683" s="68"/>
      <c r="C1683" s="386" t="s">
        <v>82</v>
      </c>
      <c r="D1683" s="386"/>
      <c r="E1683" s="386"/>
      <c r="F1683" s="42"/>
      <c r="G1683" s="43"/>
      <c r="H1683" s="43"/>
      <c r="I1683" s="43"/>
      <c r="J1683" s="46"/>
      <c r="K1683" s="43"/>
      <c r="L1683" s="102">
        <v>243427.67</v>
      </c>
      <c r="EX1683" s="38"/>
      <c r="EY1683" s="39"/>
      <c r="EZ1683" s="39"/>
      <c r="FA1683" s="39"/>
      <c r="FB1683" s="39"/>
      <c r="FH1683" s="39" t="s">
        <v>82</v>
      </c>
      <c r="FJ1683" s="39"/>
    </row>
    <row r="1684" spans="1:166" customFormat="1" ht="34.5" x14ac:dyDescent="0.25">
      <c r="A1684" s="40" t="s">
        <v>473</v>
      </c>
      <c r="B1684" s="41" t="s">
        <v>174</v>
      </c>
      <c r="C1684" s="386" t="s">
        <v>175</v>
      </c>
      <c r="D1684" s="386"/>
      <c r="E1684" s="386"/>
      <c r="F1684" s="42" t="s">
        <v>109</v>
      </c>
      <c r="G1684" s="43">
        <v>0.2</v>
      </c>
      <c r="H1684" s="44">
        <v>1</v>
      </c>
      <c r="I1684" s="78">
        <v>0.2</v>
      </c>
      <c r="J1684" s="46"/>
      <c r="K1684" s="43"/>
      <c r="L1684" s="47"/>
      <c r="EX1684" s="38"/>
      <c r="EY1684" s="39"/>
      <c r="EZ1684" s="39" t="s">
        <v>175</v>
      </c>
      <c r="FA1684" s="39" t="s">
        <v>4</v>
      </c>
      <c r="FB1684" s="39" t="s">
        <v>4</v>
      </c>
      <c r="FH1684" s="39"/>
      <c r="FJ1684" s="39"/>
    </row>
    <row r="1685" spans="1:166" customFormat="1" ht="15" x14ac:dyDescent="0.25">
      <c r="A1685" s="48"/>
      <c r="B1685" s="49"/>
      <c r="C1685" s="385" t="s">
        <v>213</v>
      </c>
      <c r="D1685" s="385"/>
      <c r="E1685" s="385"/>
      <c r="F1685" s="385"/>
      <c r="G1685" s="385"/>
      <c r="H1685" s="385"/>
      <c r="I1685" s="385"/>
      <c r="J1685" s="385"/>
      <c r="K1685" s="385"/>
      <c r="L1685" s="387"/>
      <c r="EX1685" s="38"/>
      <c r="EY1685" s="39"/>
      <c r="EZ1685" s="39"/>
      <c r="FA1685" s="39"/>
      <c r="FB1685" s="39"/>
      <c r="FC1685" s="3" t="s">
        <v>213</v>
      </c>
      <c r="FH1685" s="39"/>
      <c r="FJ1685" s="39"/>
    </row>
    <row r="1686" spans="1:166" customFormat="1" ht="68.25" x14ac:dyDescent="0.25">
      <c r="A1686" s="50"/>
      <c r="B1686" s="51" t="s">
        <v>61</v>
      </c>
      <c r="C1686" s="388" t="s">
        <v>62</v>
      </c>
      <c r="D1686" s="388"/>
      <c r="E1686" s="388"/>
      <c r="F1686" s="388"/>
      <c r="G1686" s="388"/>
      <c r="H1686" s="388"/>
      <c r="I1686" s="388"/>
      <c r="J1686" s="388"/>
      <c r="K1686" s="388"/>
      <c r="L1686" s="389"/>
      <c r="EX1686" s="38"/>
      <c r="EY1686" s="39"/>
      <c r="EZ1686" s="39"/>
      <c r="FA1686" s="39"/>
      <c r="FB1686" s="39"/>
      <c r="FD1686" s="3" t="s">
        <v>62</v>
      </c>
      <c r="FH1686" s="39"/>
      <c r="FJ1686" s="39"/>
    </row>
    <row r="1687" spans="1:166" customFormat="1" ht="23.25" x14ac:dyDescent="0.25">
      <c r="A1687" s="50"/>
      <c r="B1687" s="51" t="s">
        <v>63</v>
      </c>
      <c r="C1687" s="388" t="s">
        <v>64</v>
      </c>
      <c r="D1687" s="388"/>
      <c r="E1687" s="388"/>
      <c r="F1687" s="388"/>
      <c r="G1687" s="388"/>
      <c r="H1687" s="388"/>
      <c r="I1687" s="388"/>
      <c r="J1687" s="388"/>
      <c r="K1687" s="388"/>
      <c r="L1687" s="389"/>
      <c r="EX1687" s="38"/>
      <c r="EY1687" s="39"/>
      <c r="EZ1687" s="39"/>
      <c r="FA1687" s="39"/>
      <c r="FB1687" s="39"/>
      <c r="FD1687" s="3" t="s">
        <v>64</v>
      </c>
      <c r="FH1687" s="39"/>
      <c r="FJ1687" s="39"/>
    </row>
    <row r="1688" spans="1:166" customFormat="1" ht="15" x14ac:dyDescent="0.25">
      <c r="A1688" s="52"/>
      <c r="B1688" s="51" t="s">
        <v>56</v>
      </c>
      <c r="C1688" s="385" t="s">
        <v>65</v>
      </c>
      <c r="D1688" s="385"/>
      <c r="E1688" s="385"/>
      <c r="F1688" s="53"/>
      <c r="G1688" s="54"/>
      <c r="H1688" s="54"/>
      <c r="I1688" s="54"/>
      <c r="J1688" s="55">
        <v>38460.35</v>
      </c>
      <c r="K1688" s="56">
        <v>1.3225</v>
      </c>
      <c r="L1688" s="99">
        <v>10172.76</v>
      </c>
      <c r="EX1688" s="38"/>
      <c r="EY1688" s="39"/>
      <c r="EZ1688" s="39"/>
      <c r="FA1688" s="39"/>
      <c r="FB1688" s="39"/>
      <c r="FE1688" s="3" t="s">
        <v>65</v>
      </c>
      <c r="FH1688" s="39"/>
      <c r="FJ1688" s="39"/>
    </row>
    <row r="1689" spans="1:166" customFormat="1" ht="15" x14ac:dyDescent="0.25">
      <c r="A1689" s="52"/>
      <c r="B1689" s="51" t="s">
        <v>66</v>
      </c>
      <c r="C1689" s="385" t="s">
        <v>67</v>
      </c>
      <c r="D1689" s="385"/>
      <c r="E1689" s="385"/>
      <c r="F1689" s="53"/>
      <c r="G1689" s="54"/>
      <c r="H1689" s="54"/>
      <c r="I1689" s="54"/>
      <c r="J1689" s="55">
        <v>1150</v>
      </c>
      <c r="K1689" s="56">
        <v>1.4375</v>
      </c>
      <c r="L1689" s="100">
        <v>330.63</v>
      </c>
      <c r="EX1689" s="38"/>
      <c r="EY1689" s="39"/>
      <c r="EZ1689" s="39"/>
      <c r="FA1689" s="39"/>
      <c r="FB1689" s="39"/>
      <c r="FE1689" s="3" t="s">
        <v>67</v>
      </c>
      <c r="FH1689" s="39"/>
      <c r="FJ1689" s="39"/>
    </row>
    <row r="1690" spans="1:166" customFormat="1" ht="15" x14ac:dyDescent="0.25">
      <c r="A1690" s="52"/>
      <c r="B1690" s="51" t="s">
        <v>68</v>
      </c>
      <c r="C1690" s="385" t="s">
        <v>69</v>
      </c>
      <c r="D1690" s="385"/>
      <c r="E1690" s="385"/>
      <c r="F1690" s="53"/>
      <c r="G1690" s="54"/>
      <c r="H1690" s="54"/>
      <c r="I1690" s="54"/>
      <c r="J1690" s="58">
        <v>5.0199999999999996</v>
      </c>
      <c r="K1690" s="56">
        <v>1.4375</v>
      </c>
      <c r="L1690" s="100">
        <v>1.44</v>
      </c>
      <c r="EX1690" s="38"/>
      <c r="EY1690" s="39"/>
      <c r="EZ1690" s="39"/>
      <c r="FA1690" s="39"/>
      <c r="FB1690" s="39"/>
      <c r="FE1690" s="3" t="s">
        <v>69</v>
      </c>
      <c r="FH1690" s="39"/>
      <c r="FJ1690" s="39"/>
    </row>
    <row r="1691" spans="1:166" customFormat="1" ht="15" x14ac:dyDescent="0.25">
      <c r="A1691" s="52"/>
      <c r="B1691" s="51" t="s">
        <v>70</v>
      </c>
      <c r="C1691" s="385" t="s">
        <v>71</v>
      </c>
      <c r="D1691" s="385"/>
      <c r="E1691" s="385"/>
      <c r="F1691" s="53"/>
      <c r="G1691" s="54"/>
      <c r="H1691" s="54"/>
      <c r="I1691" s="54"/>
      <c r="J1691" s="58">
        <v>37.630000000000003</v>
      </c>
      <c r="K1691" s="54"/>
      <c r="L1691" s="100">
        <v>7.53</v>
      </c>
      <c r="EX1691" s="38"/>
      <c r="EY1691" s="39"/>
      <c r="EZ1691" s="39"/>
      <c r="FA1691" s="39"/>
      <c r="FB1691" s="39"/>
      <c r="FE1691" s="3" t="s">
        <v>71</v>
      </c>
      <c r="FH1691" s="39"/>
      <c r="FJ1691" s="39"/>
    </row>
    <row r="1692" spans="1:166" customFormat="1" ht="15" x14ac:dyDescent="0.25">
      <c r="A1692" s="59"/>
      <c r="B1692" s="51"/>
      <c r="C1692" s="385" t="s">
        <v>72</v>
      </c>
      <c r="D1692" s="385"/>
      <c r="E1692" s="385"/>
      <c r="F1692" s="53" t="s">
        <v>73</v>
      </c>
      <c r="G1692" s="60">
        <v>29.68</v>
      </c>
      <c r="H1692" s="56">
        <v>1.3225</v>
      </c>
      <c r="I1692" s="72">
        <v>7.8503600000000002</v>
      </c>
      <c r="J1692" s="62"/>
      <c r="K1692" s="54"/>
      <c r="L1692" s="57"/>
      <c r="EX1692" s="38"/>
      <c r="EY1692" s="39"/>
      <c r="EZ1692" s="39"/>
      <c r="FA1692" s="39"/>
      <c r="FB1692" s="39"/>
      <c r="FF1692" s="3" t="s">
        <v>72</v>
      </c>
      <c r="FH1692" s="39"/>
      <c r="FJ1692" s="39"/>
    </row>
    <row r="1693" spans="1:166" customFormat="1" ht="15" x14ac:dyDescent="0.25">
      <c r="A1693" s="59"/>
      <c r="B1693" s="51"/>
      <c r="C1693" s="385" t="s">
        <v>74</v>
      </c>
      <c r="D1693" s="385"/>
      <c r="E1693" s="385"/>
      <c r="F1693" s="53" t="s">
        <v>73</v>
      </c>
      <c r="G1693" s="73">
        <v>0.4</v>
      </c>
      <c r="H1693" s="56">
        <v>1.4375</v>
      </c>
      <c r="I1693" s="79">
        <v>0.115</v>
      </c>
      <c r="J1693" s="62"/>
      <c r="K1693" s="54"/>
      <c r="L1693" s="57"/>
      <c r="EX1693" s="38"/>
      <c r="EY1693" s="39"/>
      <c r="EZ1693" s="39"/>
      <c r="FA1693" s="39"/>
      <c r="FB1693" s="39"/>
      <c r="FF1693" s="3" t="s">
        <v>74</v>
      </c>
      <c r="FH1693" s="39"/>
      <c r="FJ1693" s="39"/>
    </row>
    <row r="1694" spans="1:166" customFormat="1" ht="15" x14ac:dyDescent="0.25">
      <c r="A1694" s="48"/>
      <c r="B1694" s="51"/>
      <c r="C1694" s="384" t="s">
        <v>75</v>
      </c>
      <c r="D1694" s="384"/>
      <c r="E1694" s="384"/>
      <c r="F1694" s="63"/>
      <c r="G1694" s="64"/>
      <c r="H1694" s="64"/>
      <c r="I1694" s="64"/>
      <c r="J1694" s="65">
        <v>39647.980000000003</v>
      </c>
      <c r="K1694" s="64"/>
      <c r="L1694" s="101">
        <v>10510.92</v>
      </c>
      <c r="EX1694" s="38"/>
      <c r="EY1694" s="39"/>
      <c r="EZ1694" s="39"/>
      <c r="FA1694" s="39"/>
      <c r="FB1694" s="39"/>
      <c r="FG1694" s="3" t="s">
        <v>75</v>
      </c>
      <c r="FH1694" s="39"/>
      <c r="FJ1694" s="39"/>
    </row>
    <row r="1695" spans="1:166" customFormat="1" ht="15" x14ac:dyDescent="0.25">
      <c r="A1695" s="59"/>
      <c r="B1695" s="51"/>
      <c r="C1695" s="385" t="s">
        <v>76</v>
      </c>
      <c r="D1695" s="385"/>
      <c r="E1695" s="385"/>
      <c r="F1695" s="53"/>
      <c r="G1695" s="54"/>
      <c r="H1695" s="54"/>
      <c r="I1695" s="54"/>
      <c r="J1695" s="62"/>
      <c r="K1695" s="54"/>
      <c r="L1695" s="99">
        <v>10174.200000000001</v>
      </c>
      <c r="EX1695" s="38"/>
      <c r="EY1695" s="39"/>
      <c r="EZ1695" s="39"/>
      <c r="FA1695" s="39"/>
      <c r="FB1695" s="39"/>
      <c r="FF1695" s="3" t="s">
        <v>76</v>
      </c>
      <c r="FH1695" s="39"/>
      <c r="FJ1695" s="39"/>
    </row>
    <row r="1696" spans="1:166" customFormat="1" ht="23.25" x14ac:dyDescent="0.25">
      <c r="A1696" s="59"/>
      <c r="B1696" s="51" t="s">
        <v>111</v>
      </c>
      <c r="C1696" s="385" t="s">
        <v>112</v>
      </c>
      <c r="D1696" s="385"/>
      <c r="E1696" s="385"/>
      <c r="F1696" s="53" t="s">
        <v>79</v>
      </c>
      <c r="G1696" s="66">
        <v>97</v>
      </c>
      <c r="H1696" s="54"/>
      <c r="I1696" s="66">
        <v>97</v>
      </c>
      <c r="J1696" s="62"/>
      <c r="K1696" s="54"/>
      <c r="L1696" s="99">
        <v>9868.9699999999993</v>
      </c>
      <c r="EX1696" s="38"/>
      <c r="EY1696" s="39"/>
      <c r="EZ1696" s="39"/>
      <c r="FA1696" s="39"/>
      <c r="FB1696" s="39"/>
      <c r="FF1696" s="3" t="s">
        <v>112</v>
      </c>
      <c r="FH1696" s="39"/>
      <c r="FJ1696" s="39"/>
    </row>
    <row r="1697" spans="1:166" customFormat="1" ht="23.25" x14ac:dyDescent="0.25">
      <c r="A1697" s="59"/>
      <c r="B1697" s="51" t="s">
        <v>113</v>
      </c>
      <c r="C1697" s="385" t="s">
        <v>114</v>
      </c>
      <c r="D1697" s="385"/>
      <c r="E1697" s="385"/>
      <c r="F1697" s="53" t="s">
        <v>79</v>
      </c>
      <c r="G1697" s="66">
        <v>51</v>
      </c>
      <c r="H1697" s="54"/>
      <c r="I1697" s="66">
        <v>51</v>
      </c>
      <c r="J1697" s="62"/>
      <c r="K1697" s="54"/>
      <c r="L1697" s="99">
        <v>5188.84</v>
      </c>
      <c r="EX1697" s="38"/>
      <c r="EY1697" s="39"/>
      <c r="EZ1697" s="39"/>
      <c r="FA1697" s="39"/>
      <c r="FB1697" s="39"/>
      <c r="FF1697" s="3" t="s">
        <v>114</v>
      </c>
      <c r="FH1697" s="39"/>
      <c r="FJ1697" s="39"/>
    </row>
    <row r="1698" spans="1:166" customFormat="1" ht="15" x14ac:dyDescent="0.25">
      <c r="A1698" s="67"/>
      <c r="B1698" s="68"/>
      <c r="C1698" s="386" t="s">
        <v>82</v>
      </c>
      <c r="D1698" s="386"/>
      <c r="E1698" s="386"/>
      <c r="F1698" s="42"/>
      <c r="G1698" s="43"/>
      <c r="H1698" s="43"/>
      <c r="I1698" s="43"/>
      <c r="J1698" s="46"/>
      <c r="K1698" s="43"/>
      <c r="L1698" s="102">
        <v>25568.73</v>
      </c>
      <c r="EX1698" s="38"/>
      <c r="EY1698" s="39"/>
      <c r="EZ1698" s="39"/>
      <c r="FA1698" s="39"/>
      <c r="FB1698" s="39"/>
      <c r="FH1698" s="39" t="s">
        <v>82</v>
      </c>
      <c r="FJ1698" s="39"/>
    </row>
    <row r="1699" spans="1:166" customFormat="1" ht="45" x14ac:dyDescent="0.25">
      <c r="A1699" s="40" t="s">
        <v>474</v>
      </c>
      <c r="B1699" s="41" t="s">
        <v>178</v>
      </c>
      <c r="C1699" s="386" t="s">
        <v>179</v>
      </c>
      <c r="D1699" s="386"/>
      <c r="E1699" s="386"/>
      <c r="F1699" s="42" t="s">
        <v>150</v>
      </c>
      <c r="G1699" s="43">
        <v>20.399999999999999</v>
      </c>
      <c r="H1699" s="44">
        <v>1</v>
      </c>
      <c r="I1699" s="78">
        <v>20.399999999999999</v>
      </c>
      <c r="J1699" s="69">
        <v>1547</v>
      </c>
      <c r="K1699" s="70">
        <v>1.04236</v>
      </c>
      <c r="L1699" s="102">
        <v>32895.629999999997</v>
      </c>
      <c r="EX1699" s="38"/>
      <c r="EY1699" s="39"/>
      <c r="EZ1699" s="39" t="s">
        <v>179</v>
      </c>
      <c r="FA1699" s="39" t="s">
        <v>4</v>
      </c>
      <c r="FB1699" s="39" t="s">
        <v>4</v>
      </c>
      <c r="FH1699" s="39"/>
      <c r="FJ1699" s="39"/>
    </row>
    <row r="1700" spans="1:166" customFormat="1" ht="15" x14ac:dyDescent="0.25">
      <c r="A1700" s="48"/>
      <c r="B1700" s="49"/>
      <c r="C1700" s="385" t="s">
        <v>215</v>
      </c>
      <c r="D1700" s="385"/>
      <c r="E1700" s="385"/>
      <c r="F1700" s="385"/>
      <c r="G1700" s="385"/>
      <c r="H1700" s="385"/>
      <c r="I1700" s="385"/>
      <c r="J1700" s="385"/>
      <c r="K1700" s="385"/>
      <c r="L1700" s="387"/>
      <c r="EX1700" s="38"/>
      <c r="EY1700" s="39"/>
      <c r="EZ1700" s="39"/>
      <c r="FA1700" s="39"/>
      <c r="FB1700" s="39"/>
      <c r="FC1700" s="3" t="s">
        <v>215</v>
      </c>
      <c r="FH1700" s="39"/>
      <c r="FJ1700" s="39"/>
    </row>
    <row r="1701" spans="1:166" customFormat="1" ht="15" x14ac:dyDescent="0.25">
      <c r="A1701" s="48"/>
      <c r="B1701" s="49"/>
      <c r="C1701" s="385" t="s">
        <v>181</v>
      </c>
      <c r="D1701" s="385"/>
      <c r="E1701" s="385"/>
      <c r="F1701" s="385"/>
      <c r="G1701" s="385"/>
      <c r="H1701" s="385"/>
      <c r="I1701" s="385"/>
      <c r="J1701" s="385"/>
      <c r="K1701" s="385"/>
      <c r="L1701" s="387"/>
      <c r="EX1701" s="38"/>
      <c r="EY1701" s="39"/>
      <c r="EZ1701" s="39"/>
      <c r="FA1701" s="39"/>
      <c r="FB1701" s="39"/>
      <c r="FH1701" s="39"/>
      <c r="FI1701" s="3" t="s">
        <v>181</v>
      </c>
      <c r="FJ1701" s="39"/>
    </row>
    <row r="1702" spans="1:166" customFormat="1" ht="15" x14ac:dyDescent="0.25">
      <c r="A1702" s="50"/>
      <c r="B1702" s="51"/>
      <c r="C1702" s="388" t="s">
        <v>87</v>
      </c>
      <c r="D1702" s="388"/>
      <c r="E1702" s="388"/>
      <c r="F1702" s="388"/>
      <c r="G1702" s="388"/>
      <c r="H1702" s="388"/>
      <c r="I1702" s="388"/>
      <c r="J1702" s="388"/>
      <c r="K1702" s="388"/>
      <c r="L1702" s="389"/>
      <c r="EX1702" s="38"/>
      <c r="EY1702" s="39"/>
      <c r="EZ1702" s="39"/>
      <c r="FA1702" s="39"/>
      <c r="FB1702" s="39"/>
      <c r="FD1702" s="3" t="s">
        <v>87</v>
      </c>
      <c r="FH1702" s="39"/>
      <c r="FJ1702" s="39"/>
    </row>
    <row r="1703" spans="1:166" customFormat="1" ht="15" x14ac:dyDescent="0.25">
      <c r="A1703" s="50"/>
      <c r="B1703" s="51"/>
      <c r="C1703" s="388" t="s">
        <v>88</v>
      </c>
      <c r="D1703" s="388"/>
      <c r="E1703" s="388"/>
      <c r="F1703" s="388"/>
      <c r="G1703" s="388"/>
      <c r="H1703" s="388"/>
      <c r="I1703" s="388"/>
      <c r="J1703" s="388"/>
      <c r="K1703" s="388"/>
      <c r="L1703" s="389"/>
      <c r="EX1703" s="38"/>
      <c r="EY1703" s="39"/>
      <c r="EZ1703" s="39"/>
      <c r="FA1703" s="39"/>
      <c r="FB1703" s="39"/>
      <c r="FD1703" s="3" t="s">
        <v>88</v>
      </c>
      <c r="FH1703" s="39"/>
      <c r="FJ1703" s="39"/>
    </row>
    <row r="1704" spans="1:166" customFormat="1" ht="15" x14ac:dyDescent="0.25">
      <c r="A1704" s="67"/>
      <c r="B1704" s="68"/>
      <c r="C1704" s="386" t="s">
        <v>82</v>
      </c>
      <c r="D1704" s="386"/>
      <c r="E1704" s="386"/>
      <c r="F1704" s="42"/>
      <c r="G1704" s="43"/>
      <c r="H1704" s="43"/>
      <c r="I1704" s="43"/>
      <c r="J1704" s="46"/>
      <c r="K1704" s="43"/>
      <c r="L1704" s="102">
        <v>32895.629999999997</v>
      </c>
      <c r="EX1704" s="38"/>
      <c r="EY1704" s="39"/>
      <c r="EZ1704" s="39"/>
      <c r="FA1704" s="39"/>
      <c r="FB1704" s="39"/>
      <c r="FH1704" s="39" t="s">
        <v>82</v>
      </c>
      <c r="FJ1704" s="39"/>
    </row>
    <row r="1705" spans="1:166" customFormat="1" ht="23.25" x14ac:dyDescent="0.25">
      <c r="A1705" s="40" t="s">
        <v>475</v>
      </c>
      <c r="B1705" s="41" t="s">
        <v>183</v>
      </c>
      <c r="C1705" s="386" t="s">
        <v>184</v>
      </c>
      <c r="D1705" s="386"/>
      <c r="E1705" s="386"/>
      <c r="F1705" s="42" t="s">
        <v>91</v>
      </c>
      <c r="G1705" s="43">
        <v>2.8000000000000001E-2</v>
      </c>
      <c r="H1705" s="44">
        <v>1</v>
      </c>
      <c r="I1705" s="74">
        <v>2.8000000000000001E-2</v>
      </c>
      <c r="J1705" s="46"/>
      <c r="K1705" s="43"/>
      <c r="L1705" s="47"/>
      <c r="EX1705" s="38"/>
      <c r="EY1705" s="39"/>
      <c r="EZ1705" s="39" t="s">
        <v>184</v>
      </c>
      <c r="FA1705" s="39" t="s">
        <v>4</v>
      </c>
      <c r="FB1705" s="39" t="s">
        <v>4</v>
      </c>
      <c r="FH1705" s="39"/>
      <c r="FJ1705" s="39"/>
    </row>
    <row r="1706" spans="1:166" customFormat="1" ht="15" x14ac:dyDescent="0.25">
      <c r="A1706" s="48"/>
      <c r="B1706" s="49"/>
      <c r="C1706" s="385" t="s">
        <v>476</v>
      </c>
      <c r="D1706" s="385"/>
      <c r="E1706" s="385"/>
      <c r="F1706" s="385"/>
      <c r="G1706" s="385"/>
      <c r="H1706" s="385"/>
      <c r="I1706" s="385"/>
      <c r="J1706" s="385"/>
      <c r="K1706" s="385"/>
      <c r="L1706" s="387"/>
      <c r="EX1706" s="38"/>
      <c r="EY1706" s="39"/>
      <c r="EZ1706" s="39"/>
      <c r="FA1706" s="39"/>
      <c r="FB1706" s="39"/>
      <c r="FC1706" s="3" t="s">
        <v>476</v>
      </c>
      <c r="FH1706" s="39"/>
      <c r="FJ1706" s="39"/>
    </row>
    <row r="1707" spans="1:166" customFormat="1" ht="68.25" x14ac:dyDescent="0.25">
      <c r="A1707" s="50"/>
      <c r="B1707" s="51" t="s">
        <v>61</v>
      </c>
      <c r="C1707" s="388" t="s">
        <v>62</v>
      </c>
      <c r="D1707" s="388"/>
      <c r="E1707" s="388"/>
      <c r="F1707" s="388"/>
      <c r="G1707" s="388"/>
      <c r="H1707" s="388"/>
      <c r="I1707" s="388"/>
      <c r="J1707" s="388"/>
      <c r="K1707" s="388"/>
      <c r="L1707" s="389"/>
      <c r="EX1707" s="38"/>
      <c r="EY1707" s="39"/>
      <c r="EZ1707" s="39"/>
      <c r="FA1707" s="39"/>
      <c r="FB1707" s="39"/>
      <c r="FD1707" s="3" t="s">
        <v>62</v>
      </c>
      <c r="FH1707" s="39"/>
      <c r="FJ1707" s="39"/>
    </row>
    <row r="1708" spans="1:166" customFormat="1" ht="23.25" x14ac:dyDescent="0.25">
      <c r="A1708" s="50"/>
      <c r="B1708" s="51" t="s">
        <v>63</v>
      </c>
      <c r="C1708" s="388" t="s">
        <v>64</v>
      </c>
      <c r="D1708" s="388"/>
      <c r="E1708" s="388"/>
      <c r="F1708" s="388"/>
      <c r="G1708" s="388"/>
      <c r="H1708" s="388"/>
      <c r="I1708" s="388"/>
      <c r="J1708" s="388"/>
      <c r="K1708" s="388"/>
      <c r="L1708" s="389"/>
      <c r="EX1708" s="38"/>
      <c r="EY1708" s="39"/>
      <c r="EZ1708" s="39"/>
      <c r="FA1708" s="39"/>
      <c r="FB1708" s="39"/>
      <c r="FD1708" s="3" t="s">
        <v>64</v>
      </c>
      <c r="FH1708" s="39"/>
      <c r="FJ1708" s="39"/>
    </row>
    <row r="1709" spans="1:166" customFormat="1" ht="15" x14ac:dyDescent="0.25">
      <c r="A1709" s="52"/>
      <c r="B1709" s="51" t="s">
        <v>56</v>
      </c>
      <c r="C1709" s="385" t="s">
        <v>65</v>
      </c>
      <c r="D1709" s="385"/>
      <c r="E1709" s="385"/>
      <c r="F1709" s="53"/>
      <c r="G1709" s="54"/>
      <c r="H1709" s="54"/>
      <c r="I1709" s="54"/>
      <c r="J1709" s="55">
        <v>80872.98</v>
      </c>
      <c r="K1709" s="56">
        <v>1.3225</v>
      </c>
      <c r="L1709" s="99">
        <v>2994.73</v>
      </c>
      <c r="EX1709" s="38"/>
      <c r="EY1709" s="39"/>
      <c r="EZ1709" s="39"/>
      <c r="FA1709" s="39"/>
      <c r="FB1709" s="39"/>
      <c r="FE1709" s="3" t="s">
        <v>65</v>
      </c>
      <c r="FH1709" s="39"/>
      <c r="FJ1709" s="39"/>
    </row>
    <row r="1710" spans="1:166" customFormat="1" ht="15" x14ac:dyDescent="0.25">
      <c r="A1710" s="52"/>
      <c r="B1710" s="51" t="s">
        <v>66</v>
      </c>
      <c r="C1710" s="385" t="s">
        <v>67</v>
      </c>
      <c r="D1710" s="385"/>
      <c r="E1710" s="385"/>
      <c r="F1710" s="53"/>
      <c r="G1710" s="54"/>
      <c r="H1710" s="54"/>
      <c r="I1710" s="54"/>
      <c r="J1710" s="58">
        <v>747.5</v>
      </c>
      <c r="K1710" s="56">
        <v>1.4375</v>
      </c>
      <c r="L1710" s="100">
        <v>30.09</v>
      </c>
      <c r="EX1710" s="38"/>
      <c r="EY1710" s="39"/>
      <c r="EZ1710" s="39"/>
      <c r="FA1710" s="39"/>
      <c r="FB1710" s="39"/>
      <c r="FE1710" s="3" t="s">
        <v>67</v>
      </c>
      <c r="FH1710" s="39"/>
      <c r="FJ1710" s="39"/>
    </row>
    <row r="1711" spans="1:166" customFormat="1" ht="15" x14ac:dyDescent="0.25">
      <c r="A1711" s="52"/>
      <c r="B1711" s="51" t="s">
        <v>68</v>
      </c>
      <c r="C1711" s="385" t="s">
        <v>69</v>
      </c>
      <c r="D1711" s="385"/>
      <c r="E1711" s="385"/>
      <c r="F1711" s="53"/>
      <c r="G1711" s="54"/>
      <c r="H1711" s="54"/>
      <c r="I1711" s="54"/>
      <c r="J1711" s="58">
        <v>3.02</v>
      </c>
      <c r="K1711" s="56">
        <v>1.4375</v>
      </c>
      <c r="L1711" s="100">
        <v>0.12</v>
      </c>
      <c r="EX1711" s="38"/>
      <c r="EY1711" s="39"/>
      <c r="EZ1711" s="39"/>
      <c r="FA1711" s="39"/>
      <c r="FB1711" s="39"/>
      <c r="FE1711" s="3" t="s">
        <v>69</v>
      </c>
      <c r="FH1711" s="39"/>
      <c r="FJ1711" s="39"/>
    </row>
    <row r="1712" spans="1:166" customFormat="1" ht="15" x14ac:dyDescent="0.25">
      <c r="A1712" s="52"/>
      <c r="B1712" s="51" t="s">
        <v>70</v>
      </c>
      <c r="C1712" s="385" t="s">
        <v>71</v>
      </c>
      <c r="D1712" s="385"/>
      <c r="E1712" s="385"/>
      <c r="F1712" s="53"/>
      <c r="G1712" s="54"/>
      <c r="H1712" s="54"/>
      <c r="I1712" s="54"/>
      <c r="J1712" s="58">
        <v>63.71</v>
      </c>
      <c r="K1712" s="54"/>
      <c r="L1712" s="100">
        <v>1.78</v>
      </c>
      <c r="EX1712" s="38"/>
      <c r="EY1712" s="39"/>
      <c r="EZ1712" s="39"/>
      <c r="FA1712" s="39"/>
      <c r="FB1712" s="39"/>
      <c r="FE1712" s="3" t="s">
        <v>71</v>
      </c>
      <c r="FH1712" s="39"/>
      <c r="FJ1712" s="39"/>
    </row>
    <row r="1713" spans="1:166" customFormat="1" ht="15" x14ac:dyDescent="0.25">
      <c r="A1713" s="59"/>
      <c r="B1713" s="51"/>
      <c r="C1713" s="385" t="s">
        <v>72</v>
      </c>
      <c r="D1713" s="385"/>
      <c r="E1713" s="385"/>
      <c r="F1713" s="53" t="s">
        <v>73</v>
      </c>
      <c r="G1713" s="60">
        <v>62.41</v>
      </c>
      <c r="H1713" s="56">
        <v>1.3225</v>
      </c>
      <c r="I1713" s="61">
        <v>2.3110423</v>
      </c>
      <c r="J1713" s="62"/>
      <c r="K1713" s="54"/>
      <c r="L1713" s="57"/>
      <c r="EX1713" s="38"/>
      <c r="EY1713" s="39"/>
      <c r="EZ1713" s="39"/>
      <c r="FA1713" s="39"/>
      <c r="FB1713" s="39"/>
      <c r="FF1713" s="3" t="s">
        <v>72</v>
      </c>
      <c r="FH1713" s="39"/>
      <c r="FJ1713" s="39"/>
    </row>
    <row r="1714" spans="1:166" customFormat="1" ht="15" x14ac:dyDescent="0.25">
      <c r="A1714" s="59"/>
      <c r="B1714" s="51"/>
      <c r="C1714" s="385" t="s">
        <v>74</v>
      </c>
      <c r="D1714" s="385"/>
      <c r="E1714" s="385"/>
      <c r="F1714" s="53" t="s">
        <v>73</v>
      </c>
      <c r="G1714" s="60">
        <v>0.26</v>
      </c>
      <c r="H1714" s="56">
        <v>1.4375</v>
      </c>
      <c r="I1714" s="75">
        <v>1.0465E-2</v>
      </c>
      <c r="J1714" s="62"/>
      <c r="K1714" s="54"/>
      <c r="L1714" s="57"/>
      <c r="EX1714" s="38"/>
      <c r="EY1714" s="39"/>
      <c r="EZ1714" s="39"/>
      <c r="FA1714" s="39"/>
      <c r="FB1714" s="39"/>
      <c r="FF1714" s="3" t="s">
        <v>74</v>
      </c>
      <c r="FH1714" s="39"/>
      <c r="FJ1714" s="39"/>
    </row>
    <row r="1715" spans="1:166" customFormat="1" ht="15" x14ac:dyDescent="0.25">
      <c r="A1715" s="48"/>
      <c r="B1715" s="51"/>
      <c r="C1715" s="384" t="s">
        <v>75</v>
      </c>
      <c r="D1715" s="384"/>
      <c r="E1715" s="384"/>
      <c r="F1715" s="63"/>
      <c r="G1715" s="64"/>
      <c r="H1715" s="64"/>
      <c r="I1715" s="64"/>
      <c r="J1715" s="65">
        <v>81684.19</v>
      </c>
      <c r="K1715" s="64"/>
      <c r="L1715" s="101">
        <v>3026.6</v>
      </c>
      <c r="EX1715" s="38"/>
      <c r="EY1715" s="39"/>
      <c r="EZ1715" s="39"/>
      <c r="FA1715" s="39"/>
      <c r="FB1715" s="39"/>
      <c r="FG1715" s="3" t="s">
        <v>75</v>
      </c>
      <c r="FH1715" s="39"/>
      <c r="FJ1715" s="39"/>
    </row>
    <row r="1716" spans="1:166" customFormat="1" ht="15" x14ac:dyDescent="0.25">
      <c r="A1716" s="59"/>
      <c r="B1716" s="51"/>
      <c r="C1716" s="385" t="s">
        <v>76</v>
      </c>
      <c r="D1716" s="385"/>
      <c r="E1716" s="385"/>
      <c r="F1716" s="53"/>
      <c r="G1716" s="54"/>
      <c r="H1716" s="54"/>
      <c r="I1716" s="54"/>
      <c r="J1716" s="62"/>
      <c r="K1716" s="54"/>
      <c r="L1716" s="99">
        <v>2994.85</v>
      </c>
      <c r="EX1716" s="38"/>
      <c r="EY1716" s="39"/>
      <c r="EZ1716" s="39"/>
      <c r="FA1716" s="39"/>
      <c r="FB1716" s="39"/>
      <c r="FF1716" s="3" t="s">
        <v>76</v>
      </c>
      <c r="FH1716" s="39"/>
      <c r="FJ1716" s="39"/>
    </row>
    <row r="1717" spans="1:166" customFormat="1" ht="15" x14ac:dyDescent="0.25">
      <c r="A1717" s="59"/>
      <c r="B1717" s="51" t="s">
        <v>186</v>
      </c>
      <c r="C1717" s="385" t="s">
        <v>187</v>
      </c>
      <c r="D1717" s="385"/>
      <c r="E1717" s="385"/>
      <c r="F1717" s="53" t="s">
        <v>79</v>
      </c>
      <c r="G1717" s="66">
        <v>97</v>
      </c>
      <c r="H1717" s="54"/>
      <c r="I1717" s="66">
        <v>97</v>
      </c>
      <c r="J1717" s="62"/>
      <c r="K1717" s="54"/>
      <c r="L1717" s="99">
        <v>2905</v>
      </c>
      <c r="EX1717" s="38"/>
      <c r="EY1717" s="39"/>
      <c r="EZ1717" s="39"/>
      <c r="FA1717" s="39"/>
      <c r="FB1717" s="39"/>
      <c r="FF1717" s="3" t="s">
        <v>187</v>
      </c>
      <c r="FH1717" s="39"/>
      <c r="FJ1717" s="39"/>
    </row>
    <row r="1718" spans="1:166" customFormat="1" ht="22.5" x14ac:dyDescent="0.25">
      <c r="A1718" s="59"/>
      <c r="B1718" s="51" t="s">
        <v>188</v>
      </c>
      <c r="C1718" s="385" t="s">
        <v>189</v>
      </c>
      <c r="D1718" s="385"/>
      <c r="E1718" s="385"/>
      <c r="F1718" s="53" t="s">
        <v>79</v>
      </c>
      <c r="G1718" s="66">
        <v>55</v>
      </c>
      <c r="H1718" s="60">
        <v>0.85</v>
      </c>
      <c r="I1718" s="60">
        <v>46.75</v>
      </c>
      <c r="J1718" s="62"/>
      <c r="K1718" s="54"/>
      <c r="L1718" s="99">
        <v>1400.09</v>
      </c>
      <c r="EX1718" s="38"/>
      <c r="EY1718" s="39"/>
      <c r="EZ1718" s="39"/>
      <c r="FA1718" s="39"/>
      <c r="FB1718" s="39"/>
      <c r="FF1718" s="3" t="s">
        <v>189</v>
      </c>
      <c r="FH1718" s="39"/>
      <c r="FJ1718" s="39"/>
    </row>
    <row r="1719" spans="1:166" customFormat="1" ht="15" x14ac:dyDescent="0.25">
      <c r="A1719" s="67"/>
      <c r="B1719" s="68"/>
      <c r="C1719" s="386" t="s">
        <v>82</v>
      </c>
      <c r="D1719" s="386"/>
      <c r="E1719" s="386"/>
      <c r="F1719" s="42"/>
      <c r="G1719" s="43"/>
      <c r="H1719" s="43"/>
      <c r="I1719" s="43"/>
      <c r="J1719" s="46"/>
      <c r="K1719" s="43"/>
      <c r="L1719" s="102">
        <v>7331.69</v>
      </c>
      <c r="EX1719" s="38"/>
      <c r="EY1719" s="39"/>
      <c r="EZ1719" s="39"/>
      <c r="FA1719" s="39"/>
      <c r="FB1719" s="39"/>
      <c r="FH1719" s="39" t="s">
        <v>82</v>
      </c>
      <c r="FJ1719" s="39"/>
    </row>
    <row r="1720" spans="1:166" customFormat="1" ht="33.75" x14ac:dyDescent="0.25">
      <c r="A1720" s="40" t="s">
        <v>477</v>
      </c>
      <c r="B1720" s="41" t="s">
        <v>191</v>
      </c>
      <c r="C1720" s="386" t="s">
        <v>192</v>
      </c>
      <c r="D1720" s="386"/>
      <c r="E1720" s="386"/>
      <c r="F1720" s="42" t="s">
        <v>193</v>
      </c>
      <c r="G1720" s="43">
        <v>4.2</v>
      </c>
      <c r="H1720" s="44">
        <v>1</v>
      </c>
      <c r="I1720" s="78">
        <v>4.2</v>
      </c>
      <c r="J1720" s="69">
        <v>1595.83</v>
      </c>
      <c r="K1720" s="70">
        <v>1.04236</v>
      </c>
      <c r="L1720" s="102">
        <v>6986.4</v>
      </c>
      <c r="EX1720" s="38"/>
      <c r="EY1720" s="39"/>
      <c r="EZ1720" s="39" t="s">
        <v>192</v>
      </c>
      <c r="FA1720" s="39" t="s">
        <v>4</v>
      </c>
      <c r="FB1720" s="39" t="s">
        <v>4</v>
      </c>
      <c r="FH1720" s="39"/>
      <c r="FJ1720" s="39"/>
    </row>
    <row r="1721" spans="1:166" customFormat="1" ht="15" x14ac:dyDescent="0.25">
      <c r="A1721" s="48"/>
      <c r="B1721" s="49"/>
      <c r="C1721" s="385" t="s">
        <v>194</v>
      </c>
      <c r="D1721" s="385"/>
      <c r="E1721" s="385"/>
      <c r="F1721" s="385"/>
      <c r="G1721" s="385"/>
      <c r="H1721" s="385"/>
      <c r="I1721" s="385"/>
      <c r="J1721" s="385"/>
      <c r="K1721" s="385"/>
      <c r="L1721" s="387"/>
      <c r="EX1721" s="38"/>
      <c r="EY1721" s="39"/>
      <c r="EZ1721" s="39"/>
      <c r="FA1721" s="39"/>
      <c r="FB1721" s="39"/>
      <c r="FH1721" s="39"/>
      <c r="FI1721" s="3" t="s">
        <v>194</v>
      </c>
      <c r="FJ1721" s="39"/>
    </row>
    <row r="1722" spans="1:166" customFormat="1" ht="15" x14ac:dyDescent="0.25">
      <c r="A1722" s="50"/>
      <c r="B1722" s="51"/>
      <c r="C1722" s="388" t="s">
        <v>87</v>
      </c>
      <c r="D1722" s="388"/>
      <c r="E1722" s="388"/>
      <c r="F1722" s="388"/>
      <c r="G1722" s="388"/>
      <c r="H1722" s="388"/>
      <c r="I1722" s="388"/>
      <c r="J1722" s="388"/>
      <c r="K1722" s="388"/>
      <c r="L1722" s="389"/>
      <c r="EX1722" s="38"/>
      <c r="EY1722" s="39"/>
      <c r="EZ1722" s="39"/>
      <c r="FA1722" s="39"/>
      <c r="FB1722" s="39"/>
      <c r="FD1722" s="3" t="s">
        <v>87</v>
      </c>
      <c r="FH1722" s="39"/>
      <c r="FJ1722" s="39"/>
    </row>
    <row r="1723" spans="1:166" customFormat="1" ht="15" x14ac:dyDescent="0.25">
      <c r="A1723" s="50"/>
      <c r="B1723" s="51"/>
      <c r="C1723" s="388" t="s">
        <v>88</v>
      </c>
      <c r="D1723" s="388"/>
      <c r="E1723" s="388"/>
      <c r="F1723" s="388"/>
      <c r="G1723" s="388"/>
      <c r="H1723" s="388"/>
      <c r="I1723" s="388"/>
      <c r="J1723" s="388"/>
      <c r="K1723" s="388"/>
      <c r="L1723" s="389"/>
      <c r="EX1723" s="38"/>
      <c r="EY1723" s="39"/>
      <c r="EZ1723" s="39"/>
      <c r="FA1723" s="39"/>
      <c r="FB1723" s="39"/>
      <c r="FD1723" s="3" t="s">
        <v>88</v>
      </c>
      <c r="FH1723" s="39"/>
      <c r="FJ1723" s="39"/>
    </row>
    <row r="1724" spans="1:166" customFormat="1" ht="15" x14ac:dyDescent="0.25">
      <c r="A1724" s="67"/>
      <c r="B1724" s="68"/>
      <c r="C1724" s="386" t="s">
        <v>82</v>
      </c>
      <c r="D1724" s="386"/>
      <c r="E1724" s="386"/>
      <c r="F1724" s="42"/>
      <c r="G1724" s="43"/>
      <c r="H1724" s="43"/>
      <c r="I1724" s="43"/>
      <c r="J1724" s="46"/>
      <c r="K1724" s="43"/>
      <c r="L1724" s="102">
        <v>6986.4</v>
      </c>
      <c r="EX1724" s="38"/>
      <c r="EY1724" s="39"/>
      <c r="EZ1724" s="39"/>
      <c r="FA1724" s="39"/>
      <c r="FB1724" s="39"/>
      <c r="FH1724" s="39" t="s">
        <v>82</v>
      </c>
      <c r="FJ1724" s="39"/>
    </row>
    <row r="1725" spans="1:166" customFormat="1" ht="15" x14ac:dyDescent="0.25">
      <c r="A1725" s="67"/>
      <c r="B1725" s="80"/>
      <c r="C1725" s="80"/>
      <c r="D1725" s="80"/>
      <c r="E1725" s="80"/>
      <c r="F1725" s="81"/>
      <c r="G1725" s="81"/>
      <c r="H1725" s="81"/>
      <c r="I1725" s="81"/>
      <c r="J1725" s="82"/>
      <c r="K1725" s="81"/>
      <c r="L1725" s="105"/>
      <c r="EX1725" s="38"/>
      <c r="EY1725" s="39"/>
      <c r="EZ1725" s="39"/>
      <c r="FA1725" s="39"/>
      <c r="FB1725" s="39"/>
      <c r="FH1725" s="39"/>
      <c r="FJ1725" s="39"/>
    </row>
    <row r="1726" spans="1:166" customFormat="1" ht="15" x14ac:dyDescent="0.25">
      <c r="A1726" s="83"/>
      <c r="B1726" s="84"/>
      <c r="C1726" s="386" t="s">
        <v>478</v>
      </c>
      <c r="D1726" s="386"/>
      <c r="E1726" s="386"/>
      <c r="F1726" s="386"/>
      <c r="G1726" s="386"/>
      <c r="H1726" s="386"/>
      <c r="I1726" s="386"/>
      <c r="J1726" s="386"/>
      <c r="K1726" s="386"/>
      <c r="L1726" s="106">
        <v>3508019.27</v>
      </c>
      <c r="EX1726" s="38"/>
      <c r="EY1726" s="39"/>
      <c r="EZ1726" s="39"/>
      <c r="FA1726" s="39"/>
      <c r="FB1726" s="39"/>
      <c r="FH1726" s="39"/>
      <c r="FJ1726" s="39" t="s">
        <v>478</v>
      </c>
    </row>
    <row r="1727" spans="1:166" customFormat="1" ht="15" x14ac:dyDescent="0.25">
      <c r="A1727" s="391" t="s">
        <v>479</v>
      </c>
      <c r="B1727" s="392"/>
      <c r="C1727" s="392"/>
      <c r="D1727" s="392"/>
      <c r="E1727" s="392"/>
      <c r="F1727" s="392"/>
      <c r="G1727" s="392"/>
      <c r="H1727" s="392"/>
      <c r="I1727" s="392"/>
      <c r="J1727" s="392"/>
      <c r="K1727" s="392"/>
      <c r="L1727" s="393"/>
      <c r="EX1727" s="38" t="s">
        <v>479</v>
      </c>
      <c r="EY1727" s="39"/>
      <c r="EZ1727" s="39"/>
      <c r="FA1727" s="39"/>
      <c r="FB1727" s="39"/>
      <c r="FH1727" s="39"/>
      <c r="FJ1727" s="39"/>
    </row>
    <row r="1728" spans="1:166" customFormat="1" ht="23.25" x14ac:dyDescent="0.25">
      <c r="A1728" s="40" t="s">
        <v>480</v>
      </c>
      <c r="B1728" s="41" t="s">
        <v>481</v>
      </c>
      <c r="C1728" s="386" t="s">
        <v>482</v>
      </c>
      <c r="D1728" s="386"/>
      <c r="E1728" s="386"/>
      <c r="F1728" s="42" t="s">
        <v>483</v>
      </c>
      <c r="G1728" s="43">
        <v>16</v>
      </c>
      <c r="H1728" s="44">
        <v>1</v>
      </c>
      <c r="I1728" s="44">
        <v>16</v>
      </c>
      <c r="J1728" s="46"/>
      <c r="K1728" s="43"/>
      <c r="L1728" s="47"/>
      <c r="EX1728" s="38"/>
      <c r="EY1728" s="39"/>
      <c r="EZ1728" s="39" t="s">
        <v>482</v>
      </c>
      <c r="FA1728" s="39" t="s">
        <v>4</v>
      </c>
      <c r="FB1728" s="39" t="s">
        <v>4</v>
      </c>
      <c r="FH1728" s="39"/>
      <c r="FJ1728" s="39"/>
    </row>
    <row r="1729" spans="1:166" customFormat="1" ht="15" x14ac:dyDescent="0.25">
      <c r="A1729" s="48"/>
      <c r="B1729" s="49"/>
      <c r="C1729" s="385" t="s">
        <v>484</v>
      </c>
      <c r="D1729" s="385"/>
      <c r="E1729" s="385"/>
      <c r="F1729" s="385"/>
      <c r="G1729" s="385"/>
      <c r="H1729" s="385"/>
      <c r="I1729" s="385"/>
      <c r="J1729" s="385"/>
      <c r="K1729" s="385"/>
      <c r="L1729" s="387"/>
      <c r="EX1729" s="38"/>
      <c r="EY1729" s="39"/>
      <c r="EZ1729" s="39"/>
      <c r="FA1729" s="39"/>
      <c r="FB1729" s="39"/>
      <c r="FC1729" s="3" t="s">
        <v>484</v>
      </c>
      <c r="FH1729" s="39"/>
      <c r="FJ1729" s="39"/>
    </row>
    <row r="1730" spans="1:166" customFormat="1" ht="68.25" x14ac:dyDescent="0.25">
      <c r="A1730" s="50"/>
      <c r="B1730" s="51" t="s">
        <v>61</v>
      </c>
      <c r="C1730" s="388" t="s">
        <v>62</v>
      </c>
      <c r="D1730" s="388"/>
      <c r="E1730" s="388"/>
      <c r="F1730" s="388"/>
      <c r="G1730" s="388"/>
      <c r="H1730" s="388"/>
      <c r="I1730" s="388"/>
      <c r="J1730" s="388"/>
      <c r="K1730" s="388"/>
      <c r="L1730" s="389"/>
      <c r="EX1730" s="38"/>
      <c r="EY1730" s="39"/>
      <c r="EZ1730" s="39"/>
      <c r="FA1730" s="39"/>
      <c r="FB1730" s="39"/>
      <c r="FD1730" s="3" t="s">
        <v>62</v>
      </c>
      <c r="FH1730" s="39"/>
      <c r="FJ1730" s="39"/>
    </row>
    <row r="1731" spans="1:166" customFormat="1" ht="23.25" x14ac:dyDescent="0.25">
      <c r="A1731" s="50"/>
      <c r="B1731" s="51" t="s">
        <v>63</v>
      </c>
      <c r="C1731" s="388" t="s">
        <v>64</v>
      </c>
      <c r="D1731" s="388"/>
      <c r="E1731" s="388"/>
      <c r="F1731" s="388"/>
      <c r="G1731" s="388"/>
      <c r="H1731" s="388"/>
      <c r="I1731" s="388"/>
      <c r="J1731" s="388"/>
      <c r="K1731" s="388"/>
      <c r="L1731" s="389"/>
      <c r="EX1731" s="38"/>
      <c r="EY1731" s="39"/>
      <c r="EZ1731" s="39"/>
      <c r="FA1731" s="39"/>
      <c r="FB1731" s="39"/>
      <c r="FD1731" s="3" t="s">
        <v>64</v>
      </c>
      <c r="FH1731" s="39"/>
      <c r="FJ1731" s="39"/>
    </row>
    <row r="1732" spans="1:166" customFormat="1" ht="15" x14ac:dyDescent="0.25">
      <c r="A1732" s="52"/>
      <c r="B1732" s="51" t="s">
        <v>56</v>
      </c>
      <c r="C1732" s="385" t="s">
        <v>65</v>
      </c>
      <c r="D1732" s="385"/>
      <c r="E1732" s="385"/>
      <c r="F1732" s="53"/>
      <c r="G1732" s="54"/>
      <c r="H1732" s="54"/>
      <c r="I1732" s="54"/>
      <c r="J1732" s="55">
        <v>6297.75</v>
      </c>
      <c r="K1732" s="56">
        <v>1.3225</v>
      </c>
      <c r="L1732" s="99">
        <v>133260.39000000001</v>
      </c>
      <c r="EX1732" s="38"/>
      <c r="EY1732" s="39"/>
      <c r="EZ1732" s="39"/>
      <c r="FA1732" s="39"/>
      <c r="FB1732" s="39"/>
      <c r="FE1732" s="3" t="s">
        <v>65</v>
      </c>
      <c r="FH1732" s="39"/>
      <c r="FJ1732" s="39"/>
    </row>
    <row r="1733" spans="1:166" customFormat="1" ht="15" x14ac:dyDescent="0.25">
      <c r="A1733" s="59"/>
      <c r="B1733" s="51"/>
      <c r="C1733" s="385" t="s">
        <v>72</v>
      </c>
      <c r="D1733" s="385"/>
      <c r="E1733" s="385"/>
      <c r="F1733" s="53" t="s">
        <v>73</v>
      </c>
      <c r="G1733" s="60">
        <v>4.8600000000000003</v>
      </c>
      <c r="H1733" s="56">
        <v>1.3225</v>
      </c>
      <c r="I1733" s="56">
        <v>102.83759999999999</v>
      </c>
      <c r="J1733" s="62"/>
      <c r="K1733" s="54"/>
      <c r="L1733" s="57"/>
      <c r="EX1733" s="38"/>
      <c r="EY1733" s="39"/>
      <c r="EZ1733" s="39"/>
      <c r="FA1733" s="39"/>
      <c r="FB1733" s="39"/>
      <c r="FF1733" s="3" t="s">
        <v>72</v>
      </c>
      <c r="FH1733" s="39"/>
      <c r="FJ1733" s="39"/>
    </row>
    <row r="1734" spans="1:166" customFormat="1" ht="15" x14ac:dyDescent="0.25">
      <c r="A1734" s="48"/>
      <c r="B1734" s="51"/>
      <c r="C1734" s="384" t="s">
        <v>75</v>
      </c>
      <c r="D1734" s="384"/>
      <c r="E1734" s="384"/>
      <c r="F1734" s="63"/>
      <c r="G1734" s="64"/>
      <c r="H1734" s="64"/>
      <c r="I1734" s="64"/>
      <c r="J1734" s="65">
        <v>6297.75</v>
      </c>
      <c r="K1734" s="64"/>
      <c r="L1734" s="101">
        <v>133260.39000000001</v>
      </c>
      <c r="EX1734" s="38"/>
      <c r="EY1734" s="39"/>
      <c r="EZ1734" s="39"/>
      <c r="FA1734" s="39"/>
      <c r="FB1734" s="39"/>
      <c r="FG1734" s="3" t="s">
        <v>75</v>
      </c>
      <c r="FH1734" s="39"/>
      <c r="FJ1734" s="39"/>
    </row>
    <row r="1735" spans="1:166" customFormat="1" ht="15" x14ac:dyDescent="0.25">
      <c r="A1735" s="59"/>
      <c r="B1735" s="51"/>
      <c r="C1735" s="385" t="s">
        <v>76</v>
      </c>
      <c r="D1735" s="385"/>
      <c r="E1735" s="385"/>
      <c r="F1735" s="53"/>
      <c r="G1735" s="54"/>
      <c r="H1735" s="54"/>
      <c r="I1735" s="54"/>
      <c r="J1735" s="62"/>
      <c r="K1735" s="54"/>
      <c r="L1735" s="99">
        <v>133260.39000000001</v>
      </c>
      <c r="EX1735" s="38"/>
      <c r="EY1735" s="39"/>
      <c r="EZ1735" s="39"/>
      <c r="FA1735" s="39"/>
      <c r="FB1735" s="39"/>
      <c r="FF1735" s="3" t="s">
        <v>76</v>
      </c>
      <c r="FH1735" s="39"/>
      <c r="FJ1735" s="39"/>
    </row>
    <row r="1736" spans="1:166" customFormat="1" ht="23.25" x14ac:dyDescent="0.25">
      <c r="A1736" s="59"/>
      <c r="B1736" s="51" t="s">
        <v>485</v>
      </c>
      <c r="C1736" s="385" t="s">
        <v>486</v>
      </c>
      <c r="D1736" s="385"/>
      <c r="E1736" s="385"/>
      <c r="F1736" s="53" t="s">
        <v>79</v>
      </c>
      <c r="G1736" s="66">
        <v>74</v>
      </c>
      <c r="H1736" s="54"/>
      <c r="I1736" s="66">
        <v>74</v>
      </c>
      <c r="J1736" s="62"/>
      <c r="K1736" s="54"/>
      <c r="L1736" s="99">
        <v>98612.69</v>
      </c>
      <c r="EX1736" s="38"/>
      <c r="EY1736" s="39"/>
      <c r="EZ1736" s="39"/>
      <c r="FA1736" s="39"/>
      <c r="FB1736" s="39"/>
      <c r="FF1736" s="3" t="s">
        <v>486</v>
      </c>
      <c r="FH1736" s="39"/>
      <c r="FJ1736" s="39"/>
    </row>
    <row r="1737" spans="1:166" customFormat="1" ht="23.25" x14ac:dyDescent="0.25">
      <c r="A1737" s="59"/>
      <c r="B1737" s="51" t="s">
        <v>487</v>
      </c>
      <c r="C1737" s="385" t="s">
        <v>488</v>
      </c>
      <c r="D1737" s="385"/>
      <c r="E1737" s="385"/>
      <c r="F1737" s="53" t="s">
        <v>79</v>
      </c>
      <c r="G1737" s="66">
        <v>36</v>
      </c>
      <c r="H1737" s="54"/>
      <c r="I1737" s="66">
        <v>36</v>
      </c>
      <c r="J1737" s="62"/>
      <c r="K1737" s="54"/>
      <c r="L1737" s="99">
        <v>47973.74</v>
      </c>
      <c r="EX1737" s="38"/>
      <c r="EY1737" s="39"/>
      <c r="EZ1737" s="39"/>
      <c r="FA1737" s="39"/>
      <c r="FB1737" s="39"/>
      <c r="FF1737" s="3" t="s">
        <v>488</v>
      </c>
      <c r="FH1737" s="39"/>
      <c r="FJ1737" s="39"/>
    </row>
    <row r="1738" spans="1:166" customFormat="1" ht="15" x14ac:dyDescent="0.25">
      <c r="A1738" s="67"/>
      <c r="B1738" s="68"/>
      <c r="C1738" s="386" t="s">
        <v>82</v>
      </c>
      <c r="D1738" s="386"/>
      <c r="E1738" s="386"/>
      <c r="F1738" s="42"/>
      <c r="G1738" s="43"/>
      <c r="H1738" s="43"/>
      <c r="I1738" s="43"/>
      <c r="J1738" s="46"/>
      <c r="K1738" s="43"/>
      <c r="L1738" s="102">
        <v>279846.82</v>
      </c>
      <c r="EX1738" s="38"/>
      <c r="EY1738" s="39"/>
      <c r="EZ1738" s="39"/>
      <c r="FA1738" s="39"/>
      <c r="FB1738" s="39"/>
      <c r="FH1738" s="39" t="s">
        <v>82</v>
      </c>
      <c r="FJ1738" s="39"/>
    </row>
    <row r="1739" spans="1:166" customFormat="1" ht="34.5" x14ac:dyDescent="0.25">
      <c r="A1739" s="40" t="s">
        <v>489</v>
      </c>
      <c r="B1739" s="41" t="s">
        <v>490</v>
      </c>
      <c r="C1739" s="386" t="s">
        <v>491</v>
      </c>
      <c r="D1739" s="386"/>
      <c r="E1739" s="386"/>
      <c r="F1739" s="42" t="s">
        <v>85</v>
      </c>
      <c r="G1739" s="43">
        <v>8</v>
      </c>
      <c r="H1739" s="44">
        <v>1</v>
      </c>
      <c r="I1739" s="44">
        <v>8</v>
      </c>
      <c r="J1739" s="46"/>
      <c r="K1739" s="43"/>
      <c r="L1739" s="47"/>
      <c r="EX1739" s="38"/>
      <c r="EY1739" s="39"/>
      <c r="EZ1739" s="39" t="s">
        <v>491</v>
      </c>
      <c r="FA1739" s="39" t="s">
        <v>4</v>
      </c>
      <c r="FB1739" s="39" t="s">
        <v>4</v>
      </c>
      <c r="FH1739" s="39"/>
      <c r="FJ1739" s="39"/>
    </row>
    <row r="1740" spans="1:166" customFormat="1" ht="15" x14ac:dyDescent="0.25">
      <c r="A1740" s="48"/>
      <c r="B1740" s="49"/>
      <c r="C1740" s="385" t="s">
        <v>492</v>
      </c>
      <c r="D1740" s="385"/>
      <c r="E1740" s="385"/>
      <c r="F1740" s="385"/>
      <c r="G1740" s="385"/>
      <c r="H1740" s="385"/>
      <c r="I1740" s="385"/>
      <c r="J1740" s="385"/>
      <c r="K1740" s="385"/>
      <c r="L1740" s="387"/>
      <c r="EX1740" s="38"/>
      <c r="EY1740" s="39"/>
      <c r="EZ1740" s="39"/>
      <c r="FA1740" s="39"/>
      <c r="FB1740" s="39"/>
      <c r="FC1740" s="3" t="s">
        <v>492</v>
      </c>
      <c r="FH1740" s="39"/>
      <c r="FJ1740" s="39"/>
    </row>
    <row r="1741" spans="1:166" customFormat="1" ht="68.25" x14ac:dyDescent="0.25">
      <c r="A1741" s="50"/>
      <c r="B1741" s="51" t="s">
        <v>61</v>
      </c>
      <c r="C1741" s="388" t="s">
        <v>62</v>
      </c>
      <c r="D1741" s="388"/>
      <c r="E1741" s="388"/>
      <c r="F1741" s="388"/>
      <c r="G1741" s="388"/>
      <c r="H1741" s="388"/>
      <c r="I1741" s="388"/>
      <c r="J1741" s="388"/>
      <c r="K1741" s="388"/>
      <c r="L1741" s="389"/>
      <c r="EX1741" s="38"/>
      <c r="EY1741" s="39"/>
      <c r="EZ1741" s="39"/>
      <c r="FA1741" s="39"/>
      <c r="FB1741" s="39"/>
      <c r="FD1741" s="3" t="s">
        <v>62</v>
      </c>
      <c r="FH1741" s="39"/>
      <c r="FJ1741" s="39"/>
    </row>
    <row r="1742" spans="1:166" customFormat="1" ht="23.25" x14ac:dyDescent="0.25">
      <c r="A1742" s="50"/>
      <c r="B1742" s="51" t="s">
        <v>63</v>
      </c>
      <c r="C1742" s="388" t="s">
        <v>64</v>
      </c>
      <c r="D1742" s="388"/>
      <c r="E1742" s="388"/>
      <c r="F1742" s="388"/>
      <c r="G1742" s="388"/>
      <c r="H1742" s="388"/>
      <c r="I1742" s="388"/>
      <c r="J1742" s="388"/>
      <c r="K1742" s="388"/>
      <c r="L1742" s="389"/>
      <c r="EX1742" s="38"/>
      <c r="EY1742" s="39"/>
      <c r="EZ1742" s="39"/>
      <c r="FA1742" s="39"/>
      <c r="FB1742" s="39"/>
      <c r="FD1742" s="3" t="s">
        <v>64</v>
      </c>
      <c r="FH1742" s="39"/>
      <c r="FJ1742" s="39"/>
    </row>
    <row r="1743" spans="1:166" customFormat="1" ht="15" x14ac:dyDescent="0.25">
      <c r="A1743" s="52"/>
      <c r="B1743" s="51" t="s">
        <v>56</v>
      </c>
      <c r="C1743" s="385" t="s">
        <v>65</v>
      </c>
      <c r="D1743" s="385"/>
      <c r="E1743" s="385"/>
      <c r="F1743" s="53"/>
      <c r="G1743" s="54"/>
      <c r="H1743" s="54"/>
      <c r="I1743" s="54"/>
      <c r="J1743" s="55">
        <v>1062.58</v>
      </c>
      <c r="K1743" s="56">
        <v>1.3225</v>
      </c>
      <c r="L1743" s="99">
        <v>11242.1</v>
      </c>
      <c r="EX1743" s="38"/>
      <c r="EY1743" s="39"/>
      <c r="EZ1743" s="39"/>
      <c r="FA1743" s="39"/>
      <c r="FB1743" s="39"/>
      <c r="FE1743" s="3" t="s">
        <v>65</v>
      </c>
      <c r="FH1743" s="39"/>
      <c r="FJ1743" s="39"/>
    </row>
    <row r="1744" spans="1:166" customFormat="1" ht="15" x14ac:dyDescent="0.25">
      <c r="A1744" s="59"/>
      <c r="B1744" s="51"/>
      <c r="C1744" s="385" t="s">
        <v>72</v>
      </c>
      <c r="D1744" s="385"/>
      <c r="E1744" s="385"/>
      <c r="F1744" s="53" t="s">
        <v>73</v>
      </c>
      <c r="G1744" s="60">
        <v>0.82</v>
      </c>
      <c r="H1744" s="56">
        <v>1.3225</v>
      </c>
      <c r="I1744" s="56">
        <v>8.6755999999999993</v>
      </c>
      <c r="J1744" s="62"/>
      <c r="K1744" s="54"/>
      <c r="L1744" s="57"/>
      <c r="EX1744" s="38"/>
      <c r="EY1744" s="39"/>
      <c r="EZ1744" s="39"/>
      <c r="FA1744" s="39"/>
      <c r="FB1744" s="39"/>
      <c r="FF1744" s="3" t="s">
        <v>72</v>
      </c>
      <c r="FH1744" s="39"/>
      <c r="FJ1744" s="39"/>
    </row>
    <row r="1745" spans="1:168" customFormat="1" ht="15" x14ac:dyDescent="0.25">
      <c r="A1745" s="48"/>
      <c r="B1745" s="51"/>
      <c r="C1745" s="384" t="s">
        <v>75</v>
      </c>
      <c r="D1745" s="384"/>
      <c r="E1745" s="384"/>
      <c r="F1745" s="63"/>
      <c r="G1745" s="64"/>
      <c r="H1745" s="64"/>
      <c r="I1745" s="64"/>
      <c r="J1745" s="65">
        <v>1062.58</v>
      </c>
      <c r="K1745" s="64"/>
      <c r="L1745" s="101">
        <v>11242.1</v>
      </c>
      <c r="EX1745" s="38"/>
      <c r="EY1745" s="39"/>
      <c r="EZ1745" s="39"/>
      <c r="FA1745" s="39"/>
      <c r="FB1745" s="39"/>
      <c r="FG1745" s="3" t="s">
        <v>75</v>
      </c>
      <c r="FH1745" s="39"/>
      <c r="FJ1745" s="39"/>
    </row>
    <row r="1746" spans="1:168" customFormat="1" ht="15" x14ac:dyDescent="0.25">
      <c r="A1746" s="59"/>
      <c r="B1746" s="51"/>
      <c r="C1746" s="385" t="s">
        <v>76</v>
      </c>
      <c r="D1746" s="385"/>
      <c r="E1746" s="385"/>
      <c r="F1746" s="53"/>
      <c r="G1746" s="54"/>
      <c r="H1746" s="54"/>
      <c r="I1746" s="54"/>
      <c r="J1746" s="62"/>
      <c r="K1746" s="54"/>
      <c r="L1746" s="99">
        <v>11242.1</v>
      </c>
      <c r="EX1746" s="38"/>
      <c r="EY1746" s="39"/>
      <c r="EZ1746" s="39"/>
      <c r="FA1746" s="39"/>
      <c r="FB1746" s="39"/>
      <c r="FF1746" s="3" t="s">
        <v>76</v>
      </c>
      <c r="FH1746" s="39"/>
      <c r="FJ1746" s="39"/>
    </row>
    <row r="1747" spans="1:168" customFormat="1" ht="23.25" x14ac:dyDescent="0.25">
      <c r="A1747" s="59"/>
      <c r="B1747" s="51" t="s">
        <v>485</v>
      </c>
      <c r="C1747" s="385" t="s">
        <v>486</v>
      </c>
      <c r="D1747" s="385"/>
      <c r="E1747" s="385"/>
      <c r="F1747" s="53" t="s">
        <v>79</v>
      </c>
      <c r="G1747" s="66">
        <v>74</v>
      </c>
      <c r="H1747" s="54"/>
      <c r="I1747" s="66">
        <v>74</v>
      </c>
      <c r="J1747" s="62"/>
      <c r="K1747" s="54"/>
      <c r="L1747" s="99">
        <v>8319.15</v>
      </c>
      <c r="EX1747" s="38"/>
      <c r="EY1747" s="39"/>
      <c r="EZ1747" s="39"/>
      <c r="FA1747" s="39"/>
      <c r="FB1747" s="39"/>
      <c r="FF1747" s="3" t="s">
        <v>486</v>
      </c>
      <c r="FH1747" s="39"/>
      <c r="FJ1747" s="39"/>
    </row>
    <row r="1748" spans="1:168" customFormat="1" ht="23.25" x14ac:dyDescent="0.25">
      <c r="A1748" s="59"/>
      <c r="B1748" s="51" t="s">
        <v>487</v>
      </c>
      <c r="C1748" s="385" t="s">
        <v>488</v>
      </c>
      <c r="D1748" s="385"/>
      <c r="E1748" s="385"/>
      <c r="F1748" s="53" t="s">
        <v>79</v>
      </c>
      <c r="G1748" s="66">
        <v>36</v>
      </c>
      <c r="H1748" s="54"/>
      <c r="I1748" s="66">
        <v>36</v>
      </c>
      <c r="J1748" s="62"/>
      <c r="K1748" s="54"/>
      <c r="L1748" s="99">
        <v>4047.16</v>
      </c>
      <c r="EX1748" s="38"/>
      <c r="EY1748" s="39"/>
      <c r="EZ1748" s="39"/>
      <c r="FA1748" s="39"/>
      <c r="FB1748" s="39"/>
      <c r="FF1748" s="3" t="s">
        <v>488</v>
      </c>
      <c r="FH1748" s="39"/>
      <c r="FJ1748" s="39"/>
    </row>
    <row r="1749" spans="1:168" customFormat="1" ht="15" x14ac:dyDescent="0.25">
      <c r="A1749" s="67"/>
      <c r="B1749" s="68"/>
      <c r="C1749" s="386" t="s">
        <v>82</v>
      </c>
      <c r="D1749" s="386"/>
      <c r="E1749" s="386"/>
      <c r="F1749" s="42"/>
      <c r="G1749" s="43"/>
      <c r="H1749" s="43"/>
      <c r="I1749" s="43"/>
      <c r="J1749" s="46"/>
      <c r="K1749" s="43"/>
      <c r="L1749" s="102">
        <v>23608.41</v>
      </c>
      <c r="EX1749" s="38"/>
      <c r="EY1749" s="39"/>
      <c r="EZ1749" s="39"/>
      <c r="FA1749" s="39"/>
      <c r="FB1749" s="39"/>
      <c r="FH1749" s="39" t="s">
        <v>82</v>
      </c>
      <c r="FJ1749" s="39"/>
    </row>
    <row r="1750" spans="1:168" customFormat="1" ht="15" x14ac:dyDescent="0.25">
      <c r="A1750" s="67"/>
      <c r="B1750" s="80"/>
      <c r="C1750" s="80"/>
      <c r="D1750" s="80"/>
      <c r="E1750" s="80"/>
      <c r="F1750" s="81"/>
      <c r="G1750" s="81"/>
      <c r="H1750" s="81"/>
      <c r="I1750" s="81"/>
      <c r="J1750" s="82"/>
      <c r="K1750" s="81"/>
      <c r="L1750" s="105"/>
      <c r="EX1750" s="38"/>
      <c r="EY1750" s="39"/>
      <c r="EZ1750" s="39"/>
      <c r="FA1750" s="39"/>
      <c r="FB1750" s="39"/>
      <c r="FH1750" s="39"/>
      <c r="FJ1750" s="39"/>
    </row>
    <row r="1751" spans="1:168" customFormat="1" ht="15" x14ac:dyDescent="0.25">
      <c r="A1751" s="83"/>
      <c r="B1751" s="84"/>
      <c r="C1751" s="386" t="s">
        <v>493</v>
      </c>
      <c r="D1751" s="386"/>
      <c r="E1751" s="386"/>
      <c r="F1751" s="386"/>
      <c r="G1751" s="386"/>
      <c r="H1751" s="386"/>
      <c r="I1751" s="386"/>
      <c r="J1751" s="386"/>
      <c r="K1751" s="386"/>
      <c r="L1751" s="106">
        <v>303455.23</v>
      </c>
      <c r="EX1751" s="38"/>
      <c r="EY1751" s="39"/>
      <c r="EZ1751" s="39"/>
      <c r="FA1751" s="39"/>
      <c r="FB1751" s="39"/>
      <c r="FH1751" s="39"/>
      <c r="FJ1751" s="39" t="s">
        <v>493</v>
      </c>
    </row>
    <row r="1752" spans="1:168" customFormat="1" ht="11.25" hidden="1" customHeight="1" x14ac:dyDescent="0.25">
      <c r="A1752" s="107"/>
      <c r="B1752" s="86"/>
      <c r="C1752" s="86"/>
      <c r="D1752" s="86"/>
      <c r="E1752" s="86"/>
      <c r="F1752" s="86"/>
      <c r="G1752" s="86"/>
      <c r="H1752" s="86"/>
      <c r="I1752" s="86"/>
      <c r="J1752" s="86"/>
      <c r="K1752" s="86"/>
      <c r="L1752" s="108"/>
    </row>
    <row r="1753" spans="1:168" customFormat="1" ht="15" x14ac:dyDescent="0.25">
      <c r="A1753" s="83"/>
      <c r="B1753" s="84"/>
      <c r="C1753" s="386" t="s">
        <v>494</v>
      </c>
      <c r="D1753" s="386"/>
      <c r="E1753" s="386"/>
      <c r="F1753" s="386"/>
      <c r="G1753" s="386"/>
      <c r="H1753" s="386"/>
      <c r="I1753" s="386"/>
      <c r="J1753" s="386"/>
      <c r="K1753" s="386"/>
      <c r="L1753" s="85"/>
      <c r="FK1753" s="39" t="s">
        <v>494</v>
      </c>
    </row>
    <row r="1754" spans="1:168" customFormat="1" ht="16.5" x14ac:dyDescent="0.3">
      <c r="A1754" s="87"/>
      <c r="B1754" s="51"/>
      <c r="C1754" s="385" t="s">
        <v>495</v>
      </c>
      <c r="D1754" s="385"/>
      <c r="E1754" s="385"/>
      <c r="F1754" s="385"/>
      <c r="G1754" s="385"/>
      <c r="H1754" s="385"/>
      <c r="I1754" s="385"/>
      <c r="J1754" s="385"/>
      <c r="K1754" s="385"/>
      <c r="L1754" s="109">
        <v>12958050.98</v>
      </c>
      <c r="M1754" s="89"/>
      <c r="N1754" s="89"/>
      <c r="O1754" s="89"/>
      <c r="FK1754" s="39"/>
      <c r="FL1754" s="3" t="s">
        <v>495</v>
      </c>
    </row>
    <row r="1755" spans="1:168" customFormat="1" ht="16.5" x14ac:dyDescent="0.3">
      <c r="A1755" s="87"/>
      <c r="B1755" s="51"/>
      <c r="C1755" s="385" t="s">
        <v>496</v>
      </c>
      <c r="D1755" s="385"/>
      <c r="E1755" s="385"/>
      <c r="F1755" s="385"/>
      <c r="G1755" s="385"/>
      <c r="H1755" s="385"/>
      <c r="I1755" s="385"/>
      <c r="J1755" s="385"/>
      <c r="K1755" s="385"/>
      <c r="L1755" s="88"/>
      <c r="M1755" s="89"/>
      <c r="N1755" s="89"/>
      <c r="O1755" s="89"/>
      <c r="FK1755" s="39"/>
      <c r="FL1755" s="3" t="s">
        <v>496</v>
      </c>
    </row>
    <row r="1756" spans="1:168" customFormat="1" ht="16.5" x14ac:dyDescent="0.3">
      <c r="A1756" s="87"/>
      <c r="B1756" s="51"/>
      <c r="C1756" s="385" t="s">
        <v>497</v>
      </c>
      <c r="D1756" s="385"/>
      <c r="E1756" s="385"/>
      <c r="F1756" s="385"/>
      <c r="G1756" s="385"/>
      <c r="H1756" s="385"/>
      <c r="I1756" s="385"/>
      <c r="J1756" s="385"/>
      <c r="K1756" s="385"/>
      <c r="L1756" s="109">
        <v>2976684.63</v>
      </c>
      <c r="M1756" s="89"/>
      <c r="N1756" s="89"/>
      <c r="O1756" s="89"/>
      <c r="FK1756" s="39"/>
      <c r="FL1756" s="3" t="s">
        <v>497</v>
      </c>
    </row>
    <row r="1757" spans="1:168" customFormat="1" ht="16.5" x14ac:dyDescent="0.3">
      <c r="A1757" s="87"/>
      <c r="B1757" s="51"/>
      <c r="C1757" s="385" t="s">
        <v>498</v>
      </c>
      <c r="D1757" s="385"/>
      <c r="E1757" s="385"/>
      <c r="F1757" s="385"/>
      <c r="G1757" s="385"/>
      <c r="H1757" s="385"/>
      <c r="I1757" s="385"/>
      <c r="J1757" s="385"/>
      <c r="K1757" s="385"/>
      <c r="L1757" s="109">
        <v>1000362.29</v>
      </c>
      <c r="M1757" s="89"/>
      <c r="N1757" s="89"/>
      <c r="O1757" s="89"/>
      <c r="FK1757" s="39"/>
      <c r="FL1757" s="3" t="s">
        <v>498</v>
      </c>
    </row>
    <row r="1758" spans="1:168" customFormat="1" ht="16.5" x14ac:dyDescent="0.3">
      <c r="A1758" s="87"/>
      <c r="B1758" s="51"/>
      <c r="C1758" s="385" t="s">
        <v>499</v>
      </c>
      <c r="D1758" s="385"/>
      <c r="E1758" s="385"/>
      <c r="F1758" s="385"/>
      <c r="G1758" s="385"/>
      <c r="H1758" s="385"/>
      <c r="I1758" s="385"/>
      <c r="J1758" s="385"/>
      <c r="K1758" s="385"/>
      <c r="L1758" s="109">
        <v>3981.39</v>
      </c>
      <c r="M1758" s="89"/>
      <c r="N1758" s="89"/>
      <c r="O1758" s="89"/>
      <c r="FK1758" s="39"/>
      <c r="FL1758" s="3" t="s">
        <v>499</v>
      </c>
    </row>
    <row r="1759" spans="1:168" customFormat="1" ht="16.5" x14ac:dyDescent="0.3">
      <c r="A1759" s="87"/>
      <c r="B1759" s="51"/>
      <c r="C1759" s="385" t="s">
        <v>500</v>
      </c>
      <c r="D1759" s="385"/>
      <c r="E1759" s="385"/>
      <c r="F1759" s="385"/>
      <c r="G1759" s="385"/>
      <c r="H1759" s="385"/>
      <c r="I1759" s="385"/>
      <c r="J1759" s="385"/>
      <c r="K1759" s="385"/>
      <c r="L1759" s="109">
        <v>8981004.0600000005</v>
      </c>
      <c r="M1759" s="89"/>
      <c r="N1759" s="89"/>
      <c r="O1759" s="89"/>
      <c r="FK1759" s="39"/>
      <c r="FL1759" s="3" t="s">
        <v>500</v>
      </c>
    </row>
    <row r="1760" spans="1:168" customFormat="1" ht="16.5" x14ac:dyDescent="0.3">
      <c r="A1760" s="87"/>
      <c r="B1760" s="51"/>
      <c r="C1760" s="385" t="s">
        <v>501</v>
      </c>
      <c r="D1760" s="385"/>
      <c r="E1760" s="385"/>
      <c r="F1760" s="385"/>
      <c r="G1760" s="385"/>
      <c r="H1760" s="385"/>
      <c r="I1760" s="385"/>
      <c r="J1760" s="385"/>
      <c r="K1760" s="385"/>
      <c r="L1760" s="109">
        <v>2218578.21</v>
      </c>
      <c r="M1760" s="89"/>
      <c r="N1760" s="89"/>
      <c r="O1760" s="89"/>
      <c r="FK1760" s="39"/>
      <c r="FL1760" s="3" t="s">
        <v>501</v>
      </c>
    </row>
    <row r="1761" spans="1:168" customFormat="1" ht="16.5" x14ac:dyDescent="0.3">
      <c r="A1761" s="87"/>
      <c r="B1761" s="51"/>
      <c r="C1761" s="385" t="s">
        <v>496</v>
      </c>
      <c r="D1761" s="385"/>
      <c r="E1761" s="385"/>
      <c r="F1761" s="385"/>
      <c r="G1761" s="385"/>
      <c r="H1761" s="385"/>
      <c r="I1761" s="385"/>
      <c r="J1761" s="385"/>
      <c r="K1761" s="385"/>
      <c r="L1761" s="88"/>
      <c r="M1761" s="89"/>
      <c r="N1761" s="89"/>
      <c r="O1761" s="89"/>
      <c r="FK1761" s="39"/>
      <c r="FL1761" s="3" t="s">
        <v>496</v>
      </c>
    </row>
    <row r="1762" spans="1:168" customFormat="1" ht="16.5" x14ac:dyDescent="0.3">
      <c r="A1762" s="87"/>
      <c r="B1762" s="51"/>
      <c r="C1762" s="385" t="s">
        <v>502</v>
      </c>
      <c r="D1762" s="385"/>
      <c r="E1762" s="385"/>
      <c r="F1762" s="385"/>
      <c r="G1762" s="385"/>
      <c r="H1762" s="385"/>
      <c r="I1762" s="385"/>
      <c r="J1762" s="385"/>
      <c r="K1762" s="385"/>
      <c r="L1762" s="109">
        <v>805120.57</v>
      </c>
      <c r="M1762" s="89"/>
      <c r="N1762" s="89"/>
      <c r="O1762" s="89"/>
      <c r="FK1762" s="39"/>
      <c r="FL1762" s="3" t="s">
        <v>502</v>
      </c>
    </row>
    <row r="1763" spans="1:168" customFormat="1" ht="16.5" x14ac:dyDescent="0.3">
      <c r="A1763" s="87"/>
      <c r="B1763" s="51"/>
      <c r="C1763" s="385" t="s">
        <v>503</v>
      </c>
      <c r="D1763" s="385"/>
      <c r="E1763" s="385"/>
      <c r="F1763" s="385"/>
      <c r="G1763" s="385"/>
      <c r="H1763" s="385"/>
      <c r="I1763" s="385"/>
      <c r="J1763" s="385"/>
      <c r="K1763" s="385"/>
      <c r="L1763" s="109">
        <v>189843.14</v>
      </c>
      <c r="M1763" s="89"/>
      <c r="N1763" s="89"/>
      <c r="O1763" s="89"/>
      <c r="FK1763" s="39"/>
      <c r="FL1763" s="3" t="s">
        <v>503</v>
      </c>
    </row>
    <row r="1764" spans="1:168" customFormat="1" ht="16.5" x14ac:dyDescent="0.3">
      <c r="A1764" s="87"/>
      <c r="B1764" s="51"/>
      <c r="C1764" s="385" t="s">
        <v>504</v>
      </c>
      <c r="D1764" s="385"/>
      <c r="E1764" s="385"/>
      <c r="F1764" s="385"/>
      <c r="G1764" s="385"/>
      <c r="H1764" s="385"/>
      <c r="I1764" s="385"/>
      <c r="J1764" s="385"/>
      <c r="K1764" s="385"/>
      <c r="L1764" s="110">
        <v>894.25</v>
      </c>
      <c r="M1764" s="89"/>
      <c r="N1764" s="89"/>
      <c r="O1764" s="89"/>
      <c r="FK1764" s="39"/>
      <c r="FL1764" s="3" t="s">
        <v>504</v>
      </c>
    </row>
    <row r="1765" spans="1:168" customFormat="1" ht="16.5" x14ac:dyDescent="0.3">
      <c r="A1765" s="87"/>
      <c r="B1765" s="51"/>
      <c r="C1765" s="385" t="s">
        <v>505</v>
      </c>
      <c r="D1765" s="385"/>
      <c r="E1765" s="385"/>
      <c r="F1765" s="385"/>
      <c r="G1765" s="385"/>
      <c r="H1765" s="385"/>
      <c r="I1765" s="385"/>
      <c r="J1765" s="385"/>
      <c r="K1765" s="385"/>
      <c r="L1765" s="109">
        <v>7732.1</v>
      </c>
      <c r="M1765" s="89"/>
      <c r="N1765" s="89"/>
      <c r="O1765" s="89"/>
      <c r="FK1765" s="39"/>
      <c r="FL1765" s="3" t="s">
        <v>505</v>
      </c>
    </row>
    <row r="1766" spans="1:168" customFormat="1" ht="16.5" x14ac:dyDescent="0.3">
      <c r="A1766" s="87"/>
      <c r="B1766" s="51"/>
      <c r="C1766" s="385" t="s">
        <v>506</v>
      </c>
      <c r="D1766" s="385"/>
      <c r="E1766" s="385"/>
      <c r="F1766" s="385"/>
      <c r="G1766" s="385"/>
      <c r="H1766" s="385"/>
      <c r="I1766" s="385"/>
      <c r="J1766" s="385"/>
      <c r="K1766" s="385"/>
      <c r="L1766" s="109">
        <v>780576.07</v>
      </c>
      <c r="M1766" s="89"/>
      <c r="N1766" s="89"/>
      <c r="O1766" s="89"/>
      <c r="FK1766" s="39"/>
      <c r="FL1766" s="3" t="s">
        <v>506</v>
      </c>
    </row>
    <row r="1767" spans="1:168" customFormat="1" ht="16.5" x14ac:dyDescent="0.3">
      <c r="A1767" s="87"/>
      <c r="B1767" s="51"/>
      <c r="C1767" s="385" t="s">
        <v>507</v>
      </c>
      <c r="D1767" s="385"/>
      <c r="E1767" s="385"/>
      <c r="F1767" s="385"/>
      <c r="G1767" s="385"/>
      <c r="H1767" s="385"/>
      <c r="I1767" s="385"/>
      <c r="J1767" s="385"/>
      <c r="K1767" s="385"/>
      <c r="L1767" s="109">
        <v>435306.33</v>
      </c>
      <c r="M1767" s="89"/>
      <c r="N1767" s="89"/>
      <c r="O1767" s="89"/>
      <c r="FK1767" s="39"/>
      <c r="FL1767" s="3" t="s">
        <v>507</v>
      </c>
    </row>
    <row r="1768" spans="1:168" customFormat="1" ht="16.5" x14ac:dyDescent="0.3">
      <c r="A1768" s="87"/>
      <c r="B1768" s="51"/>
      <c r="C1768" s="385" t="s">
        <v>508</v>
      </c>
      <c r="D1768" s="385"/>
      <c r="E1768" s="385"/>
      <c r="F1768" s="385"/>
      <c r="G1768" s="385"/>
      <c r="H1768" s="385"/>
      <c r="I1768" s="385"/>
      <c r="J1768" s="385"/>
      <c r="K1768" s="385"/>
      <c r="L1768" s="109">
        <v>14869218.73</v>
      </c>
      <c r="M1768" s="89"/>
      <c r="N1768" s="89"/>
      <c r="O1768" s="89"/>
      <c r="FK1768" s="39"/>
      <c r="FL1768" s="3" t="s">
        <v>508</v>
      </c>
    </row>
    <row r="1769" spans="1:168" customFormat="1" ht="16.5" x14ac:dyDescent="0.3">
      <c r="A1769" s="87"/>
      <c r="B1769" s="51"/>
      <c r="C1769" s="385" t="s">
        <v>496</v>
      </c>
      <c r="D1769" s="385"/>
      <c r="E1769" s="385"/>
      <c r="F1769" s="385"/>
      <c r="G1769" s="385"/>
      <c r="H1769" s="385"/>
      <c r="I1769" s="385"/>
      <c r="J1769" s="385"/>
      <c r="K1769" s="385"/>
      <c r="L1769" s="88"/>
      <c r="M1769" s="89"/>
      <c r="N1769" s="89"/>
      <c r="O1769" s="89"/>
      <c r="FK1769" s="39"/>
      <c r="FL1769" s="3" t="s">
        <v>496</v>
      </c>
    </row>
    <row r="1770" spans="1:168" customFormat="1" ht="16.5" x14ac:dyDescent="0.3">
      <c r="A1770" s="87"/>
      <c r="B1770" s="51"/>
      <c r="C1770" s="385" t="s">
        <v>502</v>
      </c>
      <c r="D1770" s="385"/>
      <c r="E1770" s="385"/>
      <c r="F1770" s="385"/>
      <c r="G1770" s="385"/>
      <c r="H1770" s="385"/>
      <c r="I1770" s="385"/>
      <c r="J1770" s="385"/>
      <c r="K1770" s="385"/>
      <c r="L1770" s="109">
        <v>2027061.57</v>
      </c>
      <c r="M1770" s="89"/>
      <c r="N1770" s="89"/>
      <c r="O1770" s="89"/>
      <c r="FK1770" s="39"/>
      <c r="FL1770" s="3" t="s">
        <v>502</v>
      </c>
    </row>
    <row r="1771" spans="1:168" customFormat="1" ht="16.5" x14ac:dyDescent="0.3">
      <c r="A1771" s="87"/>
      <c r="B1771" s="51"/>
      <c r="C1771" s="385" t="s">
        <v>503</v>
      </c>
      <c r="D1771" s="385"/>
      <c r="E1771" s="385"/>
      <c r="F1771" s="385"/>
      <c r="G1771" s="385"/>
      <c r="H1771" s="385"/>
      <c r="I1771" s="385"/>
      <c r="J1771" s="385"/>
      <c r="K1771" s="385"/>
      <c r="L1771" s="109">
        <v>810519.15</v>
      </c>
      <c r="M1771" s="89"/>
      <c r="N1771" s="89"/>
      <c r="O1771" s="89"/>
      <c r="FK1771" s="39"/>
      <c r="FL1771" s="3" t="s">
        <v>503</v>
      </c>
    </row>
    <row r="1772" spans="1:168" customFormat="1" ht="16.5" x14ac:dyDescent="0.3">
      <c r="A1772" s="87"/>
      <c r="B1772" s="51"/>
      <c r="C1772" s="385" t="s">
        <v>504</v>
      </c>
      <c r="D1772" s="385"/>
      <c r="E1772" s="385"/>
      <c r="F1772" s="385"/>
      <c r="G1772" s="385"/>
      <c r="H1772" s="385"/>
      <c r="I1772" s="385"/>
      <c r="J1772" s="385"/>
      <c r="K1772" s="385"/>
      <c r="L1772" s="109">
        <v>3087.14</v>
      </c>
      <c r="M1772" s="89"/>
      <c r="N1772" s="89"/>
      <c r="O1772" s="89"/>
      <c r="FK1772" s="39"/>
      <c r="FL1772" s="3" t="s">
        <v>504</v>
      </c>
    </row>
    <row r="1773" spans="1:168" customFormat="1" ht="16.5" x14ac:dyDescent="0.3">
      <c r="A1773" s="87"/>
      <c r="B1773" s="51"/>
      <c r="C1773" s="385" t="s">
        <v>505</v>
      </c>
      <c r="D1773" s="385"/>
      <c r="E1773" s="385"/>
      <c r="F1773" s="385"/>
      <c r="G1773" s="385"/>
      <c r="H1773" s="385"/>
      <c r="I1773" s="385"/>
      <c r="J1773" s="385"/>
      <c r="K1773" s="385"/>
      <c r="L1773" s="109">
        <v>8973271.9600000009</v>
      </c>
      <c r="M1773" s="89"/>
      <c r="N1773" s="89"/>
      <c r="O1773" s="89"/>
      <c r="FK1773" s="39"/>
      <c r="FL1773" s="3" t="s">
        <v>505</v>
      </c>
    </row>
    <row r="1774" spans="1:168" customFormat="1" ht="16.5" x14ac:dyDescent="0.3">
      <c r="A1774" s="87"/>
      <c r="B1774" s="51"/>
      <c r="C1774" s="385" t="s">
        <v>506</v>
      </c>
      <c r="D1774" s="385"/>
      <c r="E1774" s="385"/>
      <c r="F1774" s="385"/>
      <c r="G1774" s="385"/>
      <c r="H1774" s="385"/>
      <c r="I1774" s="385"/>
      <c r="J1774" s="385"/>
      <c r="K1774" s="385"/>
      <c r="L1774" s="109">
        <v>2003127.58</v>
      </c>
      <c r="M1774" s="89"/>
      <c r="N1774" s="89"/>
      <c r="O1774" s="89"/>
      <c r="FK1774" s="39"/>
      <c r="FL1774" s="3" t="s">
        <v>506</v>
      </c>
    </row>
    <row r="1775" spans="1:168" customFormat="1" ht="16.5" x14ac:dyDescent="0.3">
      <c r="A1775" s="87"/>
      <c r="B1775" s="51"/>
      <c r="C1775" s="385" t="s">
        <v>507</v>
      </c>
      <c r="D1775" s="385"/>
      <c r="E1775" s="385"/>
      <c r="F1775" s="385"/>
      <c r="G1775" s="385"/>
      <c r="H1775" s="385"/>
      <c r="I1775" s="385"/>
      <c r="J1775" s="385"/>
      <c r="K1775" s="385"/>
      <c r="L1775" s="109">
        <v>1055238.47</v>
      </c>
      <c r="M1775" s="89"/>
      <c r="N1775" s="89"/>
      <c r="O1775" s="89"/>
      <c r="FK1775" s="39"/>
      <c r="FL1775" s="3" t="s">
        <v>507</v>
      </c>
    </row>
    <row r="1776" spans="1:168" customFormat="1" ht="16.5" x14ac:dyDescent="0.3">
      <c r="A1776" s="87"/>
      <c r="B1776" s="51"/>
      <c r="C1776" s="385" t="s">
        <v>509</v>
      </c>
      <c r="D1776" s="385"/>
      <c r="E1776" s="385"/>
      <c r="F1776" s="385"/>
      <c r="G1776" s="385"/>
      <c r="H1776" s="385"/>
      <c r="I1776" s="385"/>
      <c r="J1776" s="385"/>
      <c r="K1776" s="385"/>
      <c r="L1776" s="109">
        <v>303455.23</v>
      </c>
      <c r="M1776" s="89"/>
      <c r="N1776" s="89"/>
      <c r="O1776" s="89"/>
      <c r="FK1776" s="39"/>
      <c r="FL1776" s="3" t="s">
        <v>509</v>
      </c>
    </row>
    <row r="1777" spans="1:170" customFormat="1" ht="16.5" x14ac:dyDescent="0.3">
      <c r="A1777" s="87"/>
      <c r="B1777" s="51"/>
      <c r="C1777" s="385" t="s">
        <v>510</v>
      </c>
      <c r="D1777" s="385"/>
      <c r="E1777" s="385"/>
      <c r="F1777" s="385"/>
      <c r="G1777" s="385"/>
      <c r="H1777" s="385"/>
      <c r="I1777" s="385"/>
      <c r="J1777" s="385"/>
      <c r="K1777" s="385"/>
      <c r="L1777" s="109">
        <v>303455.23</v>
      </c>
      <c r="M1777" s="89"/>
      <c r="N1777" s="89"/>
      <c r="O1777" s="89"/>
      <c r="FK1777" s="39"/>
      <c r="FL1777" s="3" t="s">
        <v>510</v>
      </c>
    </row>
    <row r="1778" spans="1:170" customFormat="1" ht="16.5" x14ac:dyDescent="0.3">
      <c r="A1778" s="87"/>
      <c r="B1778" s="51"/>
      <c r="C1778" s="385" t="s">
        <v>511</v>
      </c>
      <c r="D1778" s="385"/>
      <c r="E1778" s="385"/>
      <c r="F1778" s="385"/>
      <c r="G1778" s="385"/>
      <c r="H1778" s="385"/>
      <c r="I1778" s="385"/>
      <c r="J1778" s="385"/>
      <c r="K1778" s="385"/>
      <c r="L1778" s="88"/>
      <c r="M1778" s="89"/>
      <c r="N1778" s="89"/>
      <c r="O1778" s="89"/>
      <c r="FK1778" s="39"/>
      <c r="FL1778" s="3" t="s">
        <v>511</v>
      </c>
    </row>
    <row r="1779" spans="1:170" customFormat="1" ht="16.5" x14ac:dyDescent="0.3">
      <c r="A1779" s="87"/>
      <c r="B1779" s="51"/>
      <c r="C1779" s="385" t="s">
        <v>512</v>
      </c>
      <c r="D1779" s="385"/>
      <c r="E1779" s="385"/>
      <c r="F1779" s="385"/>
      <c r="G1779" s="385"/>
      <c r="H1779" s="385"/>
      <c r="I1779" s="385"/>
      <c r="J1779" s="385"/>
      <c r="K1779" s="385"/>
      <c r="L1779" s="109">
        <v>144502.49</v>
      </c>
      <c r="M1779" s="89"/>
      <c r="N1779" s="89"/>
      <c r="O1779" s="89"/>
      <c r="FK1779" s="39"/>
      <c r="FL1779" s="3" t="s">
        <v>512</v>
      </c>
    </row>
    <row r="1780" spans="1:170" customFormat="1" ht="16.5" x14ac:dyDescent="0.3">
      <c r="A1780" s="87"/>
      <c r="B1780" s="51"/>
      <c r="C1780" s="385" t="s">
        <v>513</v>
      </c>
      <c r="D1780" s="385"/>
      <c r="E1780" s="385"/>
      <c r="F1780" s="385"/>
      <c r="G1780" s="385"/>
      <c r="H1780" s="385"/>
      <c r="I1780" s="385"/>
      <c r="J1780" s="385"/>
      <c r="K1780" s="385"/>
      <c r="L1780" s="109">
        <v>106931.84</v>
      </c>
      <c r="M1780" s="89"/>
      <c r="N1780" s="89"/>
      <c r="O1780" s="89"/>
      <c r="FK1780" s="39"/>
      <c r="FL1780" s="3" t="s">
        <v>513</v>
      </c>
    </row>
    <row r="1781" spans="1:170" customFormat="1" ht="16.5" x14ac:dyDescent="0.3">
      <c r="A1781" s="87"/>
      <c r="B1781" s="51"/>
      <c r="C1781" s="385" t="s">
        <v>514</v>
      </c>
      <c r="D1781" s="385"/>
      <c r="E1781" s="385"/>
      <c r="F1781" s="385"/>
      <c r="G1781" s="385"/>
      <c r="H1781" s="385"/>
      <c r="I1781" s="385"/>
      <c r="J1781" s="385"/>
      <c r="K1781" s="385"/>
      <c r="L1781" s="109">
        <v>52020.9</v>
      </c>
      <c r="M1781" s="89"/>
      <c r="N1781" s="89"/>
      <c r="O1781" s="89"/>
      <c r="FK1781" s="39"/>
      <c r="FL1781" s="3" t="s">
        <v>514</v>
      </c>
    </row>
    <row r="1782" spans="1:170" customFormat="1" ht="16.5" x14ac:dyDescent="0.3">
      <c r="A1782" s="87"/>
      <c r="B1782" s="90"/>
      <c r="C1782" s="397" t="s">
        <v>515</v>
      </c>
      <c r="D1782" s="397"/>
      <c r="E1782" s="397"/>
      <c r="F1782" s="397"/>
      <c r="G1782" s="397"/>
      <c r="H1782" s="397"/>
      <c r="I1782" s="397"/>
      <c r="J1782" s="397"/>
      <c r="K1782" s="397"/>
      <c r="L1782" s="111">
        <v>17391252.170000002</v>
      </c>
      <c r="M1782" s="89"/>
      <c r="N1782" s="89"/>
      <c r="O1782" s="89"/>
      <c r="FK1782" s="39"/>
      <c r="FM1782" s="39" t="s">
        <v>515</v>
      </c>
    </row>
    <row r="1783" spans="1:170" customFormat="1" ht="16.5" x14ac:dyDescent="0.3">
      <c r="A1783" s="87"/>
      <c r="B1783" s="51"/>
      <c r="C1783" s="385" t="s">
        <v>516</v>
      </c>
      <c r="D1783" s="385"/>
      <c r="E1783" s="385"/>
      <c r="F1783" s="385"/>
      <c r="G1783" s="385"/>
      <c r="H1783" s="385"/>
      <c r="I1783" s="385"/>
      <c r="J1783" s="385"/>
      <c r="K1783" s="385"/>
      <c r="L1783" s="109">
        <v>2980666.02</v>
      </c>
      <c r="M1783" s="89"/>
      <c r="N1783" s="89"/>
      <c r="O1783" s="89"/>
      <c r="FK1783" s="39"/>
      <c r="FL1783" s="3" t="s">
        <v>516</v>
      </c>
      <c r="FM1783" s="39"/>
    </row>
    <row r="1784" spans="1:170" customFormat="1" ht="16.5" x14ac:dyDescent="0.3">
      <c r="A1784" s="87"/>
      <c r="B1784" s="51"/>
      <c r="C1784" s="385" t="s">
        <v>517</v>
      </c>
      <c r="D1784" s="385"/>
      <c r="E1784" s="385"/>
      <c r="F1784" s="385"/>
      <c r="G1784" s="385"/>
      <c r="H1784" s="385"/>
      <c r="I1784" s="385"/>
      <c r="J1784" s="385"/>
      <c r="K1784" s="385"/>
      <c r="L1784" s="109">
        <v>2890635.49</v>
      </c>
      <c r="M1784" s="89"/>
      <c r="N1784" s="89"/>
      <c r="O1784" s="89"/>
      <c r="FK1784" s="39"/>
      <c r="FL1784" s="3" t="s">
        <v>517</v>
      </c>
      <c r="FM1784" s="39"/>
    </row>
    <row r="1785" spans="1:170" customFormat="1" ht="16.5" x14ac:dyDescent="0.3">
      <c r="A1785" s="87"/>
      <c r="B1785" s="51"/>
      <c r="C1785" s="385" t="s">
        <v>518</v>
      </c>
      <c r="D1785" s="385"/>
      <c r="E1785" s="385"/>
      <c r="F1785" s="385"/>
      <c r="G1785" s="385"/>
      <c r="H1785" s="385"/>
      <c r="I1785" s="385"/>
      <c r="J1785" s="385"/>
      <c r="K1785" s="385"/>
      <c r="L1785" s="109">
        <v>1542565.7</v>
      </c>
      <c r="M1785" s="89"/>
      <c r="N1785" s="89"/>
      <c r="O1785" s="89"/>
      <c r="FK1785" s="39"/>
      <c r="FL1785" s="3" t="s">
        <v>518</v>
      </c>
      <c r="FM1785" s="39"/>
    </row>
    <row r="1786" spans="1:170" customFormat="1" ht="16.5" x14ac:dyDescent="0.3">
      <c r="A1786" s="87"/>
      <c r="B1786" s="90"/>
      <c r="C1786" s="397" t="s">
        <v>519</v>
      </c>
      <c r="D1786" s="397"/>
      <c r="E1786" s="397"/>
      <c r="F1786" s="397"/>
      <c r="G1786" s="397"/>
      <c r="H1786" s="397"/>
      <c r="I1786" s="397"/>
      <c r="J1786" s="397"/>
      <c r="K1786" s="397"/>
      <c r="L1786" s="111">
        <v>17087796.940000001</v>
      </c>
      <c r="M1786" s="89"/>
      <c r="N1786" s="89"/>
      <c r="O1786" s="89"/>
      <c r="FK1786" s="39"/>
      <c r="FM1786" s="39" t="s">
        <v>519</v>
      </c>
    </row>
    <row r="1787" spans="1:170" customFormat="1" ht="16.5" x14ac:dyDescent="0.3">
      <c r="A1787" s="87"/>
      <c r="B1787" s="51"/>
      <c r="C1787" s="385" t="s">
        <v>520</v>
      </c>
      <c r="D1787" s="385"/>
      <c r="E1787" s="385"/>
      <c r="F1787" s="385"/>
      <c r="G1787" s="385"/>
      <c r="H1787" s="385"/>
      <c r="I1787" s="385"/>
      <c r="J1787" s="385"/>
      <c r="K1787" s="385"/>
      <c r="L1787" s="109">
        <v>382766.65</v>
      </c>
      <c r="M1787" s="89"/>
      <c r="N1787" s="89"/>
      <c r="O1787" s="89"/>
      <c r="FK1787" s="39"/>
      <c r="FL1787" s="3" t="s">
        <v>520</v>
      </c>
      <c r="FM1787" s="39"/>
    </row>
    <row r="1788" spans="1:170" customFormat="1" ht="16.5" x14ac:dyDescent="0.3">
      <c r="A1788" s="87"/>
      <c r="B1788" s="90"/>
      <c r="C1788" s="397" t="s">
        <v>515</v>
      </c>
      <c r="D1788" s="397"/>
      <c r="E1788" s="397"/>
      <c r="F1788" s="397"/>
      <c r="G1788" s="397"/>
      <c r="H1788" s="397"/>
      <c r="I1788" s="397"/>
      <c r="J1788" s="397"/>
      <c r="K1788" s="397"/>
      <c r="L1788" s="111">
        <v>17470563.59</v>
      </c>
      <c r="M1788" s="89"/>
      <c r="N1788" s="89"/>
      <c r="O1788" s="89"/>
      <c r="FK1788" s="39"/>
      <c r="FM1788" s="39" t="s">
        <v>515</v>
      </c>
    </row>
    <row r="1789" spans="1:170" customFormat="1" ht="16.5" x14ac:dyDescent="0.3">
      <c r="A1789" s="87"/>
      <c r="B1789" s="51"/>
      <c r="C1789" s="385" t="s">
        <v>521</v>
      </c>
      <c r="D1789" s="385"/>
      <c r="E1789" s="385"/>
      <c r="F1789" s="385"/>
      <c r="G1789" s="385"/>
      <c r="H1789" s="385"/>
      <c r="I1789" s="385"/>
      <c r="J1789" s="385"/>
      <c r="K1789" s="385"/>
      <c r="L1789" s="109">
        <v>419293.53</v>
      </c>
      <c r="M1789" s="89"/>
      <c r="N1789" s="89"/>
      <c r="O1789" s="89"/>
      <c r="FK1789" s="39"/>
      <c r="FL1789" s="3" t="s">
        <v>521</v>
      </c>
      <c r="FM1789" s="39"/>
    </row>
    <row r="1790" spans="1:170" customFormat="1" ht="16.5" x14ac:dyDescent="0.3">
      <c r="A1790" s="87"/>
      <c r="B1790" s="90"/>
      <c r="C1790" s="397" t="s">
        <v>515</v>
      </c>
      <c r="D1790" s="397"/>
      <c r="E1790" s="397"/>
      <c r="F1790" s="397"/>
      <c r="G1790" s="397"/>
      <c r="H1790" s="397"/>
      <c r="I1790" s="397"/>
      <c r="J1790" s="397"/>
      <c r="K1790" s="397"/>
      <c r="L1790" s="111">
        <v>17889857.120000001</v>
      </c>
      <c r="M1790" s="89"/>
      <c r="N1790" s="89"/>
      <c r="O1790" s="89"/>
      <c r="FK1790" s="39"/>
      <c r="FM1790" s="39" t="s">
        <v>515</v>
      </c>
    </row>
    <row r="1791" spans="1:170" customFormat="1" ht="16.5" x14ac:dyDescent="0.3">
      <c r="A1791" s="87"/>
      <c r="B1791" s="90"/>
      <c r="C1791" s="397" t="s">
        <v>532</v>
      </c>
      <c r="D1791" s="397"/>
      <c r="E1791" s="397"/>
      <c r="F1791" s="397"/>
      <c r="G1791" s="397"/>
      <c r="H1791" s="397"/>
      <c r="I1791" s="397"/>
      <c r="J1791" s="397"/>
      <c r="K1791" s="397"/>
      <c r="L1791" s="111">
        <v>18193312.350000001</v>
      </c>
      <c r="M1791" s="89"/>
      <c r="N1791" s="89"/>
      <c r="O1791" s="89"/>
      <c r="FK1791" s="39"/>
      <c r="FM1791" s="39" t="s">
        <v>522</v>
      </c>
    </row>
    <row r="1792" spans="1:170" customFormat="1" ht="16.5" x14ac:dyDescent="0.3">
      <c r="A1792" s="87"/>
      <c r="B1792" s="51"/>
      <c r="C1792" s="385" t="s">
        <v>523</v>
      </c>
      <c r="D1792" s="385"/>
      <c r="E1792" s="385"/>
      <c r="F1792" s="385"/>
      <c r="G1792" s="385"/>
      <c r="H1792" s="385"/>
      <c r="I1792" s="385"/>
      <c r="J1792" s="385"/>
      <c r="K1792" s="385"/>
      <c r="L1792" s="109">
        <v>3638662.47</v>
      </c>
      <c r="M1792" s="89"/>
      <c r="N1792" s="89"/>
      <c r="O1792" s="89"/>
      <c r="FK1792" s="39"/>
      <c r="FM1792" s="39"/>
      <c r="FN1792" s="3" t="s">
        <v>523</v>
      </c>
    </row>
    <row r="1793" spans="1:233" customFormat="1" ht="16.5" x14ac:dyDescent="0.3">
      <c r="A1793" s="87"/>
      <c r="B1793" s="90"/>
      <c r="C1793" s="397" t="s">
        <v>524</v>
      </c>
      <c r="D1793" s="397"/>
      <c r="E1793" s="397"/>
      <c r="F1793" s="397"/>
      <c r="G1793" s="397"/>
      <c r="H1793" s="397"/>
      <c r="I1793" s="397"/>
      <c r="J1793" s="397"/>
      <c r="K1793" s="397"/>
      <c r="L1793" s="111">
        <v>21831974.82</v>
      </c>
      <c r="M1793" s="89"/>
      <c r="N1793" s="89"/>
      <c r="O1793" s="89"/>
      <c r="FK1793" s="39"/>
      <c r="FM1793" s="39"/>
      <c r="FO1793" s="39" t="s">
        <v>524</v>
      </c>
    </row>
    <row r="1794" spans="1:233" customFormat="1" ht="1.5" customHeight="1" x14ac:dyDescent="0.25">
      <c r="A1794" s="112"/>
      <c r="B1794" s="113"/>
      <c r="C1794" s="114"/>
      <c r="D1794" s="114"/>
      <c r="E1794" s="114"/>
      <c r="F1794" s="114"/>
      <c r="G1794" s="114"/>
      <c r="H1794" s="114"/>
      <c r="I1794" s="114"/>
      <c r="J1794" s="114"/>
      <c r="K1794" s="114"/>
      <c r="L1794" s="115"/>
    </row>
    <row r="1795" spans="1:233" customFormat="1" ht="26.25" customHeight="1" x14ac:dyDescent="0.25">
      <c r="A1795" s="91"/>
      <c r="B1795" s="92"/>
      <c r="C1795" s="92"/>
      <c r="D1795" s="92"/>
      <c r="E1795" s="92"/>
      <c r="F1795" s="92"/>
      <c r="G1795" s="92"/>
      <c r="H1795" s="92"/>
      <c r="I1795" s="92"/>
      <c r="J1795" s="92"/>
      <c r="K1795" s="92"/>
      <c r="L1795" s="92"/>
    </row>
    <row r="1796" spans="1:233" s="21" customFormat="1" ht="15" x14ac:dyDescent="0.25">
      <c r="A1796" s="5"/>
      <c r="B1796" s="93" t="s">
        <v>525</v>
      </c>
      <c r="C1796" s="399"/>
      <c r="D1796" s="399"/>
      <c r="E1796" s="399"/>
      <c r="F1796" s="399"/>
      <c r="G1796" s="399"/>
      <c r="H1796" s="400" t="s">
        <v>526</v>
      </c>
      <c r="I1796" s="400"/>
      <c r="J1796" s="400"/>
      <c r="K1796" s="400"/>
      <c r="L1796" s="400"/>
      <c r="M1796"/>
      <c r="N1796"/>
      <c r="O1796"/>
      <c r="P1796"/>
      <c r="Q1796"/>
      <c r="R1796"/>
      <c r="S1796"/>
      <c r="T1796"/>
      <c r="U1796"/>
      <c r="V1796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/>
      <c r="BV1796" s="8"/>
      <c r="BW1796" s="8"/>
      <c r="BX1796" s="8"/>
      <c r="BY1796" s="8"/>
      <c r="BZ1796" s="8"/>
      <c r="CA1796" s="8"/>
      <c r="CB1796" s="8"/>
      <c r="CC1796" s="8"/>
      <c r="CD1796" s="8"/>
      <c r="CE1796" s="8"/>
      <c r="CF1796" s="8"/>
      <c r="CG1796" s="8"/>
      <c r="CH1796" s="8"/>
      <c r="CI1796" s="8"/>
      <c r="CJ1796" s="8"/>
      <c r="CK1796" s="8"/>
      <c r="CL1796" s="8"/>
      <c r="CM1796" s="8"/>
      <c r="CN1796" s="8"/>
      <c r="CO1796" s="8"/>
      <c r="CP1796" s="8"/>
      <c r="CQ1796" s="8"/>
      <c r="CR1796" s="8"/>
      <c r="CS1796" s="8"/>
      <c r="CT1796" s="8"/>
      <c r="CU1796" s="8"/>
      <c r="CV1796" s="8"/>
      <c r="CW1796" s="8"/>
      <c r="CX1796" s="8"/>
      <c r="CY1796" s="8"/>
      <c r="CZ1796" s="8"/>
      <c r="DA1796" s="8"/>
      <c r="DB1796" s="8"/>
      <c r="DC1796" s="8"/>
      <c r="DD1796" s="8"/>
      <c r="DE1796" s="8"/>
      <c r="DF1796" s="8"/>
      <c r="DG1796" s="8"/>
      <c r="DH1796" s="8"/>
      <c r="DI1796" s="8"/>
      <c r="DJ1796" s="8"/>
      <c r="DK1796" s="8"/>
      <c r="DL1796" s="8"/>
      <c r="DM1796" s="8"/>
      <c r="DN1796" s="8"/>
      <c r="DO1796" s="8"/>
      <c r="DP1796" s="8"/>
      <c r="DQ1796" s="8"/>
      <c r="DR1796" s="8"/>
      <c r="DS1796" s="8"/>
      <c r="DT1796" s="8"/>
      <c r="DU1796" s="8"/>
      <c r="DV1796" s="8"/>
      <c r="DW1796" s="8"/>
      <c r="DX1796" s="8"/>
      <c r="DY1796" s="8"/>
      <c r="DZ1796" s="8"/>
      <c r="EA1796" s="8"/>
      <c r="EB1796" s="8"/>
      <c r="EC1796" s="8"/>
      <c r="ED1796" s="8"/>
      <c r="EE1796" s="8"/>
      <c r="EF1796" s="8"/>
      <c r="EG1796" s="8"/>
      <c r="EH1796" s="8"/>
      <c r="EI1796" s="8"/>
      <c r="EJ1796" s="8"/>
      <c r="EK1796" s="8"/>
      <c r="EL1796" s="8"/>
      <c r="EM1796" s="8"/>
      <c r="EN1796" s="8"/>
      <c r="EO1796" s="8"/>
      <c r="EP1796" s="8"/>
      <c r="EQ1796" s="8"/>
      <c r="ER1796" s="8"/>
      <c r="ES1796" s="8"/>
      <c r="ET1796" s="8"/>
      <c r="EU1796" s="8"/>
      <c r="EV1796" s="8"/>
      <c r="EW1796" s="8"/>
      <c r="EX1796" s="8"/>
      <c r="EY1796" s="8"/>
      <c r="EZ1796" s="8"/>
      <c r="FA1796" s="8"/>
      <c r="FB1796" s="8"/>
      <c r="FC1796" s="8"/>
      <c r="FD1796" s="8"/>
      <c r="FE1796" s="8"/>
      <c r="FF1796" s="8"/>
      <c r="FG1796" s="8"/>
      <c r="FH1796" s="8"/>
      <c r="FI1796" s="8"/>
      <c r="FJ1796" s="8"/>
      <c r="FK1796" s="8"/>
      <c r="FL1796" s="8"/>
      <c r="FM1796" s="8"/>
      <c r="FN1796" s="8"/>
      <c r="FO1796" s="8"/>
      <c r="FP1796" s="8" t="s">
        <v>4</v>
      </c>
      <c r="FQ1796" s="8" t="s">
        <v>4</v>
      </c>
      <c r="FR1796" s="8" t="s">
        <v>4</v>
      </c>
      <c r="FS1796" s="8" t="s">
        <v>4</v>
      </c>
      <c r="FT1796" s="8" t="s">
        <v>4</v>
      </c>
      <c r="FU1796" s="8" t="s">
        <v>526</v>
      </c>
      <c r="FV1796" s="8" t="s">
        <v>4</v>
      </c>
      <c r="FW1796" s="8" t="s">
        <v>4</v>
      </c>
      <c r="FX1796" s="8" t="s">
        <v>4</v>
      </c>
      <c r="FY1796" s="8" t="s">
        <v>4</v>
      </c>
      <c r="FZ1796" s="8"/>
      <c r="GA1796" s="8"/>
      <c r="GB1796" s="8"/>
      <c r="GC1796" s="8"/>
      <c r="GD1796" s="8"/>
      <c r="GE1796" s="8"/>
      <c r="GF1796" s="8"/>
      <c r="GG1796" s="8"/>
      <c r="GH1796" s="8"/>
      <c r="GI1796" s="8"/>
      <c r="GJ1796" s="8"/>
      <c r="GK1796" s="8"/>
      <c r="GL1796" s="8"/>
      <c r="GM1796" s="8"/>
      <c r="GN1796" s="8"/>
      <c r="GO1796" s="8"/>
      <c r="GP1796" s="8"/>
      <c r="GQ1796" s="8"/>
      <c r="GR1796" s="8"/>
      <c r="GS1796" s="8"/>
      <c r="GT1796" s="8"/>
      <c r="GU1796" s="8"/>
      <c r="GV1796" s="8"/>
      <c r="GW1796" s="8"/>
      <c r="GX1796" s="8"/>
      <c r="GY1796" s="8"/>
      <c r="GZ1796" s="8"/>
      <c r="HA1796" s="8"/>
      <c r="HB1796" s="8"/>
      <c r="HC1796" s="8"/>
      <c r="HD1796" s="8"/>
      <c r="HE1796" s="8"/>
      <c r="HF1796" s="8"/>
      <c r="HG1796" s="8"/>
      <c r="HH1796" s="8"/>
      <c r="HI1796" s="8"/>
      <c r="HJ1796" s="8"/>
      <c r="HK1796" s="8"/>
      <c r="HL1796" s="8"/>
      <c r="HM1796" s="8"/>
      <c r="HN1796" s="8"/>
      <c r="HO1796" s="8"/>
      <c r="HP1796" s="8"/>
      <c r="HQ1796" s="8"/>
      <c r="HR1796" s="8"/>
      <c r="HS1796" s="8"/>
      <c r="HT1796" s="8"/>
      <c r="HU1796" s="8"/>
      <c r="HV1796" s="8"/>
      <c r="HW1796" s="8"/>
      <c r="HX1796" s="8"/>
      <c r="HY1796" s="8"/>
    </row>
    <row r="1797" spans="1:233" s="94" customFormat="1" ht="16.5" customHeight="1" x14ac:dyDescent="0.25">
      <c r="A1797" s="7"/>
      <c r="B1797" s="93"/>
      <c r="C1797" s="398" t="s">
        <v>527</v>
      </c>
      <c r="D1797" s="398"/>
      <c r="E1797" s="398"/>
      <c r="F1797" s="398"/>
      <c r="G1797" s="398"/>
      <c r="H1797" s="398"/>
      <c r="I1797" s="398"/>
      <c r="J1797" s="398"/>
      <c r="K1797" s="398"/>
      <c r="L1797" s="398"/>
      <c r="W1797" s="95"/>
      <c r="X1797" s="95"/>
      <c r="Y1797" s="95"/>
      <c r="Z1797" s="95"/>
      <c r="AA1797" s="95"/>
      <c r="AB1797" s="95"/>
      <c r="AC1797" s="95"/>
      <c r="AD1797" s="95"/>
      <c r="AE1797" s="95"/>
      <c r="AF1797" s="95"/>
      <c r="AG1797" s="95"/>
      <c r="AH1797" s="95"/>
      <c r="AI1797" s="95"/>
      <c r="AJ1797" s="95"/>
      <c r="AK1797" s="95"/>
      <c r="AL1797" s="95"/>
      <c r="AM1797" s="95"/>
      <c r="AN1797" s="95"/>
      <c r="AO1797" s="95"/>
      <c r="AP1797" s="95"/>
      <c r="AQ1797" s="95"/>
      <c r="AR1797" s="95"/>
      <c r="AS1797" s="95"/>
      <c r="AT1797" s="95"/>
      <c r="AU1797" s="95"/>
      <c r="AV1797" s="95"/>
      <c r="AW1797" s="95"/>
      <c r="AX1797" s="95"/>
      <c r="AY1797" s="95"/>
      <c r="AZ1797" s="95"/>
      <c r="BA1797" s="95"/>
      <c r="BB1797" s="95"/>
      <c r="BC1797" s="95"/>
      <c r="BD1797" s="95"/>
      <c r="BE1797" s="95"/>
      <c r="BF1797" s="95"/>
      <c r="BG1797" s="95"/>
      <c r="BH1797" s="95"/>
      <c r="BI1797" s="95"/>
      <c r="BJ1797" s="95"/>
      <c r="BK1797" s="95"/>
      <c r="BL1797" s="95"/>
      <c r="BM1797" s="95"/>
      <c r="BN1797" s="95"/>
      <c r="BO1797" s="95"/>
      <c r="BP1797" s="95"/>
      <c r="BQ1797" s="95"/>
      <c r="BR1797" s="95"/>
      <c r="BS1797" s="95"/>
      <c r="BT1797" s="95"/>
      <c r="BU1797" s="95"/>
      <c r="BV1797" s="95"/>
      <c r="BW1797" s="95"/>
      <c r="BX1797" s="95"/>
      <c r="BY1797" s="95"/>
      <c r="BZ1797" s="95"/>
      <c r="CA1797" s="95"/>
      <c r="CB1797" s="95"/>
      <c r="CC1797" s="95"/>
      <c r="CD1797" s="95"/>
      <c r="CE1797" s="95"/>
      <c r="CF1797" s="95"/>
      <c r="CG1797" s="95"/>
      <c r="CH1797" s="95"/>
      <c r="CI1797" s="95"/>
      <c r="CJ1797" s="95"/>
      <c r="CK1797" s="95"/>
      <c r="CL1797" s="95"/>
      <c r="CM1797" s="95"/>
      <c r="CN1797" s="95"/>
      <c r="CO1797" s="95"/>
      <c r="CP1797" s="95"/>
      <c r="CQ1797" s="95"/>
      <c r="CR1797" s="95"/>
      <c r="CS1797" s="95"/>
      <c r="CT1797" s="95"/>
      <c r="CU1797" s="95"/>
      <c r="CV1797" s="95"/>
      <c r="CW1797" s="95"/>
      <c r="CX1797" s="95"/>
      <c r="CY1797" s="95"/>
      <c r="CZ1797" s="95"/>
      <c r="DA1797" s="95"/>
      <c r="DB1797" s="95"/>
      <c r="DC1797" s="95"/>
      <c r="DD1797" s="95"/>
      <c r="DE1797" s="95"/>
      <c r="DF1797" s="95"/>
      <c r="DG1797" s="95"/>
      <c r="DH1797" s="95"/>
      <c r="DI1797" s="95"/>
      <c r="DJ1797" s="95"/>
      <c r="DK1797" s="95"/>
      <c r="DL1797" s="95"/>
      <c r="DM1797" s="95"/>
      <c r="DN1797" s="95"/>
      <c r="DO1797" s="95"/>
      <c r="DP1797" s="95"/>
      <c r="DQ1797" s="95"/>
      <c r="DR1797" s="95"/>
      <c r="DS1797" s="95"/>
      <c r="DT1797" s="95"/>
      <c r="DU1797" s="95"/>
      <c r="DV1797" s="95"/>
      <c r="DW1797" s="95"/>
      <c r="DX1797" s="95"/>
      <c r="DY1797" s="95"/>
      <c r="DZ1797" s="95"/>
      <c r="EA1797" s="95"/>
      <c r="EB1797" s="95"/>
      <c r="EC1797" s="95"/>
      <c r="ED1797" s="95"/>
      <c r="EE1797" s="95"/>
      <c r="EF1797" s="95"/>
      <c r="EG1797" s="95"/>
      <c r="EH1797" s="95"/>
      <c r="EI1797" s="95"/>
      <c r="EJ1797" s="95"/>
      <c r="EK1797" s="95"/>
      <c r="EL1797" s="95"/>
      <c r="EM1797" s="95"/>
      <c r="EN1797" s="95"/>
      <c r="EO1797" s="95"/>
      <c r="EP1797" s="95"/>
      <c r="EQ1797" s="95"/>
      <c r="ER1797" s="95"/>
      <c r="ES1797" s="95"/>
      <c r="ET1797" s="95"/>
      <c r="EU1797" s="95"/>
      <c r="EV1797" s="95"/>
      <c r="EW1797" s="95"/>
      <c r="EX1797" s="95"/>
      <c r="EY1797" s="95"/>
      <c r="EZ1797" s="95"/>
      <c r="FA1797" s="95"/>
      <c r="FB1797" s="95"/>
      <c r="FC1797" s="95"/>
      <c r="FD1797" s="95"/>
      <c r="FE1797" s="95"/>
      <c r="FF1797" s="95"/>
      <c r="FG1797" s="95"/>
      <c r="FH1797" s="95"/>
      <c r="FI1797" s="95"/>
      <c r="FJ1797" s="95"/>
      <c r="FK1797" s="95"/>
      <c r="FL1797" s="95"/>
      <c r="FM1797" s="95"/>
      <c r="FN1797" s="95"/>
      <c r="FO1797" s="95"/>
      <c r="FP1797" s="95"/>
      <c r="FQ1797" s="95"/>
      <c r="FR1797" s="95"/>
      <c r="FS1797" s="95"/>
      <c r="FT1797" s="95"/>
      <c r="FU1797" s="95"/>
      <c r="FV1797" s="95"/>
      <c r="FW1797" s="95"/>
      <c r="FX1797" s="95"/>
      <c r="FY1797" s="95"/>
      <c r="FZ1797" s="95"/>
      <c r="GA1797" s="95"/>
      <c r="GB1797" s="95"/>
      <c r="GC1797" s="95"/>
      <c r="GD1797" s="95"/>
      <c r="GE1797" s="95"/>
      <c r="GF1797" s="95"/>
      <c r="GG1797" s="95"/>
      <c r="GH1797" s="95"/>
      <c r="GI1797" s="95"/>
      <c r="GJ1797" s="95"/>
      <c r="GK1797" s="95"/>
      <c r="GL1797" s="95"/>
      <c r="GM1797" s="95"/>
      <c r="GN1797" s="95"/>
      <c r="GO1797" s="95"/>
      <c r="GP1797" s="95"/>
      <c r="GQ1797" s="95"/>
      <c r="GR1797" s="95"/>
      <c r="GS1797" s="95"/>
      <c r="GT1797" s="95"/>
      <c r="GU1797" s="95"/>
      <c r="GV1797" s="95"/>
      <c r="GW1797" s="95"/>
      <c r="GX1797" s="95"/>
      <c r="GY1797" s="95"/>
      <c r="GZ1797" s="95"/>
      <c r="HA1797" s="95"/>
      <c r="HB1797" s="95"/>
      <c r="HC1797" s="95"/>
      <c r="HD1797" s="95"/>
      <c r="HE1797" s="95"/>
      <c r="HF1797" s="95"/>
      <c r="HG1797" s="95"/>
      <c r="HH1797" s="95"/>
      <c r="HI1797" s="95"/>
      <c r="HJ1797" s="95"/>
      <c r="HK1797" s="95"/>
      <c r="HL1797" s="95"/>
      <c r="HM1797" s="95"/>
      <c r="HN1797" s="95"/>
      <c r="HO1797" s="95"/>
      <c r="HP1797" s="95"/>
      <c r="HQ1797" s="95"/>
      <c r="HR1797" s="95"/>
      <c r="HS1797" s="95"/>
      <c r="HT1797" s="95"/>
      <c r="HU1797" s="95"/>
      <c r="HV1797" s="95"/>
      <c r="HW1797" s="95"/>
      <c r="HX1797" s="95"/>
      <c r="HY1797" s="95"/>
    </row>
    <row r="1798" spans="1:233" s="21" customFormat="1" ht="15" x14ac:dyDescent="0.25">
      <c r="A1798" s="5"/>
      <c r="B1798" s="93" t="s">
        <v>528</v>
      </c>
      <c r="C1798" s="399"/>
      <c r="D1798" s="399"/>
      <c r="E1798" s="399"/>
      <c r="F1798" s="399"/>
      <c r="G1798" s="399"/>
      <c r="H1798" s="400"/>
      <c r="I1798" s="400"/>
      <c r="J1798" s="400"/>
      <c r="K1798" s="400"/>
      <c r="L1798" s="400"/>
      <c r="M1798"/>
      <c r="N1798"/>
      <c r="O1798"/>
      <c r="P1798"/>
      <c r="Q1798"/>
      <c r="R1798"/>
      <c r="S1798"/>
      <c r="T1798"/>
      <c r="U1798"/>
      <c r="V179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  <c r="CL1798" s="8"/>
      <c r="CM1798" s="8"/>
      <c r="CN1798" s="8"/>
      <c r="CO1798" s="8"/>
      <c r="CP1798" s="8"/>
      <c r="CQ1798" s="8"/>
      <c r="CR1798" s="8"/>
      <c r="CS1798" s="8"/>
      <c r="CT1798" s="8"/>
      <c r="CU1798" s="8"/>
      <c r="CV1798" s="8"/>
      <c r="CW1798" s="8"/>
      <c r="CX1798" s="8"/>
      <c r="CY1798" s="8"/>
      <c r="CZ1798" s="8"/>
      <c r="DA1798" s="8"/>
      <c r="DB1798" s="8"/>
      <c r="DC1798" s="8"/>
      <c r="DD1798" s="8"/>
      <c r="DE1798" s="8"/>
      <c r="DF1798" s="8"/>
      <c r="DG1798" s="8"/>
      <c r="DH1798" s="8"/>
      <c r="DI1798" s="8"/>
      <c r="DJ1798" s="8"/>
      <c r="DK1798" s="8"/>
      <c r="DL1798" s="8"/>
      <c r="DM1798" s="8"/>
      <c r="DN1798" s="8"/>
      <c r="DO1798" s="8"/>
      <c r="DP1798" s="8"/>
      <c r="DQ1798" s="8"/>
      <c r="DR1798" s="8"/>
      <c r="DS1798" s="8"/>
      <c r="DT1798" s="8"/>
      <c r="DU1798" s="8"/>
      <c r="DV1798" s="8"/>
      <c r="DW1798" s="8"/>
      <c r="DX1798" s="8"/>
      <c r="DY1798" s="8"/>
      <c r="DZ1798" s="8"/>
      <c r="EA1798" s="8"/>
      <c r="EB1798" s="8"/>
      <c r="EC1798" s="8"/>
      <c r="ED1798" s="8"/>
      <c r="EE1798" s="8"/>
      <c r="EF1798" s="8"/>
      <c r="EG1798" s="8"/>
      <c r="EH1798" s="8"/>
      <c r="EI1798" s="8"/>
      <c r="EJ1798" s="8"/>
      <c r="EK1798" s="8"/>
      <c r="EL1798" s="8"/>
      <c r="EM1798" s="8"/>
      <c r="EN1798" s="8"/>
      <c r="EO1798" s="8"/>
      <c r="EP1798" s="8"/>
      <c r="EQ1798" s="8"/>
      <c r="ER1798" s="8"/>
      <c r="ES1798" s="8"/>
      <c r="ET1798" s="8"/>
      <c r="EU1798" s="8"/>
      <c r="EV1798" s="8"/>
      <c r="EW1798" s="8"/>
      <c r="EX1798" s="8"/>
      <c r="EY1798" s="8"/>
      <c r="EZ1798" s="8"/>
      <c r="FA1798" s="8"/>
      <c r="FB1798" s="8"/>
      <c r="FC1798" s="8"/>
      <c r="FD1798" s="8"/>
      <c r="FE1798" s="8"/>
      <c r="FF1798" s="8"/>
      <c r="FG1798" s="8"/>
      <c r="FH1798" s="8"/>
      <c r="FI1798" s="8"/>
      <c r="FJ1798" s="8"/>
      <c r="FK1798" s="8"/>
      <c r="FL1798" s="8"/>
      <c r="FM1798" s="8"/>
      <c r="FN1798" s="8"/>
      <c r="FO1798" s="8"/>
      <c r="FP1798" s="8"/>
      <c r="FQ1798" s="8"/>
      <c r="FR1798" s="8"/>
      <c r="FS1798" s="8"/>
      <c r="FT1798" s="8"/>
      <c r="FU1798" s="8"/>
      <c r="FV1798" s="8"/>
      <c r="FW1798" s="8"/>
      <c r="FX1798" s="8"/>
      <c r="FY1798" s="8"/>
      <c r="FZ1798" s="8" t="s">
        <v>4</v>
      </c>
      <c r="GA1798" s="8" t="s">
        <v>4</v>
      </c>
      <c r="GB1798" s="8" t="s">
        <v>4</v>
      </c>
      <c r="GC1798" s="8" t="s">
        <v>4</v>
      </c>
      <c r="GD1798" s="8" t="s">
        <v>4</v>
      </c>
      <c r="GE1798" s="8" t="s">
        <v>4</v>
      </c>
      <c r="GF1798" s="8" t="s">
        <v>4</v>
      </c>
      <c r="GG1798" s="8" t="s">
        <v>4</v>
      </c>
      <c r="GH1798" s="8" t="s">
        <v>4</v>
      </c>
      <c r="GI1798" s="8" t="s">
        <v>4</v>
      </c>
      <c r="GJ1798" s="8"/>
      <c r="GK1798" s="8"/>
      <c r="GL1798" s="8"/>
      <c r="GM1798" s="8"/>
      <c r="GN1798" s="8"/>
      <c r="GO1798" s="8"/>
      <c r="GP1798" s="8"/>
      <c r="GQ1798" s="8"/>
      <c r="GR1798" s="8"/>
      <c r="GS1798" s="8"/>
      <c r="GT1798" s="8"/>
      <c r="GU1798" s="8"/>
      <c r="GV1798" s="8"/>
      <c r="GW1798" s="8"/>
      <c r="GX1798" s="8"/>
      <c r="GY1798" s="8"/>
      <c r="GZ1798" s="8"/>
      <c r="HA1798" s="8"/>
      <c r="HB1798" s="8"/>
      <c r="HC1798" s="8"/>
      <c r="HD1798" s="8"/>
      <c r="HE1798" s="8"/>
      <c r="HF1798" s="8"/>
      <c r="HG1798" s="8"/>
      <c r="HH1798" s="8"/>
      <c r="HI1798" s="8"/>
      <c r="HJ1798" s="8"/>
      <c r="HK1798" s="8"/>
      <c r="HL1798" s="8"/>
      <c r="HM1798" s="8"/>
      <c r="HN1798" s="8"/>
      <c r="HO1798" s="8"/>
      <c r="HP1798" s="8"/>
      <c r="HQ1798" s="8"/>
      <c r="HR1798" s="8"/>
      <c r="HS1798" s="8"/>
      <c r="HT1798" s="8"/>
      <c r="HU1798" s="8"/>
      <c r="HV1798" s="8"/>
      <c r="HW1798" s="8"/>
      <c r="HX1798" s="8"/>
      <c r="HY1798" s="8"/>
    </row>
    <row r="1799" spans="1:233" s="94" customFormat="1" ht="16.5" customHeight="1" x14ac:dyDescent="0.25">
      <c r="A1799" s="7"/>
      <c r="C1799" s="398" t="s">
        <v>527</v>
      </c>
      <c r="D1799" s="398"/>
      <c r="E1799" s="398"/>
      <c r="F1799" s="398"/>
      <c r="G1799" s="398"/>
      <c r="H1799" s="398"/>
      <c r="I1799" s="398"/>
      <c r="J1799" s="398"/>
      <c r="K1799" s="398"/>
      <c r="L1799" s="398"/>
      <c r="W1799" s="95"/>
      <c r="X1799" s="95"/>
      <c r="Y1799" s="95"/>
      <c r="Z1799" s="95"/>
      <c r="AA1799" s="95"/>
      <c r="AB1799" s="95"/>
      <c r="AC1799" s="95"/>
      <c r="AD1799" s="95"/>
      <c r="AE1799" s="95"/>
      <c r="AF1799" s="95"/>
      <c r="AG1799" s="95"/>
      <c r="AH1799" s="95"/>
      <c r="AI1799" s="95"/>
      <c r="AJ1799" s="95"/>
      <c r="AK1799" s="95"/>
      <c r="AL1799" s="95"/>
      <c r="AM1799" s="95"/>
      <c r="AN1799" s="95"/>
      <c r="AO1799" s="95"/>
      <c r="AP1799" s="95"/>
      <c r="AQ1799" s="95"/>
      <c r="AR1799" s="95"/>
      <c r="AS1799" s="95"/>
      <c r="AT1799" s="95"/>
      <c r="AU1799" s="95"/>
      <c r="AV1799" s="95"/>
      <c r="AW1799" s="95"/>
      <c r="AX1799" s="95"/>
      <c r="AY1799" s="95"/>
      <c r="AZ1799" s="95"/>
      <c r="BA1799" s="95"/>
      <c r="BB1799" s="95"/>
      <c r="BC1799" s="95"/>
      <c r="BD1799" s="95"/>
      <c r="BE1799" s="95"/>
      <c r="BF1799" s="95"/>
      <c r="BG1799" s="95"/>
      <c r="BH1799" s="95"/>
      <c r="BI1799" s="95"/>
      <c r="BJ1799" s="95"/>
      <c r="BK1799" s="95"/>
      <c r="BL1799" s="95"/>
      <c r="BM1799" s="95"/>
      <c r="BN1799" s="95"/>
      <c r="BO1799" s="95"/>
      <c r="BP1799" s="95"/>
      <c r="BQ1799" s="95"/>
      <c r="BR1799" s="95"/>
      <c r="BS1799" s="95"/>
      <c r="BT1799" s="95"/>
      <c r="BU1799" s="95"/>
      <c r="BV1799" s="95"/>
      <c r="BW1799" s="95"/>
      <c r="BX1799" s="95"/>
      <c r="BY1799" s="95"/>
      <c r="BZ1799" s="95"/>
      <c r="CA1799" s="95"/>
      <c r="CB1799" s="95"/>
      <c r="CC1799" s="95"/>
      <c r="CD1799" s="95"/>
      <c r="CE1799" s="95"/>
      <c r="CF1799" s="95"/>
      <c r="CG1799" s="95"/>
      <c r="CH1799" s="95"/>
      <c r="CI1799" s="95"/>
      <c r="CJ1799" s="95"/>
      <c r="CK1799" s="95"/>
      <c r="CL1799" s="95"/>
      <c r="CM1799" s="95"/>
      <c r="CN1799" s="95"/>
      <c r="CO1799" s="95"/>
      <c r="CP1799" s="95"/>
      <c r="CQ1799" s="95"/>
      <c r="CR1799" s="95"/>
      <c r="CS1799" s="95"/>
      <c r="CT1799" s="95"/>
      <c r="CU1799" s="95"/>
      <c r="CV1799" s="95"/>
      <c r="CW1799" s="95"/>
      <c r="CX1799" s="95"/>
      <c r="CY1799" s="95"/>
      <c r="CZ1799" s="95"/>
      <c r="DA1799" s="95"/>
      <c r="DB1799" s="95"/>
      <c r="DC1799" s="95"/>
      <c r="DD1799" s="95"/>
      <c r="DE1799" s="95"/>
      <c r="DF1799" s="95"/>
      <c r="DG1799" s="95"/>
      <c r="DH1799" s="95"/>
      <c r="DI1799" s="95"/>
      <c r="DJ1799" s="95"/>
      <c r="DK1799" s="95"/>
      <c r="DL1799" s="95"/>
      <c r="DM1799" s="95"/>
      <c r="DN1799" s="95"/>
      <c r="DO1799" s="95"/>
      <c r="DP1799" s="95"/>
      <c r="DQ1799" s="95"/>
      <c r="DR1799" s="95"/>
      <c r="DS1799" s="95"/>
      <c r="DT1799" s="95"/>
      <c r="DU1799" s="95"/>
      <c r="DV1799" s="95"/>
      <c r="DW1799" s="95"/>
      <c r="DX1799" s="95"/>
      <c r="DY1799" s="95"/>
      <c r="DZ1799" s="95"/>
      <c r="EA1799" s="95"/>
      <c r="EB1799" s="95"/>
      <c r="EC1799" s="95"/>
      <c r="ED1799" s="95"/>
      <c r="EE1799" s="95"/>
      <c r="EF1799" s="95"/>
      <c r="EG1799" s="95"/>
      <c r="EH1799" s="95"/>
      <c r="EI1799" s="95"/>
      <c r="EJ1799" s="95"/>
      <c r="EK1799" s="95"/>
      <c r="EL1799" s="95"/>
      <c r="EM1799" s="95"/>
      <c r="EN1799" s="95"/>
      <c r="EO1799" s="95"/>
      <c r="EP1799" s="95"/>
      <c r="EQ1799" s="95"/>
      <c r="ER1799" s="95"/>
      <c r="ES1799" s="95"/>
      <c r="ET1799" s="95"/>
      <c r="EU1799" s="95"/>
      <c r="EV1799" s="95"/>
      <c r="EW1799" s="95"/>
      <c r="EX1799" s="95"/>
      <c r="EY1799" s="95"/>
      <c r="EZ1799" s="95"/>
      <c r="FA1799" s="95"/>
      <c r="FB1799" s="95"/>
      <c r="FC1799" s="95"/>
      <c r="FD1799" s="95"/>
      <c r="FE1799" s="95"/>
      <c r="FF1799" s="95"/>
      <c r="FG1799" s="95"/>
      <c r="FH1799" s="95"/>
      <c r="FI1799" s="95"/>
      <c r="FJ1799" s="95"/>
      <c r="FK1799" s="95"/>
      <c r="FL1799" s="95"/>
      <c r="FM1799" s="95"/>
      <c r="FN1799" s="95"/>
      <c r="FO1799" s="95"/>
      <c r="FP1799" s="95"/>
      <c r="FQ1799" s="95"/>
      <c r="FR1799" s="95"/>
      <c r="FS1799" s="95"/>
      <c r="FT1799" s="95"/>
      <c r="FU1799" s="95"/>
      <c r="FV1799" s="95"/>
      <c r="FW1799" s="95"/>
      <c r="FX1799" s="95"/>
      <c r="FY1799" s="95"/>
      <c r="FZ1799" s="95"/>
      <c r="GA1799" s="95"/>
      <c r="GB1799" s="95"/>
      <c r="GC1799" s="95"/>
      <c r="GD1799" s="95"/>
      <c r="GE1799" s="95"/>
      <c r="GF1799" s="95"/>
      <c r="GG1799" s="95"/>
      <c r="GH1799" s="95"/>
      <c r="GI1799" s="95"/>
      <c r="GJ1799" s="95"/>
      <c r="GK1799" s="95"/>
      <c r="GL1799" s="95"/>
      <c r="GM1799" s="95"/>
      <c r="GN1799" s="95"/>
      <c r="GO1799" s="95"/>
      <c r="GP1799" s="95"/>
      <c r="GQ1799" s="95"/>
      <c r="GR1799" s="95"/>
      <c r="GS1799" s="95"/>
      <c r="GT1799" s="95"/>
      <c r="GU1799" s="95"/>
      <c r="GV1799" s="95"/>
      <c r="GW1799" s="95"/>
      <c r="GX1799" s="95"/>
      <c r="GY1799" s="95"/>
      <c r="GZ1799" s="95"/>
      <c r="HA1799" s="95"/>
      <c r="HB1799" s="95"/>
      <c r="HC1799" s="95"/>
      <c r="HD1799" s="95"/>
      <c r="HE1799" s="95"/>
      <c r="HF1799" s="95"/>
      <c r="HG1799" s="95"/>
      <c r="HH1799" s="95"/>
      <c r="HI1799" s="95"/>
      <c r="HJ1799" s="95"/>
      <c r="HK1799" s="95"/>
      <c r="HL1799" s="95"/>
      <c r="HM1799" s="95"/>
      <c r="HN1799" s="95"/>
      <c r="HO1799" s="95"/>
      <c r="HP1799" s="95"/>
      <c r="HQ1799" s="95"/>
      <c r="HR1799" s="95"/>
      <c r="HS1799" s="95"/>
      <c r="HT1799" s="95"/>
      <c r="HU1799" s="95"/>
      <c r="HV1799" s="95"/>
      <c r="HW1799" s="95"/>
      <c r="HX1799" s="95"/>
      <c r="HY1799" s="95"/>
    </row>
    <row r="1800" spans="1:233" customFormat="1" ht="21" customHeight="1" x14ac:dyDescent="0.25"/>
    <row r="1801" spans="1:233" s="21" customFormat="1" ht="22.5" customHeight="1" x14ac:dyDescent="0.25">
      <c r="A1801" s="388" t="s">
        <v>529</v>
      </c>
      <c r="B1801" s="388"/>
      <c r="C1801" s="388"/>
      <c r="D1801" s="388"/>
      <c r="E1801" s="388"/>
      <c r="F1801" s="388"/>
      <c r="G1801" s="388"/>
      <c r="H1801" s="388"/>
      <c r="I1801" s="388"/>
      <c r="J1801" s="388"/>
      <c r="K1801" s="388"/>
      <c r="L1801" s="388"/>
      <c r="M1801" s="86"/>
      <c r="N1801" s="86"/>
      <c r="O1801"/>
      <c r="P1801"/>
      <c r="Q1801"/>
      <c r="R1801"/>
      <c r="S1801"/>
      <c r="T1801"/>
      <c r="U1801"/>
      <c r="V1801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8"/>
      <c r="BV1801" s="8"/>
      <c r="BW1801" s="8"/>
      <c r="BX1801" s="8"/>
      <c r="BY1801" s="8"/>
      <c r="BZ1801" s="8"/>
      <c r="CA1801" s="8"/>
      <c r="CB1801" s="8"/>
      <c r="CC1801" s="8"/>
      <c r="CD1801" s="8"/>
      <c r="CE1801" s="8"/>
      <c r="CF1801" s="8"/>
      <c r="CG1801" s="8"/>
      <c r="CH1801" s="8"/>
      <c r="CI1801" s="8"/>
      <c r="CJ1801" s="8"/>
      <c r="CK1801" s="8"/>
      <c r="CL1801" s="8"/>
      <c r="CM1801" s="8"/>
      <c r="CN1801" s="8"/>
      <c r="CO1801" s="8"/>
      <c r="CP1801" s="8"/>
      <c r="CQ1801" s="8"/>
      <c r="CR1801" s="8"/>
      <c r="CS1801" s="8"/>
      <c r="CT1801" s="8"/>
      <c r="CU1801" s="8"/>
      <c r="CV1801" s="8"/>
      <c r="CW1801" s="8"/>
      <c r="CX1801" s="8"/>
      <c r="CY1801" s="8"/>
      <c r="CZ1801" s="8"/>
      <c r="DA1801" s="8"/>
      <c r="DB1801" s="8"/>
      <c r="DC1801" s="8"/>
      <c r="DD1801" s="8"/>
      <c r="DE1801" s="8"/>
      <c r="DF1801" s="8"/>
      <c r="DG1801" s="8"/>
      <c r="DH1801" s="8"/>
      <c r="DI1801" s="8"/>
      <c r="DJ1801" s="8"/>
      <c r="DK1801" s="8"/>
      <c r="DL1801" s="8"/>
      <c r="DM1801" s="8"/>
      <c r="DN1801" s="8"/>
      <c r="DO1801" s="8"/>
      <c r="DP1801" s="8"/>
      <c r="DQ1801" s="8"/>
      <c r="DR1801" s="8"/>
      <c r="DS1801" s="8"/>
      <c r="DT1801" s="8"/>
      <c r="DU1801" s="8"/>
      <c r="DV1801" s="8"/>
      <c r="DW1801" s="8"/>
      <c r="DX1801" s="8"/>
      <c r="DY1801" s="8"/>
      <c r="DZ1801" s="8"/>
      <c r="EA1801" s="8"/>
      <c r="EB1801" s="8"/>
      <c r="EC1801" s="8"/>
      <c r="ED1801" s="8"/>
      <c r="EE1801" s="8"/>
      <c r="EF1801" s="8"/>
      <c r="EG1801" s="8"/>
      <c r="EH1801" s="8"/>
      <c r="EI1801" s="8"/>
      <c r="EJ1801" s="8"/>
      <c r="EK1801" s="8"/>
      <c r="EL1801" s="8"/>
      <c r="EM1801" s="8"/>
      <c r="EN1801" s="8"/>
      <c r="EO1801" s="8"/>
      <c r="EP1801" s="8"/>
      <c r="EQ1801" s="8"/>
      <c r="ER1801" s="8"/>
      <c r="ES1801" s="8"/>
      <c r="ET1801" s="8"/>
      <c r="EU1801" s="8"/>
      <c r="EV1801" s="8"/>
      <c r="EW1801" s="8"/>
      <c r="EX1801" s="8"/>
      <c r="EY1801" s="8"/>
      <c r="EZ1801" s="8"/>
      <c r="FA1801" s="8"/>
      <c r="FB1801" s="8"/>
      <c r="FC1801" s="8"/>
      <c r="FD1801" s="8"/>
      <c r="FE1801" s="8"/>
      <c r="FF1801" s="8"/>
      <c r="FG1801" s="8"/>
      <c r="FH1801" s="8"/>
      <c r="FI1801" s="8"/>
      <c r="FJ1801" s="8"/>
      <c r="FK1801" s="8"/>
      <c r="FL1801" s="8"/>
      <c r="FM1801" s="8"/>
      <c r="FN1801" s="8"/>
      <c r="FO1801" s="8"/>
      <c r="FP1801" s="8"/>
      <c r="FQ1801" s="8"/>
      <c r="FR1801" s="8"/>
      <c r="FS1801" s="8"/>
      <c r="FT1801" s="8"/>
      <c r="FU1801" s="8"/>
      <c r="FV1801" s="8"/>
      <c r="FW1801" s="8"/>
      <c r="FX1801" s="8"/>
      <c r="FY1801" s="8"/>
      <c r="FZ1801" s="8"/>
      <c r="GA1801" s="8"/>
      <c r="GB1801" s="8"/>
      <c r="GC1801" s="8"/>
      <c r="GD1801" s="8"/>
      <c r="GE1801" s="8"/>
      <c r="GF1801" s="8"/>
      <c r="GG1801" s="8"/>
      <c r="GH1801" s="8"/>
      <c r="GI1801" s="8"/>
      <c r="GJ1801" s="3" t="s">
        <v>529</v>
      </c>
      <c r="GK1801" s="3" t="s">
        <v>4</v>
      </c>
      <c r="GL1801" s="3" t="s">
        <v>4</v>
      </c>
      <c r="GM1801" s="3" t="s">
        <v>4</v>
      </c>
      <c r="GN1801" s="3" t="s">
        <v>4</v>
      </c>
      <c r="GO1801" s="3" t="s">
        <v>4</v>
      </c>
      <c r="GP1801" s="3" t="s">
        <v>4</v>
      </c>
      <c r="GQ1801" s="3" t="s">
        <v>4</v>
      </c>
      <c r="GR1801" s="3" t="s">
        <v>4</v>
      </c>
      <c r="GS1801" s="3" t="s">
        <v>4</v>
      </c>
      <c r="GT1801" s="3" t="s">
        <v>4</v>
      </c>
      <c r="GU1801" s="3" t="s">
        <v>4</v>
      </c>
      <c r="GV1801" s="3" t="s">
        <v>4</v>
      </c>
      <c r="GW1801" s="3" t="s">
        <v>4</v>
      </c>
      <c r="GX1801" s="8"/>
      <c r="GY1801" s="8"/>
      <c r="GZ1801" s="8"/>
      <c r="HA1801" s="8"/>
      <c r="HB1801" s="8"/>
      <c r="HC1801" s="8"/>
      <c r="HD1801" s="8"/>
      <c r="HE1801" s="8"/>
      <c r="HF1801" s="8"/>
      <c r="HG1801" s="8"/>
      <c r="HH1801" s="8"/>
      <c r="HI1801" s="8"/>
      <c r="HJ1801" s="8"/>
      <c r="HK1801" s="8"/>
      <c r="HL1801" s="8"/>
      <c r="HM1801" s="8"/>
      <c r="HN1801" s="8"/>
      <c r="HO1801" s="8"/>
      <c r="HP1801" s="8"/>
      <c r="HQ1801" s="8"/>
      <c r="HR1801" s="8"/>
      <c r="HS1801" s="8"/>
      <c r="HT1801" s="8"/>
      <c r="HU1801" s="8"/>
      <c r="HV1801" s="8"/>
      <c r="HW1801" s="8"/>
      <c r="HX1801" s="8"/>
      <c r="HY1801" s="8"/>
    </row>
    <row r="1802" spans="1:233" s="21" customFormat="1" ht="11.25" customHeight="1" x14ac:dyDescent="0.25">
      <c r="A1802" s="388" t="s">
        <v>530</v>
      </c>
      <c r="B1802" s="388"/>
      <c r="C1802" s="388"/>
      <c r="D1802" s="388"/>
      <c r="E1802" s="388"/>
      <c r="F1802" s="388"/>
      <c r="G1802" s="388"/>
      <c r="H1802" s="388"/>
      <c r="I1802" s="388"/>
      <c r="J1802" s="388"/>
      <c r="K1802" s="388"/>
      <c r="L1802" s="388"/>
      <c r="M1802" s="86"/>
      <c r="N1802" s="86"/>
      <c r="O1802"/>
      <c r="P1802"/>
      <c r="Q1802"/>
      <c r="R1802"/>
      <c r="S1802"/>
      <c r="T1802"/>
      <c r="U1802"/>
      <c r="V1802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/>
      <c r="CE1802" s="8"/>
      <c r="CF1802" s="8"/>
      <c r="CG1802" s="8"/>
      <c r="CH1802" s="8"/>
      <c r="CI1802" s="8"/>
      <c r="CJ1802" s="8"/>
      <c r="CK1802" s="8"/>
      <c r="CL1802" s="8"/>
      <c r="CM1802" s="8"/>
      <c r="CN1802" s="8"/>
      <c r="CO1802" s="8"/>
      <c r="CP1802" s="8"/>
      <c r="CQ1802" s="8"/>
      <c r="CR1802" s="8"/>
      <c r="CS1802" s="8"/>
      <c r="CT1802" s="8"/>
      <c r="CU1802" s="8"/>
      <c r="CV1802" s="8"/>
      <c r="CW1802" s="8"/>
      <c r="CX1802" s="8"/>
      <c r="CY1802" s="8"/>
      <c r="CZ1802" s="8"/>
      <c r="DA1802" s="8"/>
      <c r="DB1802" s="8"/>
      <c r="DC1802" s="8"/>
      <c r="DD1802" s="8"/>
      <c r="DE1802" s="8"/>
      <c r="DF1802" s="8"/>
      <c r="DG1802" s="8"/>
      <c r="DH1802" s="8"/>
      <c r="DI1802" s="8"/>
      <c r="DJ1802" s="8"/>
      <c r="DK1802" s="8"/>
      <c r="DL1802" s="8"/>
      <c r="DM1802" s="8"/>
      <c r="DN1802" s="8"/>
      <c r="DO1802" s="8"/>
      <c r="DP1802" s="8"/>
      <c r="DQ1802" s="8"/>
      <c r="DR1802" s="8"/>
      <c r="DS1802" s="8"/>
      <c r="DT1802" s="8"/>
      <c r="DU1802" s="8"/>
      <c r="DV1802" s="8"/>
      <c r="DW1802" s="8"/>
      <c r="DX1802" s="8"/>
      <c r="DY1802" s="8"/>
      <c r="DZ1802" s="8"/>
      <c r="EA1802" s="8"/>
      <c r="EB1802" s="8"/>
      <c r="EC1802" s="8"/>
      <c r="ED1802" s="8"/>
      <c r="EE1802" s="8"/>
      <c r="EF1802" s="8"/>
      <c r="EG1802" s="8"/>
      <c r="EH1802" s="8"/>
      <c r="EI1802" s="8"/>
      <c r="EJ1802" s="8"/>
      <c r="EK1802" s="8"/>
      <c r="EL1802" s="8"/>
      <c r="EM1802" s="8"/>
      <c r="EN1802" s="8"/>
      <c r="EO1802" s="8"/>
      <c r="EP1802" s="8"/>
      <c r="EQ1802" s="8"/>
      <c r="ER1802" s="8"/>
      <c r="ES1802" s="8"/>
      <c r="ET1802" s="8"/>
      <c r="EU1802" s="8"/>
      <c r="EV1802" s="8"/>
      <c r="EW1802" s="8"/>
      <c r="EX1802" s="8"/>
      <c r="EY1802" s="8"/>
      <c r="EZ1802" s="8"/>
      <c r="FA1802" s="8"/>
      <c r="FB1802" s="8"/>
      <c r="FC1802" s="8"/>
      <c r="FD1802" s="8"/>
      <c r="FE1802" s="8"/>
      <c r="FF1802" s="8"/>
      <c r="FG1802" s="8"/>
      <c r="FH1802" s="8"/>
      <c r="FI1802" s="8"/>
      <c r="FJ1802" s="8"/>
      <c r="FK1802" s="8"/>
      <c r="FL1802" s="8"/>
      <c r="FM1802" s="8"/>
      <c r="FN1802" s="8"/>
      <c r="FO1802" s="8"/>
      <c r="FP1802" s="8"/>
      <c r="FQ1802" s="8"/>
      <c r="FR1802" s="8"/>
      <c r="FS1802" s="8"/>
      <c r="FT1802" s="8"/>
      <c r="FU1802" s="8"/>
      <c r="FV1802" s="8"/>
      <c r="FW1802" s="8"/>
      <c r="FX1802" s="8"/>
      <c r="FY1802" s="8"/>
      <c r="FZ1802" s="8"/>
      <c r="GA1802" s="8"/>
      <c r="GB1802" s="8"/>
      <c r="GC1802" s="8"/>
      <c r="GD1802" s="8"/>
      <c r="GE1802" s="8"/>
      <c r="GF1802" s="8"/>
      <c r="GG1802" s="8"/>
      <c r="GH1802" s="8"/>
      <c r="GI1802" s="8"/>
      <c r="GJ1802" s="8"/>
      <c r="GK1802" s="8"/>
      <c r="GL1802" s="8"/>
      <c r="GM1802" s="8"/>
      <c r="GN1802" s="8"/>
      <c r="GO1802" s="8"/>
      <c r="GP1802" s="8"/>
      <c r="GQ1802" s="8"/>
      <c r="GR1802" s="8"/>
      <c r="GS1802" s="8"/>
      <c r="GT1802" s="8"/>
      <c r="GU1802" s="8"/>
      <c r="GV1802" s="8"/>
      <c r="GW1802" s="8"/>
      <c r="GX1802" s="3" t="s">
        <v>530</v>
      </c>
      <c r="GY1802" s="3" t="s">
        <v>4</v>
      </c>
      <c r="GZ1802" s="3" t="s">
        <v>4</v>
      </c>
      <c r="HA1802" s="3" t="s">
        <v>4</v>
      </c>
      <c r="HB1802" s="3" t="s">
        <v>4</v>
      </c>
      <c r="HC1802" s="3" t="s">
        <v>4</v>
      </c>
      <c r="HD1802" s="3" t="s">
        <v>4</v>
      </c>
      <c r="HE1802" s="3" t="s">
        <v>4</v>
      </c>
      <c r="HF1802" s="3" t="s">
        <v>4</v>
      </c>
      <c r="HG1802" s="3" t="s">
        <v>4</v>
      </c>
      <c r="HH1802" s="3" t="s">
        <v>4</v>
      </c>
      <c r="HI1802" s="3" t="s">
        <v>4</v>
      </c>
      <c r="HJ1802" s="3" t="s">
        <v>4</v>
      </c>
      <c r="HK1802" s="3" t="s">
        <v>4</v>
      </c>
      <c r="HL1802" s="8"/>
      <c r="HM1802" s="8"/>
      <c r="HN1802" s="8"/>
      <c r="HO1802" s="8"/>
      <c r="HP1802" s="8"/>
      <c r="HQ1802" s="8"/>
      <c r="HR1802" s="8"/>
      <c r="HS1802" s="8"/>
      <c r="HT1802" s="8"/>
      <c r="HU1802" s="8"/>
      <c r="HV1802" s="8"/>
      <c r="HW1802" s="8"/>
      <c r="HX1802" s="8"/>
      <c r="HY1802" s="8"/>
    </row>
    <row r="1803" spans="1:233" s="21" customFormat="1" ht="15" x14ac:dyDescent="0.25">
      <c r="A1803" s="388" t="s">
        <v>531</v>
      </c>
      <c r="B1803" s="388"/>
      <c r="C1803" s="388"/>
      <c r="D1803" s="388"/>
      <c r="E1803" s="388"/>
      <c r="F1803" s="388"/>
      <c r="G1803" s="388"/>
      <c r="H1803" s="388"/>
      <c r="I1803" s="388"/>
      <c r="J1803" s="388"/>
      <c r="K1803" s="388"/>
      <c r="L1803" s="388"/>
      <c r="M1803" s="86"/>
      <c r="N1803" s="86"/>
      <c r="O1803"/>
      <c r="P1803"/>
      <c r="Q1803"/>
      <c r="R1803"/>
      <c r="S1803"/>
      <c r="T1803"/>
      <c r="U1803"/>
      <c r="V1803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8"/>
      <c r="BV1803" s="8"/>
      <c r="BW1803" s="8"/>
      <c r="BX1803" s="8"/>
      <c r="BY1803" s="8"/>
      <c r="BZ1803" s="8"/>
      <c r="CA1803" s="8"/>
      <c r="CB1803" s="8"/>
      <c r="CC1803" s="8"/>
      <c r="CD1803" s="8"/>
      <c r="CE1803" s="8"/>
      <c r="CF1803" s="8"/>
      <c r="CG1803" s="8"/>
      <c r="CH1803" s="8"/>
      <c r="CI1803" s="8"/>
      <c r="CJ1803" s="8"/>
      <c r="CK1803" s="8"/>
      <c r="CL1803" s="8"/>
      <c r="CM1803" s="8"/>
      <c r="CN1803" s="8"/>
      <c r="CO1803" s="8"/>
      <c r="CP1803" s="8"/>
      <c r="CQ1803" s="8"/>
      <c r="CR1803" s="8"/>
      <c r="CS1803" s="8"/>
      <c r="CT1803" s="8"/>
      <c r="CU1803" s="8"/>
      <c r="CV1803" s="8"/>
      <c r="CW1803" s="8"/>
      <c r="CX1803" s="8"/>
      <c r="CY1803" s="8"/>
      <c r="CZ1803" s="8"/>
      <c r="DA1803" s="8"/>
      <c r="DB1803" s="8"/>
      <c r="DC1803" s="8"/>
      <c r="DD1803" s="8"/>
      <c r="DE1803" s="8"/>
      <c r="DF1803" s="8"/>
      <c r="DG1803" s="8"/>
      <c r="DH1803" s="8"/>
      <c r="DI1803" s="8"/>
      <c r="DJ1803" s="8"/>
      <c r="DK1803" s="8"/>
      <c r="DL1803" s="8"/>
      <c r="DM1803" s="8"/>
      <c r="DN1803" s="8"/>
      <c r="DO1803" s="8"/>
      <c r="DP1803" s="8"/>
      <c r="DQ1803" s="8"/>
      <c r="DR1803" s="8"/>
      <c r="DS1803" s="8"/>
      <c r="DT1803" s="8"/>
      <c r="DU1803" s="8"/>
      <c r="DV1803" s="8"/>
      <c r="DW1803" s="8"/>
      <c r="DX1803" s="8"/>
      <c r="DY1803" s="8"/>
      <c r="DZ1803" s="8"/>
      <c r="EA1803" s="8"/>
      <c r="EB1803" s="8"/>
      <c r="EC1803" s="8"/>
      <c r="ED1803" s="8"/>
      <c r="EE1803" s="8"/>
      <c r="EF1803" s="8"/>
      <c r="EG1803" s="8"/>
      <c r="EH1803" s="8"/>
      <c r="EI1803" s="8"/>
      <c r="EJ1803" s="8"/>
      <c r="EK1803" s="8"/>
      <c r="EL1803" s="8"/>
      <c r="EM1803" s="8"/>
      <c r="EN1803" s="8"/>
      <c r="EO1803" s="8"/>
      <c r="EP1803" s="8"/>
      <c r="EQ1803" s="8"/>
      <c r="ER1803" s="8"/>
      <c r="ES1803" s="8"/>
      <c r="ET1803" s="8"/>
      <c r="EU1803" s="8"/>
      <c r="EV1803" s="8"/>
      <c r="EW1803" s="8"/>
      <c r="EX1803" s="8"/>
      <c r="EY1803" s="8"/>
      <c r="EZ1803" s="8"/>
      <c r="FA1803" s="8"/>
      <c r="FB1803" s="8"/>
      <c r="FC1803" s="8"/>
      <c r="FD1803" s="8"/>
      <c r="FE1803" s="8"/>
      <c r="FF1803" s="8"/>
      <c r="FG1803" s="8"/>
      <c r="FH1803" s="8"/>
      <c r="FI1803" s="8"/>
      <c r="FJ1803" s="8"/>
      <c r="FK1803" s="8"/>
      <c r="FL1803" s="8"/>
      <c r="FM1803" s="8"/>
      <c r="FN1803" s="8"/>
      <c r="FO1803" s="8"/>
      <c r="FP1803" s="8"/>
      <c r="FQ1803" s="8"/>
      <c r="FR1803" s="8"/>
      <c r="FS1803" s="8"/>
      <c r="FT1803" s="8"/>
      <c r="FU1803" s="8"/>
      <c r="FV1803" s="8"/>
      <c r="FW1803" s="8"/>
      <c r="FX1803" s="8"/>
      <c r="FY1803" s="8"/>
      <c r="FZ1803" s="8"/>
      <c r="GA1803" s="8"/>
      <c r="GB1803" s="8"/>
      <c r="GC1803" s="8"/>
      <c r="GD1803" s="8"/>
      <c r="GE1803" s="8"/>
      <c r="GF1803" s="8"/>
      <c r="GG1803" s="8"/>
      <c r="GH1803" s="8"/>
      <c r="GI1803" s="8"/>
      <c r="GJ1803" s="8"/>
      <c r="GK1803" s="8"/>
      <c r="GL1803" s="8"/>
      <c r="GM1803" s="8"/>
      <c r="GN1803" s="8"/>
      <c r="GO1803" s="8"/>
      <c r="GP1803" s="8"/>
      <c r="GQ1803" s="8"/>
      <c r="GR1803" s="8"/>
      <c r="GS1803" s="8"/>
      <c r="GT1803" s="8"/>
      <c r="GU1803" s="8"/>
      <c r="GV1803" s="8"/>
      <c r="GW1803" s="8"/>
      <c r="GX1803" s="8"/>
      <c r="GY1803" s="8"/>
      <c r="GZ1803" s="8"/>
      <c r="HA1803" s="8"/>
      <c r="HB1803" s="8"/>
      <c r="HC1803" s="8"/>
      <c r="HD1803" s="8"/>
      <c r="HE1803" s="8"/>
      <c r="HF1803" s="8"/>
      <c r="HG1803" s="8"/>
      <c r="HH1803" s="8"/>
      <c r="HI1803" s="8"/>
      <c r="HJ1803" s="8"/>
      <c r="HK1803" s="8"/>
      <c r="HL1803" s="3" t="s">
        <v>531</v>
      </c>
      <c r="HM1803" s="3" t="s">
        <v>4</v>
      </c>
      <c r="HN1803" s="3" t="s">
        <v>4</v>
      </c>
      <c r="HO1803" s="3" t="s">
        <v>4</v>
      </c>
      <c r="HP1803" s="3" t="s">
        <v>4</v>
      </c>
      <c r="HQ1803" s="3" t="s">
        <v>4</v>
      </c>
      <c r="HR1803" s="3" t="s">
        <v>4</v>
      </c>
      <c r="HS1803" s="3" t="s">
        <v>4</v>
      </c>
      <c r="HT1803" s="3" t="s">
        <v>4</v>
      </c>
      <c r="HU1803" s="3" t="s">
        <v>4</v>
      </c>
      <c r="HV1803" s="3" t="s">
        <v>4</v>
      </c>
      <c r="HW1803" s="3" t="s">
        <v>4</v>
      </c>
      <c r="HX1803" s="3" t="s">
        <v>4</v>
      </c>
      <c r="HY1803" s="3" t="s">
        <v>4</v>
      </c>
    </row>
    <row r="1804" spans="1:233" s="21" customFormat="1" ht="20.25" customHeight="1" x14ac:dyDescent="0.25">
      <c r="A1804" s="49"/>
      <c r="B1804" s="49"/>
      <c r="C1804" s="49"/>
      <c r="D1804" s="49"/>
      <c r="E1804" s="49"/>
      <c r="F1804" s="49"/>
      <c r="G1804" s="49"/>
      <c r="H1804" s="49"/>
      <c r="I1804" s="49"/>
      <c r="J1804" s="49"/>
      <c r="K1804" s="49"/>
      <c r="L1804" s="49"/>
      <c r="M1804" s="86"/>
      <c r="N1804" s="86"/>
      <c r="O1804"/>
      <c r="P1804"/>
      <c r="Q1804"/>
      <c r="R1804"/>
      <c r="S1804"/>
      <c r="T1804"/>
      <c r="U1804"/>
      <c r="V1804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/>
      <c r="BY1804" s="8"/>
      <c r="BZ1804" s="8"/>
      <c r="CA1804" s="8"/>
      <c r="CB1804" s="8"/>
      <c r="CC1804" s="8"/>
      <c r="CD1804" s="8"/>
      <c r="CE1804" s="8"/>
      <c r="CF1804" s="8"/>
      <c r="CG1804" s="8"/>
      <c r="CH1804" s="8"/>
      <c r="CI1804" s="8"/>
      <c r="CJ1804" s="8"/>
      <c r="CK1804" s="8"/>
      <c r="CL1804" s="8"/>
      <c r="CM1804" s="8"/>
      <c r="CN1804" s="8"/>
      <c r="CO1804" s="8"/>
      <c r="CP1804" s="8"/>
      <c r="CQ1804" s="8"/>
      <c r="CR1804" s="8"/>
      <c r="CS1804" s="8"/>
      <c r="CT1804" s="8"/>
      <c r="CU1804" s="8"/>
      <c r="CV1804" s="8"/>
      <c r="CW1804" s="8"/>
      <c r="CX1804" s="8"/>
      <c r="CY1804" s="8"/>
      <c r="CZ1804" s="8"/>
      <c r="DA1804" s="8"/>
      <c r="DB1804" s="8"/>
      <c r="DC1804" s="8"/>
      <c r="DD1804" s="8"/>
      <c r="DE1804" s="8"/>
      <c r="DF1804" s="8"/>
      <c r="DG1804" s="8"/>
      <c r="DH1804" s="8"/>
      <c r="DI1804" s="8"/>
      <c r="DJ1804" s="8"/>
      <c r="DK1804" s="8"/>
      <c r="DL1804" s="8"/>
      <c r="DM1804" s="8"/>
      <c r="DN1804" s="8"/>
      <c r="DO1804" s="8"/>
      <c r="DP1804" s="8"/>
      <c r="DQ1804" s="8"/>
      <c r="DR1804" s="8"/>
      <c r="DS1804" s="8"/>
      <c r="DT1804" s="8"/>
      <c r="DU1804" s="8"/>
      <c r="DV1804" s="8"/>
      <c r="DW1804" s="8"/>
      <c r="DX1804" s="8"/>
      <c r="DY1804" s="8"/>
      <c r="DZ1804" s="8"/>
      <c r="EA1804" s="8"/>
      <c r="EB1804" s="8"/>
      <c r="EC1804" s="8"/>
      <c r="ED1804" s="8"/>
      <c r="EE1804" s="8"/>
      <c r="EF1804" s="8"/>
      <c r="EG1804" s="8"/>
      <c r="EH1804" s="8"/>
      <c r="EI1804" s="8"/>
      <c r="EJ1804" s="8"/>
      <c r="EK1804" s="8"/>
      <c r="EL1804" s="8"/>
      <c r="EM1804" s="8"/>
      <c r="EN1804" s="8"/>
      <c r="EO1804" s="8"/>
      <c r="EP1804" s="8"/>
      <c r="EQ1804" s="8"/>
      <c r="ER1804" s="8"/>
      <c r="ES1804" s="8"/>
      <c r="ET1804" s="8"/>
      <c r="EU1804" s="8"/>
      <c r="EV1804" s="8"/>
      <c r="EW1804" s="8"/>
      <c r="EX1804" s="8"/>
      <c r="EY1804" s="8"/>
      <c r="EZ1804" s="8"/>
      <c r="FA1804" s="8"/>
      <c r="FB1804" s="8"/>
      <c r="FC1804" s="8"/>
      <c r="FD1804" s="8"/>
      <c r="FE1804" s="8"/>
      <c r="FF1804" s="8"/>
      <c r="FG1804" s="8"/>
      <c r="FH1804" s="8"/>
      <c r="FI1804" s="8"/>
      <c r="FJ1804" s="8"/>
      <c r="FK1804" s="8"/>
      <c r="FL1804" s="8"/>
      <c r="FM1804" s="8"/>
      <c r="FN1804" s="8"/>
      <c r="FO1804" s="8"/>
      <c r="FP1804" s="8"/>
      <c r="FQ1804" s="8"/>
      <c r="FR1804" s="8"/>
      <c r="FS1804" s="8"/>
      <c r="FT1804" s="8"/>
      <c r="FU1804" s="8"/>
      <c r="FV1804" s="8"/>
      <c r="FW1804" s="8"/>
      <c r="FX1804" s="8"/>
      <c r="FY1804" s="8"/>
      <c r="FZ1804" s="8"/>
      <c r="GA1804" s="8"/>
      <c r="GB1804" s="8"/>
      <c r="GC1804" s="8"/>
      <c r="GD1804" s="8"/>
      <c r="GE1804" s="8"/>
      <c r="GF1804" s="8"/>
      <c r="GG1804" s="8"/>
      <c r="GH1804" s="8"/>
      <c r="GI1804" s="8"/>
      <c r="GJ1804" s="8"/>
      <c r="GK1804" s="8"/>
      <c r="GL1804" s="8"/>
      <c r="GM1804" s="8"/>
      <c r="GN1804" s="8"/>
      <c r="GO1804" s="8"/>
      <c r="GP1804" s="8"/>
      <c r="GQ1804" s="8"/>
      <c r="GR1804" s="8"/>
      <c r="GS1804" s="8"/>
      <c r="GT1804" s="8"/>
      <c r="GU1804" s="8"/>
      <c r="GV1804" s="8"/>
      <c r="GW1804" s="8"/>
      <c r="GX1804" s="8"/>
      <c r="GY1804" s="8"/>
      <c r="GZ1804" s="8"/>
      <c r="HA1804" s="8"/>
      <c r="HB1804" s="8"/>
      <c r="HC1804" s="8"/>
      <c r="HD1804" s="8"/>
      <c r="HE1804" s="8"/>
      <c r="HF1804" s="8"/>
      <c r="HG1804" s="8"/>
      <c r="HH1804" s="8"/>
      <c r="HI1804" s="8"/>
      <c r="HJ1804" s="8"/>
      <c r="HK1804" s="8"/>
      <c r="HL1804" s="8"/>
      <c r="HM1804" s="8"/>
      <c r="HN1804" s="8"/>
      <c r="HO1804" s="8"/>
      <c r="HP1804" s="8"/>
      <c r="HQ1804" s="8"/>
      <c r="HR1804" s="8"/>
      <c r="HS1804" s="8"/>
      <c r="HT1804" s="8"/>
      <c r="HU1804" s="8"/>
      <c r="HV1804" s="8"/>
      <c r="HW1804" s="8"/>
      <c r="HX1804" s="8"/>
      <c r="HY1804" s="8"/>
    </row>
    <row r="1805" spans="1:233" customFormat="1" ht="15" x14ac:dyDescent="0.25">
      <c r="B1805" s="96"/>
      <c r="D1805" s="96"/>
      <c r="F1805" s="96"/>
    </row>
  </sheetData>
  <mergeCells count="1786">
    <mergeCell ref="A1802:L1802"/>
    <mergeCell ref="A1803:L1803"/>
    <mergeCell ref="C1797:L1797"/>
    <mergeCell ref="C1798:G1798"/>
    <mergeCell ref="H1798:L1798"/>
    <mergeCell ref="C1799:L1799"/>
    <mergeCell ref="A1801:L1801"/>
    <mergeCell ref="C1791:K1791"/>
    <mergeCell ref="C1792:K1792"/>
    <mergeCell ref="C1793:K1793"/>
    <mergeCell ref="C1796:G1796"/>
    <mergeCell ref="H1796:L1796"/>
    <mergeCell ref="C1788:K1788"/>
    <mergeCell ref="C1789:K1789"/>
    <mergeCell ref="C1790:K1790"/>
    <mergeCell ref="C1783:K1783"/>
    <mergeCell ref="C1784:K1784"/>
    <mergeCell ref="C1785:K1785"/>
    <mergeCell ref="C1786:K1786"/>
    <mergeCell ref="C1787:K1787"/>
    <mergeCell ref="C1778:K1778"/>
    <mergeCell ref="C1779:K1779"/>
    <mergeCell ref="C1780:K1780"/>
    <mergeCell ref="C1781:K1781"/>
    <mergeCell ref="C1782:K1782"/>
    <mergeCell ref="C1773:K1773"/>
    <mergeCell ref="C1774:K1774"/>
    <mergeCell ref="C1775:K1775"/>
    <mergeCell ref="C1776:K1776"/>
    <mergeCell ref="C1777:K1777"/>
    <mergeCell ref="C1768:K1768"/>
    <mergeCell ref="C1769:K1769"/>
    <mergeCell ref="C1770:K1770"/>
    <mergeCell ref="C1771:K1771"/>
    <mergeCell ref="C1772:K1772"/>
    <mergeCell ref="C1763:K1763"/>
    <mergeCell ref="C1764:K1764"/>
    <mergeCell ref="C1765:K1765"/>
    <mergeCell ref="C1766:K1766"/>
    <mergeCell ref="C1767:K1767"/>
    <mergeCell ref="C1758:K1758"/>
    <mergeCell ref="C1759:K1759"/>
    <mergeCell ref="C1760:K1760"/>
    <mergeCell ref="C1761:K1761"/>
    <mergeCell ref="C1762:K1762"/>
    <mergeCell ref="C1753:K1753"/>
    <mergeCell ref="C1754:K1754"/>
    <mergeCell ref="C1755:K1755"/>
    <mergeCell ref="C1756:K1756"/>
    <mergeCell ref="C1757:K1757"/>
    <mergeCell ref="C1746:E1746"/>
    <mergeCell ref="C1747:E1747"/>
    <mergeCell ref="C1748:E1748"/>
    <mergeCell ref="C1749:E1749"/>
    <mergeCell ref="C1751:K1751"/>
    <mergeCell ref="C1741:L1741"/>
    <mergeCell ref="C1742:L1742"/>
    <mergeCell ref="C1743:E1743"/>
    <mergeCell ref="C1744:E1744"/>
    <mergeCell ref="C1745:E1745"/>
    <mergeCell ref="C1736:E1736"/>
    <mergeCell ref="C1737:E1737"/>
    <mergeCell ref="C1738:E1738"/>
    <mergeCell ref="C1739:E1739"/>
    <mergeCell ref="C1740:L1740"/>
    <mergeCell ref="C1731:L1731"/>
    <mergeCell ref="C1732:E1732"/>
    <mergeCell ref="C1733:E1733"/>
    <mergeCell ref="C1734:E1734"/>
    <mergeCell ref="C1735:E1735"/>
    <mergeCell ref="C1726:K1726"/>
    <mergeCell ref="A1727:L1727"/>
    <mergeCell ref="C1728:E1728"/>
    <mergeCell ref="C1729:L1729"/>
    <mergeCell ref="C1730:L1730"/>
    <mergeCell ref="C1720:E1720"/>
    <mergeCell ref="C1721:L1721"/>
    <mergeCell ref="C1722:L1722"/>
    <mergeCell ref="C1723:L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L1706"/>
    <mergeCell ref="C1707:L1707"/>
    <mergeCell ref="C1708:L1708"/>
    <mergeCell ref="C1709:E1709"/>
    <mergeCell ref="C1700:L1700"/>
    <mergeCell ref="C1701:L1701"/>
    <mergeCell ref="C1702:L1702"/>
    <mergeCell ref="C1703:L1703"/>
    <mergeCell ref="C1704:E1704"/>
    <mergeCell ref="C1695:E1695"/>
    <mergeCell ref="C1696:E1696"/>
    <mergeCell ref="C1697:E1697"/>
    <mergeCell ref="C1698:E1698"/>
    <mergeCell ref="C1699:E1699"/>
    <mergeCell ref="C1690:E1690"/>
    <mergeCell ref="C1691:E1691"/>
    <mergeCell ref="C1692:E1692"/>
    <mergeCell ref="C1693:E1693"/>
    <mergeCell ref="C1694:E1694"/>
    <mergeCell ref="C1685:L1685"/>
    <mergeCell ref="C1686:L1686"/>
    <mergeCell ref="C1687:L1687"/>
    <mergeCell ref="C1688:E1688"/>
    <mergeCell ref="C1689:E1689"/>
    <mergeCell ref="C1680:L1680"/>
    <mergeCell ref="C1681:L1681"/>
    <mergeCell ref="C1682:L1682"/>
    <mergeCell ref="C1683:E1683"/>
    <mergeCell ref="C1684:E1684"/>
    <mergeCell ref="C1675:E1675"/>
    <mergeCell ref="C1676:E1676"/>
    <mergeCell ref="C1677:E1677"/>
    <mergeCell ref="C1678:E1678"/>
    <mergeCell ref="C1679:L1679"/>
    <mergeCell ref="C1670:E1670"/>
    <mergeCell ref="C1671:E1671"/>
    <mergeCell ref="C1672:E1672"/>
    <mergeCell ref="C1673:E1673"/>
    <mergeCell ref="C1674:E1674"/>
    <mergeCell ref="C1665:L1665"/>
    <mergeCell ref="C1666:L1666"/>
    <mergeCell ref="C1667:E1667"/>
    <mergeCell ref="C1668:E1668"/>
    <mergeCell ref="C1669:E1669"/>
    <mergeCell ref="C1660:L1660"/>
    <mergeCell ref="C1661:E1661"/>
    <mergeCell ref="C1662:E1662"/>
    <mergeCell ref="C1663:L1663"/>
    <mergeCell ref="C1664:L1664"/>
    <mergeCell ref="C1655:E1655"/>
    <mergeCell ref="C1656:E1656"/>
    <mergeCell ref="C1657:L1657"/>
    <mergeCell ref="C1658:L1658"/>
    <mergeCell ref="C1659:L1659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40:E1640"/>
    <mergeCell ref="C1641:L1641"/>
    <mergeCell ref="C1642:L1642"/>
    <mergeCell ref="C1643:L1643"/>
    <mergeCell ref="C1644:L1644"/>
    <mergeCell ref="C1635:L1635"/>
    <mergeCell ref="C1636:L1636"/>
    <mergeCell ref="C1637:L1637"/>
    <mergeCell ref="C1638:L1638"/>
    <mergeCell ref="C1639:E1639"/>
    <mergeCell ref="C1630:E1630"/>
    <mergeCell ref="C1631:E1631"/>
    <mergeCell ref="C1632:E1632"/>
    <mergeCell ref="C1633:E1633"/>
    <mergeCell ref="C1634:E1634"/>
    <mergeCell ref="C1625:E1625"/>
    <mergeCell ref="C1626:E1626"/>
    <mergeCell ref="C1627:E1627"/>
    <mergeCell ref="C1628:E1628"/>
    <mergeCell ref="C1629:E1629"/>
    <mergeCell ref="C1620:L1620"/>
    <mergeCell ref="C1621:L1621"/>
    <mergeCell ref="C1622:L1622"/>
    <mergeCell ref="C1623:E1623"/>
    <mergeCell ref="C1624:E1624"/>
    <mergeCell ref="C1615:L1615"/>
    <mergeCell ref="C1616:L1616"/>
    <mergeCell ref="C1617:L1617"/>
    <mergeCell ref="C1618:E1618"/>
    <mergeCell ref="C1619:E1619"/>
    <mergeCell ref="C1610:E1610"/>
    <mergeCell ref="C1611:E1611"/>
    <mergeCell ref="C1612:E1612"/>
    <mergeCell ref="C1613:E1613"/>
    <mergeCell ref="C1614:L1614"/>
    <mergeCell ref="C1605:E1605"/>
    <mergeCell ref="C1606:E1606"/>
    <mergeCell ref="C1607:E1607"/>
    <mergeCell ref="C1608:E1608"/>
    <mergeCell ref="C1609:E1609"/>
    <mergeCell ref="C1600:L1600"/>
    <mergeCell ref="C1601:L1601"/>
    <mergeCell ref="C1602:E1602"/>
    <mergeCell ref="C1603:E1603"/>
    <mergeCell ref="C1604:E1604"/>
    <mergeCell ref="C1595:L1595"/>
    <mergeCell ref="C1596:L1596"/>
    <mergeCell ref="C1597:E1597"/>
    <mergeCell ref="C1598:E1598"/>
    <mergeCell ref="C1599:L1599"/>
    <mergeCell ref="C1590:E1590"/>
    <mergeCell ref="C1591:E1591"/>
    <mergeCell ref="C1592:E1592"/>
    <mergeCell ref="C1593:L1593"/>
    <mergeCell ref="C1594:L1594"/>
    <mergeCell ref="C1585:E1585"/>
    <mergeCell ref="C1586:E1586"/>
    <mergeCell ref="C1587:E1587"/>
    <mergeCell ref="C1588:E1588"/>
    <mergeCell ref="C1589:E1589"/>
    <mergeCell ref="C1580:L1580"/>
    <mergeCell ref="C1581:E1581"/>
    <mergeCell ref="C1582:E1582"/>
    <mergeCell ref="C1583:E1583"/>
    <mergeCell ref="C1584:E1584"/>
    <mergeCell ref="C1575:L1575"/>
    <mergeCell ref="C1576:E1576"/>
    <mergeCell ref="C1577:E1577"/>
    <mergeCell ref="C1578:L1578"/>
    <mergeCell ref="C1579:L1579"/>
    <mergeCell ref="C1570:E1570"/>
    <mergeCell ref="C1571:E1571"/>
    <mergeCell ref="C1572:L1572"/>
    <mergeCell ref="C1573:L1573"/>
    <mergeCell ref="C1574:L1574"/>
    <mergeCell ref="C1565:E1565"/>
    <mergeCell ref="C1566:E1566"/>
    <mergeCell ref="C1567:E1567"/>
    <mergeCell ref="C1568:E1568"/>
    <mergeCell ref="C1569:E1569"/>
    <mergeCell ref="C1560:E1560"/>
    <mergeCell ref="C1561:E1561"/>
    <mergeCell ref="C1562:E1562"/>
    <mergeCell ref="C1563:E1563"/>
    <mergeCell ref="C1564:E1564"/>
    <mergeCell ref="C1555:E1555"/>
    <mergeCell ref="C1556:E1556"/>
    <mergeCell ref="C1557:L1557"/>
    <mergeCell ref="C1558:L1558"/>
    <mergeCell ref="C1559:L1559"/>
    <mergeCell ref="C1550:E1550"/>
    <mergeCell ref="C1551:L1551"/>
    <mergeCell ref="C1552:L1552"/>
    <mergeCell ref="C1553:L1553"/>
    <mergeCell ref="C1554:L1554"/>
    <mergeCell ref="C1545:E1545"/>
    <mergeCell ref="C1546:E1546"/>
    <mergeCell ref="C1547:E1547"/>
    <mergeCell ref="C1548:E1548"/>
    <mergeCell ref="C1549:E1549"/>
    <mergeCell ref="C1540:E1540"/>
    <mergeCell ref="C1541:E1541"/>
    <mergeCell ref="C1542:E1542"/>
    <mergeCell ref="C1543:E1543"/>
    <mergeCell ref="C1544:E1544"/>
    <mergeCell ref="C1535:L1535"/>
    <mergeCell ref="C1536:L1536"/>
    <mergeCell ref="C1537:L1537"/>
    <mergeCell ref="C1538:L1538"/>
    <mergeCell ref="C1539:E1539"/>
    <mergeCell ref="C1530:L1530"/>
    <mergeCell ref="C1531:L1531"/>
    <mergeCell ref="C1532:L1532"/>
    <mergeCell ref="C1533:E1533"/>
    <mergeCell ref="C1534:E1534"/>
    <mergeCell ref="C1525:E1525"/>
    <mergeCell ref="C1526:E1526"/>
    <mergeCell ref="C1527:E1527"/>
    <mergeCell ref="C1528:E1528"/>
    <mergeCell ref="C1529:L1529"/>
    <mergeCell ref="C1520:E1520"/>
    <mergeCell ref="C1521:E1521"/>
    <mergeCell ref="C1522:E1522"/>
    <mergeCell ref="C1523:E1523"/>
    <mergeCell ref="C1524:E1524"/>
    <mergeCell ref="C1515:L1515"/>
    <mergeCell ref="C1516:L1516"/>
    <mergeCell ref="C1517:E1517"/>
    <mergeCell ref="C1518:E1518"/>
    <mergeCell ref="C1519:E1519"/>
    <mergeCell ref="C1510:L1510"/>
    <mergeCell ref="C1511:E1511"/>
    <mergeCell ref="C1512:E1512"/>
    <mergeCell ref="C1513:L1513"/>
    <mergeCell ref="C1514:L1514"/>
    <mergeCell ref="C1505:E1505"/>
    <mergeCell ref="C1506:E1506"/>
    <mergeCell ref="C1507:L1507"/>
    <mergeCell ref="C1508:L1508"/>
    <mergeCell ref="C1509:L1509"/>
    <mergeCell ref="C1500:E1500"/>
    <mergeCell ref="C1501:E1501"/>
    <mergeCell ref="C1502:E1502"/>
    <mergeCell ref="C1503:E1503"/>
    <mergeCell ref="C1504:E1504"/>
    <mergeCell ref="C1495:E1495"/>
    <mergeCell ref="C1496:E1496"/>
    <mergeCell ref="C1497:E1497"/>
    <mergeCell ref="C1498:E1498"/>
    <mergeCell ref="C1499:E1499"/>
    <mergeCell ref="C1490:E1490"/>
    <mergeCell ref="C1491:L1491"/>
    <mergeCell ref="C1492:L1492"/>
    <mergeCell ref="C1493:L1493"/>
    <mergeCell ref="C1494:L1494"/>
    <mergeCell ref="C1485:E1485"/>
    <mergeCell ref="C1486:L1486"/>
    <mergeCell ref="C1487:L1487"/>
    <mergeCell ref="C1488:L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E1470"/>
    <mergeCell ref="C1471:L1471"/>
    <mergeCell ref="C1472:L1472"/>
    <mergeCell ref="C1473:L1473"/>
    <mergeCell ref="C1474:E1474"/>
    <mergeCell ref="C1465:L1465"/>
    <mergeCell ref="C1466:L1466"/>
    <mergeCell ref="C1467:L1467"/>
    <mergeCell ref="C1468:L1468"/>
    <mergeCell ref="C1469:E146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L1450"/>
    <mergeCell ref="C1451:L1451"/>
    <mergeCell ref="C1452:L1452"/>
    <mergeCell ref="C1453:E1453"/>
    <mergeCell ref="C1454:E1454"/>
    <mergeCell ref="C1445:L1445"/>
    <mergeCell ref="C1446:L1446"/>
    <mergeCell ref="C1447:L1447"/>
    <mergeCell ref="C1448:E1448"/>
    <mergeCell ref="C1449:E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E1430"/>
    <mergeCell ref="C1431:L1431"/>
    <mergeCell ref="C1432:L1432"/>
    <mergeCell ref="C1433:E1433"/>
    <mergeCell ref="C1434:E1434"/>
    <mergeCell ref="C1425:E1425"/>
    <mergeCell ref="C1426:L1426"/>
    <mergeCell ref="C1427:L1427"/>
    <mergeCell ref="C1428:L1428"/>
    <mergeCell ref="C1429:E1429"/>
    <mergeCell ref="C1420:E1420"/>
    <mergeCell ref="C1421:E1421"/>
    <mergeCell ref="C1422:E1422"/>
    <mergeCell ref="C1423:E1423"/>
    <mergeCell ref="C1424:E1424"/>
    <mergeCell ref="C1415:L1415"/>
    <mergeCell ref="C1416:L1416"/>
    <mergeCell ref="C1417:E1417"/>
    <mergeCell ref="C1418:E1418"/>
    <mergeCell ref="C1419:E1419"/>
    <mergeCell ref="C1410:L1410"/>
    <mergeCell ref="C1411:L1411"/>
    <mergeCell ref="C1412:E1412"/>
    <mergeCell ref="A1413:L1413"/>
    <mergeCell ref="C1414:E1414"/>
    <mergeCell ref="C1405:E1405"/>
    <mergeCell ref="C1406:E1406"/>
    <mergeCell ref="C1407:E1407"/>
    <mergeCell ref="C1408:E1408"/>
    <mergeCell ref="C1409:L1409"/>
    <mergeCell ref="C1400:E1400"/>
    <mergeCell ref="C1401:E1401"/>
    <mergeCell ref="C1402:E1402"/>
    <mergeCell ref="C1403:E1403"/>
    <mergeCell ref="C1404:E1404"/>
    <mergeCell ref="C1395:L1395"/>
    <mergeCell ref="C1396:L1396"/>
    <mergeCell ref="C1397:E1397"/>
    <mergeCell ref="C1398:E1398"/>
    <mergeCell ref="C1399:E1399"/>
    <mergeCell ref="C1390:L1390"/>
    <mergeCell ref="C1391:L1391"/>
    <mergeCell ref="C1392:E1392"/>
    <mergeCell ref="C1393:E1393"/>
    <mergeCell ref="C1394:L1394"/>
    <mergeCell ref="C1385:E1385"/>
    <mergeCell ref="C1386:E1386"/>
    <mergeCell ref="C1387:E1387"/>
    <mergeCell ref="C1388:E1388"/>
    <mergeCell ref="C1389:L1389"/>
    <mergeCell ref="C1380:E1380"/>
    <mergeCell ref="C1381:E1381"/>
    <mergeCell ref="C1382:E1382"/>
    <mergeCell ref="C1383:E1383"/>
    <mergeCell ref="C1384:E1384"/>
    <mergeCell ref="C1375:L1375"/>
    <mergeCell ref="C1376:L1376"/>
    <mergeCell ref="C1377:E1377"/>
    <mergeCell ref="C1378:E1378"/>
    <mergeCell ref="C1379:E1379"/>
    <mergeCell ref="C1370:L1370"/>
    <mergeCell ref="C1371:L1371"/>
    <mergeCell ref="C1372:E1372"/>
    <mergeCell ref="C1373:E1373"/>
    <mergeCell ref="C1374:L1374"/>
    <mergeCell ref="C1365:E1365"/>
    <mergeCell ref="C1366:E1366"/>
    <mergeCell ref="C1367:E1367"/>
    <mergeCell ref="C1368:E1368"/>
    <mergeCell ref="C1369:L1369"/>
    <mergeCell ref="C1360:E1360"/>
    <mergeCell ref="C1361:E1361"/>
    <mergeCell ref="C1362:E1362"/>
    <mergeCell ref="C1363:E1363"/>
    <mergeCell ref="C1364:E1364"/>
    <mergeCell ref="C1355:L1355"/>
    <mergeCell ref="C1356:L1356"/>
    <mergeCell ref="C1357:E1357"/>
    <mergeCell ref="C1358:E1358"/>
    <mergeCell ref="C1359:E1359"/>
    <mergeCell ref="C1350:K1350"/>
    <mergeCell ref="A1351:L1351"/>
    <mergeCell ref="A1352:L1352"/>
    <mergeCell ref="C1353:E1353"/>
    <mergeCell ref="C1354:L1354"/>
    <mergeCell ref="C1344:L1344"/>
    <mergeCell ref="C1345:L1345"/>
    <mergeCell ref="C1346:L1346"/>
    <mergeCell ref="C1347:L1347"/>
    <mergeCell ref="C1348:E1348"/>
    <mergeCell ref="C1339:E1339"/>
    <mergeCell ref="C1340:E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C1329:L1329"/>
    <mergeCell ref="C1330:L1330"/>
    <mergeCell ref="C1331:L1331"/>
    <mergeCell ref="C1332:E1332"/>
    <mergeCell ref="C1333:E1333"/>
    <mergeCell ref="C1324:L1324"/>
    <mergeCell ref="C1325:L1325"/>
    <mergeCell ref="C1326:E1326"/>
    <mergeCell ref="C1327:E1327"/>
    <mergeCell ref="C1328:L1328"/>
    <mergeCell ref="C1319:E1319"/>
    <mergeCell ref="C1320:E1320"/>
    <mergeCell ref="C1321:E1321"/>
    <mergeCell ref="C1322:L1322"/>
    <mergeCell ref="C1323:L1323"/>
    <mergeCell ref="C1314:E1314"/>
    <mergeCell ref="C1315:E1315"/>
    <mergeCell ref="C1316:E1316"/>
    <mergeCell ref="C1317:E1317"/>
    <mergeCell ref="C1318:E1318"/>
    <mergeCell ref="C1309:L1309"/>
    <mergeCell ref="C1310:E1310"/>
    <mergeCell ref="C1311:E1311"/>
    <mergeCell ref="C1312:E1312"/>
    <mergeCell ref="C1313:E1313"/>
    <mergeCell ref="C1304:L1304"/>
    <mergeCell ref="C1305:E1305"/>
    <mergeCell ref="C1306:E1306"/>
    <mergeCell ref="C1307:L1307"/>
    <mergeCell ref="C1308:L1308"/>
    <mergeCell ref="C1299:E1299"/>
    <mergeCell ref="C1300:E1300"/>
    <mergeCell ref="C1301:L1301"/>
    <mergeCell ref="C1302:L1302"/>
    <mergeCell ref="C1303:L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L1286"/>
    <mergeCell ref="C1287:L1287"/>
    <mergeCell ref="C1288:L1288"/>
    <mergeCell ref="C1279:E1279"/>
    <mergeCell ref="C1280:L1280"/>
    <mergeCell ref="C1281:L1281"/>
    <mergeCell ref="C1282:L1282"/>
    <mergeCell ref="C1283:L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L1265"/>
    <mergeCell ref="C1266:L1266"/>
    <mergeCell ref="C1267:L1267"/>
    <mergeCell ref="C1268:E1268"/>
    <mergeCell ref="C1259:L1259"/>
    <mergeCell ref="C1260:L1260"/>
    <mergeCell ref="C1261:L1261"/>
    <mergeCell ref="C1262:L1262"/>
    <mergeCell ref="C1263:E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L1244"/>
    <mergeCell ref="C1245:L1245"/>
    <mergeCell ref="C1246:L1246"/>
    <mergeCell ref="C1247:E1247"/>
    <mergeCell ref="C1248:E1248"/>
    <mergeCell ref="C1239:L1239"/>
    <mergeCell ref="C1240:L1240"/>
    <mergeCell ref="C1241:L1241"/>
    <mergeCell ref="C1242:E1242"/>
    <mergeCell ref="C1243:E1243"/>
    <mergeCell ref="C1234:E1234"/>
    <mergeCell ref="C1235:E1235"/>
    <mergeCell ref="C1236:E1236"/>
    <mergeCell ref="C1237:E1237"/>
    <mergeCell ref="C1238:L1238"/>
    <mergeCell ref="C1229:E1229"/>
    <mergeCell ref="C1230:E1230"/>
    <mergeCell ref="C1231:E1231"/>
    <mergeCell ref="C1232:E1232"/>
    <mergeCell ref="C1233:E1233"/>
    <mergeCell ref="C1224:L1224"/>
    <mergeCell ref="C1225:L1225"/>
    <mergeCell ref="C1226:E1226"/>
    <mergeCell ref="C1227:E1227"/>
    <mergeCell ref="C1228:E1228"/>
    <mergeCell ref="C1219:L1219"/>
    <mergeCell ref="C1220:E1220"/>
    <mergeCell ref="C1221:E1221"/>
    <mergeCell ref="C1222:L1222"/>
    <mergeCell ref="C1223:L1223"/>
    <mergeCell ref="C1214:E1214"/>
    <mergeCell ref="C1215:E1215"/>
    <mergeCell ref="C1216:L1216"/>
    <mergeCell ref="C1217:L1217"/>
    <mergeCell ref="C1218:L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E1199"/>
    <mergeCell ref="C1200:L1200"/>
    <mergeCell ref="C1201:L1201"/>
    <mergeCell ref="C1202:L1202"/>
    <mergeCell ref="C1203:L1203"/>
    <mergeCell ref="C1194:L1194"/>
    <mergeCell ref="C1195:L1195"/>
    <mergeCell ref="C1196:L1196"/>
    <mergeCell ref="C1197:L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L1179"/>
    <mergeCell ref="C1180:L1180"/>
    <mergeCell ref="C1181:L1181"/>
    <mergeCell ref="C1182:E1182"/>
    <mergeCell ref="C1183:E1183"/>
    <mergeCell ref="C1174:L1174"/>
    <mergeCell ref="C1175:L1175"/>
    <mergeCell ref="C1176:E1176"/>
    <mergeCell ref="C1177:E1177"/>
    <mergeCell ref="C1178:L1178"/>
    <mergeCell ref="C1169:E1169"/>
    <mergeCell ref="C1170:E1170"/>
    <mergeCell ref="C1171:E1171"/>
    <mergeCell ref="C1172:E1172"/>
    <mergeCell ref="C1173:L1173"/>
    <mergeCell ref="C1164:E1164"/>
    <mergeCell ref="C1165:E1165"/>
    <mergeCell ref="C1166:E1166"/>
    <mergeCell ref="C1167:E1167"/>
    <mergeCell ref="C1168:E1168"/>
    <mergeCell ref="C1159:L1159"/>
    <mergeCell ref="C1160:L1160"/>
    <mergeCell ref="C1161:E1161"/>
    <mergeCell ref="C1162:E1162"/>
    <mergeCell ref="C1163:E1163"/>
    <mergeCell ref="C1154:L1154"/>
    <mergeCell ref="C1155:L1155"/>
    <mergeCell ref="C1156:E1156"/>
    <mergeCell ref="C1157:E1157"/>
    <mergeCell ref="C1158:L1158"/>
    <mergeCell ref="C1149:E1149"/>
    <mergeCell ref="C1150:E1150"/>
    <mergeCell ref="C1151:E1151"/>
    <mergeCell ref="C1152:L1152"/>
    <mergeCell ref="C1153:L1153"/>
    <mergeCell ref="C1144:E1144"/>
    <mergeCell ref="C1145:E1145"/>
    <mergeCell ref="C1146:E1146"/>
    <mergeCell ref="C1147:E1147"/>
    <mergeCell ref="C1148:E1148"/>
    <mergeCell ref="C1139:L1139"/>
    <mergeCell ref="C1140:E1140"/>
    <mergeCell ref="C1141:E1141"/>
    <mergeCell ref="C1142:E1142"/>
    <mergeCell ref="C1143:E1143"/>
    <mergeCell ref="C1134:L1134"/>
    <mergeCell ref="C1135:E1135"/>
    <mergeCell ref="C1136:E1136"/>
    <mergeCell ref="C1137:L1137"/>
    <mergeCell ref="C1138:L1138"/>
    <mergeCell ref="C1129:E1129"/>
    <mergeCell ref="C1130:E1130"/>
    <mergeCell ref="C1131:E1131"/>
    <mergeCell ref="C1132:L1132"/>
    <mergeCell ref="C1133:L1133"/>
    <mergeCell ref="C1124:E1124"/>
    <mergeCell ref="C1125:E1125"/>
    <mergeCell ref="C1126:E1126"/>
    <mergeCell ref="C1127:E1127"/>
    <mergeCell ref="C1128:E1128"/>
    <mergeCell ref="A1119:L1119"/>
    <mergeCell ref="C1120:E1120"/>
    <mergeCell ref="C1121:L1121"/>
    <mergeCell ref="C1122:L1122"/>
    <mergeCell ref="C1123:E1123"/>
    <mergeCell ref="C1114:E1114"/>
    <mergeCell ref="C1115:L1115"/>
    <mergeCell ref="C1116:L1116"/>
    <mergeCell ref="C1117:L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E1106"/>
    <mergeCell ref="C1107:E1107"/>
    <mergeCell ref="C1108:E1108"/>
    <mergeCell ref="C1099:L1099"/>
    <mergeCell ref="C1100:L1100"/>
    <mergeCell ref="C1101:L1101"/>
    <mergeCell ref="C1102:L1102"/>
    <mergeCell ref="C1103:E1103"/>
    <mergeCell ref="C1094:L1094"/>
    <mergeCell ref="C1095:L1095"/>
    <mergeCell ref="C1096:L1096"/>
    <mergeCell ref="C1097:E1097"/>
    <mergeCell ref="C1098:E1098"/>
    <mergeCell ref="C1089:E1089"/>
    <mergeCell ref="C1090:E1090"/>
    <mergeCell ref="C1091:E1091"/>
    <mergeCell ref="C1092:E1092"/>
    <mergeCell ref="C1093:E1093"/>
    <mergeCell ref="C1084:E1084"/>
    <mergeCell ref="C1085:E1085"/>
    <mergeCell ref="C1086:E1086"/>
    <mergeCell ref="C1087:E1087"/>
    <mergeCell ref="C1088:E1088"/>
    <mergeCell ref="C1079:L1079"/>
    <mergeCell ref="C1080:L1080"/>
    <mergeCell ref="C1081:L1081"/>
    <mergeCell ref="C1082:E1082"/>
    <mergeCell ref="C1083:E1083"/>
    <mergeCell ref="C1074:L1074"/>
    <mergeCell ref="C1075:L1075"/>
    <mergeCell ref="C1076:L1076"/>
    <mergeCell ref="C1077:E1077"/>
    <mergeCell ref="C1078:E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L1059"/>
    <mergeCell ref="C1060:L1060"/>
    <mergeCell ref="C1061:L1061"/>
    <mergeCell ref="C1062:E1062"/>
    <mergeCell ref="C1063:E1063"/>
    <mergeCell ref="C1054:E1054"/>
    <mergeCell ref="C1055:E1055"/>
    <mergeCell ref="C1056:L1056"/>
    <mergeCell ref="C1057:E1057"/>
    <mergeCell ref="C1058:E1058"/>
    <mergeCell ref="C1049:L1049"/>
    <mergeCell ref="C1050:L1050"/>
    <mergeCell ref="C1051:E1051"/>
    <mergeCell ref="C1052:E1052"/>
    <mergeCell ref="C1053:L1053"/>
    <mergeCell ref="C1044:E1044"/>
    <mergeCell ref="C1045:E1045"/>
    <mergeCell ref="C1046:E1046"/>
    <mergeCell ref="C1047:E1047"/>
    <mergeCell ref="C1048:L1048"/>
    <mergeCell ref="C1039:E1039"/>
    <mergeCell ref="C1040:E1040"/>
    <mergeCell ref="C1041:E1041"/>
    <mergeCell ref="C1042:E1042"/>
    <mergeCell ref="C1043:E1043"/>
    <mergeCell ref="C1034:L1034"/>
    <mergeCell ref="C1035:L1035"/>
    <mergeCell ref="C1036:E1036"/>
    <mergeCell ref="C1037:E1037"/>
    <mergeCell ref="C1038:E1038"/>
    <mergeCell ref="C1029:L1029"/>
    <mergeCell ref="C1030:L1030"/>
    <mergeCell ref="C1031:E1031"/>
    <mergeCell ref="C1032:E1032"/>
    <mergeCell ref="C1033:L1033"/>
    <mergeCell ref="C1024:E1024"/>
    <mergeCell ref="C1025:L1025"/>
    <mergeCell ref="C1026:E1026"/>
    <mergeCell ref="C1027:E1027"/>
    <mergeCell ref="C1028:L1028"/>
    <mergeCell ref="C1019:E1019"/>
    <mergeCell ref="C1020:E1020"/>
    <mergeCell ref="C1021:E1021"/>
    <mergeCell ref="C1022:E1022"/>
    <mergeCell ref="C1023:E1023"/>
    <mergeCell ref="C1014:E1014"/>
    <mergeCell ref="C1015:L1015"/>
    <mergeCell ref="C1016:L1016"/>
    <mergeCell ref="C1017:E1017"/>
    <mergeCell ref="C1018:E1018"/>
    <mergeCell ref="C1009:E1009"/>
    <mergeCell ref="C1010:E1010"/>
    <mergeCell ref="C1011:E1011"/>
    <mergeCell ref="C1012:E1012"/>
    <mergeCell ref="C1013:E1013"/>
    <mergeCell ref="C1004:E1004"/>
    <mergeCell ref="C1005:L1005"/>
    <mergeCell ref="C1006:L1006"/>
    <mergeCell ref="C1007:E1007"/>
    <mergeCell ref="C1008:E1008"/>
    <mergeCell ref="C999:E999"/>
    <mergeCell ref="C1000:L1000"/>
    <mergeCell ref="C1001:L1001"/>
    <mergeCell ref="C1002:L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L985"/>
    <mergeCell ref="C986:L986"/>
    <mergeCell ref="C987:L987"/>
    <mergeCell ref="C988:E988"/>
    <mergeCell ref="C979:E979"/>
    <mergeCell ref="C980:L980"/>
    <mergeCell ref="C981:L981"/>
    <mergeCell ref="C982:L982"/>
    <mergeCell ref="C983:E983"/>
    <mergeCell ref="C974:E974"/>
    <mergeCell ref="C975:L975"/>
    <mergeCell ref="C976:L976"/>
    <mergeCell ref="C977:L977"/>
    <mergeCell ref="C978:E978"/>
    <mergeCell ref="C969:E969"/>
    <mergeCell ref="C970:L970"/>
    <mergeCell ref="C971:L971"/>
    <mergeCell ref="C972:L972"/>
    <mergeCell ref="C973:E973"/>
    <mergeCell ref="C964:E964"/>
    <mergeCell ref="C965:L965"/>
    <mergeCell ref="C966:L966"/>
    <mergeCell ref="C967:L967"/>
    <mergeCell ref="C968:E968"/>
    <mergeCell ref="C959:E959"/>
    <mergeCell ref="C960:L960"/>
    <mergeCell ref="C961:L961"/>
    <mergeCell ref="C962:L962"/>
    <mergeCell ref="C963:E963"/>
    <mergeCell ref="C954:E954"/>
    <mergeCell ref="C955:L955"/>
    <mergeCell ref="C956:L956"/>
    <mergeCell ref="C957:L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L940"/>
    <mergeCell ref="C941:L941"/>
    <mergeCell ref="C942:L942"/>
    <mergeCell ref="C943:E943"/>
    <mergeCell ref="C934:E934"/>
    <mergeCell ref="C935:L935"/>
    <mergeCell ref="C936:L936"/>
    <mergeCell ref="C937:L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L920"/>
    <mergeCell ref="C921:L921"/>
    <mergeCell ref="C922:L922"/>
    <mergeCell ref="C923:E923"/>
    <mergeCell ref="C914:E914"/>
    <mergeCell ref="C915:L915"/>
    <mergeCell ref="C916:L916"/>
    <mergeCell ref="C917:L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9:L899"/>
    <mergeCell ref="C900:L900"/>
    <mergeCell ref="C901:L901"/>
    <mergeCell ref="C902:L902"/>
    <mergeCell ref="C903:E903"/>
    <mergeCell ref="C894:L894"/>
    <mergeCell ref="C895:L895"/>
    <mergeCell ref="C896:L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L879"/>
    <mergeCell ref="C880:L880"/>
    <mergeCell ref="C881:L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L864"/>
    <mergeCell ref="C865:L865"/>
    <mergeCell ref="C866:L866"/>
    <mergeCell ref="C867:E867"/>
    <mergeCell ref="C868:E868"/>
    <mergeCell ref="C859:L859"/>
    <mergeCell ref="C860:L860"/>
    <mergeCell ref="C861:L861"/>
    <mergeCell ref="C862:E862"/>
    <mergeCell ref="C863:E863"/>
    <mergeCell ref="C854:E854"/>
    <mergeCell ref="C855:E855"/>
    <mergeCell ref="C856:E856"/>
    <mergeCell ref="C857:E857"/>
    <mergeCell ref="C858:L858"/>
    <mergeCell ref="C849:E849"/>
    <mergeCell ref="C850:E850"/>
    <mergeCell ref="C851:E851"/>
    <mergeCell ref="C852:E852"/>
    <mergeCell ref="C853:E853"/>
    <mergeCell ref="C844:L844"/>
    <mergeCell ref="C845:L845"/>
    <mergeCell ref="C846:E846"/>
    <mergeCell ref="C847:E847"/>
    <mergeCell ref="C848:E848"/>
    <mergeCell ref="C839:L839"/>
    <mergeCell ref="C840:E840"/>
    <mergeCell ref="C841:E841"/>
    <mergeCell ref="C842:L842"/>
    <mergeCell ref="C843:L843"/>
    <mergeCell ref="C834:E834"/>
    <mergeCell ref="C835:E835"/>
    <mergeCell ref="C836:E836"/>
    <mergeCell ref="C837:L837"/>
    <mergeCell ref="C838:L838"/>
    <mergeCell ref="C829:E829"/>
    <mergeCell ref="C830:E830"/>
    <mergeCell ref="C831:E831"/>
    <mergeCell ref="C832:E832"/>
    <mergeCell ref="C833:E833"/>
    <mergeCell ref="C824:L824"/>
    <mergeCell ref="C825:E825"/>
    <mergeCell ref="C826:E826"/>
    <mergeCell ref="C827:E827"/>
    <mergeCell ref="C828:E828"/>
    <mergeCell ref="C819:E819"/>
    <mergeCell ref="C820:E820"/>
    <mergeCell ref="C821:L821"/>
    <mergeCell ref="C822:L822"/>
    <mergeCell ref="C823:L823"/>
    <mergeCell ref="C814:E814"/>
    <mergeCell ref="C815:E815"/>
    <mergeCell ref="C816:E816"/>
    <mergeCell ref="C817:E817"/>
    <mergeCell ref="C818:L818"/>
    <mergeCell ref="C809:E809"/>
    <mergeCell ref="C810:E810"/>
    <mergeCell ref="C811:E811"/>
    <mergeCell ref="C812:E812"/>
    <mergeCell ref="C813:E813"/>
    <mergeCell ref="C804:L804"/>
    <mergeCell ref="C805:L805"/>
    <mergeCell ref="C806:E806"/>
    <mergeCell ref="C807:E807"/>
    <mergeCell ref="C808:E808"/>
    <mergeCell ref="C799:E799"/>
    <mergeCell ref="C800:E800"/>
    <mergeCell ref="C801:E801"/>
    <mergeCell ref="C802:E802"/>
    <mergeCell ref="C803:L803"/>
    <mergeCell ref="C794:E794"/>
    <mergeCell ref="C795:E795"/>
    <mergeCell ref="C796:E796"/>
    <mergeCell ref="C797:E797"/>
    <mergeCell ref="C798:E798"/>
    <mergeCell ref="C789:L789"/>
    <mergeCell ref="C790:L790"/>
    <mergeCell ref="C791:E791"/>
    <mergeCell ref="C792:E792"/>
    <mergeCell ref="C793:E793"/>
    <mergeCell ref="A784:L784"/>
    <mergeCell ref="A785:L785"/>
    <mergeCell ref="C786:E786"/>
    <mergeCell ref="C787:L787"/>
    <mergeCell ref="C788:L788"/>
    <mergeCell ref="C778:L778"/>
    <mergeCell ref="C779:L779"/>
    <mergeCell ref="C780:L780"/>
    <mergeCell ref="C781:E781"/>
    <mergeCell ref="C783:K783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L765"/>
    <mergeCell ref="C766:L766"/>
    <mergeCell ref="C767:E767"/>
    <mergeCell ref="C758:E758"/>
    <mergeCell ref="C759:E759"/>
    <mergeCell ref="C760:L760"/>
    <mergeCell ref="C761:L761"/>
    <mergeCell ref="C762:L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L745"/>
    <mergeCell ref="C746:L746"/>
    <mergeCell ref="C747:L747"/>
    <mergeCell ref="C738:E738"/>
    <mergeCell ref="C739:L739"/>
    <mergeCell ref="C740:L740"/>
    <mergeCell ref="C741:L741"/>
    <mergeCell ref="C742:L742"/>
    <mergeCell ref="C733:E733"/>
    <mergeCell ref="C734:E734"/>
    <mergeCell ref="C735:E735"/>
    <mergeCell ref="C736:E736"/>
    <mergeCell ref="C737:E737"/>
    <mergeCell ref="C728:E728"/>
    <mergeCell ref="C729:E729"/>
    <mergeCell ref="C730:E730"/>
    <mergeCell ref="C731:E731"/>
    <mergeCell ref="C732:E732"/>
    <mergeCell ref="C723:E723"/>
    <mergeCell ref="C724:L724"/>
    <mergeCell ref="C725:L725"/>
    <mergeCell ref="C726:L726"/>
    <mergeCell ref="C727:E727"/>
    <mergeCell ref="C718:L718"/>
    <mergeCell ref="C719:L719"/>
    <mergeCell ref="C720:L720"/>
    <mergeCell ref="C721:L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L703"/>
    <mergeCell ref="C704:L704"/>
    <mergeCell ref="C705:L705"/>
    <mergeCell ref="C706:E706"/>
    <mergeCell ref="C707:E707"/>
    <mergeCell ref="C698:L698"/>
    <mergeCell ref="C699:L699"/>
    <mergeCell ref="C700:L700"/>
    <mergeCell ref="C701:E701"/>
    <mergeCell ref="C702:E702"/>
    <mergeCell ref="C693:E693"/>
    <mergeCell ref="C694:E694"/>
    <mergeCell ref="C695:E695"/>
    <mergeCell ref="C696:E696"/>
    <mergeCell ref="C697:L697"/>
    <mergeCell ref="C688:E688"/>
    <mergeCell ref="C689:E689"/>
    <mergeCell ref="C690:E690"/>
    <mergeCell ref="C691:E691"/>
    <mergeCell ref="C692:E692"/>
    <mergeCell ref="C683:L683"/>
    <mergeCell ref="C684:L684"/>
    <mergeCell ref="C685:E685"/>
    <mergeCell ref="C686:E686"/>
    <mergeCell ref="C687:E687"/>
    <mergeCell ref="C678:L678"/>
    <mergeCell ref="C679:L679"/>
    <mergeCell ref="C680:E680"/>
    <mergeCell ref="C681:E681"/>
    <mergeCell ref="C682:L682"/>
    <mergeCell ref="C673:E673"/>
    <mergeCell ref="C674:E674"/>
    <mergeCell ref="C675:E675"/>
    <mergeCell ref="C676:L676"/>
    <mergeCell ref="C677:L677"/>
    <mergeCell ref="C668:E668"/>
    <mergeCell ref="C669:E669"/>
    <mergeCell ref="C670:E670"/>
    <mergeCell ref="C671:E671"/>
    <mergeCell ref="C672:E672"/>
    <mergeCell ref="C663:L663"/>
    <mergeCell ref="C664:E664"/>
    <mergeCell ref="C665:E665"/>
    <mergeCell ref="C666:E666"/>
    <mergeCell ref="C667:E667"/>
    <mergeCell ref="C658:E658"/>
    <mergeCell ref="C659:E659"/>
    <mergeCell ref="C660:L660"/>
    <mergeCell ref="C661:L661"/>
    <mergeCell ref="C662:L662"/>
    <mergeCell ref="C653:E653"/>
    <mergeCell ref="C654:L654"/>
    <mergeCell ref="C655:L655"/>
    <mergeCell ref="C656:L656"/>
    <mergeCell ref="C657:L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L638"/>
    <mergeCell ref="C639:L639"/>
    <mergeCell ref="C640:L640"/>
    <mergeCell ref="C641:L641"/>
    <mergeCell ref="C642:E642"/>
    <mergeCell ref="C633:L633"/>
    <mergeCell ref="C634:L634"/>
    <mergeCell ref="C635:L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L618"/>
    <mergeCell ref="C619:L619"/>
    <mergeCell ref="C620:L620"/>
    <mergeCell ref="C621:E621"/>
    <mergeCell ref="C622:E622"/>
    <mergeCell ref="C613:L613"/>
    <mergeCell ref="C614:L614"/>
    <mergeCell ref="C615:L615"/>
    <mergeCell ref="C616:E616"/>
    <mergeCell ref="C617:E617"/>
    <mergeCell ref="C608:E608"/>
    <mergeCell ref="C609:E609"/>
    <mergeCell ref="C610:E610"/>
    <mergeCell ref="C611:E611"/>
    <mergeCell ref="C612:L612"/>
    <mergeCell ref="C603:E603"/>
    <mergeCell ref="C604:E604"/>
    <mergeCell ref="C605:E605"/>
    <mergeCell ref="C606:E606"/>
    <mergeCell ref="C607:E607"/>
    <mergeCell ref="C598:L598"/>
    <mergeCell ref="C599:L599"/>
    <mergeCell ref="C600:E600"/>
    <mergeCell ref="C601:E601"/>
    <mergeCell ref="C602:E602"/>
    <mergeCell ref="C593:L593"/>
    <mergeCell ref="C594:L594"/>
    <mergeCell ref="C595:E595"/>
    <mergeCell ref="C596:E596"/>
    <mergeCell ref="C597:L597"/>
    <mergeCell ref="C588:E588"/>
    <mergeCell ref="C589:E589"/>
    <mergeCell ref="C590:E590"/>
    <mergeCell ref="C591:E591"/>
    <mergeCell ref="C592:L592"/>
    <mergeCell ref="C583:E583"/>
    <mergeCell ref="C584:E584"/>
    <mergeCell ref="C585:E585"/>
    <mergeCell ref="C586:E586"/>
    <mergeCell ref="C587:E587"/>
    <mergeCell ref="C578:E578"/>
    <mergeCell ref="A579:L579"/>
    <mergeCell ref="C580:E580"/>
    <mergeCell ref="C581:L581"/>
    <mergeCell ref="C582:L582"/>
    <mergeCell ref="C573:E573"/>
    <mergeCell ref="C574:E574"/>
    <mergeCell ref="C575:L575"/>
    <mergeCell ref="C576:L576"/>
    <mergeCell ref="C577:L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L560"/>
    <mergeCell ref="C561:L561"/>
    <mergeCell ref="C562:L562"/>
    <mergeCell ref="C553:E553"/>
    <mergeCell ref="C554:E554"/>
    <mergeCell ref="C555:L555"/>
    <mergeCell ref="C556:L556"/>
    <mergeCell ref="C557:L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L540"/>
    <mergeCell ref="C541:L541"/>
    <mergeCell ref="C542:L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L523"/>
    <mergeCell ref="C524:L524"/>
    <mergeCell ref="C525:L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L510"/>
    <mergeCell ref="C511:L511"/>
    <mergeCell ref="C512:L512"/>
    <mergeCell ref="C503:E503"/>
    <mergeCell ref="C504:E504"/>
    <mergeCell ref="C505:E505"/>
    <mergeCell ref="C506:E506"/>
    <mergeCell ref="C507:E507"/>
    <mergeCell ref="C498:E498"/>
    <mergeCell ref="C499:E499"/>
    <mergeCell ref="C500:L500"/>
    <mergeCell ref="C501:L501"/>
    <mergeCell ref="C502:E502"/>
    <mergeCell ref="C493:E493"/>
    <mergeCell ref="C494:L494"/>
    <mergeCell ref="C495:E495"/>
    <mergeCell ref="C496:E496"/>
    <mergeCell ref="C497:L497"/>
    <mergeCell ref="C488:E488"/>
    <mergeCell ref="C489:L489"/>
    <mergeCell ref="C490:L490"/>
    <mergeCell ref="C491:L491"/>
    <mergeCell ref="C492:E492"/>
    <mergeCell ref="C483:E483"/>
    <mergeCell ref="C484:L484"/>
    <mergeCell ref="C485:L485"/>
    <mergeCell ref="C486:L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L469"/>
    <mergeCell ref="C470:L470"/>
    <mergeCell ref="C471:L471"/>
    <mergeCell ref="C472:E472"/>
    <mergeCell ref="C463:E463"/>
    <mergeCell ref="C464:L464"/>
    <mergeCell ref="C465:L465"/>
    <mergeCell ref="C466:L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L449"/>
    <mergeCell ref="C450:L450"/>
    <mergeCell ref="C451:L451"/>
    <mergeCell ref="C452:E452"/>
    <mergeCell ref="C442:L442"/>
    <mergeCell ref="C443:E443"/>
    <mergeCell ref="C445:K445"/>
    <mergeCell ref="A446:L446"/>
    <mergeCell ref="A447:L447"/>
    <mergeCell ref="C437:E437"/>
    <mergeCell ref="C438:E438"/>
    <mergeCell ref="C439:E439"/>
    <mergeCell ref="C440:L440"/>
    <mergeCell ref="C441:L441"/>
    <mergeCell ref="C432:E432"/>
    <mergeCell ref="C433:E433"/>
    <mergeCell ref="C434:E434"/>
    <mergeCell ref="C435:E435"/>
    <mergeCell ref="C436:E436"/>
    <mergeCell ref="C427:L427"/>
    <mergeCell ref="C428:L428"/>
    <mergeCell ref="C429:E429"/>
    <mergeCell ref="C430:E430"/>
    <mergeCell ref="C431:E431"/>
    <mergeCell ref="C422:L422"/>
    <mergeCell ref="C423:L423"/>
    <mergeCell ref="C424:L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L407"/>
    <mergeCell ref="C408:L408"/>
    <mergeCell ref="C409:L409"/>
    <mergeCell ref="C410:E410"/>
    <mergeCell ref="C411:E411"/>
    <mergeCell ref="C402:L402"/>
    <mergeCell ref="C403:L403"/>
    <mergeCell ref="C404:L404"/>
    <mergeCell ref="C405:E405"/>
    <mergeCell ref="C406:E406"/>
    <mergeCell ref="C397:E397"/>
    <mergeCell ref="C398:E398"/>
    <mergeCell ref="C399:E399"/>
    <mergeCell ref="C400:E400"/>
    <mergeCell ref="C401:L401"/>
    <mergeCell ref="C392:E392"/>
    <mergeCell ref="C393:E393"/>
    <mergeCell ref="C394:E394"/>
    <mergeCell ref="C395:E395"/>
    <mergeCell ref="C396:E396"/>
    <mergeCell ref="C387:L387"/>
    <mergeCell ref="C388:L388"/>
    <mergeCell ref="C389:E389"/>
    <mergeCell ref="C390:E390"/>
    <mergeCell ref="C391:E391"/>
    <mergeCell ref="C382:L382"/>
    <mergeCell ref="C383:E383"/>
    <mergeCell ref="C384:E384"/>
    <mergeCell ref="C385:L385"/>
    <mergeCell ref="C386:L386"/>
    <mergeCell ref="C377:E377"/>
    <mergeCell ref="C378:E378"/>
    <mergeCell ref="C379:L379"/>
    <mergeCell ref="C380:L380"/>
    <mergeCell ref="C381:L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L363"/>
    <mergeCell ref="C364:L364"/>
    <mergeCell ref="C365:L365"/>
    <mergeCell ref="C366:L366"/>
    <mergeCell ref="C357:L357"/>
    <mergeCell ref="C358:L358"/>
    <mergeCell ref="C359:L359"/>
    <mergeCell ref="C360:L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L342"/>
    <mergeCell ref="C343:L343"/>
    <mergeCell ref="C344:L344"/>
    <mergeCell ref="C345:E345"/>
    <mergeCell ref="C346:E346"/>
    <mergeCell ref="C337:L337"/>
    <mergeCell ref="C338:L338"/>
    <mergeCell ref="C339:E339"/>
    <mergeCell ref="C340:E340"/>
    <mergeCell ref="C341:L341"/>
    <mergeCell ref="C332:E332"/>
    <mergeCell ref="C333:E333"/>
    <mergeCell ref="C334:E334"/>
    <mergeCell ref="C335:L335"/>
    <mergeCell ref="C336:L336"/>
    <mergeCell ref="C327:E327"/>
    <mergeCell ref="C328:E328"/>
    <mergeCell ref="C329:E329"/>
    <mergeCell ref="C330:E330"/>
    <mergeCell ref="C331:E331"/>
    <mergeCell ref="C322:L322"/>
    <mergeCell ref="C323:E323"/>
    <mergeCell ref="C324:E324"/>
    <mergeCell ref="C325:E325"/>
    <mergeCell ref="C326:E326"/>
    <mergeCell ref="C317:E317"/>
    <mergeCell ref="C318:E318"/>
    <mergeCell ref="C319:L319"/>
    <mergeCell ref="C320:L320"/>
    <mergeCell ref="C321:L321"/>
    <mergeCell ref="C312:E312"/>
    <mergeCell ref="C313:L313"/>
    <mergeCell ref="C314:L314"/>
    <mergeCell ref="C315:L315"/>
    <mergeCell ref="C316:L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L297"/>
    <mergeCell ref="C298:L298"/>
    <mergeCell ref="C299:L299"/>
    <mergeCell ref="C300:L300"/>
    <mergeCell ref="C301:E301"/>
    <mergeCell ref="C292:L292"/>
    <mergeCell ref="C293:L293"/>
    <mergeCell ref="C294:L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L277"/>
    <mergeCell ref="C278:L278"/>
    <mergeCell ref="C279:L279"/>
    <mergeCell ref="C280:E280"/>
    <mergeCell ref="C281:E281"/>
    <mergeCell ref="C272:L272"/>
    <mergeCell ref="C273:L273"/>
    <mergeCell ref="C274:L274"/>
    <mergeCell ref="C275:E275"/>
    <mergeCell ref="C276:E276"/>
    <mergeCell ref="C267:E267"/>
    <mergeCell ref="C268:E268"/>
    <mergeCell ref="C269:E269"/>
    <mergeCell ref="C270:E270"/>
    <mergeCell ref="C271:L271"/>
    <mergeCell ref="C262:E262"/>
    <mergeCell ref="C263:E263"/>
    <mergeCell ref="C264:E264"/>
    <mergeCell ref="C265:E265"/>
    <mergeCell ref="C266:E266"/>
    <mergeCell ref="C257:L257"/>
    <mergeCell ref="C258:L258"/>
    <mergeCell ref="C259:E259"/>
    <mergeCell ref="C260:E260"/>
    <mergeCell ref="C261:E261"/>
    <mergeCell ref="C252:L252"/>
    <mergeCell ref="C253:L253"/>
    <mergeCell ref="C254:E254"/>
    <mergeCell ref="C255:E255"/>
    <mergeCell ref="C256:L256"/>
    <mergeCell ref="C247:E247"/>
    <mergeCell ref="C248:E248"/>
    <mergeCell ref="C249:E249"/>
    <mergeCell ref="C250:E250"/>
    <mergeCell ref="C251:L251"/>
    <mergeCell ref="C242:E242"/>
    <mergeCell ref="C243:E243"/>
    <mergeCell ref="C244:E244"/>
    <mergeCell ref="C245:E245"/>
    <mergeCell ref="C246:E246"/>
    <mergeCell ref="C237:E237"/>
    <mergeCell ref="A238:L238"/>
    <mergeCell ref="C239:E239"/>
    <mergeCell ref="C240:L240"/>
    <mergeCell ref="C241:L241"/>
    <mergeCell ref="C232:E232"/>
    <mergeCell ref="C233:E233"/>
    <mergeCell ref="C234:L234"/>
    <mergeCell ref="C235:L235"/>
    <mergeCell ref="C236:L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L219"/>
    <mergeCell ref="C220:L220"/>
    <mergeCell ref="C221:L221"/>
    <mergeCell ref="C212:E212"/>
    <mergeCell ref="C213:E213"/>
    <mergeCell ref="C214:L214"/>
    <mergeCell ref="C215:L215"/>
    <mergeCell ref="C216:L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L199"/>
    <mergeCell ref="C200:L200"/>
    <mergeCell ref="C201:L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L182"/>
    <mergeCell ref="C183:L183"/>
    <mergeCell ref="C184:L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L169"/>
    <mergeCell ref="C170:L170"/>
    <mergeCell ref="C171:L171"/>
    <mergeCell ref="C162:E162"/>
    <mergeCell ref="C163:E163"/>
    <mergeCell ref="C164:E164"/>
    <mergeCell ref="C165:E165"/>
    <mergeCell ref="C166:E166"/>
    <mergeCell ref="C157:E157"/>
    <mergeCell ref="C158:E158"/>
    <mergeCell ref="C159:L159"/>
    <mergeCell ref="C160:L160"/>
    <mergeCell ref="C161:E161"/>
    <mergeCell ref="C152:E152"/>
    <mergeCell ref="C153:E153"/>
    <mergeCell ref="C154:L154"/>
    <mergeCell ref="C155:L155"/>
    <mergeCell ref="C156:L156"/>
    <mergeCell ref="C147:E147"/>
    <mergeCell ref="C148:E148"/>
    <mergeCell ref="C149:L149"/>
    <mergeCell ref="C150:L150"/>
    <mergeCell ref="C151:L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L134"/>
    <mergeCell ref="C135:L135"/>
    <mergeCell ref="C136:L136"/>
    <mergeCell ref="C127:E127"/>
    <mergeCell ref="C128:E128"/>
    <mergeCell ref="C129:L129"/>
    <mergeCell ref="C130:L130"/>
    <mergeCell ref="C131:L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L114"/>
    <mergeCell ref="C115:L115"/>
    <mergeCell ref="C116:L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L99"/>
    <mergeCell ref="C100:L100"/>
    <mergeCell ref="C101:L101"/>
    <mergeCell ref="C92:E92"/>
    <mergeCell ref="C93:E93"/>
    <mergeCell ref="C94:L94"/>
    <mergeCell ref="C95:L95"/>
    <mergeCell ref="C96:L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L79"/>
    <mergeCell ref="C80:L80"/>
    <mergeCell ref="C81:L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L63"/>
    <mergeCell ref="C64:L64"/>
    <mergeCell ref="C65:L65"/>
    <mergeCell ref="C66:L66"/>
    <mergeCell ref="C57:E57"/>
    <mergeCell ref="C58:L58"/>
    <mergeCell ref="C59:L59"/>
    <mergeCell ref="C60:L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L43"/>
    <mergeCell ref="C44:L44"/>
    <mergeCell ref="C45:L45"/>
    <mergeCell ref="C46:E46"/>
    <mergeCell ref="C38:E38"/>
    <mergeCell ref="A39:L39"/>
    <mergeCell ref="A40:L40"/>
    <mergeCell ref="A41:L41"/>
    <mergeCell ref="G5:L5"/>
    <mergeCell ref="G6:L6"/>
    <mergeCell ref="A7:F7"/>
    <mergeCell ref="G7:L7"/>
    <mergeCell ref="A8:F8"/>
    <mergeCell ref="G8:L8"/>
    <mergeCell ref="A35:A37"/>
    <mergeCell ref="B35:B37"/>
    <mergeCell ref="C35:E37"/>
    <mergeCell ref="F35:F37"/>
    <mergeCell ref="G35:I36"/>
    <mergeCell ref="J35:L36"/>
    <mergeCell ref="A20:L20"/>
    <mergeCell ref="A21:L21"/>
    <mergeCell ref="B23:F23"/>
    <mergeCell ref="B24:F24"/>
    <mergeCell ref="A13:L13"/>
    <mergeCell ref="A14:L14"/>
    <mergeCell ref="A16:L16"/>
    <mergeCell ref="A17:L17"/>
    <mergeCell ref="A18:L18"/>
    <mergeCell ref="A9:F9"/>
    <mergeCell ref="G9:L9"/>
    <mergeCell ref="A10:F10"/>
    <mergeCell ref="G10:L10"/>
    <mergeCell ref="A11:F11"/>
    <mergeCell ref="G11:L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ЛСР по фактич. ст-ти</vt:lpstr>
      <vt:lpstr>обоснование_ОЗП</vt:lpstr>
      <vt:lpstr>обоснование_ЭМ</vt:lpstr>
      <vt:lpstr>срез</vt:lpstr>
      <vt:lpstr>форма для запроса КП</vt:lpstr>
      <vt:lpstr>1212</vt:lpstr>
      <vt:lpstr>Прокладка КЛ от ПС-106 _рынок_в</vt:lpstr>
      <vt:lpstr>'ЛСР по фактич. ст-ти'!Заголовки_для_печати</vt:lpstr>
      <vt:lpstr>'Прокладка КЛ от ПС-106 _рынок_в'!Заголовки_для_печати</vt:lpstr>
      <vt:lpstr>'ЛСР по фактич. ст-ти'!Область_печати</vt:lpstr>
      <vt:lpstr>'Прокладка КЛ от ПС-106 _рынок_в'!Область_печати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2025-01-14T13:12:34Z</dcterms:modified>
</cp:coreProperties>
</file>