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Прокладка КЛ\"/>
    </mc:Choice>
  </mc:AlternateContent>
  <xr:revisionPtr revIDLastSave="0" documentId="13_ncr:1_{21501A6F-20BE-47C7-A75D-61187C34C3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окладка КЛ от ПС-106 с ценами" sheetId="1" r:id="rId1"/>
  </sheets>
  <definedNames>
    <definedName name="_xlnm._FilterDatabase" localSheetId="0" hidden="1">'Прокладка КЛ от ПС-106 с ценами'!$A$11:$S$499</definedName>
    <definedName name="_xlnm.Print_Titles" localSheetId="0">'Прокладка КЛ от ПС-106 с ценами'!$14:$14</definedName>
    <definedName name="_xlnm.Print_Area" localSheetId="0">'Прокладка КЛ от ПС-106 с ценами'!$A$1:$S$510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8" i="1" l="1"/>
  <c r="L461" i="1" l="1"/>
  <c r="O18" i="1"/>
  <c r="L460" i="1" s="1"/>
  <c r="N18" i="1"/>
  <c r="L459" i="1" s="1"/>
  <c r="M18" i="1"/>
  <c r="L458" i="1" s="1"/>
  <c r="H18" i="1"/>
  <c r="L485" i="1" l="1"/>
  <c r="L486" i="1" s="1"/>
  <c r="L456" i="1"/>
  <c r="L484" i="1" s="1"/>
  <c r="L18" i="1"/>
  <c r="L487" i="1" l="1"/>
  <c r="L488" i="1" s="1"/>
  <c r="L489" i="1" s="1"/>
  <c r="L490" i="1" s="1"/>
  <c r="L491" i="1" s="1"/>
  <c r="L492" i="1" s="1"/>
  <c r="L493" i="1" s="1"/>
  <c r="L494" i="1" l="1"/>
  <c r="L495" i="1" s="1"/>
  <c r="L496" i="1" l="1"/>
  <c r="L497" i="1" s="1"/>
  <c r="L498" i="1" l="1"/>
  <c r="L499" i="1" s="1"/>
</calcChain>
</file>

<file path=xl/sharedStrings.xml><?xml version="1.0" encoding="utf-8"?>
<sst xmlns="http://schemas.openxmlformats.org/spreadsheetml/2006/main" count="1477" uniqueCount="531">
  <si>
    <t>Московская область, г. Мытищи, ул. Колонцова, стр.4Б/3</t>
  </si>
  <si>
    <t/>
  </si>
  <si>
    <t>(наименование стройки)</t>
  </si>
  <si>
    <t>ЛОКАЛЬНАЯ СМЕТА № 04-01-01</t>
  </si>
  <si>
    <t>(локальная смета)</t>
  </si>
  <si>
    <t>на Реконструкция высоковольтного кабеля от ПС-106 к ПС -6 кВ-26, Московская область, г. Мытищи, ул. Колонцова, стр.4Б/3</t>
  </si>
  <si>
    <t>(наименование работ и затрат, наименование объекта)</t>
  </si>
  <si>
    <t>Основание:</t>
  </si>
  <si>
    <t>ВОР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</si>
  <si>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</si>
  <si>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</si>
  <si>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</si>
  <si>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</si>
  <si>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</si>
  <si>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</si>
  <si>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</si>
  <si>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</si>
  <si>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</si>
  <si>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</si>
  <si>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</si>
  <si>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</si>
  <si>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</si>
  <si>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</si>
  <si>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</si>
  <si>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</si>
  <si>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Прокладка высоковольтного кабеля от ПС №106 к ПС №26, 6 кВ</t>
  </si>
  <si>
    <t>Монтаж кабельных конструкций</t>
  </si>
  <si>
    <t>в помещении ПС №106, 15п.м. по приямку и стенам</t>
  </si>
  <si>
    <t>1</t>
  </si>
  <si>
    <t>ФЕРм08-04-750-01</t>
  </si>
  <si>
    <t>Опорные конструкции на болтовых соединениях (подвесы, консоли, профили, опоры, кронштейны и т.п.)</t>
  </si>
  <si>
    <t>т</t>
  </si>
  <si>
    <t>2</t>
  </si>
  <si>
    <t>ООО "ТПК АЙЭМ" Счет №М1-00431 от 20.11.24 г.  п.2</t>
  </si>
  <si>
    <t>Консоль настенная средняя 400х2,5 цинк</t>
  </si>
  <si>
    <t>шт</t>
  </si>
  <si>
    <t>142,17
1555,9/1,2/9,12</t>
  </si>
  <si>
    <t>Цена МАТ=1555,9/1,2/9,12</t>
  </si>
  <si>
    <t>3</t>
  </si>
  <si>
    <t>ФЕР09-04-006-02</t>
  </si>
  <si>
    <t>Монтаж ограждающих конструкций стен: из профилированного листа при высоте здания до 30 м. /Демонтаж</t>
  </si>
  <si>
    <t>100 м2</t>
  </si>
  <si>
    <t>Накладные расходы 93% ФОТ (от 1 162,52)</t>
  </si>
  <si>
    <t>Сметная прибыль 62%*0.85 ФОТ (от 1 162,52)</t>
  </si>
  <si>
    <t>4</t>
  </si>
  <si>
    <t>Накладные расходы 126% ФОТ (от 149,90)</t>
  </si>
  <si>
    <t>Сметная прибыль 68% ФОТ (от 149,90)</t>
  </si>
  <si>
    <t>5</t>
  </si>
  <si>
    <t>6</t>
  </si>
  <si>
    <t>Монтаж ограждающих конструкций стен: из профилированного листа при высоте здания до 30 м (Ранее демонтированного)</t>
  </si>
  <si>
    <t>Накладные расходы 93% ФОТ (от 1 660,75)</t>
  </si>
  <si>
    <t>Сметная прибыль 62%*0.85 ФОТ (от 1 660,75)</t>
  </si>
  <si>
    <t>7</t>
  </si>
  <si>
    <t>Накладные расходы 126% ФОТ (от 77,72)</t>
  </si>
  <si>
    <t>Сметная прибыль 68% ФОТ (от 77,72)</t>
  </si>
  <si>
    <t>8</t>
  </si>
  <si>
    <t>9</t>
  </si>
  <si>
    <t>ФЕРм08-02-396-06</t>
  </si>
  <si>
    <t>Короб металлический по стенам и потолкам, длина: 3 м</t>
  </si>
  <si>
    <t>100 м</t>
  </si>
  <si>
    <t>Накладные расходы 97% ФОТ (от 159,84)</t>
  </si>
  <si>
    <t>Сметная прибыль 51% ФОТ (от 159,84)</t>
  </si>
  <si>
    <t>10</t>
  </si>
  <si>
    <t>ООО "Все инструменты.ру" Счет №2408-286218-99348 от 25.11.24г. п.8</t>
  </si>
  <si>
    <t>Лоток перфорированный 400x100 L3000,цинк ламельный 35345ZL</t>
  </si>
  <si>
    <t>1 480,17
16199/1,2/9,12</t>
  </si>
  <si>
    <t>Цена МАТ=16199/1,2/9,12</t>
  </si>
  <si>
    <t>11</t>
  </si>
  <si>
    <t>ООО "Все инструменты.ру" Счет №2408-286218-99348 от 25.11.24г. п.7</t>
  </si>
  <si>
    <t>Крышка для лотка 400 L3000 сталь 0.7мм DRLU 400 для LKS 400мм оцинк. 6052027</t>
  </si>
  <si>
    <t>343,11
3755/1,2/9,12</t>
  </si>
  <si>
    <t>Цена МАТ=3755/1,2/9,12</t>
  </si>
  <si>
    <t>12</t>
  </si>
  <si>
    <t>ФЕР46-03-014-51</t>
  </si>
  <si>
    <t>Сверление горизонтальных отверстий в железобетонных конструкциях стен перфоратором глубиной 200 мм диаметром: свыше 50 мм до 55 мм</t>
  </si>
  <si>
    <t>100 отверстий</t>
  </si>
  <si>
    <t>Накладные расходы 103% ФОТ (от 5,09)</t>
  </si>
  <si>
    <t>Сметная прибыль 59% ФОТ (от 5,09)</t>
  </si>
  <si>
    <t>13</t>
  </si>
  <si>
    <t>ФЕР46-03-014-64</t>
  </si>
  <si>
    <t>На каждые 10 мм изменения глубины сверления добавлять или исключать: к расценке 46-03-014-51 (до глубины 400 мм.)</t>
  </si>
  <si>
    <t>Накладные расходы 103% ФОТ (от 4,63)</t>
  </si>
  <si>
    <t>Сметная прибыль 59% ФОТ (от 4,63)</t>
  </si>
  <si>
    <t>14</t>
  </si>
  <si>
    <t>ФССЦ-01.7.17.09-0074</t>
  </si>
  <si>
    <t>Сверло кольцевое алмазное, диаметр 110 мм</t>
  </si>
  <si>
    <t>15</t>
  </si>
  <si>
    <t>ФЕР16-04-001-02</t>
  </si>
  <si>
    <t>Прокладка трубопроводов канализации из полиэтиленовых труб высокой плотности диаметром: 110 мм /применит. Установка футляров в перекрытии из трубы полиэтиленовой ПЭ110х6,6 мм.)</t>
  </si>
  <si>
    <t>Накладные расходы 121% ФОТ (от 5,89)</t>
  </si>
  <si>
    <t>Сметная прибыль 72%*0.85 ФОТ (от 5,89)</t>
  </si>
  <si>
    <t>16</t>
  </si>
  <si>
    <t>ФССЦ-24.3.03.13-0272</t>
  </si>
  <si>
    <t>Трубы полиэтиленовые ПЭ100, SDR11, диаметр 110 мм</t>
  </si>
  <si>
    <t>м</t>
  </si>
  <si>
    <t>17</t>
  </si>
  <si>
    <t>ФЕРм08-02-395-01</t>
  </si>
  <si>
    <t>Лоток металлический штампованный по установленным конструкциям, ширина лотка: до 200 мм</t>
  </si>
  <si>
    <t>Накладные расходы 97% ФОТ (от 19,78)</t>
  </si>
  <si>
    <t>Сметная прибыль 51% ФОТ (от 19,78)</t>
  </si>
  <si>
    <t>18</t>
  </si>
  <si>
    <t>ООО "Все инструменты.ру" Счет №2408-286218-99348 от 25.11.24г. п.1</t>
  </si>
  <si>
    <t>Система КМ Лоток лестничный 100х200х1,2 L3000 мм Быстрый монтаж LO6893 LLS100-200-1.2-3000</t>
  </si>
  <si>
    <t>463,27
5070/1,2/9,12</t>
  </si>
  <si>
    <t>Цена МАТ=5070/1,2/9,12</t>
  </si>
  <si>
    <t>19</t>
  </si>
  <si>
    <t>Накладные расходы 126% ФОТ (от 31,48)</t>
  </si>
  <si>
    <t>Сметная прибыль 68% ФОТ (от 31,48)</t>
  </si>
  <si>
    <t>20</t>
  </si>
  <si>
    <t>ООО "ТПК АЙЭМ" Счет №М1-00431 от 20.11.24 г.  п.1</t>
  </si>
  <si>
    <t>Консоль настенная средняя 200х2,5 цинк</t>
  </si>
  <si>
    <t>87,35
956/1,2/9,12</t>
  </si>
  <si>
    <t>Цена МАТ=956/1,2/9,12</t>
  </si>
  <si>
    <t>Монтаж кабеля</t>
  </si>
  <si>
    <t>21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</si>
  <si>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</si>
  <si>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</si>
  <si>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Накладные расходы 97% ФОТ (от 68,61)</t>
  </si>
  <si>
    <t>Сметная прибыль 51% ФОТ (от 68,61)</t>
  </si>
  <si>
    <t>22</t>
  </si>
  <si>
    <t>ООО "Кабельная арматура" Счет №УТ-14277 от 23.11.24 г. п.1</t>
  </si>
  <si>
    <t>Муфта 3 КВТп-10 (70-120) с наконечниками</t>
  </si>
  <si>
    <t>450,93
4935/1,2/9,12</t>
  </si>
  <si>
    <t>Цена МАТ=4935/1,2/9,12</t>
  </si>
  <si>
    <t>23</t>
  </si>
  <si>
    <t>ФЕРм08-02-147-13</t>
  </si>
  <si>
    <t>Кабель до 35 кВ по установленным конструкциям и лоткам с креплением по всей длине, масса 1 м кабеля: до 6 кг</t>
  </si>
  <si>
    <t>Накладные расходы 97% ФОТ (от 112,85)</t>
  </si>
  <si>
    <t>Сметная прибыль 51% ФОТ (от 112,85)</t>
  </si>
  <si>
    <t>24</t>
  </si>
  <si>
    <t>ООО "МосПромКомплект" Счет №МПК/2331 от 25.11.24 г. п.1</t>
  </si>
  <si>
    <t>Кабель АСБл-10 3х95 ож</t>
  </si>
  <si>
    <t>169,63
1856,4/1,2/9,12</t>
  </si>
  <si>
    <t>Цена МАТ=1856,4/1,2/9,12</t>
  </si>
  <si>
    <t>25</t>
  </si>
  <si>
    <t>ФЕР26-02-022-01</t>
  </si>
  <si>
    <t>Огнезащитное покрытие толщиной слоя 1 мм кабелей и проводов</t>
  </si>
  <si>
    <t>Накладные расходы 97% ФОТ (от 31,62)</t>
  </si>
  <si>
    <t>Сметная прибыль 55%*0.85 ФОТ (от 31,62)</t>
  </si>
  <si>
    <t>26</t>
  </si>
  <si>
    <t>ООО "Поинт" Счет №ПНТ/2987 от 22.11.24 г. п.1</t>
  </si>
  <si>
    <t>Огнезащитное покрытие для кабелей ОГРАКС-ВВ (1,5кг/м2)</t>
  </si>
  <si>
    <t>кг</t>
  </si>
  <si>
    <t>174,98
1915/1,2/9,12</t>
  </si>
  <si>
    <t>Цена МАТ=1915/1,2/9,12</t>
  </si>
  <si>
    <t>27</t>
  </si>
  <si>
    <t>ФЕРм08-02-151-02</t>
  </si>
  <si>
    <t>Кабель до 35 кВ, прокладываемый по непроходным эстакадам, масса 1 м кабеля: до 6 кг</t>
  </si>
  <si>
    <t>Накладные расходы 97% ФОТ (от 1 964,10)</t>
  </si>
  <si>
    <t>Сметная прибыль 51% ФОТ (от 1 964,10)</t>
  </si>
  <si>
    <t>28</t>
  </si>
  <si>
    <t>29</t>
  </si>
  <si>
    <t>Кабель до 35 кВ по установленным конструкциям и лоткам с креплением по всей длине, масса 1 м кабеля: до 6 кг (на высоте до 9 м.)</t>
  </si>
  <si>
    <t>Накладные расходы 97% ФОТ (от 627,88)</t>
  </si>
  <si>
    <t>Сметная прибыль 51% ФОТ (от 627,88)</t>
  </si>
  <si>
    <t>30</t>
  </si>
  <si>
    <t>31</t>
  </si>
  <si>
    <t>Накладные расходы 97% ФОТ (от 446,12)</t>
  </si>
  <si>
    <t>Сметная прибыль 51% ФОТ (от 446,12)</t>
  </si>
  <si>
    <t>32</t>
  </si>
  <si>
    <t>33</t>
  </si>
  <si>
    <t>Накладные расходы 97% ФОТ (от 82,61)</t>
  </si>
  <si>
    <t>Сметная прибыль 51% ФОТ (от 82,61)</t>
  </si>
  <si>
    <t>34</t>
  </si>
  <si>
    <t>35</t>
  </si>
  <si>
    <t>Накладные расходы 97% ФОТ (от 165,23)</t>
  </si>
  <si>
    <t>Сметная прибыль 51% ФОТ (от 165,23)</t>
  </si>
  <si>
    <t>36</t>
  </si>
  <si>
    <t>37</t>
  </si>
  <si>
    <t>Накладные расходы 97% ФОТ (от 178,45)</t>
  </si>
  <si>
    <t>Сметная прибыль 55%*0.85 ФОТ (от 178,45)</t>
  </si>
  <si>
    <t>38</t>
  </si>
  <si>
    <t>39</t>
  </si>
  <si>
    <t>ФЕРм08-02-155-01</t>
  </si>
  <si>
    <t>Герметизация проходов при вводе кабелей во взрывоопасные помещения уплотнительной массой/ прим.</t>
  </si>
  <si>
    <t>Накладные расходы 97% ФОТ (от 9,44)</t>
  </si>
  <si>
    <t>Сметная прибыль 51% ФОТ (от 9,44)</t>
  </si>
  <si>
    <t>40</t>
  </si>
  <si>
    <t>ФССЦ-01.7.07.29-0221</t>
  </si>
  <si>
    <t>Состав уплотнительный</t>
  </si>
  <si>
    <t>41</t>
  </si>
  <si>
    <t>ИП Николашина А.А. Счет №2827 от 25.11.24 г. п.1</t>
  </si>
  <si>
    <t>Пена двухкомпонентная огнезащитная DN1201 (330мл)</t>
  </si>
  <si>
    <t>630,48
6900/1,2/9,12</t>
  </si>
  <si>
    <t>Цена МАТ=6900/1,2/9,12</t>
  </si>
  <si>
    <t>Итого по разделу 1 Прокладка высоковольтного кабеля от ПС №106 к ПС №26, 6 кВ</t>
  </si>
  <si>
    <t>Раздел 2. Прокладка высоковольтного кабеля от ПС №106 к ПС №25, 6 кВ</t>
  </si>
  <si>
    <t>42</t>
  </si>
  <si>
    <t>Накладные расходы 126% ФОТ (от 80,50)</t>
  </si>
  <si>
    <t>Сметная прибыль 68% ФОТ (от 80,50)</t>
  </si>
  <si>
    <t>43</t>
  </si>
  <si>
    <t>44</t>
  </si>
  <si>
    <t>Накладные расходы 97% ФОТ (от 319,68)</t>
  </si>
  <si>
    <t>Сметная прибыль 51% ФОТ (от 319,68)</t>
  </si>
  <si>
    <t>45</t>
  </si>
  <si>
    <t>ООО "Все инструменты.ру" Счет №2408-286218-99348 от 25.11.24г.  п.5</t>
  </si>
  <si>
    <t>Лоток перфорированный200x100 L3000,цинк-ламельный 35343ZL</t>
  </si>
  <si>
    <t>880,12
9632/1,2/9,12</t>
  </si>
  <si>
    <t>Цена МАТ=9632/1,2/9,12</t>
  </si>
  <si>
    <t>46</t>
  </si>
  <si>
    <t>ООО "Все инструменты.ру" Счет №2408-286218-99348 от 25.11.24г.  п.6</t>
  </si>
  <si>
    <t>Крышка DRLU 200 FT, для лотков, B=200 мм, L=3000 мм, сталь, горячий цинк 6052004</t>
  </si>
  <si>
    <t>589,55
6452/1,2/9,12</t>
  </si>
  <si>
    <t>Цена МАТ=6452/1,2/9,12</t>
  </si>
  <si>
    <t>47</t>
  </si>
  <si>
    <t>ФССЦ-01.7.15.02-0065</t>
  </si>
  <si>
    <t>Болты оцинкованные диаметр 16 (18) мм</t>
  </si>
  <si>
    <t>48</t>
  </si>
  <si>
    <t>ФССЦ-01.7.15.05-0015</t>
  </si>
  <si>
    <t>Гайки шестигранные, диаметр резьбы 16-18 мм</t>
  </si>
  <si>
    <t>49</t>
  </si>
  <si>
    <t>50</t>
  </si>
  <si>
    <t>51</t>
  </si>
  <si>
    <t>52</t>
  </si>
  <si>
    <t>Прокладка трубопроводов канализации из полиэтиленовых труб высокой плотности диаметром: 110 мм (Прим. установка футляров в перекрытии из трубы полиэтиленовой ПЭ110х6,6 мм.)</t>
  </si>
  <si>
    <t>53</t>
  </si>
  <si>
    <t>54</t>
  </si>
  <si>
    <t>55</t>
  </si>
  <si>
    <t>ООО "Все инструменты.ру" Счет №2408-286218-99348 от 25.11.24г.   п.1</t>
  </si>
  <si>
    <t>56</t>
  </si>
  <si>
    <t>Накладные расходы 126% ФОТ (от 31,37)</t>
  </si>
  <si>
    <t>Сметная прибыль 68% ФОТ (от 31,37)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</si>
  <si>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</si>
  <si>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</si>
  <si>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</si>
  <si>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</si>
  <si>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</si>
  <si>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</si>
  <si>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</si>
  <si>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</si>
  <si>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</si>
  <si>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</si>
  <si>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Кабель до 35 кВ по установленным конструкциям и лоткам с креплением по всей длине, масса 1 м кабеля: до 6 кг (высотой до 9 м.)</t>
  </si>
  <si>
    <t>67</t>
  </si>
  <si>
    <t>68</t>
  </si>
  <si>
    <t>Накладные расходы 97% ФОТ (от 1 218,82)</t>
  </si>
  <si>
    <t>Сметная прибыль 51% ФОТ (от 1 218,82)</t>
  </si>
  <si>
    <t>69</t>
  </si>
  <si>
    <t>70</t>
  </si>
  <si>
    <t>Накладные расходы 97% ФОТ (от 75,23)</t>
  </si>
  <si>
    <t>Сметная прибыль 51% ФОТ (от 75,23)</t>
  </si>
  <si>
    <t>71</t>
  </si>
  <si>
    <t>72</t>
  </si>
  <si>
    <t>Накладные расходы 97% ФОТ (от 150,48)</t>
  </si>
  <si>
    <t>Сметная прибыль 51% ФОТ (от 150,48)</t>
  </si>
  <si>
    <t>73</t>
  </si>
  <si>
    <t>74</t>
  </si>
  <si>
    <t>Накладные расходы 97% ФОТ (от 408,86)</t>
  </si>
  <si>
    <t>Сметная прибыль 55%*0.85 ФОТ (от 408,86)</t>
  </si>
  <si>
    <t>75</t>
  </si>
  <si>
    <t>76</t>
  </si>
  <si>
    <t>77</t>
  </si>
  <si>
    <t>78</t>
  </si>
  <si>
    <t>Итого по разделу 2 Прокладка высоковольтного кабеля от ПС №106 к ПС №25, 6 кВ</t>
  </si>
  <si>
    <t>Раздел 3. Прокладка высоковольтного кабеля от ПС №106 к ПС №24, 6 кВ</t>
  </si>
  <si>
    <t>Прокладка высоковольтного кабеля от ПС №106 к ПС №24, 6 кВ</t>
  </si>
  <si>
    <t>79</t>
  </si>
  <si>
    <t>Монтаж ограждающих конструкций стен: из профилированного листа при высоте здания до 30 м./ Демонтаж</t>
  </si>
  <si>
    <t>Накладные расходы 93% ФОТ (от 458,89)</t>
  </si>
  <si>
    <t>Сметная прибыль 62%*0.85 ФОТ (от 458,89)</t>
  </si>
  <si>
    <t>80</t>
  </si>
  <si>
    <t>Накладные расходы 126% ФОТ (от 83,28)</t>
  </si>
  <si>
    <t>Сметная прибыль 68% ФОТ (от 83,28)</t>
  </si>
  <si>
    <t>81</t>
  </si>
  <si>
    <t>ФССЦ-23.3.08.01-0044</t>
  </si>
  <si>
    <t>Трубы стальные квадратные (ГОСТ 8639-82) размером: 50х50 мм, толщина стенки 4 мм</t>
  </si>
  <si>
    <t>82</t>
  </si>
  <si>
    <t>ФЕРм08-02-395-02</t>
  </si>
  <si>
    <t>Лоток металлический штампованный по установленным конструкциям, ширина лотка: до 400 мм (высота до 9 м.)</t>
  </si>
  <si>
    <t>Накладные расходы 97% ФОТ (от 6,47)</t>
  </si>
  <si>
    <t>Сметная прибыль 51% ФОТ (от 6,47)</t>
  </si>
  <si>
    <t>83</t>
  </si>
  <si>
    <t>ООО "Все инструменты.ру" Счет №2408-286218-99348 от 25.11.24г.  п.2</t>
  </si>
  <si>
    <t>Система КМ Лоток лестничный 100x400x1,2 L3000 мм INOX304 N LL100-400-1.2-3000 INOX304 N</t>
  </si>
  <si>
    <t>2 498,17
27340/1,2/9,12</t>
  </si>
  <si>
    <t>Цена МАТ=27340/1,2/9,12</t>
  </si>
  <si>
    <t>84</t>
  </si>
  <si>
    <t>Лоток металлический штампованный по установленным конструкциям, ширина лотка: до 400 мм (высота до 12 м.)</t>
  </si>
  <si>
    <t>Накладные расходы 97% ФОТ (от 10,83)</t>
  </si>
  <si>
    <t>Сметная прибыль 51% ФОТ (от 10,83)</t>
  </si>
  <si>
    <t>85</t>
  </si>
  <si>
    <t>ООО "Все инструменты.ру" Счет №2408-286218-99348 от 25.1.24г.  п.2</t>
  </si>
  <si>
    <t>86</t>
  </si>
  <si>
    <t>Накладные расходы 93% ФОТ (от 655,56)</t>
  </si>
  <si>
    <t>Сметная прибыль 62%*0.85 ФОТ (от 655,56)</t>
  </si>
  <si>
    <t>87</t>
  </si>
  <si>
    <t>Накладные расходы 126% ФОТ (от 17,49)</t>
  </si>
  <si>
    <t>Сметная прибыль 68% ФОТ (от 17,49)</t>
  </si>
  <si>
    <t>88</t>
  </si>
  <si>
    <t>89</t>
  </si>
  <si>
    <t>Накладные расходы 97% ФОТ (от 17,29)</t>
  </si>
  <si>
    <t>Сметная прибыль 51% ФОТ (от 17,29)</t>
  </si>
  <si>
    <t>90</t>
  </si>
  <si>
    <t>91</t>
  </si>
  <si>
    <t>ФЕРм08-02-152-05</t>
  </si>
  <si>
    <t>Стойка сборных кабельных конструкций (без полок), масса: до 2,4 кг/применит.</t>
  </si>
  <si>
    <t>100 шт</t>
  </si>
  <si>
    <t>Накладные расходы 97% ФОТ (от 45,25)</t>
  </si>
  <si>
    <t>Сметная прибыль 51% ФОТ (от 45,25)</t>
  </si>
  <si>
    <t>92</t>
  </si>
  <si>
    <t>ООО "УТС ТехноНиколь"Счет №ТСТН-000834833 от 23.11.24 г. п.1</t>
  </si>
  <si>
    <t>Опора кровельная с горизонтальным кронштейном</t>
  </si>
  <si>
    <t>466,01
5100/1,2/9,12</t>
  </si>
  <si>
    <t>Цена МАТ=5100/1,2/9,12</t>
  </si>
  <si>
    <t>93</t>
  </si>
  <si>
    <t>ФЕРм08-02-396-02</t>
  </si>
  <si>
    <t>Короб металлический на конструкциях, кронштейнах, по фермам и колоннам, длина: 3 м</t>
  </si>
  <si>
    <t>Накладные расходы 97% ФОТ (от 125,34)</t>
  </si>
  <si>
    <t>Сметная прибыль 51% ФОТ (от 125,34)</t>
  </si>
  <si>
    <t>94</t>
  </si>
  <si>
    <t>95</t>
  </si>
  <si>
    <t>96</t>
  </si>
  <si>
    <t>ООО "Все инструменты.ру" Счет №2408-286218-99348 от 25.11.24г.  п.9</t>
  </si>
  <si>
    <t>Угол cs 90 вертикальный внутр. 90 400/100 в комплекте с крепежными элементами и соединительными пластинами, необходимыми для монтаж 36705K</t>
  </si>
  <si>
    <t>363,94
3983/1,2/9,12</t>
  </si>
  <si>
    <t>Цена МАТ=3983/1,2/9,12</t>
  </si>
  <si>
    <t>97</t>
  </si>
  <si>
    <t>ООО "Все инструменты.ру" Счет №2408-286218-99348 от 25.11.24г. п.3</t>
  </si>
  <si>
    <t>Крышка CS 90 на угол вертик. внутр. 90 осн.400, цинк-ламельная 93218 38206ZL</t>
  </si>
  <si>
    <t>266,81
2920/1,2/9,12</t>
  </si>
  <si>
    <t>Цена МАТ=2920/1,2/9,12</t>
  </si>
  <si>
    <t>98</t>
  </si>
  <si>
    <t>ООО "Все инструменты.ру" Счет №2408-286218-99348 от 25.11.24г.  п.10</t>
  </si>
  <si>
    <t>Угол cd 90 вертикальный внеш. 90 400/100 в комплекте с крепежными элементами и соединительными пластинами, необходимыми для монтажа 36825K</t>
  </si>
  <si>
    <t>366,96
4016/1,2/9,12</t>
  </si>
  <si>
    <t>Цена МАТ=4016/1,2/9,12</t>
  </si>
  <si>
    <t>99</t>
  </si>
  <si>
    <t>ООО "Все инструменты.ру" Счет №2408-286218-99348 от 25.11.24г. п.4</t>
  </si>
  <si>
    <t>Крышка CD 90 на угол вертик. внеш. 90 осн.400, цинк-ламельная 93262 38246ZL</t>
  </si>
  <si>
    <t>304,46
3332/1,2/9,12</t>
  </si>
  <si>
    <t>Цена МАТ=3332/1,2/9,12</t>
  </si>
  <si>
    <t>100</t>
  </si>
  <si>
    <t>Накладные расходы 126% ФОТ (от 263,71)</t>
  </si>
  <si>
    <t>Сметная прибыль 68% ФОТ (от 263,71)</t>
  </si>
  <si>
    <t>101</t>
  </si>
  <si>
    <t>102</t>
  </si>
  <si>
    <t>ФЕР46-08-012-02</t>
  </si>
  <si>
    <t>Установка анкеров в отверстия глубиной 100 мм с применением составов на цементно-эпоксидной основе, диаметр анкера: 10 мм</t>
  </si>
  <si>
    <t>Накладные расходы 103% ФОТ (от 443,81)</t>
  </si>
  <si>
    <t>Сметная прибыль 59% ФОТ (от 443,81)</t>
  </si>
  <si>
    <t>103</t>
  </si>
  <si>
    <t>ФЕР46-08-012-07</t>
  </si>
  <si>
    <t>На каждые 10 мм изменения глубины отверстия добавлять (уменьшать) к расценке: 46-08-012-02</t>
  </si>
  <si>
    <t>Накладные расходы 103% ФОТ (от 41,81)</t>
  </si>
  <si>
    <t>Сметная прибыль 59% ФОТ (от 41,81)</t>
  </si>
  <si>
    <t>104</t>
  </si>
  <si>
    <t>ФССЦ-01.7.15.02-0040</t>
  </si>
  <si>
    <t>Болты анкерные с гайкой, размер 12,0х100 мм/применит.</t>
  </si>
  <si>
    <t>105</t>
  </si>
  <si>
    <t>ООО "СТД "Петрович" Счет №МАЭ00296717 от 25.11.2024 г. п.1</t>
  </si>
  <si>
    <t>Герметик кровельный KIM TEC 310мл</t>
  </si>
  <si>
    <t>108,92
1192/1,2/9,12</t>
  </si>
  <si>
    <t>Цена МАТ=1192/1,2/9,12</t>
  </si>
  <si>
    <t>106</t>
  </si>
  <si>
    <t>Лоток металлический штампованный по установленным конструкциям, ширина лотка: до 400 мм</t>
  </si>
  <si>
    <t>Накладные расходы 97% ФОТ (от 355,44)</t>
  </si>
  <si>
    <t>Сметная прибыль 51% ФОТ (от 355,44)</t>
  </si>
  <si>
    <t>107</t>
  </si>
  <si>
    <t>108</t>
  </si>
  <si>
    <t>109</t>
  </si>
  <si>
    <t>110</t>
  </si>
  <si>
    <t>Накладные расходы 126% ФОТ (от 11,94)</t>
  </si>
  <si>
    <t>Сметная прибыль 68% ФОТ (от 11,94)</t>
  </si>
  <si>
    <t>111</t>
  </si>
  <si>
    <t>112</t>
  </si>
  <si>
    <t>Накладные расходы 97% ФОТ (от 23,71)</t>
  </si>
  <si>
    <t>Сметная прибыль 51% ФОТ (от 23,71)</t>
  </si>
  <si>
    <t>113</t>
  </si>
  <si>
    <t>ООО "Все инструменты.ру" Счет №2408-286218-99348 от 25.11.24г.  п.1</t>
  </si>
  <si>
    <t>114</t>
  </si>
  <si>
    <t>Лоток металлический штампованный по установленным конструкциям, ширина лотка: до 200 мм (высотой до 12 м.)</t>
  </si>
  <si>
    <t>Накладные расходы 97% ФОТ (от 17,32)</t>
  </si>
  <si>
    <t>Сметная прибыль 51% ФОТ (от 17,32)</t>
  </si>
  <si>
    <t>115</t>
  </si>
  <si>
    <t>116</t>
  </si>
  <si>
    <t>117</t>
  </si>
  <si>
    <t>118</t>
  </si>
  <si>
    <t>119</t>
  </si>
  <si>
    <t>120</t>
  </si>
  <si>
    <t>121</t>
  </si>
  <si>
    <t>122</t>
  </si>
  <si>
    <t>Накладные расходы 97% ФОТ (от 1 395,55)</t>
  </si>
  <si>
    <t>Сметная прибыль 51% ФОТ (от 1 395,55)</t>
  </si>
  <si>
    <t>123</t>
  </si>
  <si>
    <t>124</t>
  </si>
  <si>
    <t>Кабель до 35 кВ по установленным конструкциям и лоткам с креплением по всей длине, масса 1 м кабеля: до 6 кг (до 9 м.)</t>
  </si>
  <si>
    <t>Накладные расходы 97% ФОТ (от 20,65)</t>
  </si>
  <si>
    <t>Сметная прибыль 51% ФОТ (от 20,65)</t>
  </si>
  <si>
    <t>125</t>
  </si>
  <si>
    <t>126</t>
  </si>
  <si>
    <t>Кабель до 35 кВ по установленным конструкциям и лоткам с креплением по всей длине, масса 1 м кабеля: до 6 кг (до 12 м.)</t>
  </si>
  <si>
    <t>Накладные расходы 97% ФОТ (от 41,31)</t>
  </si>
  <si>
    <t>Сметная прибыль 51% ФОТ (от 41,31)</t>
  </si>
  <si>
    <t>127</t>
  </si>
  <si>
    <t>128</t>
  </si>
  <si>
    <t>Накладные расходы 97% ФОТ (от 60,18)</t>
  </si>
  <si>
    <t>Сметная прибыль 51% ФОТ (от 60,18)</t>
  </si>
  <si>
    <t>129</t>
  </si>
  <si>
    <t>130</t>
  </si>
  <si>
    <t>Накладные расходы 97% ФОТ (от 225,71)</t>
  </si>
  <si>
    <t>Сметная прибыль 51% ФОТ (от 225,71)</t>
  </si>
  <si>
    <t>131</t>
  </si>
  <si>
    <t>132</t>
  </si>
  <si>
    <t>Накладные расходы 97% ФОТ (от 1 354,25)</t>
  </si>
  <si>
    <t>Сметная прибыль 51% ФОТ (от 1 354,25)</t>
  </si>
  <si>
    <t>133</t>
  </si>
  <si>
    <t>134</t>
  </si>
  <si>
    <t>Накладные расходы 97% ФОТ (от 90,28)</t>
  </si>
  <si>
    <t>Сметная прибыль 51% ФОТ (от 90,28)</t>
  </si>
  <si>
    <t>135</t>
  </si>
  <si>
    <t>136</t>
  </si>
  <si>
    <t>Накладные расходы 97% ФОТ (от 66,09)</t>
  </si>
  <si>
    <t>Сметная прибыль 51% ФОТ (от 66,09)</t>
  </si>
  <si>
    <t>137</t>
  </si>
  <si>
    <t>Итого по разделу 3 Прокладка высоковольтного кабеля от ПС №106 к ПС №24, 6 кВ</t>
  </si>
  <si>
    <t>Раздел 4. Прокладка высоковольтного кабеля от ПС №106 к ПС №30, 6 кВ</t>
  </si>
  <si>
    <t>138</t>
  </si>
  <si>
    <t>Накладные расходы 126% ФОТ (от 49,41)</t>
  </si>
  <si>
    <t>Сметная прибыль 68% ФОТ (от 49,41)</t>
  </si>
  <si>
    <t>139</t>
  </si>
  <si>
    <t>140</t>
  </si>
  <si>
    <t>Накладные расходы 97% ФОТ (от 98,87)</t>
  </si>
  <si>
    <t>Сметная прибыль 51% ФОТ (от 98,87)</t>
  </si>
  <si>
    <t>141</t>
  </si>
  <si>
    <t>142</t>
  </si>
  <si>
    <t>Накладные расходы 126% ФОТ (от 18,04)</t>
  </si>
  <si>
    <t>Сметная прибыль 68% ФОТ (от 18,04)</t>
  </si>
  <si>
    <t>143</t>
  </si>
  <si>
    <t>144</t>
  </si>
  <si>
    <t>145</t>
  </si>
  <si>
    <t>146</t>
  </si>
  <si>
    <t>ФЕРм08-02-167-03</t>
  </si>
  <si>
    <t>Муфта соединительная эпоксидная для 3-5-жильного кабеля напряжением: до 1 кВ, сечение одной жилы до 120 мм2</t>
  </si>
  <si>
    <t>Накладные расходы 97% ФОТ (от 186,22)</t>
  </si>
  <si>
    <t>Сметная прибыль 51% ФОТ (от 186,22)</t>
  </si>
  <si>
    <t>147</t>
  </si>
  <si>
    <t>ООО "Кабельная арматура" Счет №УТ-14277 от 23.11.24 г. п.2</t>
  </si>
  <si>
    <t>Муфта 3 СТП-10 (70-120) с соединителями (комбинированный комплект заземления)</t>
  </si>
  <si>
    <t>888,93
9728,4/1,2/9,12</t>
  </si>
  <si>
    <t>Цена МАТ=9728,4/1,2/9,12</t>
  </si>
  <si>
    <t>148</t>
  </si>
  <si>
    <t>149</t>
  </si>
  <si>
    <t>150</t>
  </si>
  <si>
    <t>151</t>
  </si>
  <si>
    <t>152</t>
  </si>
  <si>
    <t>Накладные расходы 97% ФОТ (от 892,25)</t>
  </si>
  <si>
    <t>Сметная прибыль 51% ФОТ (от 892,25)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</si>
  <si>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</si>
  <si>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</si>
  <si>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</si>
  <si>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</si>
  <si>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</si>
  <si>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</si>
  <si>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</si>
  <si>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</si>
  <si>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</si>
  <si>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</si>
  <si>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</si>
  <si>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</si>
  <si>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Накладные расходы 97% ФОТ (от 376,18)</t>
  </si>
  <si>
    <t>Сметная прибыль 51% ФОТ (от 376,18)</t>
  </si>
  <si>
    <t>165</t>
  </si>
  <si>
    <t>166</t>
  </si>
  <si>
    <t>Накладные расходы 97% ФОТ (от 555,64)</t>
  </si>
  <si>
    <t>Сметная прибыль 51% ФОТ (от 555,64)</t>
  </si>
  <si>
    <t>167</t>
  </si>
  <si>
    <t>168</t>
  </si>
  <si>
    <t>Накладные расходы 97% ФОТ (от 611,35)</t>
  </si>
  <si>
    <t>Сметная прибыль 51% ФОТ (от 611,35)</t>
  </si>
  <si>
    <t>169</t>
  </si>
  <si>
    <t>170</t>
  </si>
  <si>
    <t>171</t>
  </si>
  <si>
    <t>172</t>
  </si>
  <si>
    <t>Накладные расходы 97% ФОТ (от 21,08)</t>
  </si>
  <si>
    <t>Сметная прибыль 55%*0.85 ФОТ (от 21,08)</t>
  </si>
  <si>
    <t>173</t>
  </si>
  <si>
    <t>Итого по разделу 4 Прокладка высоковольтного кабеля от ПС №106 к ПС №30, 6 кВ</t>
  </si>
  <si>
    <t>Раздел 5. Пусконаладочные работы</t>
  </si>
  <si>
    <t>174</t>
  </si>
  <si>
    <t>ФЕРп01-12-027-01</t>
  </si>
  <si>
    <t>Испытание кабеля силового длиной до 500 м напряжением: до 10 кВ</t>
  </si>
  <si>
    <t>испытание</t>
  </si>
  <si>
    <t>Накладные расходы 74% ФОТ (от 1 178,82)</t>
  </si>
  <si>
    <t>Сметная прибыль 36% ФОТ (от 1 178,82)</t>
  </si>
  <si>
    <t>175</t>
  </si>
  <si>
    <t>ФЕРп01-11-024-01</t>
  </si>
  <si>
    <t>Фазировка электрической линии или трансформатора с сетью напряжением: до 1 кВ</t>
  </si>
  <si>
    <t>Накладные расходы 74% ФОТ (от 111,09)</t>
  </si>
  <si>
    <t>Сметная прибыль 36% ФОТ (от 111,09)</t>
  </si>
  <si>
    <t>Итого по разделу 5 Пусконаладочные работы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</si>
  <si>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</si>
  <si>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</si>
  <si>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</si>
  <si>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</si>
  <si>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</si>
  <si>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</si>
  <si>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</si>
  <si>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</si>
  <si>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</si>
  <si>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</si>
  <si>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</si>
  <si>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</si>
  <si>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</si>
  <si>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</si>
  <si>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</si>
  <si>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</si>
  <si>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</si>
  <si>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</si>
  <si>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</si>
  <si>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</si>
  <si>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</si>
  <si>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</si>
  <si>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</si>
  <si>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</si>
  <si>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</si>
  <si>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 СМР для расчета лимитированных затрат</t>
  </si>
  <si>
    <t xml:space="preserve">     Временные здания и сооружения, 332/пр от 19.06.2020г., прил.1, п.4, 2,8%*0,8 - 2,4%</t>
  </si>
  <si>
    <t xml:space="preserve">     Производство работ в зимнее время, 325/пр от 25.05.2021г., прил.1, п.8 - 2,4%</t>
  </si>
  <si>
    <t xml:space="preserve">      3%</t>
  </si>
  <si>
    <t xml:space="preserve">     Итого с непредвиденными</t>
  </si>
  <si>
    <t xml:space="preserve">     Договорной коэффициент 1,18%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</si>
  <si>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</si>
  <si>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</si>
  <si>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</si>
  <si>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форма-полный лок.см.расчет</t>
  </si>
  <si>
    <t>Накладные расходы-20%</t>
  </si>
  <si>
    <t>Сметная прибыль-8%</t>
  </si>
  <si>
    <t xml:space="preserve">     Временные здания и сооружения, 332/пр от 19.06.2020г., прил.1, п.4, 2,8%*0,8 - 2,24%</t>
  </si>
  <si>
    <t xml:space="preserve">     Договорной коэффициент 1,18</t>
  </si>
  <si>
    <t>Эк.Маш+З/пМех</t>
  </si>
  <si>
    <t>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</si>
</sst>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"/>
    <numFmt numFmtId="167" formatCode="0.00000"/>
    <numFmt numFmtId="168" formatCode="0.0000000"/>
    <numFmt numFmtId="169" formatCode="0.000000"/>
  </numFmts>
  <fonts count="1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Calibri"/>
      <charset val="204"/>
    </font>
    <font>
      <sz val="8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wrapText="1"/>
    </xf>
    <xf numFmtId="49" fontId="1" fillId="2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2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1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4" fontId="9" fillId="0" borderId="4" xfId="0" applyNumberFormat="1" applyFont="1" applyFill="1" applyBorder="1" applyAlignment="1" applyProtection="1">
      <alignment horizontal="right" vertical="top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168" fontId="9" fillId="0" borderId="4" xfId="0" applyNumberFormat="1" applyFont="1" applyFill="1" applyBorder="1" applyAlignment="1" applyProtection="1">
      <alignment horizontal="right" vertical="top"/>
    </xf>
    <xf numFmtId="0" fontId="9" fillId="0" borderId="4" xfId="0" applyNumberFormat="1" applyFont="1" applyFill="1" applyBorder="1" applyAlignment="1" applyProtection="1">
      <alignment horizontal="right" vertical="top"/>
    </xf>
    <xf numFmtId="169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167" fontId="9" fillId="0" borderId="4" xfId="0" applyNumberFormat="1" applyFont="1" applyFill="1" applyBorder="1" applyAlignment="1" applyProtection="1">
      <alignment horizontal="right" vertical="top"/>
    </xf>
    <xf numFmtId="164" fontId="9" fillId="0" borderId="4" xfId="0" applyNumberFormat="1" applyFont="1" applyFill="1" applyBorder="1" applyAlignment="1" applyProtection="1">
      <alignment horizontal="right" vertical="top"/>
    </xf>
    <xf numFmtId="1" fontId="9" fillId="0" borderId="4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Alignment="1" applyProtection="1"/>
    <xf numFmtId="4" fontId="1" fillId="0" borderId="4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49" fontId="12" fillId="2" borderId="4" xfId="0" applyNumberFormat="1" applyFont="1" applyFill="1" applyBorder="1" applyAlignment="1" applyProtection="1">
      <alignment horizontal="center" vertical="top" wrapText="1"/>
    </xf>
    <xf numFmtId="49" fontId="13" fillId="0" borderId="4" xfId="0" applyNumberFormat="1" applyFont="1" applyFill="1" applyBorder="1" applyAlignment="1" applyProtection="1">
      <alignment horizontal="left" vertical="top" wrapText="1"/>
    </xf>
    <xf numFmtId="49" fontId="12" fillId="0" borderId="4" xfId="0" applyNumberFormat="1" applyFont="1" applyFill="1" applyBorder="1" applyAlignment="1" applyProtection="1">
      <alignment horizontal="center" vertical="top" wrapText="1"/>
    </xf>
    <xf numFmtId="164" fontId="12" fillId="0" borderId="4" xfId="0" applyNumberFormat="1" applyFont="1" applyFill="1" applyBorder="1" applyAlignment="1" applyProtection="1">
      <alignment horizontal="center" vertical="top" wrapText="1"/>
    </xf>
    <xf numFmtId="4" fontId="12" fillId="0" borderId="4" xfId="0" applyNumberFormat="1" applyFont="1" applyFill="1" applyBorder="1" applyAlignment="1" applyProtection="1">
      <alignment horizontal="right" vertical="top" wrapText="1"/>
    </xf>
    <xf numFmtId="2" fontId="12" fillId="0" borderId="4" xfId="0" applyNumberFormat="1" applyFont="1" applyFill="1" applyBorder="1" applyAlignment="1" applyProtection="1">
      <alignment horizontal="right" vertical="top" wrapText="1"/>
    </xf>
    <xf numFmtId="0" fontId="14" fillId="3" borderId="0" xfId="0" applyFont="1" applyFill="1"/>
    <xf numFmtId="0" fontId="0" fillId="3" borderId="0" xfId="0" applyFill="1"/>
    <xf numFmtId="1" fontId="12" fillId="0" borderId="4" xfId="0" applyNumberFormat="1" applyFont="1" applyFill="1" applyBorder="1" applyAlignment="1" applyProtection="1">
      <alignment horizontal="center" vertical="top" wrapText="1"/>
    </xf>
    <xf numFmtId="0" fontId="12" fillId="0" borderId="4" xfId="0" applyNumberFormat="1" applyFont="1" applyFill="1" applyBorder="1" applyAlignment="1" applyProtection="1">
      <alignment horizontal="right" vertical="top" wrapText="1"/>
    </xf>
    <xf numFmtId="1" fontId="12" fillId="0" borderId="4" xfId="0" applyNumberFormat="1" applyFont="1" applyFill="1" applyBorder="1" applyAlignment="1" applyProtection="1">
      <alignment horizontal="right" vertical="top" wrapText="1"/>
    </xf>
    <xf numFmtId="4" fontId="16" fillId="0" borderId="4" xfId="0" applyNumberFormat="1" applyFont="1" applyFill="1" applyBorder="1" applyAlignment="1" applyProtection="1">
      <alignment horizontal="right" vertical="top"/>
    </xf>
    <xf numFmtId="4" fontId="12" fillId="3" borderId="4" xfId="0" applyNumberFormat="1" applyFont="1" applyFill="1" applyBorder="1" applyAlignment="1" applyProtection="1">
      <alignment horizontal="right" vertical="top" wrapText="1"/>
    </xf>
    <xf numFmtId="2" fontId="12" fillId="3" borderId="4" xfId="0" applyNumberFormat="1" applyFont="1" applyFill="1" applyBorder="1" applyAlignment="1" applyProtection="1">
      <alignment horizontal="right" vertical="top" wrapText="1"/>
    </xf>
    <xf numFmtId="49" fontId="10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center"/>
    </xf>
    <xf numFmtId="49" fontId="1" fillId="0" borderId="7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1" fillId="0" borderId="0" xfId="0" applyNumberFormat="1" applyFont="1" applyFill="1" applyBorder="1" applyAlignment="1" applyProtection="1">
      <alignment horizontal="center"/>
    </xf>
    <xf numFmtId="49" fontId="15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0" fontId="12" fillId="0" borderId="4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17" fillId="0" borderId="4" xfId="0" applyNumberFormat="1" applyFont="1" applyFill="1" applyBorder="1" applyAlignment="1" applyProtection="1">
      <alignment horizontal="center" vertical="center" wrapText="1"/>
    </xf>
    <xf numFmtId="166" fontId="12" fillId="0" borderId="4" xfId="0" applyNumberFormat="1" applyFont="1" applyFill="1" applyBorder="1" applyAlignment="1" applyProtection="1">
      <alignment horizontal="center" vertical="top" wrapText="1"/>
    </xf>
    <xf numFmtId="167" fontId="12" fillId="0" borderId="4" xfId="0" applyNumberFormat="1" applyFont="1" applyFill="1" applyBorder="1" applyAlignment="1" applyProtection="1">
      <alignment horizontal="center" vertical="top" wrapText="1"/>
    </xf>
    <xf numFmtId="2" fontId="12" fillId="0" borderId="4" xfId="0" applyNumberFormat="1" applyFont="1" applyFill="1" applyBorder="1" applyAlignment="1" applyProtection="1">
      <alignment horizontal="center" vertical="top" wrapText="1"/>
    </xf>
    <xf numFmtId="165" fontId="12" fillId="0" borderId="4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O511"/>
  <sheetViews>
    <sheetView tabSelected="1" topLeftCell="A8" workbookViewId="0">
      <selection activeCell="C213" sqref="C213:E213"/>
    </sheetView>
  </sheetViews>
  <sheetFormatPr defaultColWidth="9.140625" defaultRowHeight="11.25" customHeight="1" outlineLevelRow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9" width="8.85546875" style="1" customWidth="1"/>
    <col min="10" max="10" width="13.28515625" style="1" customWidth="1"/>
    <col min="11" max="11" width="1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8" width="198.140625" style="2" hidden="1" customWidth="1"/>
    <col min="79" max="79" width="34.140625" style="2" hidden="1" customWidth="1"/>
    <col min="80" max="80" width="169" style="2" hidden="1" customWidth="1"/>
    <col min="81" max="86" width="119.85546875" style="2" hidden="1" customWidth="1"/>
    <col min="87" max="16384" width="9.140625" style="1"/>
  </cols>
  <sheetData>
    <row r="1" spans="1:93" customFormat="1" ht="15" x14ac:dyDescent="0.25">
      <c r="M1" s="3"/>
    </row>
    <row r="2" spans="1:93" customFormat="1" ht="15" x14ac:dyDescent="0.25">
      <c r="A2" s="88" t="s">
        <v>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93" customFormat="1" ht="15" x14ac:dyDescent="0.25">
      <c r="A3" s="86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</row>
    <row r="4" spans="1:93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93" customFormat="1" ht="28.5" customHeight="1" x14ac:dyDescent="0.25">
      <c r="A5" s="89" t="s">
        <v>3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</row>
    <row r="6" spans="1:93" customFormat="1" ht="21" customHeight="1" x14ac:dyDescent="0.25">
      <c r="A6" s="86" t="s">
        <v>4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</row>
    <row r="7" spans="1:93" customFormat="1" ht="15" x14ac:dyDescent="0.25">
      <c r="A7" s="88" t="s">
        <v>5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  <c r="CM7" s="61" t="s">
        <v>524</v>
      </c>
      <c r="CN7" s="62"/>
      <c r="CO7" s="62"/>
    </row>
    <row r="8" spans="1:93" customFormat="1" ht="15.75" customHeight="1" x14ac:dyDescent="0.25">
      <c r="A8" s="86" t="s">
        <v>6</v>
      </c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</row>
    <row r="9" spans="1:93" customFormat="1" ht="15" x14ac:dyDescent="0.25">
      <c r="A9" s="6"/>
      <c r="B9" s="7" t="s">
        <v>7</v>
      </c>
      <c r="C9" s="87" t="s">
        <v>8</v>
      </c>
      <c r="D9" s="87"/>
      <c r="E9" s="87"/>
      <c r="F9" s="87"/>
      <c r="G9" s="87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93" customFormat="1" ht="6" customHeight="1" x14ac:dyDescent="0.25">
      <c r="A10" s="12"/>
    </row>
    <row r="11" spans="1:93" customFormat="1" ht="32.25" customHeight="1" x14ac:dyDescent="0.25">
      <c r="A11" s="84" t="s">
        <v>9</v>
      </c>
      <c r="B11" s="84" t="s">
        <v>10</v>
      </c>
      <c r="C11" s="84" t="s">
        <v>11</v>
      </c>
      <c r="D11" s="84"/>
      <c r="E11" s="84"/>
      <c r="F11" s="84" t="s">
        <v>12</v>
      </c>
      <c r="G11" s="84" t="s">
        <v>13</v>
      </c>
      <c r="H11" s="84" t="s">
        <v>14</v>
      </c>
      <c r="I11" s="84"/>
      <c r="J11" s="84"/>
      <c r="K11" s="84"/>
      <c r="L11" s="84" t="s">
        <v>15</v>
      </c>
      <c r="M11" s="84"/>
      <c r="N11" s="84"/>
      <c r="O11" s="84"/>
      <c r="P11" s="84" t="s">
        <v>16</v>
      </c>
      <c r="Q11" s="84" t="s">
        <v>17</v>
      </c>
      <c r="R11" s="84" t="s">
        <v>18</v>
      </c>
      <c r="S11" s="84" t="s">
        <v>19</v>
      </c>
    </row>
    <row r="12" spans="1:93" customFormat="1" ht="32.25" customHeight="1" x14ac:dyDescent="0.25">
      <c r="A12" s="84"/>
      <c r="B12" s="84"/>
      <c r="C12" s="84"/>
      <c r="D12" s="84"/>
      <c r="E12" s="84"/>
      <c r="F12" s="84"/>
      <c r="G12" s="84"/>
      <c r="H12" s="84" t="s">
        <v>20</v>
      </c>
      <c r="I12" s="84" t="s">
        <v>21</v>
      </c>
      <c r="J12" s="84"/>
      <c r="K12" s="84"/>
      <c r="L12" s="84" t="s">
        <v>20</v>
      </c>
      <c r="M12" s="85" t="s">
        <v>21</v>
      </c>
      <c r="N12" s="85"/>
      <c r="O12" s="85"/>
      <c r="P12" s="85"/>
      <c r="Q12" s="85"/>
      <c r="R12" s="85"/>
      <c r="S12" s="85"/>
    </row>
    <row r="13" spans="1:93" customFormat="1" ht="36.75" customHeight="1" x14ac:dyDescent="0.25">
      <c r="A13" s="84"/>
      <c r="B13" s="84"/>
      <c r="C13" s="84"/>
      <c r="D13" s="84"/>
      <c r="E13" s="84"/>
      <c r="F13" s="84"/>
      <c r="G13" s="84"/>
      <c r="H13" s="84"/>
      <c r="I13" s="90" t="s">
        <v>22</v>
      </c>
      <c r="J13" s="90" t="s">
        <v>529</v>
      </c>
      <c r="K13" s="90" t="s">
        <v>530</v>
      </c>
      <c r="L13" s="84"/>
      <c r="M13" s="14" t="s">
        <v>22</v>
      </c>
      <c r="N13" s="14" t="s">
        <v>23</v>
      </c>
      <c r="O13" s="14" t="s">
        <v>24</v>
      </c>
      <c r="P13" s="85"/>
      <c r="Q13" s="85"/>
      <c r="R13" s="85"/>
      <c r="S13" s="85"/>
    </row>
    <row r="14" spans="1:93" customFormat="1" ht="15" x14ac:dyDescent="0.25">
      <c r="A14" s="13">
        <v>1</v>
      </c>
      <c r="B14" s="13">
        <v>2</v>
      </c>
      <c r="C14" s="85">
        <v>3</v>
      </c>
      <c r="D14" s="85"/>
      <c r="E14" s="85"/>
      <c r="F14" s="13">
        <v>4</v>
      </c>
      <c r="G14" s="13">
        <v>5</v>
      </c>
      <c r="H14" s="13">
        <v>6</v>
      </c>
      <c r="I14" s="13">
        <v>7</v>
      </c>
      <c r="J14" s="13">
        <v>8</v>
      </c>
      <c r="K14" s="13">
        <v>9</v>
      </c>
      <c r="L14" s="13">
        <v>10</v>
      </c>
      <c r="M14" s="13">
        <v>11</v>
      </c>
      <c r="N14" s="13">
        <v>12</v>
      </c>
      <c r="O14" s="13">
        <v>13</v>
      </c>
      <c r="P14" s="13">
        <v>14</v>
      </c>
      <c r="Q14" s="13">
        <v>15</v>
      </c>
      <c r="R14" s="13">
        <v>16</v>
      </c>
      <c r="S14" s="13">
        <v>17</v>
      </c>
    </row>
    <row r="15" spans="1:93" customFormat="1" ht="15" x14ac:dyDescent="0.25">
      <c r="A15" s="78" t="s">
        <v>25</v>
      </c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BY15" s="15" t="s">
        <v>25</v>
      </c>
    </row>
    <row r="16" spans="1:93" customFormat="1" ht="15" x14ac:dyDescent="0.25">
      <c r="A16" s="82" t="s">
        <v>26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BY16" s="15"/>
      <c r="BZ16" s="16" t="s">
        <v>26</v>
      </c>
    </row>
    <row r="17" spans="1:80" customFormat="1" ht="15" x14ac:dyDescent="0.25">
      <c r="A17" s="82" t="s">
        <v>27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BY17" s="15"/>
      <c r="BZ17" s="16" t="s">
        <v>27</v>
      </c>
    </row>
    <row r="18" spans="1:80" customFormat="1" ht="34.5" x14ac:dyDescent="0.25">
      <c r="A18" s="55" t="s">
        <v>28</v>
      </c>
      <c r="B18" s="56" t="s">
        <v>29</v>
      </c>
      <c r="C18" s="83" t="s">
        <v>30</v>
      </c>
      <c r="D18" s="83"/>
      <c r="E18" s="83"/>
      <c r="F18" s="57" t="s">
        <v>31</v>
      </c>
      <c r="G18" s="58">
        <v>1.6799999999999999E-2</v>
      </c>
      <c r="H18" s="59">
        <f>I18+J18+K18</f>
        <v>9.1084999999999994</v>
      </c>
      <c r="I18" s="67">
        <v>1</v>
      </c>
      <c r="J18" s="68">
        <v>1</v>
      </c>
      <c r="K18" s="67">
        <f>H19*0.05</f>
        <v>7.1084999999999994</v>
      </c>
      <c r="L18" s="60">
        <f>M18+N18+O18</f>
        <v>0.15302279999999999</v>
      </c>
      <c r="M18" s="60">
        <f>G18*I18</f>
        <v>1.6799999999999999E-2</v>
      </c>
      <c r="N18" s="60">
        <f>G18*J18</f>
        <v>1.6799999999999999E-2</v>
      </c>
      <c r="O18" s="60">
        <f>G18*K18</f>
        <v>0.11942279999999998</v>
      </c>
      <c r="P18" s="68"/>
      <c r="Q18" s="68"/>
      <c r="R18" s="68"/>
      <c r="S18" s="68"/>
      <c r="BY18" s="15"/>
      <c r="BZ18" s="16"/>
      <c r="CA18" s="2" t="s">
        <v>30</v>
      </c>
    </row>
    <row r="19" spans="1:80" customFormat="1" ht="33.75" x14ac:dyDescent="0.25">
      <c r="A19" s="55" t="s">
        <v>32</v>
      </c>
      <c r="B19" s="56" t="s">
        <v>33</v>
      </c>
      <c r="C19" s="83" t="s">
        <v>34</v>
      </c>
      <c r="D19" s="83"/>
      <c r="E19" s="83"/>
      <c r="F19" s="57" t="s">
        <v>35</v>
      </c>
      <c r="G19" s="63">
        <v>16</v>
      </c>
      <c r="H19" s="59">
        <v>142.16999999999999</v>
      </c>
      <c r="I19" s="64"/>
      <c r="J19" s="64"/>
      <c r="K19" s="64"/>
      <c r="L19" s="59">
        <v>2371.08</v>
      </c>
      <c r="M19" s="64"/>
      <c r="N19" s="64"/>
      <c r="O19" s="64"/>
      <c r="P19" s="65">
        <v>0</v>
      </c>
      <c r="Q19" s="65">
        <v>0</v>
      </c>
      <c r="R19" s="65">
        <v>0</v>
      </c>
      <c r="S19" s="65">
        <v>0</v>
      </c>
      <c r="BY19" s="15"/>
      <c r="BZ19" s="16"/>
      <c r="CA19" s="2" t="s">
        <v>34</v>
      </c>
    </row>
    <row r="20" spans="1:80" customFormat="1" ht="15" x14ac:dyDescent="0.25">
      <c r="A20" s="34"/>
      <c r="B20" s="35"/>
      <c r="C20" s="80" t="s">
        <v>37</v>
      </c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1"/>
      <c r="BY20" s="15"/>
      <c r="BZ20" s="16"/>
      <c r="CB20" s="2" t="s">
        <v>37</v>
      </c>
    </row>
    <row r="21" spans="1:80" customFormat="1" ht="34.5" outlineLevel="1" x14ac:dyDescent="0.25">
      <c r="A21" s="17" t="s">
        <v>38</v>
      </c>
      <c r="B21" s="18" t="s">
        <v>39</v>
      </c>
      <c r="C21" s="79" t="s">
        <v>40</v>
      </c>
      <c r="D21" s="79"/>
      <c r="E21" s="79"/>
      <c r="F21" s="19" t="s">
        <v>41</v>
      </c>
      <c r="G21" s="36">
        <v>1.1399999999999999</v>
      </c>
      <c r="H21" s="21">
        <v>3544.01</v>
      </c>
      <c r="I21" s="22">
        <v>852.58</v>
      </c>
      <c r="J21" s="21">
        <v>2390.59</v>
      </c>
      <c r="K21" s="22">
        <v>229.05</v>
      </c>
      <c r="L21" s="21">
        <v>3642.08</v>
      </c>
      <c r="M21" s="22">
        <v>899.77</v>
      </c>
      <c r="N21" s="21">
        <v>2742.31</v>
      </c>
      <c r="O21" s="22">
        <v>262.75</v>
      </c>
      <c r="P21" s="33">
        <v>94</v>
      </c>
      <c r="Q21" s="37">
        <v>99.2</v>
      </c>
      <c r="R21" s="37">
        <v>16.899999999999999</v>
      </c>
      <c r="S21" s="22">
        <v>19.39</v>
      </c>
      <c r="BY21" s="15"/>
      <c r="BZ21" s="16"/>
      <c r="CA21" s="2" t="s">
        <v>40</v>
      </c>
    </row>
    <row r="22" spans="1:80" customFormat="1" ht="15" outlineLevel="1" x14ac:dyDescent="0.25">
      <c r="A22" s="23"/>
      <c r="B22" s="24"/>
      <c r="C22" s="24"/>
      <c r="D22" s="24"/>
      <c r="E22" s="25" t="s">
        <v>42</v>
      </c>
      <c r="F22" s="26"/>
      <c r="G22" s="27"/>
      <c r="H22" s="11"/>
      <c r="I22" s="11"/>
      <c r="J22" s="11"/>
      <c r="K22" s="11"/>
      <c r="L22" s="38">
        <v>1081.1400000000001</v>
      </c>
      <c r="M22" s="29"/>
      <c r="N22" s="29"/>
      <c r="O22" s="29"/>
      <c r="P22" s="29"/>
      <c r="Q22" s="29"/>
      <c r="R22" s="11"/>
      <c r="S22" s="30"/>
      <c r="BY22" s="15"/>
      <c r="BZ22" s="16"/>
    </row>
    <row r="23" spans="1:80" customFormat="1" ht="15" outlineLevel="1" x14ac:dyDescent="0.25">
      <c r="A23" s="23"/>
      <c r="B23" s="24"/>
      <c r="C23" s="24"/>
      <c r="D23" s="24"/>
      <c r="E23" s="25" t="s">
        <v>43</v>
      </c>
      <c r="F23" s="26"/>
      <c r="G23" s="27"/>
      <c r="H23" s="11"/>
      <c r="I23" s="11"/>
      <c r="J23" s="11"/>
      <c r="K23" s="11"/>
      <c r="L23" s="28">
        <v>612.65</v>
      </c>
      <c r="M23" s="29"/>
      <c r="N23" s="29"/>
      <c r="O23" s="29"/>
      <c r="P23" s="29"/>
      <c r="Q23" s="29"/>
      <c r="R23" s="11"/>
      <c r="S23" s="30"/>
      <c r="BY23" s="15"/>
      <c r="BZ23" s="16"/>
    </row>
    <row r="24" spans="1:80" customFormat="1" ht="34.5" outlineLevel="1" x14ac:dyDescent="0.25">
      <c r="A24" s="55" t="s">
        <v>44</v>
      </c>
      <c r="B24" s="56" t="s">
        <v>29</v>
      </c>
      <c r="C24" s="83" t="s">
        <v>30</v>
      </c>
      <c r="D24" s="83"/>
      <c r="E24" s="83"/>
      <c r="F24" s="57" t="s">
        <v>31</v>
      </c>
      <c r="G24" s="91">
        <v>5.3999999999999999E-2</v>
      </c>
      <c r="H24" s="59">
        <v>5058.38</v>
      </c>
      <c r="I24" s="59">
        <v>2089.16</v>
      </c>
      <c r="J24" s="60">
        <v>236.87</v>
      </c>
      <c r="K24" s="60">
        <v>9</v>
      </c>
      <c r="L24" s="60">
        <v>315.14</v>
      </c>
      <c r="M24" s="60">
        <v>149.19999999999999</v>
      </c>
      <c r="N24" s="60">
        <v>18.39</v>
      </c>
      <c r="O24" s="60">
        <v>0.7</v>
      </c>
      <c r="P24" s="60">
        <v>219.68</v>
      </c>
      <c r="Q24" s="60">
        <v>15.69</v>
      </c>
      <c r="R24" s="60">
        <v>0.71</v>
      </c>
      <c r="S24" s="60">
        <v>0.06</v>
      </c>
      <c r="BY24" s="15"/>
      <c r="BZ24" s="16"/>
      <c r="CA24" s="2" t="s">
        <v>30</v>
      </c>
    </row>
    <row r="25" spans="1:80" customFormat="1" ht="15" outlineLevel="1" x14ac:dyDescent="0.25">
      <c r="A25" s="23"/>
      <c r="B25" s="24"/>
      <c r="C25" s="24"/>
      <c r="D25" s="24"/>
      <c r="E25" s="25" t="s">
        <v>45</v>
      </c>
      <c r="F25" s="26"/>
      <c r="G25" s="27"/>
      <c r="H25" s="11"/>
      <c r="I25" s="11"/>
      <c r="J25" s="11"/>
      <c r="K25" s="11"/>
      <c r="L25" s="28">
        <v>188.87</v>
      </c>
      <c r="M25" s="29"/>
      <c r="N25" s="29"/>
      <c r="O25" s="29"/>
      <c r="P25" s="29"/>
      <c r="Q25" s="29"/>
      <c r="R25" s="11"/>
      <c r="S25" s="30"/>
      <c r="BY25" s="15"/>
      <c r="BZ25" s="16"/>
    </row>
    <row r="26" spans="1:80" customFormat="1" ht="15" outlineLevel="1" x14ac:dyDescent="0.25">
      <c r="A26" s="23"/>
      <c r="B26" s="24"/>
      <c r="C26" s="24"/>
      <c r="D26" s="24"/>
      <c r="E26" s="25" t="s">
        <v>46</v>
      </c>
      <c r="F26" s="26"/>
      <c r="G26" s="27"/>
      <c r="H26" s="11"/>
      <c r="I26" s="11"/>
      <c r="J26" s="11"/>
      <c r="K26" s="11"/>
      <c r="L26" s="28">
        <v>101.93</v>
      </c>
      <c r="M26" s="29"/>
      <c r="N26" s="29"/>
      <c r="O26" s="29"/>
      <c r="P26" s="29"/>
      <c r="Q26" s="29"/>
      <c r="R26" s="11"/>
      <c r="S26" s="30"/>
      <c r="BY26" s="15"/>
      <c r="BZ26" s="16"/>
    </row>
    <row r="27" spans="1:80" customFormat="1" ht="33.75" outlineLevel="1" x14ac:dyDescent="0.25">
      <c r="A27" s="17" t="s">
        <v>47</v>
      </c>
      <c r="B27" s="18" t="s">
        <v>33</v>
      </c>
      <c r="C27" s="79" t="s">
        <v>34</v>
      </c>
      <c r="D27" s="79"/>
      <c r="E27" s="79"/>
      <c r="F27" s="19" t="s">
        <v>35</v>
      </c>
      <c r="G27" s="31">
        <v>51</v>
      </c>
      <c r="H27" s="21" t="s">
        <v>36</v>
      </c>
      <c r="I27" s="32"/>
      <c r="J27" s="32"/>
      <c r="K27" s="32"/>
      <c r="L27" s="21">
        <v>7557.81</v>
      </c>
      <c r="M27" s="32"/>
      <c r="N27" s="32"/>
      <c r="O27" s="32"/>
      <c r="P27" s="33">
        <v>0</v>
      </c>
      <c r="Q27" s="33">
        <v>0</v>
      </c>
      <c r="R27" s="33">
        <v>0</v>
      </c>
      <c r="S27" s="33">
        <v>0</v>
      </c>
      <c r="BY27" s="15"/>
      <c r="BZ27" s="16"/>
      <c r="CA27" s="2" t="s">
        <v>34</v>
      </c>
    </row>
    <row r="28" spans="1:80" customFormat="1" ht="15" outlineLevel="1" x14ac:dyDescent="0.25">
      <c r="A28" s="34"/>
      <c r="B28" s="35"/>
      <c r="C28" s="80" t="s">
        <v>37</v>
      </c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1"/>
      <c r="BY28" s="15"/>
      <c r="BZ28" s="16"/>
      <c r="CB28" s="2" t="s">
        <v>37</v>
      </c>
    </row>
    <row r="29" spans="1:80" customFormat="1" ht="34.5" outlineLevel="1" x14ac:dyDescent="0.25">
      <c r="A29" s="17" t="s">
        <v>48</v>
      </c>
      <c r="B29" s="18" t="s">
        <v>39</v>
      </c>
      <c r="C29" s="79" t="s">
        <v>49</v>
      </c>
      <c r="D29" s="79"/>
      <c r="E29" s="79"/>
      <c r="F29" s="19" t="s">
        <v>41</v>
      </c>
      <c r="G29" s="36">
        <v>1.1399999999999999</v>
      </c>
      <c r="H29" s="21">
        <v>3544.01</v>
      </c>
      <c r="I29" s="22">
        <v>852.58</v>
      </c>
      <c r="J29" s="21">
        <v>2390.59</v>
      </c>
      <c r="K29" s="22">
        <v>229.05</v>
      </c>
      <c r="L29" s="21">
        <v>5545.93</v>
      </c>
      <c r="M29" s="21">
        <v>1285.3900000000001</v>
      </c>
      <c r="N29" s="21">
        <v>3917.58</v>
      </c>
      <c r="O29" s="22">
        <v>375.36</v>
      </c>
      <c r="P29" s="33">
        <v>94</v>
      </c>
      <c r="Q29" s="22">
        <v>141.72</v>
      </c>
      <c r="R29" s="37">
        <v>16.899999999999999</v>
      </c>
      <c r="S29" s="22">
        <v>27.69</v>
      </c>
      <c r="BY29" s="15"/>
      <c r="BZ29" s="16"/>
      <c r="CA29" s="2" t="s">
        <v>49</v>
      </c>
    </row>
    <row r="30" spans="1:80" customFormat="1" ht="15" outlineLevel="1" x14ac:dyDescent="0.25">
      <c r="A30" s="23"/>
      <c r="B30" s="24"/>
      <c r="C30" s="24"/>
      <c r="D30" s="24"/>
      <c r="E30" s="25" t="s">
        <v>50</v>
      </c>
      <c r="F30" s="26"/>
      <c r="G30" s="27"/>
      <c r="H30" s="11"/>
      <c r="I30" s="11"/>
      <c r="J30" s="11"/>
      <c r="K30" s="11"/>
      <c r="L30" s="38">
        <v>1544.5</v>
      </c>
      <c r="M30" s="29"/>
      <c r="N30" s="29"/>
      <c r="O30" s="29"/>
      <c r="P30" s="29"/>
      <c r="Q30" s="29"/>
      <c r="R30" s="11"/>
      <c r="S30" s="30"/>
      <c r="BY30" s="15"/>
      <c r="BZ30" s="16"/>
    </row>
    <row r="31" spans="1:80" customFormat="1" ht="15" outlineLevel="1" x14ac:dyDescent="0.25">
      <c r="A31" s="23"/>
      <c r="B31" s="24"/>
      <c r="C31" s="24"/>
      <c r="D31" s="24"/>
      <c r="E31" s="25" t="s">
        <v>51</v>
      </c>
      <c r="F31" s="26"/>
      <c r="G31" s="27"/>
      <c r="H31" s="11"/>
      <c r="I31" s="11"/>
      <c r="J31" s="11"/>
      <c r="K31" s="11"/>
      <c r="L31" s="28">
        <v>875.22</v>
      </c>
      <c r="M31" s="29"/>
      <c r="N31" s="29"/>
      <c r="O31" s="29"/>
      <c r="P31" s="29"/>
      <c r="Q31" s="29"/>
      <c r="R31" s="11"/>
      <c r="S31" s="30"/>
      <c r="BY31" s="15"/>
      <c r="BZ31" s="16"/>
    </row>
    <row r="32" spans="1:80" customFormat="1" ht="34.5" outlineLevel="1" x14ac:dyDescent="0.25">
      <c r="A32" s="55" t="s">
        <v>52</v>
      </c>
      <c r="B32" s="56" t="s">
        <v>29</v>
      </c>
      <c r="C32" s="83" t="s">
        <v>30</v>
      </c>
      <c r="D32" s="83"/>
      <c r="E32" s="83"/>
      <c r="F32" s="57" t="s">
        <v>31</v>
      </c>
      <c r="G32" s="91">
        <v>2.8000000000000001E-2</v>
      </c>
      <c r="H32" s="59">
        <v>5058.38</v>
      </c>
      <c r="I32" s="59">
        <v>2089.16</v>
      </c>
      <c r="J32" s="60">
        <v>236.87</v>
      </c>
      <c r="K32" s="60">
        <v>9</v>
      </c>
      <c r="L32" s="60">
        <v>163.4</v>
      </c>
      <c r="M32" s="60">
        <v>77.36</v>
      </c>
      <c r="N32" s="60">
        <v>9.5299999999999994</v>
      </c>
      <c r="O32" s="60">
        <v>0.36</v>
      </c>
      <c r="P32" s="60">
        <v>219.68</v>
      </c>
      <c r="Q32" s="60">
        <v>8.1300000000000008</v>
      </c>
      <c r="R32" s="60">
        <v>0.71</v>
      </c>
      <c r="S32" s="60">
        <v>0.03</v>
      </c>
      <c r="BY32" s="15"/>
      <c r="BZ32" s="16"/>
      <c r="CA32" s="2" t="s">
        <v>30</v>
      </c>
    </row>
    <row r="33" spans="1:80" customFormat="1" ht="15" outlineLevel="1" x14ac:dyDescent="0.25">
      <c r="A33" s="23"/>
      <c r="B33" s="24"/>
      <c r="C33" s="24"/>
      <c r="D33" s="24"/>
      <c r="E33" s="25" t="s">
        <v>53</v>
      </c>
      <c r="F33" s="26"/>
      <c r="G33" s="27"/>
      <c r="H33" s="11"/>
      <c r="I33" s="11"/>
      <c r="J33" s="11"/>
      <c r="K33" s="11"/>
      <c r="L33" s="28">
        <v>97.93</v>
      </c>
      <c r="M33" s="29"/>
      <c r="N33" s="29"/>
      <c r="O33" s="29"/>
      <c r="P33" s="29"/>
      <c r="Q33" s="29"/>
      <c r="R33" s="11"/>
      <c r="S33" s="30"/>
      <c r="BY33" s="15"/>
      <c r="BZ33" s="16"/>
    </row>
    <row r="34" spans="1:80" customFormat="1" ht="15" outlineLevel="1" x14ac:dyDescent="0.25">
      <c r="A34" s="23"/>
      <c r="B34" s="24"/>
      <c r="C34" s="24"/>
      <c r="D34" s="24"/>
      <c r="E34" s="25" t="s">
        <v>54</v>
      </c>
      <c r="F34" s="26"/>
      <c r="G34" s="27"/>
      <c r="H34" s="11"/>
      <c r="I34" s="11"/>
      <c r="J34" s="11"/>
      <c r="K34" s="11"/>
      <c r="L34" s="28">
        <v>52.85</v>
      </c>
      <c r="M34" s="29"/>
      <c r="N34" s="29"/>
      <c r="O34" s="29"/>
      <c r="P34" s="29"/>
      <c r="Q34" s="29"/>
      <c r="R34" s="11"/>
      <c r="S34" s="30"/>
      <c r="BY34" s="15"/>
      <c r="BZ34" s="16"/>
    </row>
    <row r="35" spans="1:80" customFormat="1" ht="33.75" outlineLevel="1" x14ac:dyDescent="0.25">
      <c r="A35" s="17" t="s">
        <v>55</v>
      </c>
      <c r="B35" s="18" t="s">
        <v>33</v>
      </c>
      <c r="C35" s="79" t="s">
        <v>34</v>
      </c>
      <c r="D35" s="79"/>
      <c r="E35" s="79"/>
      <c r="F35" s="19" t="s">
        <v>35</v>
      </c>
      <c r="G35" s="31">
        <v>27</v>
      </c>
      <c r="H35" s="21" t="s">
        <v>36</v>
      </c>
      <c r="I35" s="32"/>
      <c r="J35" s="32"/>
      <c r="K35" s="32"/>
      <c r="L35" s="21">
        <v>4001.19</v>
      </c>
      <c r="M35" s="32"/>
      <c r="N35" s="32"/>
      <c r="O35" s="32"/>
      <c r="P35" s="33">
        <v>0</v>
      </c>
      <c r="Q35" s="33">
        <v>0</v>
      </c>
      <c r="R35" s="33">
        <v>0</v>
      </c>
      <c r="S35" s="33">
        <v>0</v>
      </c>
      <c r="BY35" s="15"/>
      <c r="BZ35" s="16"/>
      <c r="CA35" s="2" t="s">
        <v>34</v>
      </c>
    </row>
    <row r="36" spans="1:80" customFormat="1" ht="15" outlineLevel="1" x14ac:dyDescent="0.25">
      <c r="A36" s="34"/>
      <c r="B36" s="35"/>
      <c r="C36" s="80" t="s">
        <v>37</v>
      </c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1"/>
      <c r="BY36" s="15"/>
      <c r="BZ36" s="16"/>
      <c r="CB36" s="2" t="s">
        <v>37</v>
      </c>
    </row>
    <row r="37" spans="1:80" customFormat="1" ht="23.25" outlineLevel="1" x14ac:dyDescent="0.25">
      <c r="A37" s="17" t="s">
        <v>56</v>
      </c>
      <c r="B37" s="18" t="s">
        <v>57</v>
      </c>
      <c r="C37" s="79" t="s">
        <v>58</v>
      </c>
      <c r="D37" s="79"/>
      <c r="E37" s="79"/>
      <c r="F37" s="19" t="s">
        <v>59</v>
      </c>
      <c r="G37" s="36">
        <v>0.54</v>
      </c>
      <c r="H37" s="21">
        <v>365.13</v>
      </c>
      <c r="I37" s="22">
        <v>221.09</v>
      </c>
      <c r="J37" s="22">
        <v>32.119999999999997</v>
      </c>
      <c r="K37" s="22">
        <v>2.5099999999999998</v>
      </c>
      <c r="L37" s="22">
        <v>243.26</v>
      </c>
      <c r="M37" s="22">
        <v>157.88999999999999</v>
      </c>
      <c r="N37" s="22">
        <v>24.93</v>
      </c>
      <c r="O37" s="22">
        <v>1.95</v>
      </c>
      <c r="P37" s="22">
        <v>23.52</v>
      </c>
      <c r="Q37" s="37">
        <v>16.8</v>
      </c>
      <c r="R37" s="37">
        <v>0.2</v>
      </c>
      <c r="S37" s="22">
        <v>0.16</v>
      </c>
      <c r="BY37" s="15"/>
      <c r="BZ37" s="16"/>
      <c r="CA37" s="2" t="s">
        <v>58</v>
      </c>
    </row>
    <row r="38" spans="1:80" customFormat="1" ht="15" outlineLevel="1" x14ac:dyDescent="0.25">
      <c r="A38" s="23"/>
      <c r="B38" s="24"/>
      <c r="C38" s="24"/>
      <c r="D38" s="24"/>
      <c r="E38" s="25" t="s">
        <v>60</v>
      </c>
      <c r="F38" s="26"/>
      <c r="G38" s="27"/>
      <c r="H38" s="11"/>
      <c r="I38" s="11"/>
      <c r="J38" s="11"/>
      <c r="K38" s="11"/>
      <c r="L38" s="28">
        <v>155.04</v>
      </c>
      <c r="M38" s="29"/>
      <c r="N38" s="29"/>
      <c r="O38" s="29"/>
      <c r="P38" s="29"/>
      <c r="Q38" s="29"/>
      <c r="R38" s="11"/>
      <c r="S38" s="30"/>
      <c r="BY38" s="15"/>
      <c r="BZ38" s="16"/>
    </row>
    <row r="39" spans="1:80" customFormat="1" ht="15" outlineLevel="1" x14ac:dyDescent="0.25">
      <c r="A39" s="23"/>
      <c r="B39" s="24"/>
      <c r="C39" s="24"/>
      <c r="D39" s="24"/>
      <c r="E39" s="25" t="s">
        <v>61</v>
      </c>
      <c r="F39" s="26"/>
      <c r="G39" s="27"/>
      <c r="H39" s="11"/>
      <c r="I39" s="11"/>
      <c r="J39" s="11"/>
      <c r="K39" s="11"/>
      <c r="L39" s="28">
        <v>81.52</v>
      </c>
      <c r="M39" s="29"/>
      <c r="N39" s="29"/>
      <c r="O39" s="29"/>
      <c r="P39" s="29"/>
      <c r="Q39" s="29"/>
      <c r="R39" s="11"/>
      <c r="S39" s="30"/>
      <c r="BY39" s="15"/>
      <c r="BZ39" s="16"/>
    </row>
    <row r="40" spans="1:80" customFormat="1" ht="45" outlineLevel="1" x14ac:dyDescent="0.25">
      <c r="A40" s="17" t="s">
        <v>62</v>
      </c>
      <c r="B40" s="18" t="s">
        <v>63</v>
      </c>
      <c r="C40" s="79" t="s">
        <v>64</v>
      </c>
      <c r="D40" s="79"/>
      <c r="E40" s="79"/>
      <c r="F40" s="19" t="s">
        <v>35</v>
      </c>
      <c r="G40" s="31">
        <v>18</v>
      </c>
      <c r="H40" s="21" t="s">
        <v>65</v>
      </c>
      <c r="I40" s="32"/>
      <c r="J40" s="32"/>
      <c r="K40" s="32"/>
      <c r="L40" s="21">
        <v>27771.66</v>
      </c>
      <c r="M40" s="32"/>
      <c r="N40" s="32"/>
      <c r="O40" s="32"/>
      <c r="P40" s="33">
        <v>0</v>
      </c>
      <c r="Q40" s="33">
        <v>0</v>
      </c>
      <c r="R40" s="33">
        <v>0</v>
      </c>
      <c r="S40" s="33">
        <v>0</v>
      </c>
      <c r="BY40" s="15"/>
      <c r="BZ40" s="16"/>
      <c r="CA40" s="2" t="s">
        <v>64</v>
      </c>
    </row>
    <row r="41" spans="1:80" customFormat="1" ht="15" outlineLevel="1" x14ac:dyDescent="0.25">
      <c r="A41" s="34"/>
      <c r="B41" s="35"/>
      <c r="C41" s="80" t="s">
        <v>66</v>
      </c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1"/>
      <c r="BY41" s="15"/>
      <c r="BZ41" s="16"/>
      <c r="CB41" s="2" t="s">
        <v>66</v>
      </c>
    </row>
    <row r="42" spans="1:80" customFormat="1" ht="45" outlineLevel="1" x14ac:dyDescent="0.25">
      <c r="A42" s="17" t="s">
        <v>67</v>
      </c>
      <c r="B42" s="18" t="s">
        <v>68</v>
      </c>
      <c r="C42" s="79" t="s">
        <v>69</v>
      </c>
      <c r="D42" s="79"/>
      <c r="E42" s="79"/>
      <c r="F42" s="19" t="s">
        <v>35</v>
      </c>
      <c r="G42" s="31">
        <v>18</v>
      </c>
      <c r="H42" s="21" t="s">
        <v>70</v>
      </c>
      <c r="I42" s="32"/>
      <c r="J42" s="32"/>
      <c r="K42" s="32"/>
      <c r="L42" s="21">
        <v>6437.59</v>
      </c>
      <c r="M42" s="32"/>
      <c r="N42" s="32"/>
      <c r="O42" s="32"/>
      <c r="P42" s="33">
        <v>0</v>
      </c>
      <c r="Q42" s="33">
        <v>0</v>
      </c>
      <c r="R42" s="33">
        <v>0</v>
      </c>
      <c r="S42" s="33">
        <v>0</v>
      </c>
      <c r="BY42" s="15"/>
      <c r="BZ42" s="16"/>
      <c r="CA42" s="2" t="s">
        <v>69</v>
      </c>
    </row>
    <row r="43" spans="1:80" customFormat="1" ht="15" outlineLevel="1" x14ac:dyDescent="0.25">
      <c r="A43" s="34"/>
      <c r="B43" s="35"/>
      <c r="C43" s="80" t="s">
        <v>71</v>
      </c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1"/>
      <c r="BY43" s="15"/>
      <c r="BZ43" s="16"/>
      <c r="CB43" s="2" t="s">
        <v>71</v>
      </c>
    </row>
    <row r="44" spans="1:80" customFormat="1" ht="45.75" outlineLevel="1" x14ac:dyDescent="0.25">
      <c r="A44" s="17" t="s">
        <v>72</v>
      </c>
      <c r="B44" s="18" t="s">
        <v>73</v>
      </c>
      <c r="C44" s="79" t="s">
        <v>74</v>
      </c>
      <c r="D44" s="79"/>
      <c r="E44" s="79"/>
      <c r="F44" s="19" t="s">
        <v>75</v>
      </c>
      <c r="G44" s="36">
        <v>0.02</v>
      </c>
      <c r="H44" s="21">
        <v>221.35</v>
      </c>
      <c r="I44" s="22">
        <v>221.35</v>
      </c>
      <c r="J44" s="32"/>
      <c r="K44" s="32"/>
      <c r="L44" s="22">
        <v>5.09</v>
      </c>
      <c r="M44" s="22">
        <v>5.09</v>
      </c>
      <c r="N44" s="32"/>
      <c r="O44" s="32"/>
      <c r="P44" s="22">
        <v>25.95</v>
      </c>
      <c r="Q44" s="37">
        <v>0.6</v>
      </c>
      <c r="R44" s="33">
        <v>0</v>
      </c>
      <c r="S44" s="33">
        <v>0</v>
      </c>
      <c r="BY44" s="15"/>
      <c r="BZ44" s="16"/>
      <c r="CA44" s="2" t="s">
        <v>74</v>
      </c>
    </row>
    <row r="45" spans="1:80" customFormat="1" ht="15" outlineLevel="1" x14ac:dyDescent="0.25">
      <c r="A45" s="23"/>
      <c r="B45" s="24"/>
      <c r="C45" s="24"/>
      <c r="D45" s="24"/>
      <c r="E45" s="25" t="s">
        <v>76</v>
      </c>
      <c r="F45" s="26"/>
      <c r="G45" s="27"/>
      <c r="H45" s="11"/>
      <c r="I45" s="11"/>
      <c r="J45" s="11"/>
      <c r="K45" s="11"/>
      <c r="L45" s="28">
        <v>5.24</v>
      </c>
      <c r="M45" s="29"/>
      <c r="N45" s="29"/>
      <c r="O45" s="29"/>
      <c r="P45" s="29"/>
      <c r="Q45" s="29"/>
      <c r="R45" s="11"/>
      <c r="S45" s="30"/>
      <c r="BY45" s="15"/>
      <c r="BZ45" s="16"/>
    </row>
    <row r="46" spans="1:80" customFormat="1" ht="15" outlineLevel="1" x14ac:dyDescent="0.25">
      <c r="A46" s="23"/>
      <c r="B46" s="24"/>
      <c r="C46" s="24"/>
      <c r="D46" s="24"/>
      <c r="E46" s="25" t="s">
        <v>77</v>
      </c>
      <c r="F46" s="26"/>
      <c r="G46" s="27"/>
      <c r="H46" s="11"/>
      <c r="I46" s="11"/>
      <c r="J46" s="11"/>
      <c r="K46" s="11"/>
      <c r="L46" s="28">
        <v>3</v>
      </c>
      <c r="M46" s="29"/>
      <c r="N46" s="29"/>
      <c r="O46" s="29"/>
      <c r="P46" s="29"/>
      <c r="Q46" s="29"/>
      <c r="R46" s="11"/>
      <c r="S46" s="30"/>
      <c r="BY46" s="15"/>
      <c r="BZ46" s="16"/>
    </row>
    <row r="47" spans="1:80" customFormat="1" ht="45.75" outlineLevel="1" x14ac:dyDescent="0.25">
      <c r="A47" s="17" t="s">
        <v>78</v>
      </c>
      <c r="B47" s="18" t="s">
        <v>79</v>
      </c>
      <c r="C47" s="79" t="s">
        <v>80</v>
      </c>
      <c r="D47" s="79"/>
      <c r="E47" s="79"/>
      <c r="F47" s="19" t="s">
        <v>75</v>
      </c>
      <c r="G47" s="36">
        <v>0.02</v>
      </c>
      <c r="H47" s="21">
        <v>10.07</v>
      </c>
      <c r="I47" s="22">
        <v>10.07</v>
      </c>
      <c r="J47" s="32"/>
      <c r="K47" s="32"/>
      <c r="L47" s="22">
        <v>4.63</v>
      </c>
      <c r="M47" s="22">
        <v>4.63</v>
      </c>
      <c r="N47" s="32"/>
      <c r="O47" s="32"/>
      <c r="P47" s="22">
        <v>1.18</v>
      </c>
      <c r="Q47" s="22">
        <v>0.54</v>
      </c>
      <c r="R47" s="33">
        <v>0</v>
      </c>
      <c r="S47" s="33">
        <v>0</v>
      </c>
      <c r="BY47" s="15"/>
      <c r="BZ47" s="16"/>
      <c r="CA47" s="2" t="s">
        <v>80</v>
      </c>
    </row>
    <row r="48" spans="1:80" customFormat="1" ht="15" outlineLevel="1" x14ac:dyDescent="0.25">
      <c r="A48" s="23"/>
      <c r="B48" s="24"/>
      <c r="C48" s="24"/>
      <c r="D48" s="24"/>
      <c r="E48" s="25" t="s">
        <v>81</v>
      </c>
      <c r="F48" s="26"/>
      <c r="G48" s="27"/>
      <c r="H48" s="11"/>
      <c r="I48" s="11"/>
      <c r="J48" s="11"/>
      <c r="K48" s="11"/>
      <c r="L48" s="28">
        <v>4.7699999999999996</v>
      </c>
      <c r="M48" s="29"/>
      <c r="N48" s="29"/>
      <c r="O48" s="29"/>
      <c r="P48" s="29"/>
      <c r="Q48" s="29"/>
      <c r="R48" s="11"/>
      <c r="S48" s="30"/>
      <c r="BY48" s="15"/>
      <c r="BZ48" s="16"/>
    </row>
    <row r="49" spans="1:80" customFormat="1" ht="15" outlineLevel="1" x14ac:dyDescent="0.25">
      <c r="A49" s="23"/>
      <c r="B49" s="24"/>
      <c r="C49" s="24"/>
      <c r="D49" s="24"/>
      <c r="E49" s="25" t="s">
        <v>82</v>
      </c>
      <c r="F49" s="26"/>
      <c r="G49" s="27"/>
      <c r="H49" s="11"/>
      <c r="I49" s="11"/>
      <c r="J49" s="11"/>
      <c r="K49" s="11"/>
      <c r="L49" s="28">
        <v>2.73</v>
      </c>
      <c r="M49" s="29"/>
      <c r="N49" s="29"/>
      <c r="O49" s="29"/>
      <c r="P49" s="29"/>
      <c r="Q49" s="29"/>
      <c r="R49" s="11"/>
      <c r="S49" s="30"/>
      <c r="BY49" s="15"/>
      <c r="BZ49" s="16"/>
    </row>
    <row r="50" spans="1:80" customFormat="1" ht="23.25" outlineLevel="1" x14ac:dyDescent="0.25">
      <c r="A50" s="17" t="s">
        <v>83</v>
      </c>
      <c r="B50" s="18" t="s">
        <v>84</v>
      </c>
      <c r="C50" s="79" t="s">
        <v>85</v>
      </c>
      <c r="D50" s="79"/>
      <c r="E50" s="79"/>
      <c r="F50" s="19" t="s">
        <v>35</v>
      </c>
      <c r="G50" s="31">
        <v>1</v>
      </c>
      <c r="H50" s="21">
        <v>2632.8</v>
      </c>
      <c r="I50" s="32"/>
      <c r="J50" s="32"/>
      <c r="K50" s="32"/>
      <c r="L50" s="21">
        <v>2632.8</v>
      </c>
      <c r="M50" s="32"/>
      <c r="N50" s="32"/>
      <c r="O50" s="32"/>
      <c r="P50" s="33">
        <v>0</v>
      </c>
      <c r="Q50" s="33">
        <v>0</v>
      </c>
      <c r="R50" s="33">
        <v>0</v>
      </c>
      <c r="S50" s="33">
        <v>0</v>
      </c>
      <c r="BY50" s="15"/>
      <c r="BZ50" s="16"/>
      <c r="CA50" s="2" t="s">
        <v>85</v>
      </c>
    </row>
    <row r="51" spans="1:80" customFormat="1" ht="57" outlineLevel="1" x14ac:dyDescent="0.25">
      <c r="A51" s="17" t="s">
        <v>86</v>
      </c>
      <c r="B51" s="18" t="s">
        <v>87</v>
      </c>
      <c r="C51" s="79" t="s">
        <v>88</v>
      </c>
      <c r="D51" s="79"/>
      <c r="E51" s="79"/>
      <c r="F51" s="19" t="s">
        <v>59</v>
      </c>
      <c r="G51" s="39">
        <v>8.0000000000000002E-3</v>
      </c>
      <c r="H51" s="21">
        <v>702.65</v>
      </c>
      <c r="I51" s="22">
        <v>555.52</v>
      </c>
      <c r="J51" s="22">
        <v>6.21</v>
      </c>
      <c r="K51" s="22">
        <v>0.91</v>
      </c>
      <c r="L51" s="22">
        <v>7.08</v>
      </c>
      <c r="M51" s="22">
        <v>5.88</v>
      </c>
      <c r="N51" s="22">
        <v>7.0000000000000007E-2</v>
      </c>
      <c r="O51" s="22">
        <v>0.01</v>
      </c>
      <c r="P51" s="33">
        <v>56</v>
      </c>
      <c r="Q51" s="22">
        <v>0.59</v>
      </c>
      <c r="R51" s="22">
        <v>7.0000000000000007E-2</v>
      </c>
      <c r="S51" s="33">
        <v>0</v>
      </c>
      <c r="BY51" s="15"/>
      <c r="BZ51" s="16"/>
      <c r="CA51" s="2" t="s">
        <v>88</v>
      </c>
    </row>
    <row r="52" spans="1:80" customFormat="1" ht="15" outlineLevel="1" x14ac:dyDescent="0.25">
      <c r="A52" s="23"/>
      <c r="B52" s="24"/>
      <c r="C52" s="24"/>
      <c r="D52" s="24"/>
      <c r="E52" s="25" t="s">
        <v>89</v>
      </c>
      <c r="F52" s="26"/>
      <c r="G52" s="27"/>
      <c r="H52" s="11"/>
      <c r="I52" s="11"/>
      <c r="J52" s="11"/>
      <c r="K52" s="11"/>
      <c r="L52" s="28">
        <v>7.13</v>
      </c>
      <c r="M52" s="29"/>
      <c r="N52" s="29"/>
      <c r="O52" s="29"/>
      <c r="P52" s="29"/>
      <c r="Q52" s="29"/>
      <c r="R52" s="11"/>
      <c r="S52" s="30"/>
      <c r="BY52" s="15"/>
      <c r="BZ52" s="16"/>
    </row>
    <row r="53" spans="1:80" customFormat="1" ht="15" outlineLevel="1" x14ac:dyDescent="0.25">
      <c r="A53" s="23"/>
      <c r="B53" s="24"/>
      <c r="C53" s="24"/>
      <c r="D53" s="24"/>
      <c r="E53" s="25" t="s">
        <v>90</v>
      </c>
      <c r="F53" s="26"/>
      <c r="G53" s="27"/>
      <c r="H53" s="11"/>
      <c r="I53" s="11"/>
      <c r="J53" s="11"/>
      <c r="K53" s="11"/>
      <c r="L53" s="28">
        <v>3.6</v>
      </c>
      <c r="M53" s="29"/>
      <c r="N53" s="29"/>
      <c r="O53" s="29"/>
      <c r="P53" s="29"/>
      <c r="Q53" s="29"/>
      <c r="R53" s="11"/>
      <c r="S53" s="30"/>
      <c r="BY53" s="15"/>
      <c r="BZ53" s="16"/>
    </row>
    <row r="54" spans="1:80" customFormat="1" ht="23.25" outlineLevel="1" x14ac:dyDescent="0.25">
      <c r="A54" s="17" t="s">
        <v>91</v>
      </c>
      <c r="B54" s="18" t="s">
        <v>92</v>
      </c>
      <c r="C54" s="79" t="s">
        <v>93</v>
      </c>
      <c r="D54" s="79"/>
      <c r="E54" s="79"/>
      <c r="F54" s="19" t="s">
        <v>94</v>
      </c>
      <c r="G54" s="20">
        <v>0.7984</v>
      </c>
      <c r="H54" s="21">
        <v>182.5</v>
      </c>
      <c r="I54" s="32"/>
      <c r="J54" s="32"/>
      <c r="K54" s="32"/>
      <c r="L54" s="22">
        <v>145.71</v>
      </c>
      <c r="M54" s="32"/>
      <c r="N54" s="32"/>
      <c r="O54" s="32"/>
      <c r="P54" s="33">
        <v>0</v>
      </c>
      <c r="Q54" s="33">
        <v>0</v>
      </c>
      <c r="R54" s="33">
        <v>0</v>
      </c>
      <c r="S54" s="33">
        <v>0</v>
      </c>
      <c r="BY54" s="15"/>
      <c r="BZ54" s="16"/>
      <c r="CA54" s="2" t="s">
        <v>93</v>
      </c>
    </row>
    <row r="55" spans="1:80" customFormat="1" ht="34.5" outlineLevel="1" x14ac:dyDescent="0.25">
      <c r="A55" s="17" t="s">
        <v>95</v>
      </c>
      <c r="B55" s="18" t="s">
        <v>96</v>
      </c>
      <c r="C55" s="79" t="s">
        <v>97</v>
      </c>
      <c r="D55" s="79"/>
      <c r="E55" s="79"/>
      <c r="F55" s="19" t="s">
        <v>31</v>
      </c>
      <c r="G55" s="20">
        <v>2.76E-2</v>
      </c>
      <c r="H55" s="21">
        <v>887.51</v>
      </c>
      <c r="I55" s="22">
        <v>507.6</v>
      </c>
      <c r="J55" s="22">
        <v>311.27999999999997</v>
      </c>
      <c r="K55" s="22">
        <v>31.38</v>
      </c>
      <c r="L55" s="22">
        <v>32.770000000000003</v>
      </c>
      <c r="M55" s="22">
        <v>18.53</v>
      </c>
      <c r="N55" s="22">
        <v>12.35</v>
      </c>
      <c r="O55" s="22">
        <v>1.25</v>
      </c>
      <c r="P55" s="33">
        <v>54</v>
      </c>
      <c r="Q55" s="22">
        <v>1.97</v>
      </c>
      <c r="R55" s="37">
        <v>2.5</v>
      </c>
      <c r="S55" s="37">
        <v>0.1</v>
      </c>
      <c r="BY55" s="15"/>
      <c r="BZ55" s="16"/>
      <c r="CA55" s="2" t="s">
        <v>97</v>
      </c>
    </row>
    <row r="56" spans="1:80" customFormat="1" ht="15" outlineLevel="1" x14ac:dyDescent="0.25">
      <c r="A56" s="23"/>
      <c r="B56" s="24"/>
      <c r="C56" s="24"/>
      <c r="D56" s="24"/>
      <c r="E56" s="25" t="s">
        <v>98</v>
      </c>
      <c r="F56" s="26"/>
      <c r="G56" s="27"/>
      <c r="H56" s="11"/>
      <c r="I56" s="11"/>
      <c r="J56" s="11"/>
      <c r="K56" s="11"/>
      <c r="L56" s="28">
        <v>19.190000000000001</v>
      </c>
      <c r="M56" s="29"/>
      <c r="N56" s="29"/>
      <c r="O56" s="29"/>
      <c r="P56" s="29"/>
      <c r="Q56" s="29"/>
      <c r="R56" s="11"/>
      <c r="S56" s="30"/>
      <c r="BY56" s="15"/>
      <c r="BZ56" s="16"/>
    </row>
    <row r="57" spans="1:80" customFormat="1" ht="15" outlineLevel="1" x14ac:dyDescent="0.25">
      <c r="A57" s="23"/>
      <c r="B57" s="24"/>
      <c r="C57" s="24"/>
      <c r="D57" s="24"/>
      <c r="E57" s="25" t="s">
        <v>99</v>
      </c>
      <c r="F57" s="26"/>
      <c r="G57" s="27"/>
      <c r="H57" s="11"/>
      <c r="I57" s="11"/>
      <c r="J57" s="11"/>
      <c r="K57" s="11"/>
      <c r="L57" s="28">
        <v>10.09</v>
      </c>
      <c r="M57" s="29"/>
      <c r="N57" s="29"/>
      <c r="O57" s="29"/>
      <c r="P57" s="29"/>
      <c r="Q57" s="29"/>
      <c r="R57" s="11"/>
      <c r="S57" s="30"/>
      <c r="BY57" s="15"/>
      <c r="BZ57" s="16"/>
    </row>
    <row r="58" spans="1:80" customFormat="1" ht="45" outlineLevel="1" x14ac:dyDescent="0.25">
      <c r="A58" s="17" t="s">
        <v>100</v>
      </c>
      <c r="B58" s="18" t="s">
        <v>101</v>
      </c>
      <c r="C58" s="79" t="s">
        <v>102</v>
      </c>
      <c r="D58" s="79"/>
      <c r="E58" s="79"/>
      <c r="F58" s="19" t="s">
        <v>35</v>
      </c>
      <c r="G58" s="40">
        <v>3.3</v>
      </c>
      <c r="H58" s="21" t="s">
        <v>103</v>
      </c>
      <c r="I58" s="32"/>
      <c r="J58" s="32"/>
      <c r="K58" s="32"/>
      <c r="L58" s="21">
        <v>1593.55</v>
      </c>
      <c r="M58" s="32"/>
      <c r="N58" s="32"/>
      <c r="O58" s="32"/>
      <c r="P58" s="33">
        <v>0</v>
      </c>
      <c r="Q58" s="33">
        <v>0</v>
      </c>
      <c r="R58" s="33">
        <v>0</v>
      </c>
      <c r="S58" s="33">
        <v>0</v>
      </c>
      <c r="BY58" s="15"/>
      <c r="BZ58" s="16"/>
      <c r="CA58" s="2" t="s">
        <v>102</v>
      </c>
    </row>
    <row r="59" spans="1:80" customFormat="1" ht="15" outlineLevel="1" x14ac:dyDescent="0.25">
      <c r="A59" s="34"/>
      <c r="B59" s="35"/>
      <c r="C59" s="80" t="s">
        <v>104</v>
      </c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1"/>
      <c r="BY59" s="15"/>
      <c r="BZ59" s="16"/>
      <c r="CB59" s="2" t="s">
        <v>104</v>
      </c>
    </row>
    <row r="60" spans="1:80" customFormat="1" ht="34.5" outlineLevel="1" x14ac:dyDescent="0.25">
      <c r="A60" s="55" t="s">
        <v>105</v>
      </c>
      <c r="B60" s="56" t="s">
        <v>29</v>
      </c>
      <c r="C60" s="83" t="s">
        <v>30</v>
      </c>
      <c r="D60" s="83"/>
      <c r="E60" s="83"/>
      <c r="F60" s="57" t="s">
        <v>31</v>
      </c>
      <c r="G60" s="92">
        <v>1.1339999999999999E-2</v>
      </c>
      <c r="H60" s="59">
        <v>5058.38</v>
      </c>
      <c r="I60" s="59">
        <v>2089.16</v>
      </c>
      <c r="J60" s="60">
        <v>236.87</v>
      </c>
      <c r="K60" s="60">
        <v>9</v>
      </c>
      <c r="L60" s="60">
        <v>66.17</v>
      </c>
      <c r="M60" s="60">
        <v>31.33</v>
      </c>
      <c r="N60" s="60">
        <v>3.86</v>
      </c>
      <c r="O60" s="60">
        <v>0.15</v>
      </c>
      <c r="P60" s="60">
        <v>219.68</v>
      </c>
      <c r="Q60" s="60">
        <v>3.29</v>
      </c>
      <c r="R60" s="60">
        <v>0.71</v>
      </c>
      <c r="S60" s="60">
        <v>0.01</v>
      </c>
      <c r="BY60" s="15"/>
      <c r="BZ60" s="16"/>
      <c r="CA60" s="2" t="s">
        <v>30</v>
      </c>
    </row>
    <row r="61" spans="1:80" customFormat="1" ht="15" outlineLevel="1" x14ac:dyDescent="0.25">
      <c r="A61" s="23"/>
      <c r="B61" s="24"/>
      <c r="C61" s="24"/>
      <c r="D61" s="24"/>
      <c r="E61" s="25" t="s">
        <v>106</v>
      </c>
      <c r="F61" s="26"/>
      <c r="G61" s="27"/>
      <c r="H61" s="11"/>
      <c r="I61" s="11"/>
      <c r="J61" s="11"/>
      <c r="K61" s="11"/>
      <c r="L61" s="28">
        <v>39.659999999999997</v>
      </c>
      <c r="M61" s="29"/>
      <c r="N61" s="29"/>
      <c r="O61" s="29"/>
      <c r="P61" s="29"/>
      <c r="Q61" s="29"/>
      <c r="R61" s="11"/>
      <c r="S61" s="30"/>
      <c r="BY61" s="15"/>
      <c r="BZ61" s="16"/>
    </row>
    <row r="62" spans="1:80" customFormat="1" ht="15" outlineLevel="1" x14ac:dyDescent="0.25">
      <c r="A62" s="23"/>
      <c r="B62" s="24"/>
      <c r="C62" s="24"/>
      <c r="D62" s="24"/>
      <c r="E62" s="25" t="s">
        <v>107</v>
      </c>
      <c r="F62" s="26"/>
      <c r="G62" s="27"/>
      <c r="H62" s="11"/>
      <c r="I62" s="11"/>
      <c r="J62" s="11"/>
      <c r="K62" s="11"/>
      <c r="L62" s="28">
        <v>21.41</v>
      </c>
      <c r="M62" s="29"/>
      <c r="N62" s="29"/>
      <c r="O62" s="29"/>
      <c r="P62" s="29"/>
      <c r="Q62" s="29"/>
      <c r="R62" s="11"/>
      <c r="S62" s="30"/>
      <c r="BY62" s="15"/>
      <c r="BZ62" s="16"/>
    </row>
    <row r="63" spans="1:80" customFormat="1" ht="33.75" outlineLevel="1" x14ac:dyDescent="0.25">
      <c r="A63" s="17" t="s">
        <v>108</v>
      </c>
      <c r="B63" s="18" t="s">
        <v>109</v>
      </c>
      <c r="C63" s="79" t="s">
        <v>110</v>
      </c>
      <c r="D63" s="79"/>
      <c r="E63" s="79"/>
      <c r="F63" s="19" t="s">
        <v>35</v>
      </c>
      <c r="G63" s="31">
        <v>21</v>
      </c>
      <c r="H63" s="21" t="s">
        <v>111</v>
      </c>
      <c r="I63" s="32"/>
      <c r="J63" s="32"/>
      <c r="K63" s="32"/>
      <c r="L63" s="21">
        <v>1912.05</v>
      </c>
      <c r="M63" s="32"/>
      <c r="N63" s="32"/>
      <c r="O63" s="32"/>
      <c r="P63" s="33">
        <v>0</v>
      </c>
      <c r="Q63" s="33">
        <v>0</v>
      </c>
      <c r="R63" s="33">
        <v>0</v>
      </c>
      <c r="S63" s="33">
        <v>0</v>
      </c>
      <c r="BY63" s="15"/>
      <c r="BZ63" s="16"/>
      <c r="CA63" s="2" t="s">
        <v>110</v>
      </c>
    </row>
    <row r="64" spans="1:80" customFormat="1" ht="15" outlineLevel="1" x14ac:dyDescent="0.25">
      <c r="A64" s="34"/>
      <c r="B64" s="35"/>
      <c r="C64" s="80" t="s">
        <v>112</v>
      </c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1"/>
      <c r="BY64" s="15"/>
      <c r="BZ64" s="16"/>
      <c r="CB64" s="2" t="s">
        <v>112</v>
      </c>
    </row>
    <row r="65" spans="1:80" customFormat="1" ht="15" outlineLevel="1" x14ac:dyDescent="0.25">
      <c r="A65" s="82" t="s">
        <v>113</v>
      </c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BY65" s="15"/>
      <c r="BZ65" s="16" t="s">
        <v>113</v>
      </c>
    </row>
    <row r="66" spans="1:80" customFormat="1" ht="57" outlineLevel="1" x14ac:dyDescent="0.25">
      <c r="A66" s="17" t="s">
        <v>114</v>
      </c>
      <c r="B66" s="18" t="s">
        <v>115</v>
      </c>
      <c r="C66" s="79" t="s">
        <v>116</v>
      </c>
      <c r="D66" s="79"/>
      <c r="E66" s="79"/>
      <c r="F66" s="19" t="s">
        <v>35</v>
      </c>
      <c r="G66" s="31">
        <v>4</v>
      </c>
      <c r="H66" s="21">
        <v>17.07</v>
      </c>
      <c r="I66" s="22">
        <v>12.97</v>
      </c>
      <c r="J66" s="32"/>
      <c r="K66" s="32"/>
      <c r="L66" s="22">
        <v>85.01</v>
      </c>
      <c r="M66" s="22">
        <v>68.61</v>
      </c>
      <c r="N66" s="32"/>
      <c r="O66" s="32"/>
      <c r="P66" s="22">
        <v>1.38</v>
      </c>
      <c r="Q66" s="37">
        <v>7.3</v>
      </c>
      <c r="R66" s="33">
        <v>0</v>
      </c>
      <c r="S66" s="33">
        <v>0</v>
      </c>
      <c r="BY66" s="15"/>
      <c r="BZ66" s="16"/>
      <c r="CA66" s="2" t="s">
        <v>116</v>
      </c>
    </row>
    <row r="67" spans="1:80" customFormat="1" ht="15" outlineLevel="1" x14ac:dyDescent="0.25">
      <c r="A67" s="23"/>
      <c r="B67" s="24"/>
      <c r="C67" s="24"/>
      <c r="D67" s="24"/>
      <c r="E67" s="25" t="s">
        <v>117</v>
      </c>
      <c r="F67" s="26"/>
      <c r="G67" s="27"/>
      <c r="H67" s="11"/>
      <c r="I67" s="11"/>
      <c r="J67" s="11"/>
      <c r="K67" s="11"/>
      <c r="L67" s="28">
        <v>66.55</v>
      </c>
      <c r="M67" s="29"/>
      <c r="N67" s="29"/>
      <c r="O67" s="29"/>
      <c r="P67" s="29"/>
      <c r="Q67" s="29"/>
      <c r="R67" s="11"/>
      <c r="S67" s="30"/>
      <c r="BY67" s="15"/>
      <c r="BZ67" s="16"/>
    </row>
    <row r="68" spans="1:80" customFormat="1" ht="15" outlineLevel="1" x14ac:dyDescent="0.25">
      <c r="A68" s="23"/>
      <c r="B68" s="24"/>
      <c r="C68" s="24"/>
      <c r="D68" s="24"/>
      <c r="E68" s="25" t="s">
        <v>118</v>
      </c>
      <c r="F68" s="26"/>
      <c r="G68" s="27"/>
      <c r="H68" s="11"/>
      <c r="I68" s="11"/>
      <c r="J68" s="11"/>
      <c r="K68" s="11"/>
      <c r="L68" s="28">
        <v>34.99</v>
      </c>
      <c r="M68" s="29"/>
      <c r="N68" s="29"/>
      <c r="O68" s="29"/>
      <c r="P68" s="29"/>
      <c r="Q68" s="29"/>
      <c r="R68" s="11"/>
      <c r="S68" s="30"/>
      <c r="BY68" s="15"/>
      <c r="BZ68" s="16"/>
    </row>
    <row r="69" spans="1:80" customFormat="1" ht="33.75" outlineLevel="1" x14ac:dyDescent="0.25">
      <c r="A69" s="17" t="s">
        <v>119</v>
      </c>
      <c r="B69" s="18" t="s">
        <v>120</v>
      </c>
      <c r="C69" s="79" t="s">
        <v>121</v>
      </c>
      <c r="D69" s="79"/>
      <c r="E69" s="79"/>
      <c r="F69" s="19" t="s">
        <v>35</v>
      </c>
      <c r="G69" s="31">
        <v>4</v>
      </c>
      <c r="H69" s="21" t="s">
        <v>122</v>
      </c>
      <c r="I69" s="32"/>
      <c r="J69" s="32"/>
      <c r="K69" s="32"/>
      <c r="L69" s="21">
        <v>1880.13</v>
      </c>
      <c r="M69" s="32"/>
      <c r="N69" s="32"/>
      <c r="O69" s="32"/>
      <c r="P69" s="33">
        <v>0</v>
      </c>
      <c r="Q69" s="33">
        <v>0</v>
      </c>
      <c r="R69" s="33">
        <v>0</v>
      </c>
      <c r="S69" s="33">
        <v>0</v>
      </c>
      <c r="BY69" s="15"/>
      <c r="BZ69" s="16"/>
      <c r="CA69" s="2" t="s">
        <v>121</v>
      </c>
    </row>
    <row r="70" spans="1:80" customFormat="1" ht="15" outlineLevel="1" x14ac:dyDescent="0.25">
      <c r="A70" s="34"/>
      <c r="B70" s="35"/>
      <c r="C70" s="80" t="s">
        <v>123</v>
      </c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1"/>
      <c r="BY70" s="15"/>
      <c r="BZ70" s="16"/>
      <c r="CB70" s="2" t="s">
        <v>123</v>
      </c>
    </row>
    <row r="71" spans="1:80" customFormat="1" ht="34.5" outlineLevel="1" x14ac:dyDescent="0.25">
      <c r="A71" s="17" t="s">
        <v>124</v>
      </c>
      <c r="B71" s="18" t="s">
        <v>125</v>
      </c>
      <c r="C71" s="79" t="s">
        <v>126</v>
      </c>
      <c r="D71" s="79"/>
      <c r="E71" s="79"/>
      <c r="F71" s="19" t="s">
        <v>59</v>
      </c>
      <c r="G71" s="40">
        <v>0.3</v>
      </c>
      <c r="H71" s="21">
        <v>406.66</v>
      </c>
      <c r="I71" s="22">
        <v>278.99</v>
      </c>
      <c r="J71" s="22">
        <v>90.04</v>
      </c>
      <c r="K71" s="22">
        <v>5.0199999999999996</v>
      </c>
      <c r="L71" s="22">
        <v>160.81</v>
      </c>
      <c r="M71" s="22">
        <v>110.69</v>
      </c>
      <c r="N71" s="22">
        <v>38.83</v>
      </c>
      <c r="O71" s="22">
        <v>2.16</v>
      </c>
      <c r="P71" s="22">
        <v>29.68</v>
      </c>
      <c r="Q71" s="22">
        <v>11.78</v>
      </c>
      <c r="R71" s="37">
        <v>0.4</v>
      </c>
      <c r="S71" s="22">
        <v>0.17</v>
      </c>
      <c r="BY71" s="15"/>
      <c r="BZ71" s="16"/>
      <c r="CA71" s="2" t="s">
        <v>126</v>
      </c>
    </row>
    <row r="72" spans="1:80" customFormat="1" ht="15" outlineLevel="1" x14ac:dyDescent="0.25">
      <c r="A72" s="23"/>
      <c r="B72" s="24"/>
      <c r="C72" s="24"/>
      <c r="D72" s="24"/>
      <c r="E72" s="25" t="s">
        <v>127</v>
      </c>
      <c r="F72" s="26"/>
      <c r="G72" s="27"/>
      <c r="H72" s="11"/>
      <c r="I72" s="11"/>
      <c r="J72" s="11"/>
      <c r="K72" s="11"/>
      <c r="L72" s="28">
        <v>109.46</v>
      </c>
      <c r="M72" s="29"/>
      <c r="N72" s="29"/>
      <c r="O72" s="29"/>
      <c r="P72" s="29"/>
      <c r="Q72" s="29"/>
      <c r="R72" s="11"/>
      <c r="S72" s="30"/>
      <c r="BY72" s="15"/>
      <c r="BZ72" s="16"/>
    </row>
    <row r="73" spans="1:80" customFormat="1" ht="15" outlineLevel="1" x14ac:dyDescent="0.25">
      <c r="A73" s="23"/>
      <c r="B73" s="24"/>
      <c r="C73" s="24"/>
      <c r="D73" s="24"/>
      <c r="E73" s="25" t="s">
        <v>128</v>
      </c>
      <c r="F73" s="26"/>
      <c r="G73" s="27"/>
      <c r="H73" s="11"/>
      <c r="I73" s="11"/>
      <c r="J73" s="11"/>
      <c r="K73" s="11"/>
      <c r="L73" s="28">
        <v>57.55</v>
      </c>
      <c r="M73" s="29"/>
      <c r="N73" s="29"/>
      <c r="O73" s="29"/>
      <c r="P73" s="29"/>
      <c r="Q73" s="29"/>
      <c r="R73" s="11"/>
      <c r="S73" s="30"/>
      <c r="BY73" s="15"/>
      <c r="BZ73" s="16"/>
    </row>
    <row r="74" spans="1:80" customFormat="1" ht="45" outlineLevel="1" x14ac:dyDescent="0.25">
      <c r="A74" s="17" t="s">
        <v>129</v>
      </c>
      <c r="B74" s="18" t="s">
        <v>130</v>
      </c>
      <c r="C74" s="79" t="s">
        <v>131</v>
      </c>
      <c r="D74" s="79"/>
      <c r="E74" s="79"/>
      <c r="F74" s="19" t="s">
        <v>94</v>
      </c>
      <c r="G74" s="40">
        <v>30.6</v>
      </c>
      <c r="H74" s="21" t="s">
        <v>132</v>
      </c>
      <c r="I74" s="32"/>
      <c r="J74" s="32"/>
      <c r="K74" s="32"/>
      <c r="L74" s="21">
        <v>5410.56</v>
      </c>
      <c r="M74" s="32"/>
      <c r="N74" s="32"/>
      <c r="O74" s="32"/>
      <c r="P74" s="33">
        <v>0</v>
      </c>
      <c r="Q74" s="33">
        <v>0</v>
      </c>
      <c r="R74" s="33">
        <v>0</v>
      </c>
      <c r="S74" s="33">
        <v>0</v>
      </c>
      <c r="BY74" s="15"/>
      <c r="BZ74" s="16"/>
      <c r="CA74" s="2" t="s">
        <v>131</v>
      </c>
    </row>
    <row r="75" spans="1:80" customFormat="1" ht="15" outlineLevel="1" x14ac:dyDescent="0.25">
      <c r="A75" s="34"/>
      <c r="B75" s="35"/>
      <c r="C75" s="80" t="s">
        <v>133</v>
      </c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1"/>
      <c r="BY75" s="15"/>
      <c r="BZ75" s="16"/>
      <c r="CB75" s="2" t="s">
        <v>133</v>
      </c>
    </row>
    <row r="76" spans="1:80" customFormat="1" ht="23.25" outlineLevel="1" x14ac:dyDescent="0.25">
      <c r="A76" s="17" t="s">
        <v>134</v>
      </c>
      <c r="B76" s="18" t="s">
        <v>135</v>
      </c>
      <c r="C76" s="79" t="s">
        <v>136</v>
      </c>
      <c r="D76" s="79"/>
      <c r="E76" s="79"/>
      <c r="F76" s="19" t="s">
        <v>41</v>
      </c>
      <c r="G76" s="39">
        <v>4.2000000000000003E-2</v>
      </c>
      <c r="H76" s="21">
        <v>818.71</v>
      </c>
      <c r="I76" s="22">
        <v>566.05999999999995</v>
      </c>
      <c r="J76" s="22">
        <v>188.94</v>
      </c>
      <c r="K76" s="22">
        <v>3.02</v>
      </c>
      <c r="L76" s="22">
        <v>45.53</v>
      </c>
      <c r="M76" s="22">
        <v>31.44</v>
      </c>
      <c r="N76" s="22">
        <v>11.41</v>
      </c>
      <c r="O76" s="22">
        <v>0.18</v>
      </c>
      <c r="P76" s="22">
        <v>62.41</v>
      </c>
      <c r="Q76" s="22">
        <v>3.47</v>
      </c>
      <c r="R76" s="22">
        <v>0.26</v>
      </c>
      <c r="S76" s="22">
        <v>0.02</v>
      </c>
      <c r="BY76" s="15"/>
      <c r="BZ76" s="16"/>
      <c r="CA76" s="2" t="s">
        <v>136</v>
      </c>
    </row>
    <row r="77" spans="1:80" customFormat="1" ht="15" outlineLevel="1" x14ac:dyDescent="0.25">
      <c r="A77" s="23"/>
      <c r="B77" s="24"/>
      <c r="C77" s="24"/>
      <c r="D77" s="24"/>
      <c r="E77" s="25" t="s">
        <v>137</v>
      </c>
      <c r="F77" s="26"/>
      <c r="G77" s="27"/>
      <c r="H77" s="11"/>
      <c r="I77" s="11"/>
      <c r="J77" s="11"/>
      <c r="K77" s="11"/>
      <c r="L77" s="28">
        <v>30.67</v>
      </c>
      <c r="M77" s="29"/>
      <c r="N77" s="29"/>
      <c r="O77" s="29"/>
      <c r="P77" s="29"/>
      <c r="Q77" s="29"/>
      <c r="R77" s="11"/>
      <c r="S77" s="30"/>
      <c r="BY77" s="15"/>
      <c r="BZ77" s="16"/>
    </row>
    <row r="78" spans="1:80" customFormat="1" ht="15" outlineLevel="1" x14ac:dyDescent="0.25">
      <c r="A78" s="23"/>
      <c r="B78" s="24"/>
      <c r="C78" s="24"/>
      <c r="D78" s="24"/>
      <c r="E78" s="25" t="s">
        <v>138</v>
      </c>
      <c r="F78" s="26"/>
      <c r="G78" s="27"/>
      <c r="H78" s="11"/>
      <c r="I78" s="11"/>
      <c r="J78" s="11"/>
      <c r="K78" s="11"/>
      <c r="L78" s="28">
        <v>14.78</v>
      </c>
      <c r="M78" s="29"/>
      <c r="N78" s="29"/>
      <c r="O78" s="29"/>
      <c r="P78" s="29"/>
      <c r="Q78" s="29"/>
      <c r="R78" s="11"/>
      <c r="S78" s="30"/>
      <c r="BY78" s="15"/>
      <c r="BZ78" s="16"/>
    </row>
    <row r="79" spans="1:80" customFormat="1" ht="33.75" outlineLevel="1" x14ac:dyDescent="0.25">
      <c r="A79" s="17" t="s">
        <v>139</v>
      </c>
      <c r="B79" s="18" t="s">
        <v>140</v>
      </c>
      <c r="C79" s="79" t="s">
        <v>141</v>
      </c>
      <c r="D79" s="79"/>
      <c r="E79" s="79"/>
      <c r="F79" s="19" t="s">
        <v>142</v>
      </c>
      <c r="G79" s="40">
        <v>6.3</v>
      </c>
      <c r="H79" s="21" t="s">
        <v>143</v>
      </c>
      <c r="I79" s="32"/>
      <c r="J79" s="32"/>
      <c r="K79" s="32"/>
      <c r="L79" s="21">
        <v>1149.07</v>
      </c>
      <c r="M79" s="32"/>
      <c r="N79" s="32"/>
      <c r="O79" s="32"/>
      <c r="P79" s="33">
        <v>0</v>
      </c>
      <c r="Q79" s="33">
        <v>0</v>
      </c>
      <c r="R79" s="33">
        <v>0</v>
      </c>
      <c r="S79" s="33">
        <v>0</v>
      </c>
      <c r="BY79" s="15"/>
      <c r="BZ79" s="16"/>
      <c r="CA79" s="2" t="s">
        <v>141</v>
      </c>
    </row>
    <row r="80" spans="1:80" customFormat="1" ht="15" outlineLevel="1" x14ac:dyDescent="0.25">
      <c r="A80" s="34"/>
      <c r="B80" s="35"/>
      <c r="C80" s="80" t="s">
        <v>144</v>
      </c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1"/>
      <c r="BY80" s="15"/>
      <c r="BZ80" s="16"/>
      <c r="CB80" s="2" t="s">
        <v>144</v>
      </c>
    </row>
    <row r="81" spans="1:80" customFormat="1" ht="34.5" outlineLevel="1" x14ac:dyDescent="0.25">
      <c r="A81" s="17" t="s">
        <v>145</v>
      </c>
      <c r="B81" s="18" t="s">
        <v>146</v>
      </c>
      <c r="C81" s="79" t="s">
        <v>147</v>
      </c>
      <c r="D81" s="79"/>
      <c r="E81" s="79"/>
      <c r="F81" s="19" t="s">
        <v>59</v>
      </c>
      <c r="G81" s="36">
        <v>3.04</v>
      </c>
      <c r="H81" s="21">
        <v>1114.8800000000001</v>
      </c>
      <c r="I81" s="22">
        <v>230.11</v>
      </c>
      <c r="J81" s="22">
        <v>842.61</v>
      </c>
      <c r="K81" s="22">
        <v>216.58</v>
      </c>
      <c r="L81" s="21">
        <v>4828.03</v>
      </c>
      <c r="M81" s="21">
        <v>1017.65</v>
      </c>
      <c r="N81" s="21">
        <v>3682.21</v>
      </c>
      <c r="O81" s="22">
        <v>946.45</v>
      </c>
      <c r="P81" s="22">
        <v>24.48</v>
      </c>
      <c r="Q81" s="22">
        <v>108.26</v>
      </c>
      <c r="R81" s="22">
        <v>19.96</v>
      </c>
      <c r="S81" s="22">
        <v>87.23</v>
      </c>
      <c r="BY81" s="15"/>
      <c r="BZ81" s="16"/>
      <c r="CA81" s="2" t="s">
        <v>147</v>
      </c>
    </row>
    <row r="82" spans="1:80" customFormat="1" ht="15" outlineLevel="1" x14ac:dyDescent="0.25">
      <c r="A82" s="23"/>
      <c r="B82" s="24"/>
      <c r="C82" s="24"/>
      <c r="D82" s="24"/>
      <c r="E82" s="25" t="s">
        <v>148</v>
      </c>
      <c r="F82" s="26"/>
      <c r="G82" s="27"/>
      <c r="H82" s="11"/>
      <c r="I82" s="11"/>
      <c r="J82" s="11"/>
      <c r="K82" s="11"/>
      <c r="L82" s="38">
        <v>1905.18</v>
      </c>
      <c r="M82" s="29"/>
      <c r="N82" s="29"/>
      <c r="O82" s="29"/>
      <c r="P82" s="29"/>
      <c r="Q82" s="29"/>
      <c r="R82" s="11"/>
      <c r="S82" s="30"/>
      <c r="BY82" s="15"/>
      <c r="BZ82" s="16"/>
    </row>
    <row r="83" spans="1:80" customFormat="1" ht="15" outlineLevel="1" x14ac:dyDescent="0.25">
      <c r="A83" s="23"/>
      <c r="B83" s="24"/>
      <c r="C83" s="24"/>
      <c r="D83" s="24"/>
      <c r="E83" s="25" t="s">
        <v>149</v>
      </c>
      <c r="F83" s="26"/>
      <c r="G83" s="27"/>
      <c r="H83" s="11"/>
      <c r="I83" s="11"/>
      <c r="J83" s="11"/>
      <c r="K83" s="11"/>
      <c r="L83" s="38">
        <v>1001.69</v>
      </c>
      <c r="M83" s="29"/>
      <c r="N83" s="29"/>
      <c r="O83" s="29"/>
      <c r="P83" s="29"/>
      <c r="Q83" s="29"/>
      <c r="R83" s="11"/>
      <c r="S83" s="30"/>
      <c r="BY83" s="15"/>
      <c r="BZ83" s="16"/>
    </row>
    <row r="84" spans="1:80" customFormat="1" ht="45" outlineLevel="1" x14ac:dyDescent="0.25">
      <c r="A84" s="17" t="s">
        <v>150</v>
      </c>
      <c r="B84" s="18" t="s">
        <v>130</v>
      </c>
      <c r="C84" s="79" t="s">
        <v>131</v>
      </c>
      <c r="D84" s="79"/>
      <c r="E84" s="79"/>
      <c r="F84" s="19" t="s">
        <v>94</v>
      </c>
      <c r="G84" s="36">
        <v>310.08</v>
      </c>
      <c r="H84" s="21" t="s">
        <v>132</v>
      </c>
      <c r="I84" s="32"/>
      <c r="J84" s="32"/>
      <c r="K84" s="32"/>
      <c r="L84" s="21">
        <v>54826.96</v>
      </c>
      <c r="M84" s="32"/>
      <c r="N84" s="32"/>
      <c r="O84" s="32"/>
      <c r="P84" s="33">
        <v>0</v>
      </c>
      <c r="Q84" s="33">
        <v>0</v>
      </c>
      <c r="R84" s="33">
        <v>0</v>
      </c>
      <c r="S84" s="33">
        <v>0</v>
      </c>
      <c r="BY84" s="15"/>
      <c r="BZ84" s="16"/>
      <c r="CA84" s="2" t="s">
        <v>131</v>
      </c>
    </row>
    <row r="85" spans="1:80" customFormat="1" ht="15" outlineLevel="1" x14ac:dyDescent="0.25">
      <c r="A85" s="34"/>
      <c r="B85" s="35"/>
      <c r="C85" s="80" t="s">
        <v>133</v>
      </c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1"/>
      <c r="BY85" s="15"/>
      <c r="BZ85" s="16"/>
      <c r="CB85" s="2" t="s">
        <v>133</v>
      </c>
    </row>
    <row r="86" spans="1:80" customFormat="1" ht="45.75" outlineLevel="1" x14ac:dyDescent="0.25">
      <c r="A86" s="17" t="s">
        <v>151</v>
      </c>
      <c r="B86" s="18" t="s">
        <v>125</v>
      </c>
      <c r="C86" s="79" t="s">
        <v>152</v>
      </c>
      <c r="D86" s="79"/>
      <c r="E86" s="79"/>
      <c r="F86" s="19" t="s">
        <v>59</v>
      </c>
      <c r="G86" s="36">
        <v>1.52</v>
      </c>
      <c r="H86" s="21">
        <v>406.66</v>
      </c>
      <c r="I86" s="22">
        <v>278.99</v>
      </c>
      <c r="J86" s="22">
        <v>90.04</v>
      </c>
      <c r="K86" s="22">
        <v>5.0199999999999996</v>
      </c>
      <c r="L86" s="22">
        <v>870.85</v>
      </c>
      <c r="M86" s="22">
        <v>616.91</v>
      </c>
      <c r="N86" s="22">
        <v>196.74</v>
      </c>
      <c r="O86" s="22">
        <v>10.97</v>
      </c>
      <c r="P86" s="22">
        <v>29.68</v>
      </c>
      <c r="Q86" s="22">
        <v>65.63</v>
      </c>
      <c r="R86" s="37">
        <v>0.4</v>
      </c>
      <c r="S86" s="22">
        <v>0.87</v>
      </c>
      <c r="BY86" s="15"/>
      <c r="BZ86" s="16"/>
      <c r="CA86" s="2" t="s">
        <v>152</v>
      </c>
    </row>
    <row r="87" spans="1:80" customFormat="1" ht="15" outlineLevel="1" x14ac:dyDescent="0.25">
      <c r="A87" s="23"/>
      <c r="B87" s="24"/>
      <c r="C87" s="24"/>
      <c r="D87" s="24"/>
      <c r="E87" s="25" t="s">
        <v>153</v>
      </c>
      <c r="F87" s="26"/>
      <c r="G87" s="27"/>
      <c r="H87" s="11"/>
      <c r="I87" s="11"/>
      <c r="J87" s="11"/>
      <c r="K87" s="11"/>
      <c r="L87" s="28">
        <v>609.04</v>
      </c>
      <c r="M87" s="29"/>
      <c r="N87" s="29"/>
      <c r="O87" s="29"/>
      <c r="P87" s="29"/>
      <c r="Q87" s="29"/>
      <c r="R87" s="11"/>
      <c r="S87" s="30"/>
      <c r="BY87" s="15"/>
      <c r="BZ87" s="16"/>
    </row>
    <row r="88" spans="1:80" customFormat="1" ht="15" outlineLevel="1" x14ac:dyDescent="0.25">
      <c r="A88" s="23"/>
      <c r="B88" s="24"/>
      <c r="C88" s="24"/>
      <c r="D88" s="24"/>
      <c r="E88" s="25" t="s">
        <v>154</v>
      </c>
      <c r="F88" s="26"/>
      <c r="G88" s="27"/>
      <c r="H88" s="11"/>
      <c r="I88" s="11"/>
      <c r="J88" s="11"/>
      <c r="K88" s="11"/>
      <c r="L88" s="28">
        <v>320.22000000000003</v>
      </c>
      <c r="M88" s="29"/>
      <c r="N88" s="29"/>
      <c r="O88" s="29"/>
      <c r="P88" s="29"/>
      <c r="Q88" s="29"/>
      <c r="R88" s="11"/>
      <c r="S88" s="30"/>
      <c r="BY88" s="15"/>
      <c r="BZ88" s="16"/>
    </row>
    <row r="89" spans="1:80" customFormat="1" ht="45" outlineLevel="1" x14ac:dyDescent="0.25">
      <c r="A89" s="17" t="s">
        <v>155</v>
      </c>
      <c r="B89" s="18" t="s">
        <v>130</v>
      </c>
      <c r="C89" s="79" t="s">
        <v>131</v>
      </c>
      <c r="D89" s="79"/>
      <c r="E89" s="79"/>
      <c r="F89" s="19" t="s">
        <v>94</v>
      </c>
      <c r="G89" s="36">
        <v>155.04</v>
      </c>
      <c r="H89" s="21" t="s">
        <v>132</v>
      </c>
      <c r="I89" s="32"/>
      <c r="J89" s="32"/>
      <c r="K89" s="32"/>
      <c r="L89" s="21">
        <v>27413.48</v>
      </c>
      <c r="M89" s="32"/>
      <c r="N89" s="32"/>
      <c r="O89" s="32"/>
      <c r="P89" s="33">
        <v>0</v>
      </c>
      <c r="Q89" s="33">
        <v>0</v>
      </c>
      <c r="R89" s="33">
        <v>0</v>
      </c>
      <c r="S89" s="33">
        <v>0</v>
      </c>
      <c r="BY89" s="15"/>
      <c r="BZ89" s="16"/>
      <c r="CA89" s="2" t="s">
        <v>131</v>
      </c>
    </row>
    <row r="90" spans="1:80" customFormat="1" ht="15" outlineLevel="1" x14ac:dyDescent="0.25">
      <c r="A90" s="34"/>
      <c r="B90" s="35"/>
      <c r="C90" s="80" t="s">
        <v>133</v>
      </c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1"/>
      <c r="BY90" s="15"/>
      <c r="BZ90" s="16"/>
      <c r="CB90" s="2" t="s">
        <v>133</v>
      </c>
    </row>
    <row r="91" spans="1:80" customFormat="1" ht="34.5" outlineLevel="1" x14ac:dyDescent="0.25">
      <c r="A91" s="17" t="s">
        <v>156</v>
      </c>
      <c r="B91" s="18" t="s">
        <v>125</v>
      </c>
      <c r="C91" s="79" t="s">
        <v>126</v>
      </c>
      <c r="D91" s="79"/>
      <c r="E91" s="79"/>
      <c r="F91" s="19" t="s">
        <v>59</v>
      </c>
      <c r="G91" s="36">
        <v>1.08</v>
      </c>
      <c r="H91" s="21">
        <v>406.66</v>
      </c>
      <c r="I91" s="22">
        <v>278.99</v>
      </c>
      <c r="J91" s="22">
        <v>90.04</v>
      </c>
      <c r="K91" s="22">
        <v>5.0199999999999996</v>
      </c>
      <c r="L91" s="22">
        <v>618.76</v>
      </c>
      <c r="M91" s="22">
        <v>438.33</v>
      </c>
      <c r="N91" s="22">
        <v>139.79</v>
      </c>
      <c r="O91" s="22">
        <v>7.79</v>
      </c>
      <c r="P91" s="22">
        <v>29.68</v>
      </c>
      <c r="Q91" s="22">
        <v>46.63</v>
      </c>
      <c r="R91" s="37">
        <v>0.4</v>
      </c>
      <c r="S91" s="22">
        <v>0.62</v>
      </c>
      <c r="BY91" s="15"/>
      <c r="BZ91" s="16"/>
      <c r="CA91" s="2" t="s">
        <v>126</v>
      </c>
    </row>
    <row r="92" spans="1:80" customFormat="1" ht="15" outlineLevel="1" x14ac:dyDescent="0.25">
      <c r="A92" s="23"/>
      <c r="B92" s="24"/>
      <c r="C92" s="24"/>
      <c r="D92" s="24"/>
      <c r="E92" s="25" t="s">
        <v>157</v>
      </c>
      <c r="F92" s="26"/>
      <c r="G92" s="27"/>
      <c r="H92" s="11"/>
      <c r="I92" s="11"/>
      <c r="J92" s="11"/>
      <c r="K92" s="11"/>
      <c r="L92" s="28">
        <v>432.74</v>
      </c>
      <c r="M92" s="29"/>
      <c r="N92" s="29"/>
      <c r="O92" s="29"/>
      <c r="P92" s="29"/>
      <c r="Q92" s="29"/>
      <c r="R92" s="11"/>
      <c r="S92" s="30"/>
      <c r="BY92" s="15"/>
      <c r="BZ92" s="16"/>
    </row>
    <row r="93" spans="1:80" customFormat="1" ht="15" outlineLevel="1" x14ac:dyDescent="0.25">
      <c r="A93" s="23"/>
      <c r="B93" s="24"/>
      <c r="C93" s="24"/>
      <c r="D93" s="24"/>
      <c r="E93" s="25" t="s">
        <v>158</v>
      </c>
      <c r="F93" s="26"/>
      <c r="G93" s="27"/>
      <c r="H93" s="11"/>
      <c r="I93" s="11"/>
      <c r="J93" s="11"/>
      <c r="K93" s="11"/>
      <c r="L93" s="28">
        <v>227.52</v>
      </c>
      <c r="M93" s="29"/>
      <c r="N93" s="29"/>
      <c r="O93" s="29"/>
      <c r="P93" s="29"/>
      <c r="Q93" s="29"/>
      <c r="R93" s="11"/>
      <c r="S93" s="30"/>
      <c r="BY93" s="15"/>
      <c r="BZ93" s="16"/>
    </row>
    <row r="94" spans="1:80" customFormat="1" ht="45" outlineLevel="1" x14ac:dyDescent="0.25">
      <c r="A94" s="17" t="s">
        <v>159</v>
      </c>
      <c r="B94" s="18" t="s">
        <v>130</v>
      </c>
      <c r="C94" s="79" t="s">
        <v>131</v>
      </c>
      <c r="D94" s="79"/>
      <c r="E94" s="79"/>
      <c r="F94" s="19" t="s">
        <v>94</v>
      </c>
      <c r="G94" s="36">
        <v>110.16</v>
      </c>
      <c r="H94" s="21" t="s">
        <v>132</v>
      </c>
      <c r="I94" s="32"/>
      <c r="J94" s="32"/>
      <c r="K94" s="32"/>
      <c r="L94" s="21">
        <v>19478</v>
      </c>
      <c r="M94" s="32"/>
      <c r="N94" s="32"/>
      <c r="O94" s="32"/>
      <c r="P94" s="33">
        <v>0</v>
      </c>
      <c r="Q94" s="33">
        <v>0</v>
      </c>
      <c r="R94" s="33">
        <v>0</v>
      </c>
      <c r="S94" s="33">
        <v>0</v>
      </c>
      <c r="BY94" s="15"/>
      <c r="BZ94" s="16"/>
      <c r="CA94" s="2" t="s">
        <v>131</v>
      </c>
    </row>
    <row r="95" spans="1:80" customFormat="1" ht="15" outlineLevel="1" x14ac:dyDescent="0.25">
      <c r="A95" s="34"/>
      <c r="B95" s="35"/>
      <c r="C95" s="80" t="s">
        <v>133</v>
      </c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1"/>
      <c r="BY95" s="15"/>
      <c r="BZ95" s="16"/>
      <c r="CB95" s="2" t="s">
        <v>133</v>
      </c>
    </row>
    <row r="96" spans="1:80" customFormat="1" ht="34.5" outlineLevel="1" x14ac:dyDescent="0.25">
      <c r="A96" s="17" t="s">
        <v>160</v>
      </c>
      <c r="B96" s="18" t="s">
        <v>125</v>
      </c>
      <c r="C96" s="79" t="s">
        <v>126</v>
      </c>
      <c r="D96" s="79"/>
      <c r="E96" s="79"/>
      <c r="F96" s="19" t="s">
        <v>59</v>
      </c>
      <c r="G96" s="40">
        <v>0.2</v>
      </c>
      <c r="H96" s="21">
        <v>406.66</v>
      </c>
      <c r="I96" s="22">
        <v>278.99</v>
      </c>
      <c r="J96" s="22">
        <v>90.04</v>
      </c>
      <c r="K96" s="22">
        <v>5.0199999999999996</v>
      </c>
      <c r="L96" s="22">
        <v>114.59</v>
      </c>
      <c r="M96" s="22">
        <v>81.17</v>
      </c>
      <c r="N96" s="22">
        <v>25.89</v>
      </c>
      <c r="O96" s="22">
        <v>1.44</v>
      </c>
      <c r="P96" s="22">
        <v>29.68</v>
      </c>
      <c r="Q96" s="22">
        <v>8.64</v>
      </c>
      <c r="R96" s="37">
        <v>0.4</v>
      </c>
      <c r="S96" s="22">
        <v>0.12</v>
      </c>
      <c r="BY96" s="15"/>
      <c r="BZ96" s="16"/>
      <c r="CA96" s="2" t="s">
        <v>126</v>
      </c>
    </row>
    <row r="97" spans="1:80" customFormat="1" ht="15" outlineLevel="1" x14ac:dyDescent="0.25">
      <c r="A97" s="23"/>
      <c r="B97" s="24"/>
      <c r="C97" s="24"/>
      <c r="D97" s="24"/>
      <c r="E97" s="25" t="s">
        <v>161</v>
      </c>
      <c r="F97" s="26"/>
      <c r="G97" s="27"/>
      <c r="H97" s="11"/>
      <c r="I97" s="11"/>
      <c r="J97" s="11"/>
      <c r="K97" s="11"/>
      <c r="L97" s="28">
        <v>80.13</v>
      </c>
      <c r="M97" s="29"/>
      <c r="N97" s="29"/>
      <c r="O97" s="29"/>
      <c r="P97" s="29"/>
      <c r="Q97" s="29"/>
      <c r="R97" s="11"/>
      <c r="S97" s="30"/>
      <c r="BY97" s="15"/>
      <c r="BZ97" s="16"/>
    </row>
    <row r="98" spans="1:80" customFormat="1" ht="15" outlineLevel="1" x14ac:dyDescent="0.25">
      <c r="A98" s="23"/>
      <c r="B98" s="24"/>
      <c r="C98" s="24"/>
      <c r="D98" s="24"/>
      <c r="E98" s="25" t="s">
        <v>162</v>
      </c>
      <c r="F98" s="26"/>
      <c r="G98" s="27"/>
      <c r="H98" s="11"/>
      <c r="I98" s="11"/>
      <c r="J98" s="11"/>
      <c r="K98" s="11"/>
      <c r="L98" s="28">
        <v>42.13</v>
      </c>
      <c r="M98" s="29"/>
      <c r="N98" s="29"/>
      <c r="O98" s="29"/>
      <c r="P98" s="29"/>
      <c r="Q98" s="29"/>
      <c r="R98" s="11"/>
      <c r="S98" s="30"/>
      <c r="BY98" s="15"/>
      <c r="BZ98" s="16"/>
    </row>
    <row r="99" spans="1:80" customFormat="1" ht="45" outlineLevel="1" x14ac:dyDescent="0.25">
      <c r="A99" s="17" t="s">
        <v>163</v>
      </c>
      <c r="B99" s="18" t="s">
        <v>130</v>
      </c>
      <c r="C99" s="79" t="s">
        <v>131</v>
      </c>
      <c r="D99" s="79"/>
      <c r="E99" s="79"/>
      <c r="F99" s="19" t="s">
        <v>94</v>
      </c>
      <c r="G99" s="40">
        <v>20.399999999999999</v>
      </c>
      <c r="H99" s="21" t="s">
        <v>132</v>
      </c>
      <c r="I99" s="32"/>
      <c r="J99" s="32"/>
      <c r="K99" s="32"/>
      <c r="L99" s="21">
        <v>3607.04</v>
      </c>
      <c r="M99" s="32"/>
      <c r="N99" s="32"/>
      <c r="O99" s="32"/>
      <c r="P99" s="33">
        <v>0</v>
      </c>
      <c r="Q99" s="33">
        <v>0</v>
      </c>
      <c r="R99" s="33">
        <v>0</v>
      </c>
      <c r="S99" s="33">
        <v>0</v>
      </c>
      <c r="BY99" s="15"/>
      <c r="BZ99" s="16"/>
      <c r="CA99" s="2" t="s">
        <v>131</v>
      </c>
    </row>
    <row r="100" spans="1:80" customFormat="1" ht="15" outlineLevel="1" x14ac:dyDescent="0.25">
      <c r="A100" s="34"/>
      <c r="B100" s="35"/>
      <c r="C100" s="80" t="s">
        <v>133</v>
      </c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1"/>
      <c r="BY100" s="15"/>
      <c r="BZ100" s="16"/>
      <c r="CB100" s="2" t="s">
        <v>133</v>
      </c>
    </row>
    <row r="101" spans="1:80" customFormat="1" ht="34.5" outlineLevel="1" x14ac:dyDescent="0.25">
      <c r="A101" s="17" t="s">
        <v>164</v>
      </c>
      <c r="B101" s="18" t="s">
        <v>125</v>
      </c>
      <c r="C101" s="79" t="s">
        <v>126</v>
      </c>
      <c r="D101" s="79"/>
      <c r="E101" s="79"/>
      <c r="F101" s="19" t="s">
        <v>59</v>
      </c>
      <c r="G101" s="40">
        <v>0.4</v>
      </c>
      <c r="H101" s="21">
        <v>406.66</v>
      </c>
      <c r="I101" s="22">
        <v>278.99</v>
      </c>
      <c r="J101" s="22">
        <v>90.04</v>
      </c>
      <c r="K101" s="22">
        <v>5.0199999999999996</v>
      </c>
      <c r="L101" s="22">
        <v>229.16</v>
      </c>
      <c r="M101" s="22">
        <v>162.34</v>
      </c>
      <c r="N101" s="22">
        <v>51.77</v>
      </c>
      <c r="O101" s="22">
        <v>2.89</v>
      </c>
      <c r="P101" s="22">
        <v>29.68</v>
      </c>
      <c r="Q101" s="22">
        <v>17.27</v>
      </c>
      <c r="R101" s="37">
        <v>0.4</v>
      </c>
      <c r="S101" s="22">
        <v>0.23</v>
      </c>
      <c r="BY101" s="15"/>
      <c r="BZ101" s="16"/>
      <c r="CA101" s="2" t="s">
        <v>126</v>
      </c>
    </row>
    <row r="102" spans="1:80" customFormat="1" ht="15" outlineLevel="1" x14ac:dyDescent="0.25">
      <c r="A102" s="23"/>
      <c r="B102" s="24"/>
      <c r="C102" s="24"/>
      <c r="D102" s="24"/>
      <c r="E102" s="25" t="s">
        <v>165</v>
      </c>
      <c r="F102" s="26"/>
      <c r="G102" s="27"/>
      <c r="H102" s="11"/>
      <c r="I102" s="11"/>
      <c r="J102" s="11"/>
      <c r="K102" s="11"/>
      <c r="L102" s="28">
        <v>160.27000000000001</v>
      </c>
      <c r="M102" s="29"/>
      <c r="N102" s="29"/>
      <c r="O102" s="29"/>
      <c r="P102" s="29"/>
      <c r="Q102" s="29"/>
      <c r="R102" s="11"/>
      <c r="S102" s="30"/>
      <c r="BY102" s="15"/>
      <c r="BZ102" s="16"/>
    </row>
    <row r="103" spans="1:80" customFormat="1" ht="15" outlineLevel="1" x14ac:dyDescent="0.25">
      <c r="A103" s="23"/>
      <c r="B103" s="24"/>
      <c r="C103" s="24"/>
      <c r="D103" s="24"/>
      <c r="E103" s="25" t="s">
        <v>166</v>
      </c>
      <c r="F103" s="26"/>
      <c r="G103" s="27"/>
      <c r="H103" s="11"/>
      <c r="I103" s="11"/>
      <c r="J103" s="11"/>
      <c r="K103" s="11"/>
      <c r="L103" s="28">
        <v>84.27</v>
      </c>
      <c r="M103" s="29"/>
      <c r="N103" s="29"/>
      <c r="O103" s="29"/>
      <c r="P103" s="29"/>
      <c r="Q103" s="29"/>
      <c r="R103" s="11"/>
      <c r="S103" s="30"/>
      <c r="BY103" s="15"/>
      <c r="BZ103" s="16"/>
    </row>
    <row r="104" spans="1:80" customFormat="1" ht="45" outlineLevel="1" x14ac:dyDescent="0.25">
      <c r="A104" s="17" t="s">
        <v>167</v>
      </c>
      <c r="B104" s="18" t="s">
        <v>130</v>
      </c>
      <c r="C104" s="79" t="s">
        <v>131</v>
      </c>
      <c r="D104" s="79"/>
      <c r="E104" s="79"/>
      <c r="F104" s="19" t="s">
        <v>94</v>
      </c>
      <c r="G104" s="40">
        <v>40.799999999999997</v>
      </c>
      <c r="H104" s="21" t="s">
        <v>132</v>
      </c>
      <c r="I104" s="32"/>
      <c r="J104" s="32"/>
      <c r="K104" s="32"/>
      <c r="L104" s="21">
        <v>7214.07</v>
      </c>
      <c r="M104" s="32"/>
      <c r="N104" s="32"/>
      <c r="O104" s="32"/>
      <c r="P104" s="33">
        <v>0</v>
      </c>
      <c r="Q104" s="33">
        <v>0</v>
      </c>
      <c r="R104" s="33">
        <v>0</v>
      </c>
      <c r="S104" s="33">
        <v>0</v>
      </c>
      <c r="BY104" s="15"/>
      <c r="BZ104" s="16"/>
      <c r="CA104" s="2" t="s">
        <v>131</v>
      </c>
    </row>
    <row r="105" spans="1:80" customFormat="1" ht="15" outlineLevel="1" x14ac:dyDescent="0.25">
      <c r="A105" s="34"/>
      <c r="B105" s="35"/>
      <c r="C105" s="80" t="s">
        <v>133</v>
      </c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1"/>
      <c r="BY105" s="15"/>
      <c r="BZ105" s="16"/>
      <c r="CB105" s="2" t="s">
        <v>133</v>
      </c>
    </row>
    <row r="106" spans="1:80" customFormat="1" ht="23.25" outlineLevel="1" x14ac:dyDescent="0.25">
      <c r="A106" s="17" t="s">
        <v>168</v>
      </c>
      <c r="B106" s="18" t="s">
        <v>135</v>
      </c>
      <c r="C106" s="79" t="s">
        <v>136</v>
      </c>
      <c r="D106" s="79"/>
      <c r="E106" s="79"/>
      <c r="F106" s="19" t="s">
        <v>41</v>
      </c>
      <c r="G106" s="39">
        <v>0.23699999999999999</v>
      </c>
      <c r="H106" s="21">
        <v>818.71</v>
      </c>
      <c r="I106" s="22">
        <v>566.05999999999995</v>
      </c>
      <c r="J106" s="22">
        <v>188.94</v>
      </c>
      <c r="K106" s="22">
        <v>3.02</v>
      </c>
      <c r="L106" s="22">
        <v>256.89</v>
      </c>
      <c r="M106" s="22">
        <v>177.42</v>
      </c>
      <c r="N106" s="22">
        <v>64.37</v>
      </c>
      <c r="O106" s="22">
        <v>1.03</v>
      </c>
      <c r="P106" s="22">
        <v>62.41</v>
      </c>
      <c r="Q106" s="22">
        <v>19.559999999999999</v>
      </c>
      <c r="R106" s="22">
        <v>0.26</v>
      </c>
      <c r="S106" s="22">
        <v>0.09</v>
      </c>
      <c r="BY106" s="15"/>
      <c r="BZ106" s="16"/>
      <c r="CA106" s="2" t="s">
        <v>136</v>
      </c>
    </row>
    <row r="107" spans="1:80" customFormat="1" ht="15" outlineLevel="1" x14ac:dyDescent="0.25">
      <c r="A107" s="23"/>
      <c r="B107" s="24"/>
      <c r="C107" s="24"/>
      <c r="D107" s="24"/>
      <c r="E107" s="25" t="s">
        <v>169</v>
      </c>
      <c r="F107" s="26"/>
      <c r="G107" s="27"/>
      <c r="H107" s="11"/>
      <c r="I107" s="11"/>
      <c r="J107" s="11"/>
      <c r="K107" s="11"/>
      <c r="L107" s="28">
        <v>173.1</v>
      </c>
      <c r="M107" s="29"/>
      <c r="N107" s="29"/>
      <c r="O107" s="29"/>
      <c r="P107" s="29"/>
      <c r="Q107" s="29"/>
      <c r="R107" s="11"/>
      <c r="S107" s="30"/>
      <c r="BY107" s="15"/>
      <c r="BZ107" s="16"/>
    </row>
    <row r="108" spans="1:80" customFormat="1" ht="15" outlineLevel="1" x14ac:dyDescent="0.25">
      <c r="A108" s="23"/>
      <c r="B108" s="24"/>
      <c r="C108" s="24"/>
      <c r="D108" s="24"/>
      <c r="E108" s="25" t="s">
        <v>170</v>
      </c>
      <c r="F108" s="26"/>
      <c r="G108" s="27"/>
      <c r="H108" s="11"/>
      <c r="I108" s="11"/>
      <c r="J108" s="11"/>
      <c r="K108" s="11"/>
      <c r="L108" s="28">
        <v>83.43</v>
      </c>
      <c r="M108" s="29"/>
      <c r="N108" s="29"/>
      <c r="O108" s="29"/>
      <c r="P108" s="29"/>
      <c r="Q108" s="29"/>
      <c r="R108" s="11"/>
      <c r="S108" s="30"/>
      <c r="BY108" s="15"/>
      <c r="BZ108" s="16"/>
    </row>
    <row r="109" spans="1:80" customFormat="1" ht="33.75" outlineLevel="1" x14ac:dyDescent="0.25">
      <c r="A109" s="17" t="s">
        <v>171</v>
      </c>
      <c r="B109" s="18" t="s">
        <v>140</v>
      </c>
      <c r="C109" s="79" t="s">
        <v>141</v>
      </c>
      <c r="D109" s="79"/>
      <c r="E109" s="79"/>
      <c r="F109" s="19" t="s">
        <v>142</v>
      </c>
      <c r="G109" s="40">
        <v>35.6</v>
      </c>
      <c r="H109" s="21" t="s">
        <v>143</v>
      </c>
      <c r="I109" s="32"/>
      <c r="J109" s="32"/>
      <c r="K109" s="32"/>
      <c r="L109" s="21">
        <v>6493.16</v>
      </c>
      <c r="M109" s="32"/>
      <c r="N109" s="32"/>
      <c r="O109" s="32"/>
      <c r="P109" s="33">
        <v>0</v>
      </c>
      <c r="Q109" s="33">
        <v>0</v>
      </c>
      <c r="R109" s="33">
        <v>0</v>
      </c>
      <c r="S109" s="33">
        <v>0</v>
      </c>
      <c r="BY109" s="15"/>
      <c r="BZ109" s="16"/>
      <c r="CA109" s="2" t="s">
        <v>141</v>
      </c>
    </row>
    <row r="110" spans="1:80" customFormat="1" ht="15" outlineLevel="1" x14ac:dyDescent="0.25">
      <c r="A110" s="34"/>
      <c r="B110" s="35"/>
      <c r="C110" s="80" t="s">
        <v>144</v>
      </c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1"/>
      <c r="BY110" s="15"/>
      <c r="BZ110" s="16"/>
      <c r="CB110" s="2" t="s">
        <v>144</v>
      </c>
    </row>
    <row r="111" spans="1:80" customFormat="1" ht="34.5" outlineLevel="1" x14ac:dyDescent="0.25">
      <c r="A111" s="17" t="s">
        <v>172</v>
      </c>
      <c r="B111" s="18" t="s">
        <v>173</v>
      </c>
      <c r="C111" s="79" t="s">
        <v>174</v>
      </c>
      <c r="D111" s="79"/>
      <c r="E111" s="79"/>
      <c r="F111" s="19" t="s">
        <v>35</v>
      </c>
      <c r="G111" s="31">
        <v>2</v>
      </c>
      <c r="H111" s="21">
        <v>18.64</v>
      </c>
      <c r="I111" s="22">
        <v>3.57</v>
      </c>
      <c r="J111" s="32"/>
      <c r="K111" s="32"/>
      <c r="L111" s="22">
        <v>39.58</v>
      </c>
      <c r="M111" s="22">
        <v>9.44</v>
      </c>
      <c r="N111" s="32"/>
      <c r="O111" s="32"/>
      <c r="P111" s="22">
        <v>0.38</v>
      </c>
      <c r="Q111" s="22">
        <v>1.01</v>
      </c>
      <c r="R111" s="33">
        <v>0</v>
      </c>
      <c r="S111" s="33">
        <v>0</v>
      </c>
      <c r="BY111" s="15"/>
      <c r="BZ111" s="16"/>
      <c r="CA111" s="2" t="s">
        <v>174</v>
      </c>
    </row>
    <row r="112" spans="1:80" customFormat="1" ht="15" outlineLevel="1" x14ac:dyDescent="0.25">
      <c r="A112" s="23"/>
      <c r="B112" s="24"/>
      <c r="C112" s="24"/>
      <c r="D112" s="24"/>
      <c r="E112" s="25" t="s">
        <v>175</v>
      </c>
      <c r="F112" s="26"/>
      <c r="G112" s="27"/>
      <c r="H112" s="11"/>
      <c r="I112" s="11"/>
      <c r="J112" s="11"/>
      <c r="K112" s="11"/>
      <c r="L112" s="28">
        <v>9.16</v>
      </c>
      <c r="M112" s="29"/>
      <c r="N112" s="29"/>
      <c r="O112" s="29"/>
      <c r="P112" s="29"/>
      <c r="Q112" s="29"/>
      <c r="R112" s="11"/>
      <c r="S112" s="30"/>
      <c r="BY112" s="15"/>
      <c r="BZ112" s="16"/>
    </row>
    <row r="113" spans="1:81" customFormat="1" ht="15" outlineLevel="1" x14ac:dyDescent="0.25">
      <c r="A113" s="23"/>
      <c r="B113" s="24"/>
      <c r="C113" s="24"/>
      <c r="D113" s="24"/>
      <c r="E113" s="25" t="s">
        <v>176</v>
      </c>
      <c r="F113" s="26"/>
      <c r="G113" s="27"/>
      <c r="H113" s="11"/>
      <c r="I113" s="11"/>
      <c r="J113" s="11"/>
      <c r="K113" s="11"/>
      <c r="L113" s="28">
        <v>4.8099999999999996</v>
      </c>
      <c r="M113" s="29"/>
      <c r="N113" s="29"/>
      <c r="O113" s="29"/>
      <c r="P113" s="29"/>
      <c r="Q113" s="29"/>
      <c r="R113" s="11"/>
      <c r="S113" s="30"/>
      <c r="BY113" s="15"/>
      <c r="BZ113" s="16"/>
    </row>
    <row r="114" spans="1:81" customFormat="1" ht="15" outlineLevel="1" x14ac:dyDescent="0.25">
      <c r="A114" s="17" t="s">
        <v>177</v>
      </c>
      <c r="B114" s="18" t="s">
        <v>178</v>
      </c>
      <c r="C114" s="79" t="s">
        <v>179</v>
      </c>
      <c r="D114" s="79"/>
      <c r="E114" s="79"/>
      <c r="F114" s="19" t="s">
        <v>142</v>
      </c>
      <c r="G114" s="36">
        <v>-1.44</v>
      </c>
      <c r="H114" s="21">
        <v>16.7</v>
      </c>
      <c r="I114" s="32"/>
      <c r="J114" s="32"/>
      <c r="K114" s="32"/>
      <c r="L114" s="22">
        <v>-24.05</v>
      </c>
      <c r="M114" s="32"/>
      <c r="N114" s="32"/>
      <c r="O114" s="32"/>
      <c r="P114" s="33">
        <v>0</v>
      </c>
      <c r="Q114" s="33">
        <v>0</v>
      </c>
      <c r="R114" s="33">
        <v>0</v>
      </c>
      <c r="S114" s="33">
        <v>0</v>
      </c>
      <c r="BY114" s="15"/>
      <c r="BZ114" s="16"/>
      <c r="CA114" s="2" t="s">
        <v>179</v>
      </c>
    </row>
    <row r="115" spans="1:81" customFormat="1" ht="33.75" outlineLevel="1" x14ac:dyDescent="0.25">
      <c r="A115" s="17" t="s">
        <v>180</v>
      </c>
      <c r="B115" s="18" t="s">
        <v>181</v>
      </c>
      <c r="C115" s="79" t="s">
        <v>182</v>
      </c>
      <c r="D115" s="79"/>
      <c r="E115" s="79"/>
      <c r="F115" s="19" t="s">
        <v>35</v>
      </c>
      <c r="G115" s="31">
        <v>2</v>
      </c>
      <c r="H115" s="21" t="s">
        <v>183</v>
      </c>
      <c r="I115" s="32"/>
      <c r="J115" s="32"/>
      <c r="K115" s="32"/>
      <c r="L115" s="21">
        <v>1314.37</v>
      </c>
      <c r="M115" s="32"/>
      <c r="N115" s="32"/>
      <c r="O115" s="32"/>
      <c r="P115" s="33">
        <v>0</v>
      </c>
      <c r="Q115" s="33">
        <v>0</v>
      </c>
      <c r="R115" s="33">
        <v>0</v>
      </c>
      <c r="S115" s="33">
        <v>0</v>
      </c>
      <c r="BY115" s="15"/>
      <c r="BZ115" s="16"/>
      <c r="CA115" s="2" t="s">
        <v>182</v>
      </c>
    </row>
    <row r="116" spans="1:81" customFormat="1" ht="15" outlineLevel="1" x14ac:dyDescent="0.25">
      <c r="A116" s="34"/>
      <c r="B116" s="35"/>
      <c r="C116" s="80" t="s">
        <v>184</v>
      </c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1"/>
      <c r="BY116" s="15"/>
      <c r="BZ116" s="16"/>
      <c r="CB116" s="2" t="s">
        <v>184</v>
      </c>
    </row>
    <row r="117" spans="1:81" customFormat="1" ht="15" outlineLevel="1" x14ac:dyDescent="0.25">
      <c r="A117" s="74" t="s">
        <v>185</v>
      </c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41">
        <v>2622502.15</v>
      </c>
      <c r="M117" s="42"/>
      <c r="N117" s="42"/>
      <c r="O117" s="42"/>
      <c r="P117" s="43"/>
      <c r="Q117" s="44">
        <v>582.95747670000003</v>
      </c>
      <c r="R117" s="45"/>
      <c r="S117" s="46">
        <v>136.790918</v>
      </c>
      <c r="BY117" s="15"/>
      <c r="BZ117" s="16"/>
      <c r="CC117" s="47" t="s">
        <v>185</v>
      </c>
    </row>
    <row r="118" spans="1:81" customFormat="1" ht="15" outlineLevel="1" x14ac:dyDescent="0.25">
      <c r="A118" s="78" t="s">
        <v>186</v>
      </c>
      <c r="B118" s="78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BY118" s="15" t="s">
        <v>186</v>
      </c>
      <c r="BZ118" s="16"/>
      <c r="CC118" s="47"/>
    </row>
    <row r="119" spans="1:81" customFormat="1" ht="15" outlineLevel="1" x14ac:dyDescent="0.25">
      <c r="A119" s="82" t="s">
        <v>26</v>
      </c>
      <c r="B119" s="82"/>
      <c r="C119" s="82"/>
      <c r="D119" s="82"/>
      <c r="E119" s="82"/>
      <c r="F119" s="82"/>
      <c r="G119" s="82"/>
      <c r="H119" s="82"/>
      <c r="I119" s="82"/>
      <c r="J119" s="82"/>
      <c r="K119" s="82"/>
      <c r="L119" s="82"/>
      <c r="M119" s="82"/>
      <c r="N119" s="82"/>
      <c r="O119" s="82"/>
      <c r="P119" s="82"/>
      <c r="Q119" s="82"/>
      <c r="R119" s="82"/>
      <c r="S119" s="82"/>
      <c r="BY119" s="15"/>
      <c r="BZ119" s="16" t="s">
        <v>26</v>
      </c>
      <c r="CC119" s="47"/>
    </row>
    <row r="120" spans="1:81" customFormat="1" ht="34.5" outlineLevel="1" x14ac:dyDescent="0.25">
      <c r="A120" s="55" t="s">
        <v>187</v>
      </c>
      <c r="B120" s="56" t="s">
        <v>29</v>
      </c>
      <c r="C120" s="83" t="s">
        <v>30</v>
      </c>
      <c r="D120" s="83"/>
      <c r="E120" s="83"/>
      <c r="F120" s="57" t="s">
        <v>31</v>
      </c>
      <c r="G120" s="91">
        <v>2.9000000000000001E-2</v>
      </c>
      <c r="H120" s="59">
        <v>5058.38</v>
      </c>
      <c r="I120" s="59">
        <v>2089.16</v>
      </c>
      <c r="J120" s="60">
        <v>236.87</v>
      </c>
      <c r="K120" s="60">
        <v>9</v>
      </c>
      <c r="L120" s="60">
        <v>169.23</v>
      </c>
      <c r="M120" s="60">
        <v>80.12</v>
      </c>
      <c r="N120" s="60">
        <v>9.8699999999999992</v>
      </c>
      <c r="O120" s="60">
        <v>0.38</v>
      </c>
      <c r="P120" s="60">
        <v>219.68</v>
      </c>
      <c r="Q120" s="60">
        <v>8.43</v>
      </c>
      <c r="R120" s="60">
        <v>0.71</v>
      </c>
      <c r="S120" s="60">
        <v>0.03</v>
      </c>
      <c r="BY120" s="15"/>
      <c r="BZ120" s="16"/>
      <c r="CA120" s="2" t="s">
        <v>30</v>
      </c>
      <c r="CC120" s="47"/>
    </row>
    <row r="121" spans="1:81" customFormat="1" ht="15" outlineLevel="1" x14ac:dyDescent="0.25">
      <c r="A121" s="23"/>
      <c r="B121" s="24"/>
      <c r="C121" s="24"/>
      <c r="D121" s="24"/>
      <c r="E121" s="25" t="s">
        <v>188</v>
      </c>
      <c r="F121" s="26"/>
      <c r="G121" s="27"/>
      <c r="H121" s="11"/>
      <c r="I121" s="11"/>
      <c r="J121" s="11"/>
      <c r="K121" s="11"/>
      <c r="L121" s="28">
        <v>101.43</v>
      </c>
      <c r="M121" s="29"/>
      <c r="N121" s="29"/>
      <c r="O121" s="29"/>
      <c r="P121" s="29"/>
      <c r="Q121" s="29"/>
      <c r="R121" s="11"/>
      <c r="S121" s="30"/>
      <c r="BY121" s="15"/>
      <c r="BZ121" s="16"/>
      <c r="CC121" s="47"/>
    </row>
    <row r="122" spans="1:81" customFormat="1" ht="15" outlineLevel="1" x14ac:dyDescent="0.25">
      <c r="A122" s="23"/>
      <c r="B122" s="24"/>
      <c r="C122" s="24"/>
      <c r="D122" s="24"/>
      <c r="E122" s="25" t="s">
        <v>189</v>
      </c>
      <c r="F122" s="26"/>
      <c r="G122" s="27"/>
      <c r="H122" s="11"/>
      <c r="I122" s="11"/>
      <c r="J122" s="11"/>
      <c r="K122" s="11"/>
      <c r="L122" s="28">
        <v>54.74</v>
      </c>
      <c r="M122" s="29"/>
      <c r="N122" s="29"/>
      <c r="O122" s="29"/>
      <c r="P122" s="29"/>
      <c r="Q122" s="29"/>
      <c r="R122" s="11"/>
      <c r="S122" s="30"/>
      <c r="BY122" s="15"/>
      <c r="BZ122" s="16"/>
      <c r="CC122" s="47"/>
    </row>
    <row r="123" spans="1:81" customFormat="1" ht="33.75" outlineLevel="1" x14ac:dyDescent="0.25">
      <c r="A123" s="17" t="s">
        <v>190</v>
      </c>
      <c r="B123" s="18" t="s">
        <v>109</v>
      </c>
      <c r="C123" s="79" t="s">
        <v>110</v>
      </c>
      <c r="D123" s="79"/>
      <c r="E123" s="79"/>
      <c r="F123" s="19" t="s">
        <v>35</v>
      </c>
      <c r="G123" s="31">
        <v>54</v>
      </c>
      <c r="H123" s="21" t="s">
        <v>111</v>
      </c>
      <c r="I123" s="32"/>
      <c r="J123" s="32"/>
      <c r="K123" s="32"/>
      <c r="L123" s="21">
        <v>4916.71</v>
      </c>
      <c r="M123" s="32"/>
      <c r="N123" s="32"/>
      <c r="O123" s="32"/>
      <c r="P123" s="33">
        <v>0</v>
      </c>
      <c r="Q123" s="33">
        <v>0</v>
      </c>
      <c r="R123" s="33">
        <v>0</v>
      </c>
      <c r="S123" s="33">
        <v>0</v>
      </c>
      <c r="BY123" s="15"/>
      <c r="BZ123" s="16"/>
      <c r="CA123" s="2" t="s">
        <v>110</v>
      </c>
      <c r="CC123" s="47"/>
    </row>
    <row r="124" spans="1:81" customFormat="1" ht="15" outlineLevel="1" x14ac:dyDescent="0.25">
      <c r="A124" s="34"/>
      <c r="B124" s="35"/>
      <c r="C124" s="80" t="s">
        <v>112</v>
      </c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1"/>
      <c r="BY124" s="15"/>
      <c r="BZ124" s="16"/>
      <c r="CB124" s="2" t="s">
        <v>112</v>
      </c>
      <c r="CC124" s="47"/>
    </row>
    <row r="125" spans="1:81" customFormat="1" ht="23.25" outlineLevel="1" x14ac:dyDescent="0.25">
      <c r="A125" s="17" t="s">
        <v>191</v>
      </c>
      <c r="B125" s="18" t="s">
        <v>57</v>
      </c>
      <c r="C125" s="79" t="s">
        <v>58</v>
      </c>
      <c r="D125" s="79"/>
      <c r="E125" s="79"/>
      <c r="F125" s="19" t="s">
        <v>59</v>
      </c>
      <c r="G125" s="36">
        <v>1.08</v>
      </c>
      <c r="H125" s="21">
        <v>365.13</v>
      </c>
      <c r="I125" s="22">
        <v>221.09</v>
      </c>
      <c r="J125" s="22">
        <v>32.119999999999997</v>
      </c>
      <c r="K125" s="22">
        <v>2.5099999999999998</v>
      </c>
      <c r="L125" s="22">
        <v>486.52</v>
      </c>
      <c r="M125" s="22">
        <v>315.77999999999997</v>
      </c>
      <c r="N125" s="22">
        <v>49.87</v>
      </c>
      <c r="O125" s="22">
        <v>3.9</v>
      </c>
      <c r="P125" s="22">
        <v>23.52</v>
      </c>
      <c r="Q125" s="22">
        <v>33.590000000000003</v>
      </c>
      <c r="R125" s="37">
        <v>0.2</v>
      </c>
      <c r="S125" s="22">
        <v>0.31</v>
      </c>
      <c r="BY125" s="15"/>
      <c r="BZ125" s="16"/>
      <c r="CA125" s="2" t="s">
        <v>58</v>
      </c>
      <c r="CC125" s="47"/>
    </row>
    <row r="126" spans="1:81" customFormat="1" ht="15" outlineLevel="1" x14ac:dyDescent="0.25">
      <c r="A126" s="23"/>
      <c r="B126" s="24"/>
      <c r="C126" s="24"/>
      <c r="D126" s="24"/>
      <c r="E126" s="25" t="s">
        <v>192</v>
      </c>
      <c r="F126" s="26"/>
      <c r="G126" s="27"/>
      <c r="H126" s="11"/>
      <c r="I126" s="11"/>
      <c r="J126" s="11"/>
      <c r="K126" s="11"/>
      <c r="L126" s="28">
        <v>310.08999999999997</v>
      </c>
      <c r="M126" s="29"/>
      <c r="N126" s="29"/>
      <c r="O126" s="29"/>
      <c r="P126" s="29"/>
      <c r="Q126" s="29"/>
      <c r="R126" s="11"/>
      <c r="S126" s="30"/>
      <c r="BY126" s="15"/>
      <c r="BZ126" s="16"/>
      <c r="CC126" s="47"/>
    </row>
    <row r="127" spans="1:81" customFormat="1" ht="15" outlineLevel="1" x14ac:dyDescent="0.25">
      <c r="A127" s="23"/>
      <c r="B127" s="24"/>
      <c r="C127" s="24"/>
      <c r="D127" s="24"/>
      <c r="E127" s="25" t="s">
        <v>193</v>
      </c>
      <c r="F127" s="26"/>
      <c r="G127" s="27"/>
      <c r="H127" s="11"/>
      <c r="I127" s="11"/>
      <c r="J127" s="11"/>
      <c r="K127" s="11"/>
      <c r="L127" s="28">
        <v>163.04</v>
      </c>
      <c r="M127" s="29"/>
      <c r="N127" s="29"/>
      <c r="O127" s="29"/>
      <c r="P127" s="29"/>
      <c r="Q127" s="29"/>
      <c r="R127" s="11"/>
      <c r="S127" s="30"/>
      <c r="BY127" s="15"/>
      <c r="BZ127" s="16"/>
      <c r="CC127" s="47"/>
    </row>
    <row r="128" spans="1:81" customFormat="1" ht="45" outlineLevel="1" x14ac:dyDescent="0.25">
      <c r="A128" s="17" t="s">
        <v>194</v>
      </c>
      <c r="B128" s="18" t="s">
        <v>195</v>
      </c>
      <c r="C128" s="79" t="s">
        <v>196</v>
      </c>
      <c r="D128" s="79"/>
      <c r="E128" s="79"/>
      <c r="F128" s="19" t="s">
        <v>35</v>
      </c>
      <c r="G128" s="31">
        <v>36</v>
      </c>
      <c r="H128" s="21" t="s">
        <v>197</v>
      </c>
      <c r="I128" s="32"/>
      <c r="J128" s="32"/>
      <c r="K128" s="32"/>
      <c r="L128" s="21">
        <v>33026.47</v>
      </c>
      <c r="M128" s="32"/>
      <c r="N128" s="32"/>
      <c r="O128" s="32"/>
      <c r="P128" s="33">
        <v>0</v>
      </c>
      <c r="Q128" s="33">
        <v>0</v>
      </c>
      <c r="R128" s="33">
        <v>0</v>
      </c>
      <c r="S128" s="33">
        <v>0</v>
      </c>
      <c r="BY128" s="15"/>
      <c r="BZ128" s="16"/>
      <c r="CA128" s="2" t="s">
        <v>196</v>
      </c>
      <c r="CC128" s="47"/>
    </row>
    <row r="129" spans="1:81" customFormat="1" ht="15" outlineLevel="1" x14ac:dyDescent="0.25">
      <c r="A129" s="34"/>
      <c r="B129" s="35"/>
      <c r="C129" s="80" t="s">
        <v>198</v>
      </c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1"/>
      <c r="BY129" s="15"/>
      <c r="BZ129" s="16"/>
      <c r="CB129" s="2" t="s">
        <v>198</v>
      </c>
      <c r="CC129" s="47"/>
    </row>
    <row r="130" spans="1:81" customFormat="1" ht="45" outlineLevel="1" x14ac:dyDescent="0.25">
      <c r="A130" s="17" t="s">
        <v>199</v>
      </c>
      <c r="B130" s="18" t="s">
        <v>200</v>
      </c>
      <c r="C130" s="79" t="s">
        <v>201</v>
      </c>
      <c r="D130" s="79"/>
      <c r="E130" s="79"/>
      <c r="F130" s="19" t="s">
        <v>35</v>
      </c>
      <c r="G130" s="31">
        <v>36</v>
      </c>
      <c r="H130" s="21" t="s">
        <v>202</v>
      </c>
      <c r="I130" s="32"/>
      <c r="J130" s="32"/>
      <c r="K130" s="32"/>
      <c r="L130" s="21">
        <v>22122.84</v>
      </c>
      <c r="M130" s="32"/>
      <c r="N130" s="32"/>
      <c r="O130" s="32"/>
      <c r="P130" s="33">
        <v>0</v>
      </c>
      <c r="Q130" s="33">
        <v>0</v>
      </c>
      <c r="R130" s="33">
        <v>0</v>
      </c>
      <c r="S130" s="33">
        <v>0</v>
      </c>
      <c r="BY130" s="15"/>
      <c r="BZ130" s="16"/>
      <c r="CA130" s="2" t="s">
        <v>201</v>
      </c>
      <c r="CC130" s="47"/>
    </row>
    <row r="131" spans="1:81" customFormat="1" ht="15" outlineLevel="1" x14ac:dyDescent="0.25">
      <c r="A131" s="34"/>
      <c r="B131" s="35"/>
      <c r="C131" s="80" t="s">
        <v>203</v>
      </c>
      <c r="D131" s="80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1"/>
      <c r="BY131" s="15"/>
      <c r="BZ131" s="16"/>
      <c r="CB131" s="2" t="s">
        <v>203</v>
      </c>
      <c r="CC131" s="47"/>
    </row>
    <row r="132" spans="1:81" customFormat="1" ht="15" outlineLevel="1" x14ac:dyDescent="0.25">
      <c r="A132" s="17" t="s">
        <v>204</v>
      </c>
      <c r="B132" s="18" t="s">
        <v>205</v>
      </c>
      <c r="C132" s="79" t="s">
        <v>206</v>
      </c>
      <c r="D132" s="79"/>
      <c r="E132" s="79"/>
      <c r="F132" s="19" t="s">
        <v>31</v>
      </c>
      <c r="G132" s="39">
        <v>4.0000000000000001E-3</v>
      </c>
      <c r="H132" s="21">
        <v>15441.79</v>
      </c>
      <c r="I132" s="32"/>
      <c r="J132" s="32"/>
      <c r="K132" s="32"/>
      <c r="L132" s="22">
        <v>61.77</v>
      </c>
      <c r="M132" s="32"/>
      <c r="N132" s="32"/>
      <c r="O132" s="32"/>
      <c r="P132" s="33">
        <v>0</v>
      </c>
      <c r="Q132" s="33">
        <v>0</v>
      </c>
      <c r="R132" s="33">
        <v>0</v>
      </c>
      <c r="S132" s="33">
        <v>0</v>
      </c>
      <c r="BY132" s="15"/>
      <c r="BZ132" s="16"/>
      <c r="CA132" s="2" t="s">
        <v>206</v>
      </c>
      <c r="CC132" s="47"/>
    </row>
    <row r="133" spans="1:81" customFormat="1" ht="23.25" outlineLevel="1" x14ac:dyDescent="0.25">
      <c r="A133" s="17" t="s">
        <v>207</v>
      </c>
      <c r="B133" s="18" t="s">
        <v>208</v>
      </c>
      <c r="C133" s="79" t="s">
        <v>209</v>
      </c>
      <c r="D133" s="79"/>
      <c r="E133" s="79"/>
      <c r="F133" s="19" t="s">
        <v>31</v>
      </c>
      <c r="G133" s="39">
        <v>6.0000000000000001E-3</v>
      </c>
      <c r="H133" s="21">
        <v>10080.84</v>
      </c>
      <c r="I133" s="32"/>
      <c r="J133" s="32"/>
      <c r="K133" s="32"/>
      <c r="L133" s="22">
        <v>60.49</v>
      </c>
      <c r="M133" s="32"/>
      <c r="N133" s="32"/>
      <c r="O133" s="32"/>
      <c r="P133" s="33">
        <v>0</v>
      </c>
      <c r="Q133" s="33">
        <v>0</v>
      </c>
      <c r="R133" s="33">
        <v>0</v>
      </c>
      <c r="S133" s="33">
        <v>0</v>
      </c>
      <c r="BY133" s="15"/>
      <c r="BZ133" s="16"/>
      <c r="CA133" s="2" t="s">
        <v>209</v>
      </c>
      <c r="CC133" s="47"/>
    </row>
    <row r="134" spans="1:81" customFormat="1" ht="45.75" outlineLevel="1" x14ac:dyDescent="0.25">
      <c r="A134" s="17" t="s">
        <v>210</v>
      </c>
      <c r="B134" s="18" t="s">
        <v>73</v>
      </c>
      <c r="C134" s="79" t="s">
        <v>74</v>
      </c>
      <c r="D134" s="79"/>
      <c r="E134" s="79"/>
      <c r="F134" s="19" t="s">
        <v>75</v>
      </c>
      <c r="G134" s="36">
        <v>0.02</v>
      </c>
      <c r="H134" s="21">
        <v>221.35</v>
      </c>
      <c r="I134" s="22">
        <v>221.35</v>
      </c>
      <c r="J134" s="32"/>
      <c r="K134" s="32"/>
      <c r="L134" s="22">
        <v>5.09</v>
      </c>
      <c r="M134" s="22">
        <v>5.09</v>
      </c>
      <c r="N134" s="32"/>
      <c r="O134" s="32"/>
      <c r="P134" s="22">
        <v>25.95</v>
      </c>
      <c r="Q134" s="37">
        <v>0.6</v>
      </c>
      <c r="R134" s="33">
        <v>0</v>
      </c>
      <c r="S134" s="33">
        <v>0</v>
      </c>
      <c r="BY134" s="15"/>
      <c r="BZ134" s="16"/>
      <c r="CA134" s="2" t="s">
        <v>74</v>
      </c>
      <c r="CC134" s="47"/>
    </row>
    <row r="135" spans="1:81" customFormat="1" ht="15" outlineLevel="1" x14ac:dyDescent="0.25">
      <c r="A135" s="23"/>
      <c r="B135" s="24"/>
      <c r="C135" s="24"/>
      <c r="D135" s="24"/>
      <c r="E135" s="25" t="s">
        <v>76</v>
      </c>
      <c r="F135" s="26"/>
      <c r="G135" s="27"/>
      <c r="H135" s="11"/>
      <c r="I135" s="11"/>
      <c r="J135" s="11"/>
      <c r="K135" s="11"/>
      <c r="L135" s="28">
        <v>5.24</v>
      </c>
      <c r="M135" s="29"/>
      <c r="N135" s="29"/>
      <c r="O135" s="29"/>
      <c r="P135" s="29"/>
      <c r="Q135" s="29"/>
      <c r="R135" s="11"/>
      <c r="S135" s="30"/>
      <c r="BY135" s="15"/>
      <c r="BZ135" s="16"/>
      <c r="CC135" s="47"/>
    </row>
    <row r="136" spans="1:81" customFormat="1" ht="15" outlineLevel="1" x14ac:dyDescent="0.25">
      <c r="A136" s="23"/>
      <c r="B136" s="24"/>
      <c r="C136" s="24"/>
      <c r="D136" s="24"/>
      <c r="E136" s="25" t="s">
        <v>77</v>
      </c>
      <c r="F136" s="26"/>
      <c r="G136" s="27"/>
      <c r="H136" s="11"/>
      <c r="I136" s="11"/>
      <c r="J136" s="11"/>
      <c r="K136" s="11"/>
      <c r="L136" s="28">
        <v>3</v>
      </c>
      <c r="M136" s="29"/>
      <c r="N136" s="29"/>
      <c r="O136" s="29"/>
      <c r="P136" s="29"/>
      <c r="Q136" s="29"/>
      <c r="R136" s="11"/>
      <c r="S136" s="30"/>
      <c r="BY136" s="15"/>
      <c r="BZ136" s="16"/>
      <c r="CC136" s="47"/>
    </row>
    <row r="137" spans="1:81" customFormat="1" ht="45.75" outlineLevel="1" x14ac:dyDescent="0.25">
      <c r="A137" s="17" t="s">
        <v>211</v>
      </c>
      <c r="B137" s="18" t="s">
        <v>79</v>
      </c>
      <c r="C137" s="79" t="s">
        <v>80</v>
      </c>
      <c r="D137" s="79"/>
      <c r="E137" s="79"/>
      <c r="F137" s="19" t="s">
        <v>75</v>
      </c>
      <c r="G137" s="36">
        <v>0.02</v>
      </c>
      <c r="H137" s="21">
        <v>10.07</v>
      </c>
      <c r="I137" s="22">
        <v>10.07</v>
      </c>
      <c r="J137" s="32"/>
      <c r="K137" s="32"/>
      <c r="L137" s="22">
        <v>4.63</v>
      </c>
      <c r="M137" s="22">
        <v>4.63</v>
      </c>
      <c r="N137" s="32"/>
      <c r="O137" s="32"/>
      <c r="P137" s="22">
        <v>1.18</v>
      </c>
      <c r="Q137" s="22">
        <v>0.54</v>
      </c>
      <c r="R137" s="33">
        <v>0</v>
      </c>
      <c r="S137" s="33">
        <v>0</v>
      </c>
      <c r="BY137" s="15"/>
      <c r="BZ137" s="16"/>
      <c r="CA137" s="2" t="s">
        <v>80</v>
      </c>
      <c r="CC137" s="47"/>
    </row>
    <row r="138" spans="1:81" customFormat="1" ht="15" outlineLevel="1" x14ac:dyDescent="0.25">
      <c r="A138" s="23"/>
      <c r="B138" s="24"/>
      <c r="C138" s="24"/>
      <c r="D138" s="24"/>
      <c r="E138" s="25" t="s">
        <v>81</v>
      </c>
      <c r="F138" s="26"/>
      <c r="G138" s="27"/>
      <c r="H138" s="11"/>
      <c r="I138" s="11"/>
      <c r="J138" s="11"/>
      <c r="K138" s="11"/>
      <c r="L138" s="28">
        <v>4.7699999999999996</v>
      </c>
      <c r="M138" s="29"/>
      <c r="N138" s="29"/>
      <c r="O138" s="29"/>
      <c r="P138" s="29"/>
      <c r="Q138" s="29"/>
      <c r="R138" s="11"/>
      <c r="S138" s="30"/>
      <c r="BY138" s="15"/>
      <c r="BZ138" s="16"/>
      <c r="CC138" s="47"/>
    </row>
    <row r="139" spans="1:81" customFormat="1" ht="15" outlineLevel="1" x14ac:dyDescent="0.25">
      <c r="A139" s="23"/>
      <c r="B139" s="24"/>
      <c r="C139" s="24"/>
      <c r="D139" s="24"/>
      <c r="E139" s="25" t="s">
        <v>82</v>
      </c>
      <c r="F139" s="26"/>
      <c r="G139" s="27"/>
      <c r="H139" s="11"/>
      <c r="I139" s="11"/>
      <c r="J139" s="11"/>
      <c r="K139" s="11"/>
      <c r="L139" s="28">
        <v>2.73</v>
      </c>
      <c r="M139" s="29"/>
      <c r="N139" s="29"/>
      <c r="O139" s="29"/>
      <c r="P139" s="29"/>
      <c r="Q139" s="29"/>
      <c r="R139" s="11"/>
      <c r="S139" s="30"/>
      <c r="BY139" s="15"/>
      <c r="BZ139" s="16"/>
      <c r="CC139" s="47"/>
    </row>
    <row r="140" spans="1:81" customFormat="1" ht="23.25" outlineLevel="1" x14ac:dyDescent="0.25">
      <c r="A140" s="17" t="s">
        <v>212</v>
      </c>
      <c r="B140" s="18" t="s">
        <v>84</v>
      </c>
      <c r="C140" s="79" t="s">
        <v>85</v>
      </c>
      <c r="D140" s="79"/>
      <c r="E140" s="79"/>
      <c r="F140" s="19" t="s">
        <v>35</v>
      </c>
      <c r="G140" s="31">
        <v>1</v>
      </c>
      <c r="H140" s="21">
        <v>2632.8</v>
      </c>
      <c r="I140" s="32"/>
      <c r="J140" s="32"/>
      <c r="K140" s="32"/>
      <c r="L140" s="21">
        <v>2632.8</v>
      </c>
      <c r="M140" s="32"/>
      <c r="N140" s="32"/>
      <c r="O140" s="32"/>
      <c r="P140" s="33">
        <v>0</v>
      </c>
      <c r="Q140" s="33">
        <v>0</v>
      </c>
      <c r="R140" s="33">
        <v>0</v>
      </c>
      <c r="S140" s="33">
        <v>0</v>
      </c>
      <c r="BY140" s="15"/>
      <c r="BZ140" s="16"/>
      <c r="CA140" s="2" t="s">
        <v>85</v>
      </c>
      <c r="CC140" s="47"/>
    </row>
    <row r="141" spans="1:81" customFormat="1" ht="57" outlineLevel="1" x14ac:dyDescent="0.25">
      <c r="A141" s="17" t="s">
        <v>213</v>
      </c>
      <c r="B141" s="18" t="s">
        <v>87</v>
      </c>
      <c r="C141" s="79" t="s">
        <v>214</v>
      </c>
      <c r="D141" s="79"/>
      <c r="E141" s="79"/>
      <c r="F141" s="19" t="s">
        <v>59</v>
      </c>
      <c r="G141" s="39">
        <v>8.0000000000000002E-3</v>
      </c>
      <c r="H141" s="21">
        <v>702.65</v>
      </c>
      <c r="I141" s="22">
        <v>555.52</v>
      </c>
      <c r="J141" s="22">
        <v>6.21</v>
      </c>
      <c r="K141" s="22">
        <v>0.91</v>
      </c>
      <c r="L141" s="22">
        <v>7.08</v>
      </c>
      <c r="M141" s="22">
        <v>5.88</v>
      </c>
      <c r="N141" s="22">
        <v>7.0000000000000007E-2</v>
      </c>
      <c r="O141" s="22">
        <v>0.01</v>
      </c>
      <c r="P141" s="33">
        <v>56</v>
      </c>
      <c r="Q141" s="22">
        <v>0.59</v>
      </c>
      <c r="R141" s="22">
        <v>7.0000000000000007E-2</v>
      </c>
      <c r="S141" s="33">
        <v>0</v>
      </c>
      <c r="BY141" s="15"/>
      <c r="BZ141" s="16"/>
      <c r="CA141" s="2" t="s">
        <v>214</v>
      </c>
      <c r="CC141" s="47"/>
    </row>
    <row r="142" spans="1:81" customFormat="1" ht="15" outlineLevel="1" x14ac:dyDescent="0.25">
      <c r="A142" s="23"/>
      <c r="B142" s="24"/>
      <c r="C142" s="24"/>
      <c r="D142" s="24"/>
      <c r="E142" s="25" t="s">
        <v>89</v>
      </c>
      <c r="F142" s="26"/>
      <c r="G142" s="27"/>
      <c r="H142" s="11"/>
      <c r="I142" s="11"/>
      <c r="J142" s="11"/>
      <c r="K142" s="11"/>
      <c r="L142" s="28">
        <v>7.13</v>
      </c>
      <c r="M142" s="29"/>
      <c r="N142" s="29"/>
      <c r="O142" s="29"/>
      <c r="P142" s="29"/>
      <c r="Q142" s="29"/>
      <c r="R142" s="11"/>
      <c r="S142" s="30"/>
      <c r="BY142" s="15"/>
      <c r="BZ142" s="16"/>
      <c r="CC142" s="47"/>
    </row>
    <row r="143" spans="1:81" customFormat="1" ht="15" outlineLevel="1" x14ac:dyDescent="0.25">
      <c r="A143" s="23"/>
      <c r="B143" s="24"/>
      <c r="C143" s="24"/>
      <c r="D143" s="24"/>
      <c r="E143" s="25" t="s">
        <v>90</v>
      </c>
      <c r="F143" s="26"/>
      <c r="G143" s="27"/>
      <c r="H143" s="11"/>
      <c r="I143" s="11"/>
      <c r="J143" s="11"/>
      <c r="K143" s="11"/>
      <c r="L143" s="28">
        <v>3.6</v>
      </c>
      <c r="M143" s="29"/>
      <c r="N143" s="29"/>
      <c r="O143" s="29"/>
      <c r="P143" s="29"/>
      <c r="Q143" s="29"/>
      <c r="R143" s="11"/>
      <c r="S143" s="30"/>
      <c r="BY143" s="15"/>
      <c r="BZ143" s="16"/>
      <c r="CC143" s="47"/>
    </row>
    <row r="144" spans="1:81" customFormat="1" ht="23.25" outlineLevel="1" x14ac:dyDescent="0.25">
      <c r="A144" s="17" t="s">
        <v>215</v>
      </c>
      <c r="B144" s="18" t="s">
        <v>92</v>
      </c>
      <c r="C144" s="79" t="s">
        <v>93</v>
      </c>
      <c r="D144" s="79"/>
      <c r="E144" s="79"/>
      <c r="F144" s="19" t="s">
        <v>94</v>
      </c>
      <c r="G144" s="40">
        <v>0.8</v>
      </c>
      <c r="H144" s="21">
        <v>182.5</v>
      </c>
      <c r="I144" s="32"/>
      <c r="J144" s="32"/>
      <c r="K144" s="32"/>
      <c r="L144" s="22">
        <v>146</v>
      </c>
      <c r="M144" s="32"/>
      <c r="N144" s="32"/>
      <c r="O144" s="32"/>
      <c r="P144" s="33">
        <v>0</v>
      </c>
      <c r="Q144" s="33">
        <v>0</v>
      </c>
      <c r="R144" s="33">
        <v>0</v>
      </c>
      <c r="S144" s="33">
        <v>0</v>
      </c>
      <c r="BY144" s="15"/>
      <c r="BZ144" s="16"/>
      <c r="CA144" s="2" t="s">
        <v>93</v>
      </c>
      <c r="CC144" s="47"/>
    </row>
    <row r="145" spans="1:81" customFormat="1" ht="34.5" outlineLevel="1" x14ac:dyDescent="0.25">
      <c r="A145" s="17" t="s">
        <v>216</v>
      </c>
      <c r="B145" s="18" t="s">
        <v>96</v>
      </c>
      <c r="C145" s="79" t="s">
        <v>97</v>
      </c>
      <c r="D145" s="79"/>
      <c r="E145" s="79"/>
      <c r="F145" s="19" t="s">
        <v>31</v>
      </c>
      <c r="G145" s="20">
        <v>2.76E-2</v>
      </c>
      <c r="H145" s="21">
        <v>887.51</v>
      </c>
      <c r="I145" s="22">
        <v>507.6</v>
      </c>
      <c r="J145" s="22">
        <v>311.27999999999997</v>
      </c>
      <c r="K145" s="22">
        <v>31.38</v>
      </c>
      <c r="L145" s="22">
        <v>32.770000000000003</v>
      </c>
      <c r="M145" s="22">
        <v>18.53</v>
      </c>
      <c r="N145" s="22">
        <v>12.35</v>
      </c>
      <c r="O145" s="22">
        <v>1.25</v>
      </c>
      <c r="P145" s="33">
        <v>54</v>
      </c>
      <c r="Q145" s="22">
        <v>1.97</v>
      </c>
      <c r="R145" s="37">
        <v>2.5</v>
      </c>
      <c r="S145" s="37">
        <v>0.1</v>
      </c>
      <c r="BY145" s="15"/>
      <c r="BZ145" s="16"/>
      <c r="CA145" s="2" t="s">
        <v>97</v>
      </c>
      <c r="CC145" s="47"/>
    </row>
    <row r="146" spans="1:81" customFormat="1" ht="15" outlineLevel="1" x14ac:dyDescent="0.25">
      <c r="A146" s="23"/>
      <c r="B146" s="24"/>
      <c r="C146" s="24"/>
      <c r="D146" s="24"/>
      <c r="E146" s="25" t="s">
        <v>98</v>
      </c>
      <c r="F146" s="26"/>
      <c r="G146" s="27"/>
      <c r="H146" s="11"/>
      <c r="I146" s="11"/>
      <c r="J146" s="11"/>
      <c r="K146" s="11"/>
      <c r="L146" s="28">
        <v>19.190000000000001</v>
      </c>
      <c r="M146" s="29"/>
      <c r="N146" s="29"/>
      <c r="O146" s="29"/>
      <c r="P146" s="29"/>
      <c r="Q146" s="29"/>
      <c r="R146" s="11"/>
      <c r="S146" s="30"/>
      <c r="BY146" s="15"/>
      <c r="BZ146" s="16"/>
      <c r="CC146" s="47"/>
    </row>
    <row r="147" spans="1:81" customFormat="1" ht="15" outlineLevel="1" x14ac:dyDescent="0.25">
      <c r="A147" s="23"/>
      <c r="B147" s="24"/>
      <c r="C147" s="24"/>
      <c r="D147" s="24"/>
      <c r="E147" s="25" t="s">
        <v>99</v>
      </c>
      <c r="F147" s="26"/>
      <c r="G147" s="27"/>
      <c r="H147" s="11"/>
      <c r="I147" s="11"/>
      <c r="J147" s="11"/>
      <c r="K147" s="11"/>
      <c r="L147" s="28">
        <v>10.09</v>
      </c>
      <c r="M147" s="29"/>
      <c r="N147" s="29"/>
      <c r="O147" s="29"/>
      <c r="P147" s="29"/>
      <c r="Q147" s="29"/>
      <c r="R147" s="11"/>
      <c r="S147" s="30"/>
      <c r="BY147" s="15"/>
      <c r="BZ147" s="16"/>
      <c r="CC147" s="47"/>
    </row>
    <row r="148" spans="1:81" customFormat="1" ht="45" outlineLevel="1" x14ac:dyDescent="0.25">
      <c r="A148" s="17" t="s">
        <v>217</v>
      </c>
      <c r="B148" s="18" t="s">
        <v>218</v>
      </c>
      <c r="C148" s="79" t="s">
        <v>102</v>
      </c>
      <c r="D148" s="79"/>
      <c r="E148" s="79"/>
      <c r="F148" s="19" t="s">
        <v>35</v>
      </c>
      <c r="G148" s="40">
        <v>3.3</v>
      </c>
      <c r="H148" s="21" t="s">
        <v>103</v>
      </c>
      <c r="I148" s="32"/>
      <c r="J148" s="32"/>
      <c r="K148" s="32"/>
      <c r="L148" s="21">
        <v>1593.55</v>
      </c>
      <c r="M148" s="32"/>
      <c r="N148" s="32"/>
      <c r="O148" s="32"/>
      <c r="P148" s="33">
        <v>0</v>
      </c>
      <c r="Q148" s="33">
        <v>0</v>
      </c>
      <c r="R148" s="33">
        <v>0</v>
      </c>
      <c r="S148" s="33">
        <v>0</v>
      </c>
      <c r="BY148" s="15"/>
      <c r="BZ148" s="16"/>
      <c r="CA148" s="2" t="s">
        <v>102</v>
      </c>
      <c r="CC148" s="47"/>
    </row>
    <row r="149" spans="1:81" customFormat="1" ht="15" outlineLevel="1" x14ac:dyDescent="0.25">
      <c r="A149" s="34"/>
      <c r="B149" s="35"/>
      <c r="C149" s="80" t="s">
        <v>104</v>
      </c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1"/>
      <c r="BY149" s="15"/>
      <c r="BZ149" s="16"/>
      <c r="CB149" s="2" t="s">
        <v>104</v>
      </c>
      <c r="CC149" s="47"/>
    </row>
    <row r="150" spans="1:81" customFormat="1" ht="34.5" outlineLevel="1" x14ac:dyDescent="0.25">
      <c r="A150" s="55" t="s">
        <v>219</v>
      </c>
      <c r="B150" s="56" t="s">
        <v>29</v>
      </c>
      <c r="C150" s="83" t="s">
        <v>30</v>
      </c>
      <c r="D150" s="83"/>
      <c r="E150" s="83"/>
      <c r="F150" s="57" t="s">
        <v>31</v>
      </c>
      <c r="G150" s="58">
        <v>1.1299999999999999E-2</v>
      </c>
      <c r="H150" s="59">
        <v>5058.38</v>
      </c>
      <c r="I150" s="59">
        <v>2089.16</v>
      </c>
      <c r="J150" s="60">
        <v>236.87</v>
      </c>
      <c r="K150" s="60">
        <v>9</v>
      </c>
      <c r="L150" s="60">
        <v>65.95</v>
      </c>
      <c r="M150" s="60">
        <v>31.22</v>
      </c>
      <c r="N150" s="60">
        <v>3.85</v>
      </c>
      <c r="O150" s="60">
        <v>0.15</v>
      </c>
      <c r="P150" s="60">
        <v>219.68</v>
      </c>
      <c r="Q150" s="60">
        <v>3.28</v>
      </c>
      <c r="R150" s="60">
        <v>0.71</v>
      </c>
      <c r="S150" s="60">
        <v>0.01</v>
      </c>
      <c r="BY150" s="15"/>
      <c r="BZ150" s="16"/>
      <c r="CA150" s="2" t="s">
        <v>30</v>
      </c>
      <c r="CC150" s="47"/>
    </row>
    <row r="151" spans="1:81" customFormat="1" ht="15" outlineLevel="1" x14ac:dyDescent="0.25">
      <c r="A151" s="23"/>
      <c r="B151" s="24"/>
      <c r="C151" s="24"/>
      <c r="D151" s="24"/>
      <c r="E151" s="25" t="s">
        <v>220</v>
      </c>
      <c r="F151" s="26"/>
      <c r="G151" s="27"/>
      <c r="H151" s="11"/>
      <c r="I151" s="11"/>
      <c r="J151" s="11"/>
      <c r="K151" s="11"/>
      <c r="L151" s="28">
        <v>39.53</v>
      </c>
      <c r="M151" s="29"/>
      <c r="N151" s="29"/>
      <c r="O151" s="29"/>
      <c r="P151" s="29"/>
      <c r="Q151" s="29"/>
      <c r="R151" s="11"/>
      <c r="S151" s="30"/>
      <c r="BY151" s="15"/>
      <c r="BZ151" s="16"/>
      <c r="CC151" s="47"/>
    </row>
    <row r="152" spans="1:81" customFormat="1" ht="15" outlineLevel="1" x14ac:dyDescent="0.25">
      <c r="A152" s="23"/>
      <c r="B152" s="24"/>
      <c r="C152" s="24"/>
      <c r="D152" s="24"/>
      <c r="E152" s="25" t="s">
        <v>221</v>
      </c>
      <c r="F152" s="26"/>
      <c r="G152" s="27"/>
      <c r="H152" s="11"/>
      <c r="I152" s="11"/>
      <c r="J152" s="11"/>
      <c r="K152" s="11"/>
      <c r="L152" s="28">
        <v>21.33</v>
      </c>
      <c r="M152" s="29"/>
      <c r="N152" s="29"/>
      <c r="O152" s="29"/>
      <c r="P152" s="29"/>
      <c r="Q152" s="29"/>
      <c r="R152" s="11"/>
      <c r="S152" s="30"/>
      <c r="BY152" s="15"/>
      <c r="BZ152" s="16"/>
      <c r="CC152" s="47"/>
    </row>
    <row r="153" spans="1:81" customFormat="1" ht="33.75" outlineLevel="1" x14ac:dyDescent="0.25">
      <c r="A153" s="17" t="s">
        <v>222</v>
      </c>
      <c r="B153" s="18" t="s">
        <v>109</v>
      </c>
      <c r="C153" s="79" t="s">
        <v>110</v>
      </c>
      <c r="D153" s="79"/>
      <c r="E153" s="79"/>
      <c r="F153" s="19" t="s">
        <v>35</v>
      </c>
      <c r="G153" s="31">
        <v>21</v>
      </c>
      <c r="H153" s="21" t="s">
        <v>111</v>
      </c>
      <c r="I153" s="32"/>
      <c r="J153" s="32"/>
      <c r="K153" s="32"/>
      <c r="L153" s="21">
        <v>1912.05</v>
      </c>
      <c r="M153" s="32"/>
      <c r="N153" s="32"/>
      <c r="O153" s="32"/>
      <c r="P153" s="33">
        <v>0</v>
      </c>
      <c r="Q153" s="33">
        <v>0</v>
      </c>
      <c r="R153" s="33">
        <v>0</v>
      </c>
      <c r="S153" s="33">
        <v>0</v>
      </c>
      <c r="BY153" s="15"/>
      <c r="BZ153" s="16"/>
      <c r="CA153" s="2" t="s">
        <v>110</v>
      </c>
      <c r="CC153" s="47"/>
    </row>
    <row r="154" spans="1:81" customFormat="1" ht="15" outlineLevel="1" x14ac:dyDescent="0.25">
      <c r="A154" s="34"/>
      <c r="B154" s="35"/>
      <c r="C154" s="80" t="s">
        <v>112</v>
      </c>
      <c r="D154" s="80"/>
      <c r="E154" s="80"/>
      <c r="F154" s="80"/>
      <c r="G154" s="80"/>
      <c r="H154" s="80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1"/>
      <c r="BY154" s="15"/>
      <c r="BZ154" s="16"/>
      <c r="CB154" s="2" t="s">
        <v>112</v>
      </c>
      <c r="CC154" s="47"/>
    </row>
    <row r="155" spans="1:81" customFormat="1" ht="15" outlineLevel="1" x14ac:dyDescent="0.25">
      <c r="A155" s="82" t="s">
        <v>113</v>
      </c>
      <c r="B155" s="82"/>
      <c r="C155" s="82"/>
      <c r="D155" s="82"/>
      <c r="E155" s="82"/>
      <c r="F155" s="82"/>
      <c r="G155" s="82"/>
      <c r="H155" s="82"/>
      <c r="I155" s="82"/>
      <c r="J155" s="82"/>
      <c r="K155" s="82"/>
      <c r="L155" s="82"/>
      <c r="M155" s="82"/>
      <c r="N155" s="82"/>
      <c r="O155" s="82"/>
      <c r="P155" s="82"/>
      <c r="Q155" s="82"/>
      <c r="R155" s="82"/>
      <c r="S155" s="82"/>
      <c r="BY155" s="15"/>
      <c r="BZ155" s="16" t="s">
        <v>113</v>
      </c>
      <c r="CC155" s="47"/>
    </row>
    <row r="156" spans="1:81" customFormat="1" ht="57" outlineLevel="1" x14ac:dyDescent="0.25">
      <c r="A156" s="17" t="s">
        <v>223</v>
      </c>
      <c r="B156" s="18" t="s">
        <v>115</v>
      </c>
      <c r="C156" s="79" t="s">
        <v>116</v>
      </c>
      <c r="D156" s="79"/>
      <c r="E156" s="79"/>
      <c r="F156" s="19" t="s">
        <v>35</v>
      </c>
      <c r="G156" s="31">
        <v>4</v>
      </c>
      <c r="H156" s="21">
        <v>17.07</v>
      </c>
      <c r="I156" s="22">
        <v>12.97</v>
      </c>
      <c r="J156" s="32"/>
      <c r="K156" s="32"/>
      <c r="L156" s="22">
        <v>85.01</v>
      </c>
      <c r="M156" s="22">
        <v>68.61</v>
      </c>
      <c r="N156" s="32"/>
      <c r="O156" s="32"/>
      <c r="P156" s="22">
        <v>1.38</v>
      </c>
      <c r="Q156" s="37">
        <v>7.3</v>
      </c>
      <c r="R156" s="33">
        <v>0</v>
      </c>
      <c r="S156" s="33">
        <v>0</v>
      </c>
      <c r="BY156" s="15"/>
      <c r="BZ156" s="16"/>
      <c r="CA156" s="2" t="s">
        <v>116</v>
      </c>
      <c r="CC156" s="47"/>
    </row>
    <row r="157" spans="1:81" customFormat="1" ht="15" outlineLevel="1" x14ac:dyDescent="0.25">
      <c r="A157" s="23"/>
      <c r="B157" s="24"/>
      <c r="C157" s="24"/>
      <c r="D157" s="24"/>
      <c r="E157" s="25" t="s">
        <v>117</v>
      </c>
      <c r="F157" s="26"/>
      <c r="G157" s="27"/>
      <c r="H157" s="11"/>
      <c r="I157" s="11"/>
      <c r="J157" s="11"/>
      <c r="K157" s="11"/>
      <c r="L157" s="28">
        <v>66.55</v>
      </c>
      <c r="M157" s="29"/>
      <c r="N157" s="29"/>
      <c r="O157" s="29"/>
      <c r="P157" s="29"/>
      <c r="Q157" s="29"/>
      <c r="R157" s="11"/>
      <c r="S157" s="30"/>
      <c r="BY157" s="15"/>
      <c r="BZ157" s="16"/>
      <c r="CC157" s="47"/>
    </row>
    <row r="158" spans="1:81" customFormat="1" ht="15" outlineLevel="1" x14ac:dyDescent="0.25">
      <c r="A158" s="23"/>
      <c r="B158" s="24"/>
      <c r="C158" s="24"/>
      <c r="D158" s="24"/>
      <c r="E158" s="25" t="s">
        <v>118</v>
      </c>
      <c r="F158" s="26"/>
      <c r="G158" s="27"/>
      <c r="H158" s="11"/>
      <c r="I158" s="11"/>
      <c r="J158" s="11"/>
      <c r="K158" s="11"/>
      <c r="L158" s="28">
        <v>34.99</v>
      </c>
      <c r="M158" s="29"/>
      <c r="N158" s="29"/>
      <c r="O158" s="29"/>
      <c r="P158" s="29"/>
      <c r="Q158" s="29"/>
      <c r="R158" s="11"/>
      <c r="S158" s="30"/>
      <c r="BY158" s="15"/>
      <c r="BZ158" s="16"/>
      <c r="CC158" s="47"/>
    </row>
    <row r="159" spans="1:81" customFormat="1" ht="33.75" outlineLevel="1" x14ac:dyDescent="0.25">
      <c r="A159" s="17" t="s">
        <v>224</v>
      </c>
      <c r="B159" s="18" t="s">
        <v>120</v>
      </c>
      <c r="C159" s="79" t="s">
        <v>121</v>
      </c>
      <c r="D159" s="79"/>
      <c r="E159" s="79"/>
      <c r="F159" s="19" t="s">
        <v>35</v>
      </c>
      <c r="G159" s="31">
        <v>4</v>
      </c>
      <c r="H159" s="21" t="s">
        <v>122</v>
      </c>
      <c r="I159" s="32"/>
      <c r="J159" s="32"/>
      <c r="K159" s="32"/>
      <c r="L159" s="21">
        <v>1880.13</v>
      </c>
      <c r="M159" s="32"/>
      <c r="N159" s="32"/>
      <c r="O159" s="32"/>
      <c r="P159" s="33">
        <v>0</v>
      </c>
      <c r="Q159" s="33">
        <v>0</v>
      </c>
      <c r="R159" s="33">
        <v>0</v>
      </c>
      <c r="S159" s="33">
        <v>0</v>
      </c>
      <c r="BY159" s="15"/>
      <c r="BZ159" s="16"/>
      <c r="CA159" s="2" t="s">
        <v>121</v>
      </c>
      <c r="CC159" s="47"/>
    </row>
    <row r="160" spans="1:81" customFormat="1" ht="15" outlineLevel="1" x14ac:dyDescent="0.25">
      <c r="A160" s="34"/>
      <c r="B160" s="35"/>
      <c r="C160" s="80" t="s">
        <v>123</v>
      </c>
      <c r="D160" s="80"/>
      <c r="E160" s="80"/>
      <c r="F160" s="80"/>
      <c r="G160" s="80"/>
      <c r="H160" s="80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1"/>
      <c r="BY160" s="15"/>
      <c r="BZ160" s="16"/>
      <c r="CB160" s="2" t="s">
        <v>123</v>
      </c>
      <c r="CC160" s="47"/>
    </row>
    <row r="161" spans="1:81" customFormat="1" ht="34.5" outlineLevel="1" x14ac:dyDescent="0.25">
      <c r="A161" s="17" t="s">
        <v>225</v>
      </c>
      <c r="B161" s="18" t="s">
        <v>125</v>
      </c>
      <c r="C161" s="79" t="s">
        <v>126</v>
      </c>
      <c r="D161" s="79"/>
      <c r="E161" s="79"/>
      <c r="F161" s="19" t="s">
        <v>59</v>
      </c>
      <c r="G161" s="40">
        <v>0.3</v>
      </c>
      <c r="H161" s="21">
        <v>406.66</v>
      </c>
      <c r="I161" s="22">
        <v>278.99</v>
      </c>
      <c r="J161" s="22">
        <v>90.04</v>
      </c>
      <c r="K161" s="22">
        <v>5.0199999999999996</v>
      </c>
      <c r="L161" s="22">
        <v>160.81</v>
      </c>
      <c r="M161" s="22">
        <v>110.69</v>
      </c>
      <c r="N161" s="22">
        <v>38.83</v>
      </c>
      <c r="O161" s="22">
        <v>2.16</v>
      </c>
      <c r="P161" s="22">
        <v>29.68</v>
      </c>
      <c r="Q161" s="22">
        <v>11.78</v>
      </c>
      <c r="R161" s="37">
        <v>0.4</v>
      </c>
      <c r="S161" s="22">
        <v>0.17</v>
      </c>
      <c r="BY161" s="15"/>
      <c r="BZ161" s="16"/>
      <c r="CA161" s="2" t="s">
        <v>126</v>
      </c>
      <c r="CC161" s="47"/>
    </row>
    <row r="162" spans="1:81" customFormat="1" ht="15" outlineLevel="1" x14ac:dyDescent="0.25">
      <c r="A162" s="23"/>
      <c r="B162" s="24"/>
      <c r="C162" s="24"/>
      <c r="D162" s="24"/>
      <c r="E162" s="25" t="s">
        <v>127</v>
      </c>
      <c r="F162" s="26"/>
      <c r="G162" s="27"/>
      <c r="H162" s="11"/>
      <c r="I162" s="11"/>
      <c r="J162" s="11"/>
      <c r="K162" s="11"/>
      <c r="L162" s="28">
        <v>109.46</v>
      </c>
      <c r="M162" s="29"/>
      <c r="N162" s="29"/>
      <c r="O162" s="29"/>
      <c r="P162" s="29"/>
      <c r="Q162" s="29"/>
      <c r="R162" s="11"/>
      <c r="S162" s="30"/>
      <c r="BY162" s="15"/>
      <c r="BZ162" s="16"/>
      <c r="CC162" s="47"/>
    </row>
    <row r="163" spans="1:81" customFormat="1" ht="15" outlineLevel="1" x14ac:dyDescent="0.25">
      <c r="A163" s="23"/>
      <c r="B163" s="24"/>
      <c r="C163" s="24"/>
      <c r="D163" s="24"/>
      <c r="E163" s="25" t="s">
        <v>128</v>
      </c>
      <c r="F163" s="26"/>
      <c r="G163" s="27"/>
      <c r="H163" s="11"/>
      <c r="I163" s="11"/>
      <c r="J163" s="11"/>
      <c r="K163" s="11"/>
      <c r="L163" s="28">
        <v>57.55</v>
      </c>
      <c r="M163" s="29"/>
      <c r="N163" s="29"/>
      <c r="O163" s="29"/>
      <c r="P163" s="29"/>
      <c r="Q163" s="29"/>
      <c r="R163" s="11"/>
      <c r="S163" s="30"/>
      <c r="BY163" s="15"/>
      <c r="BZ163" s="16"/>
      <c r="CC163" s="47"/>
    </row>
    <row r="164" spans="1:81" customFormat="1" ht="45" outlineLevel="1" x14ac:dyDescent="0.25">
      <c r="A164" s="17" t="s">
        <v>226</v>
      </c>
      <c r="B164" s="18" t="s">
        <v>130</v>
      </c>
      <c r="C164" s="79" t="s">
        <v>131</v>
      </c>
      <c r="D164" s="79"/>
      <c r="E164" s="79"/>
      <c r="F164" s="19" t="s">
        <v>94</v>
      </c>
      <c r="G164" s="40">
        <v>30.6</v>
      </c>
      <c r="H164" s="21" t="s">
        <v>132</v>
      </c>
      <c r="I164" s="32"/>
      <c r="J164" s="32"/>
      <c r="K164" s="32"/>
      <c r="L164" s="21">
        <v>5410.56</v>
      </c>
      <c r="M164" s="32"/>
      <c r="N164" s="32"/>
      <c r="O164" s="32"/>
      <c r="P164" s="33">
        <v>0</v>
      </c>
      <c r="Q164" s="33">
        <v>0</v>
      </c>
      <c r="R164" s="33">
        <v>0</v>
      </c>
      <c r="S164" s="33">
        <v>0</v>
      </c>
      <c r="BY164" s="15"/>
      <c r="BZ164" s="16"/>
      <c r="CA164" s="2" t="s">
        <v>131</v>
      </c>
      <c r="CC164" s="47"/>
    </row>
    <row r="165" spans="1:81" customFormat="1" ht="15" outlineLevel="1" x14ac:dyDescent="0.25">
      <c r="A165" s="34"/>
      <c r="B165" s="35"/>
      <c r="C165" s="80" t="s">
        <v>133</v>
      </c>
      <c r="D165" s="80"/>
      <c r="E165" s="80"/>
      <c r="F165" s="80"/>
      <c r="G165" s="80"/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1"/>
      <c r="BY165" s="15"/>
      <c r="BZ165" s="16"/>
      <c r="CB165" s="2" t="s">
        <v>133</v>
      </c>
      <c r="CC165" s="47"/>
    </row>
    <row r="166" spans="1:81" customFormat="1" ht="23.25" outlineLevel="1" x14ac:dyDescent="0.25">
      <c r="A166" s="17" t="s">
        <v>227</v>
      </c>
      <c r="B166" s="18" t="s">
        <v>135</v>
      </c>
      <c r="C166" s="79" t="s">
        <v>136</v>
      </c>
      <c r="D166" s="79"/>
      <c r="E166" s="79"/>
      <c r="F166" s="19" t="s">
        <v>41</v>
      </c>
      <c r="G166" s="39">
        <v>4.2000000000000003E-2</v>
      </c>
      <c r="H166" s="21">
        <v>818.71</v>
      </c>
      <c r="I166" s="22">
        <v>566.05999999999995</v>
      </c>
      <c r="J166" s="22">
        <v>188.94</v>
      </c>
      <c r="K166" s="22">
        <v>3.02</v>
      </c>
      <c r="L166" s="22">
        <v>45.53</v>
      </c>
      <c r="M166" s="22">
        <v>31.44</v>
      </c>
      <c r="N166" s="22">
        <v>11.41</v>
      </c>
      <c r="O166" s="22">
        <v>0.18</v>
      </c>
      <c r="P166" s="22">
        <v>62.41</v>
      </c>
      <c r="Q166" s="22">
        <v>3.47</v>
      </c>
      <c r="R166" s="22">
        <v>0.26</v>
      </c>
      <c r="S166" s="22">
        <v>0.02</v>
      </c>
      <c r="BY166" s="15"/>
      <c r="BZ166" s="16"/>
      <c r="CA166" s="2" t="s">
        <v>136</v>
      </c>
      <c r="CC166" s="47"/>
    </row>
    <row r="167" spans="1:81" customFormat="1" ht="15" outlineLevel="1" x14ac:dyDescent="0.25">
      <c r="A167" s="23"/>
      <c r="B167" s="24"/>
      <c r="C167" s="24"/>
      <c r="D167" s="24"/>
      <c r="E167" s="25" t="s">
        <v>137</v>
      </c>
      <c r="F167" s="26"/>
      <c r="G167" s="27"/>
      <c r="H167" s="11"/>
      <c r="I167" s="11"/>
      <c r="J167" s="11"/>
      <c r="K167" s="11"/>
      <c r="L167" s="28">
        <v>30.67</v>
      </c>
      <c r="M167" s="29"/>
      <c r="N167" s="29"/>
      <c r="O167" s="29"/>
      <c r="P167" s="29"/>
      <c r="Q167" s="29"/>
      <c r="R167" s="11"/>
      <c r="S167" s="30"/>
      <c r="BY167" s="15"/>
      <c r="BZ167" s="16"/>
      <c r="CC167" s="47"/>
    </row>
    <row r="168" spans="1:81" customFormat="1" ht="15" outlineLevel="1" x14ac:dyDescent="0.25">
      <c r="A168" s="23"/>
      <c r="B168" s="24"/>
      <c r="C168" s="24"/>
      <c r="D168" s="24"/>
      <c r="E168" s="25" t="s">
        <v>138</v>
      </c>
      <c r="F168" s="26"/>
      <c r="G168" s="27"/>
      <c r="H168" s="11"/>
      <c r="I168" s="11"/>
      <c r="J168" s="11"/>
      <c r="K168" s="11"/>
      <c r="L168" s="28">
        <v>14.78</v>
      </c>
      <c r="M168" s="29"/>
      <c r="N168" s="29"/>
      <c r="O168" s="29"/>
      <c r="P168" s="29"/>
      <c r="Q168" s="29"/>
      <c r="R168" s="11"/>
      <c r="S168" s="30"/>
      <c r="BY168" s="15"/>
      <c r="BZ168" s="16"/>
      <c r="CC168" s="47"/>
    </row>
    <row r="169" spans="1:81" customFormat="1" ht="33.75" outlineLevel="1" x14ac:dyDescent="0.25">
      <c r="A169" s="17" t="s">
        <v>228</v>
      </c>
      <c r="B169" s="18" t="s">
        <v>140</v>
      </c>
      <c r="C169" s="79" t="s">
        <v>141</v>
      </c>
      <c r="D169" s="79"/>
      <c r="E169" s="79"/>
      <c r="F169" s="19" t="s">
        <v>142</v>
      </c>
      <c r="G169" s="40">
        <v>6.3</v>
      </c>
      <c r="H169" s="21" t="s">
        <v>143</v>
      </c>
      <c r="I169" s="32"/>
      <c r="J169" s="32"/>
      <c r="K169" s="32"/>
      <c r="L169" s="21">
        <v>1149.07</v>
      </c>
      <c r="M169" s="32"/>
      <c r="N169" s="32"/>
      <c r="O169" s="32"/>
      <c r="P169" s="33">
        <v>0</v>
      </c>
      <c r="Q169" s="33">
        <v>0</v>
      </c>
      <c r="R169" s="33">
        <v>0</v>
      </c>
      <c r="S169" s="33">
        <v>0</v>
      </c>
      <c r="BY169" s="15"/>
      <c r="BZ169" s="16"/>
      <c r="CA169" s="2" t="s">
        <v>141</v>
      </c>
      <c r="CC169" s="47"/>
    </row>
    <row r="170" spans="1:81" customFormat="1" ht="15" outlineLevel="1" x14ac:dyDescent="0.25">
      <c r="A170" s="34"/>
      <c r="B170" s="35"/>
      <c r="C170" s="80" t="s">
        <v>144</v>
      </c>
      <c r="D170" s="80"/>
      <c r="E170" s="80"/>
      <c r="F170" s="80"/>
      <c r="G170" s="80"/>
      <c r="H170" s="80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1"/>
      <c r="BY170" s="15"/>
      <c r="BZ170" s="16"/>
      <c r="CB170" s="2" t="s">
        <v>144</v>
      </c>
      <c r="CC170" s="47"/>
    </row>
    <row r="171" spans="1:81" customFormat="1" ht="34.5" outlineLevel="1" x14ac:dyDescent="0.25">
      <c r="A171" s="17" t="s">
        <v>229</v>
      </c>
      <c r="B171" s="18" t="s">
        <v>146</v>
      </c>
      <c r="C171" s="79" t="s">
        <v>147</v>
      </c>
      <c r="D171" s="79"/>
      <c r="E171" s="79"/>
      <c r="F171" s="19" t="s">
        <v>59</v>
      </c>
      <c r="G171" s="36">
        <v>3.04</v>
      </c>
      <c r="H171" s="21">
        <v>1114.8800000000001</v>
      </c>
      <c r="I171" s="22">
        <v>230.11</v>
      </c>
      <c r="J171" s="22">
        <v>842.61</v>
      </c>
      <c r="K171" s="22">
        <v>216.58</v>
      </c>
      <c r="L171" s="21">
        <v>4828.03</v>
      </c>
      <c r="M171" s="21">
        <v>1017.65</v>
      </c>
      <c r="N171" s="21">
        <v>3682.21</v>
      </c>
      <c r="O171" s="22">
        <v>946.45</v>
      </c>
      <c r="P171" s="22">
        <v>24.48</v>
      </c>
      <c r="Q171" s="22">
        <v>108.26</v>
      </c>
      <c r="R171" s="22">
        <v>19.96</v>
      </c>
      <c r="S171" s="22">
        <v>87.23</v>
      </c>
      <c r="BY171" s="15"/>
      <c r="BZ171" s="16"/>
      <c r="CA171" s="2" t="s">
        <v>147</v>
      </c>
      <c r="CC171" s="47"/>
    </row>
    <row r="172" spans="1:81" customFormat="1" ht="15" outlineLevel="1" x14ac:dyDescent="0.25">
      <c r="A172" s="23"/>
      <c r="B172" s="24"/>
      <c r="C172" s="24"/>
      <c r="D172" s="24"/>
      <c r="E172" s="25" t="s">
        <v>148</v>
      </c>
      <c r="F172" s="26"/>
      <c r="G172" s="27"/>
      <c r="H172" s="11"/>
      <c r="I172" s="11"/>
      <c r="J172" s="11"/>
      <c r="K172" s="11"/>
      <c r="L172" s="38">
        <v>1905.18</v>
      </c>
      <c r="M172" s="29"/>
      <c r="N172" s="29"/>
      <c r="O172" s="29"/>
      <c r="P172" s="29"/>
      <c r="Q172" s="29"/>
      <c r="R172" s="11"/>
      <c r="S172" s="30"/>
      <c r="BY172" s="15"/>
      <c r="BZ172" s="16"/>
      <c r="CC172" s="47"/>
    </row>
    <row r="173" spans="1:81" customFormat="1" ht="15" outlineLevel="1" x14ac:dyDescent="0.25">
      <c r="A173" s="23"/>
      <c r="B173" s="24"/>
      <c r="C173" s="24"/>
      <c r="D173" s="24"/>
      <c r="E173" s="25" t="s">
        <v>149</v>
      </c>
      <c r="F173" s="26"/>
      <c r="G173" s="27"/>
      <c r="H173" s="11"/>
      <c r="I173" s="11"/>
      <c r="J173" s="11"/>
      <c r="K173" s="11"/>
      <c r="L173" s="38">
        <v>1001.69</v>
      </c>
      <c r="M173" s="29"/>
      <c r="N173" s="29"/>
      <c r="O173" s="29"/>
      <c r="P173" s="29"/>
      <c r="Q173" s="29"/>
      <c r="R173" s="11"/>
      <c r="S173" s="30"/>
      <c r="BY173" s="15"/>
      <c r="BZ173" s="16"/>
      <c r="CC173" s="47"/>
    </row>
    <row r="174" spans="1:81" customFormat="1" ht="45" outlineLevel="1" x14ac:dyDescent="0.25">
      <c r="A174" s="17" t="s">
        <v>230</v>
      </c>
      <c r="B174" s="18" t="s">
        <v>130</v>
      </c>
      <c r="C174" s="79" t="s">
        <v>131</v>
      </c>
      <c r="D174" s="79"/>
      <c r="E174" s="79"/>
      <c r="F174" s="19" t="s">
        <v>94</v>
      </c>
      <c r="G174" s="36">
        <v>310.08</v>
      </c>
      <c r="H174" s="21" t="s">
        <v>132</v>
      </c>
      <c r="I174" s="32"/>
      <c r="J174" s="32"/>
      <c r="K174" s="32"/>
      <c r="L174" s="21">
        <v>54826.96</v>
      </c>
      <c r="M174" s="32"/>
      <c r="N174" s="32"/>
      <c r="O174" s="32"/>
      <c r="P174" s="33">
        <v>0</v>
      </c>
      <c r="Q174" s="33">
        <v>0</v>
      </c>
      <c r="R174" s="33">
        <v>0</v>
      </c>
      <c r="S174" s="33">
        <v>0</v>
      </c>
      <c r="BY174" s="15"/>
      <c r="BZ174" s="16"/>
      <c r="CA174" s="2" t="s">
        <v>131</v>
      </c>
      <c r="CC174" s="47"/>
    </row>
    <row r="175" spans="1:81" customFormat="1" ht="15" outlineLevel="1" x14ac:dyDescent="0.25">
      <c r="A175" s="34"/>
      <c r="B175" s="35"/>
      <c r="C175" s="80" t="s">
        <v>133</v>
      </c>
      <c r="D175" s="80"/>
      <c r="E175" s="80"/>
      <c r="F175" s="80"/>
      <c r="G175" s="80"/>
      <c r="H175" s="80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1"/>
      <c r="BY175" s="15"/>
      <c r="BZ175" s="16"/>
      <c r="CB175" s="2" t="s">
        <v>133</v>
      </c>
      <c r="CC175" s="47"/>
    </row>
    <row r="176" spans="1:81" customFormat="1" ht="45.75" outlineLevel="1" x14ac:dyDescent="0.25">
      <c r="A176" s="17" t="s">
        <v>231</v>
      </c>
      <c r="B176" s="18" t="s">
        <v>125</v>
      </c>
      <c r="C176" s="79" t="s">
        <v>232</v>
      </c>
      <c r="D176" s="79"/>
      <c r="E176" s="79"/>
      <c r="F176" s="19" t="s">
        <v>59</v>
      </c>
      <c r="G176" s="36">
        <v>1.52</v>
      </c>
      <c r="H176" s="21">
        <v>406.66</v>
      </c>
      <c r="I176" s="22">
        <v>278.99</v>
      </c>
      <c r="J176" s="22">
        <v>90.04</v>
      </c>
      <c r="K176" s="22">
        <v>5.0199999999999996</v>
      </c>
      <c r="L176" s="22">
        <v>870.85</v>
      </c>
      <c r="M176" s="22">
        <v>616.91</v>
      </c>
      <c r="N176" s="22">
        <v>196.74</v>
      </c>
      <c r="O176" s="22">
        <v>10.97</v>
      </c>
      <c r="P176" s="22">
        <v>29.68</v>
      </c>
      <c r="Q176" s="22">
        <v>65.63</v>
      </c>
      <c r="R176" s="37">
        <v>0.4</v>
      </c>
      <c r="S176" s="22">
        <v>0.87</v>
      </c>
      <c r="BY176" s="15"/>
      <c r="BZ176" s="16"/>
      <c r="CA176" s="2" t="s">
        <v>232</v>
      </c>
      <c r="CC176" s="47"/>
    </row>
    <row r="177" spans="1:81" customFormat="1" ht="15" outlineLevel="1" x14ac:dyDescent="0.25">
      <c r="A177" s="23"/>
      <c r="B177" s="24"/>
      <c r="C177" s="24"/>
      <c r="D177" s="24"/>
      <c r="E177" s="25" t="s">
        <v>153</v>
      </c>
      <c r="F177" s="26"/>
      <c r="G177" s="27"/>
      <c r="H177" s="11"/>
      <c r="I177" s="11"/>
      <c r="J177" s="11"/>
      <c r="K177" s="11"/>
      <c r="L177" s="28">
        <v>609.04</v>
      </c>
      <c r="M177" s="29"/>
      <c r="N177" s="29"/>
      <c r="O177" s="29"/>
      <c r="P177" s="29"/>
      <c r="Q177" s="29"/>
      <c r="R177" s="11"/>
      <c r="S177" s="30"/>
      <c r="BY177" s="15"/>
      <c r="BZ177" s="16"/>
      <c r="CC177" s="47"/>
    </row>
    <row r="178" spans="1:81" customFormat="1" ht="15" outlineLevel="1" x14ac:dyDescent="0.25">
      <c r="A178" s="23"/>
      <c r="B178" s="24"/>
      <c r="C178" s="24"/>
      <c r="D178" s="24"/>
      <c r="E178" s="25" t="s">
        <v>154</v>
      </c>
      <c r="F178" s="26"/>
      <c r="G178" s="27"/>
      <c r="H178" s="11"/>
      <c r="I178" s="11"/>
      <c r="J178" s="11"/>
      <c r="K178" s="11"/>
      <c r="L178" s="28">
        <v>320.22000000000003</v>
      </c>
      <c r="M178" s="29"/>
      <c r="N178" s="29"/>
      <c r="O178" s="29"/>
      <c r="P178" s="29"/>
      <c r="Q178" s="29"/>
      <c r="R178" s="11"/>
      <c r="S178" s="30"/>
      <c r="BY178" s="15"/>
      <c r="BZ178" s="16"/>
      <c r="CC178" s="47"/>
    </row>
    <row r="179" spans="1:81" customFormat="1" ht="45" outlineLevel="1" x14ac:dyDescent="0.25">
      <c r="A179" s="17" t="s">
        <v>233</v>
      </c>
      <c r="B179" s="18" t="s">
        <v>130</v>
      </c>
      <c r="C179" s="79" t="s">
        <v>131</v>
      </c>
      <c r="D179" s="79"/>
      <c r="E179" s="79"/>
      <c r="F179" s="19" t="s">
        <v>94</v>
      </c>
      <c r="G179" s="36">
        <v>155.04</v>
      </c>
      <c r="H179" s="21" t="s">
        <v>132</v>
      </c>
      <c r="I179" s="32"/>
      <c r="J179" s="32"/>
      <c r="K179" s="32"/>
      <c r="L179" s="21">
        <v>27413.48</v>
      </c>
      <c r="M179" s="32"/>
      <c r="N179" s="32"/>
      <c r="O179" s="32"/>
      <c r="P179" s="33">
        <v>0</v>
      </c>
      <c r="Q179" s="33">
        <v>0</v>
      </c>
      <c r="R179" s="33">
        <v>0</v>
      </c>
      <c r="S179" s="33">
        <v>0</v>
      </c>
      <c r="BY179" s="15"/>
      <c r="BZ179" s="16"/>
      <c r="CA179" s="2" t="s">
        <v>131</v>
      </c>
      <c r="CC179" s="47"/>
    </row>
    <row r="180" spans="1:81" customFormat="1" ht="15" outlineLevel="1" x14ac:dyDescent="0.25">
      <c r="A180" s="34"/>
      <c r="B180" s="35"/>
      <c r="C180" s="80" t="s">
        <v>133</v>
      </c>
      <c r="D180" s="80"/>
      <c r="E180" s="80"/>
      <c r="F180" s="80"/>
      <c r="G180" s="80"/>
      <c r="H180" s="80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1"/>
      <c r="BY180" s="15"/>
      <c r="BZ180" s="16"/>
      <c r="CB180" s="2" t="s">
        <v>133</v>
      </c>
      <c r="CC180" s="47"/>
    </row>
    <row r="181" spans="1:81" customFormat="1" ht="34.5" outlineLevel="1" x14ac:dyDescent="0.25">
      <c r="A181" s="17" t="s">
        <v>234</v>
      </c>
      <c r="B181" s="18" t="s">
        <v>125</v>
      </c>
      <c r="C181" s="79" t="s">
        <v>126</v>
      </c>
      <c r="D181" s="79"/>
      <c r="E181" s="79"/>
      <c r="F181" s="19" t="s">
        <v>59</v>
      </c>
      <c r="G181" s="36">
        <v>3.24</v>
      </c>
      <c r="H181" s="21">
        <v>406.66</v>
      </c>
      <c r="I181" s="22">
        <v>278.99</v>
      </c>
      <c r="J181" s="22">
        <v>90.04</v>
      </c>
      <c r="K181" s="22">
        <v>5.0199999999999996</v>
      </c>
      <c r="L181" s="21">
        <v>1736.72</v>
      </c>
      <c r="M181" s="21">
        <v>1195.44</v>
      </c>
      <c r="N181" s="22">
        <v>419.36</v>
      </c>
      <c r="O181" s="22">
        <v>23.38</v>
      </c>
      <c r="P181" s="22">
        <v>29.68</v>
      </c>
      <c r="Q181" s="22">
        <v>127.18</v>
      </c>
      <c r="R181" s="37">
        <v>0.4</v>
      </c>
      <c r="S181" s="22">
        <v>1.86</v>
      </c>
      <c r="BY181" s="15"/>
      <c r="BZ181" s="16"/>
      <c r="CA181" s="2" t="s">
        <v>126</v>
      </c>
      <c r="CC181" s="47"/>
    </row>
    <row r="182" spans="1:81" customFormat="1" ht="15" outlineLevel="1" x14ac:dyDescent="0.25">
      <c r="A182" s="23"/>
      <c r="B182" s="24"/>
      <c r="C182" s="24"/>
      <c r="D182" s="24"/>
      <c r="E182" s="25" t="s">
        <v>235</v>
      </c>
      <c r="F182" s="26"/>
      <c r="G182" s="27"/>
      <c r="H182" s="11"/>
      <c r="I182" s="11"/>
      <c r="J182" s="11"/>
      <c r="K182" s="11"/>
      <c r="L182" s="38">
        <v>1182.26</v>
      </c>
      <c r="M182" s="29"/>
      <c r="N182" s="29"/>
      <c r="O182" s="29"/>
      <c r="P182" s="29"/>
      <c r="Q182" s="29"/>
      <c r="R182" s="11"/>
      <c r="S182" s="30"/>
      <c r="BY182" s="15"/>
      <c r="BZ182" s="16"/>
      <c r="CC182" s="47"/>
    </row>
    <row r="183" spans="1:81" customFormat="1" ht="15" outlineLevel="1" x14ac:dyDescent="0.25">
      <c r="A183" s="23"/>
      <c r="B183" s="24"/>
      <c r="C183" s="24"/>
      <c r="D183" s="24"/>
      <c r="E183" s="25" t="s">
        <v>236</v>
      </c>
      <c r="F183" s="26"/>
      <c r="G183" s="27"/>
      <c r="H183" s="11"/>
      <c r="I183" s="11"/>
      <c r="J183" s="11"/>
      <c r="K183" s="11"/>
      <c r="L183" s="28">
        <v>621.6</v>
      </c>
      <c r="M183" s="29"/>
      <c r="N183" s="29"/>
      <c r="O183" s="29"/>
      <c r="P183" s="29"/>
      <c r="Q183" s="29"/>
      <c r="R183" s="11"/>
      <c r="S183" s="30"/>
      <c r="BY183" s="15"/>
      <c r="BZ183" s="16"/>
      <c r="CC183" s="47"/>
    </row>
    <row r="184" spans="1:81" customFormat="1" ht="45" outlineLevel="1" x14ac:dyDescent="0.25">
      <c r="A184" s="17" t="s">
        <v>237</v>
      </c>
      <c r="B184" s="18" t="s">
        <v>130</v>
      </c>
      <c r="C184" s="79" t="s">
        <v>131</v>
      </c>
      <c r="D184" s="79"/>
      <c r="E184" s="79"/>
      <c r="F184" s="19" t="s">
        <v>94</v>
      </c>
      <c r="G184" s="36">
        <v>330.48</v>
      </c>
      <c r="H184" s="21" t="s">
        <v>132</v>
      </c>
      <c r="I184" s="32"/>
      <c r="J184" s="32"/>
      <c r="K184" s="32"/>
      <c r="L184" s="21">
        <v>58434</v>
      </c>
      <c r="M184" s="32"/>
      <c r="N184" s="32"/>
      <c r="O184" s="32"/>
      <c r="P184" s="33">
        <v>0</v>
      </c>
      <c r="Q184" s="33">
        <v>0</v>
      </c>
      <c r="R184" s="33">
        <v>0</v>
      </c>
      <c r="S184" s="33">
        <v>0</v>
      </c>
      <c r="BY184" s="15"/>
      <c r="BZ184" s="16"/>
      <c r="CA184" s="2" t="s">
        <v>131</v>
      </c>
      <c r="CC184" s="47"/>
    </row>
    <row r="185" spans="1:81" customFormat="1" ht="15" outlineLevel="1" x14ac:dyDescent="0.25">
      <c r="A185" s="34"/>
      <c r="B185" s="35"/>
      <c r="C185" s="80" t="s">
        <v>133</v>
      </c>
      <c r="D185" s="80"/>
      <c r="E185" s="80"/>
      <c r="F185" s="80"/>
      <c r="G185" s="80"/>
      <c r="H185" s="80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1"/>
      <c r="BY185" s="15"/>
      <c r="BZ185" s="16"/>
      <c r="CB185" s="2" t="s">
        <v>133</v>
      </c>
      <c r="CC185" s="47"/>
    </row>
    <row r="186" spans="1:81" customFormat="1" ht="34.5" outlineLevel="1" x14ac:dyDescent="0.25">
      <c r="A186" s="17" t="s">
        <v>238</v>
      </c>
      <c r="B186" s="18" t="s">
        <v>125</v>
      </c>
      <c r="C186" s="79" t="s">
        <v>126</v>
      </c>
      <c r="D186" s="79"/>
      <c r="E186" s="79"/>
      <c r="F186" s="19" t="s">
        <v>59</v>
      </c>
      <c r="G186" s="40">
        <v>0.2</v>
      </c>
      <c r="H186" s="21">
        <v>406.66</v>
      </c>
      <c r="I186" s="22">
        <v>278.99</v>
      </c>
      <c r="J186" s="22">
        <v>90.04</v>
      </c>
      <c r="K186" s="22">
        <v>5.0199999999999996</v>
      </c>
      <c r="L186" s="22">
        <v>107.21</v>
      </c>
      <c r="M186" s="22">
        <v>73.790000000000006</v>
      </c>
      <c r="N186" s="22">
        <v>25.89</v>
      </c>
      <c r="O186" s="22">
        <v>1.44</v>
      </c>
      <c r="P186" s="22">
        <v>29.68</v>
      </c>
      <c r="Q186" s="22">
        <v>7.85</v>
      </c>
      <c r="R186" s="37">
        <v>0.4</v>
      </c>
      <c r="S186" s="22">
        <v>0.12</v>
      </c>
      <c r="BY186" s="15"/>
      <c r="BZ186" s="16"/>
      <c r="CA186" s="2" t="s">
        <v>126</v>
      </c>
      <c r="CC186" s="47"/>
    </row>
    <row r="187" spans="1:81" customFormat="1" ht="15" outlineLevel="1" x14ac:dyDescent="0.25">
      <c r="A187" s="23"/>
      <c r="B187" s="24"/>
      <c r="C187" s="24"/>
      <c r="D187" s="24"/>
      <c r="E187" s="25" t="s">
        <v>239</v>
      </c>
      <c r="F187" s="26"/>
      <c r="G187" s="27"/>
      <c r="H187" s="11"/>
      <c r="I187" s="11"/>
      <c r="J187" s="11"/>
      <c r="K187" s="11"/>
      <c r="L187" s="28">
        <v>72.97</v>
      </c>
      <c r="M187" s="29"/>
      <c r="N187" s="29"/>
      <c r="O187" s="29"/>
      <c r="P187" s="29"/>
      <c r="Q187" s="29"/>
      <c r="R187" s="11"/>
      <c r="S187" s="30"/>
      <c r="BY187" s="15"/>
      <c r="BZ187" s="16"/>
      <c r="CC187" s="47"/>
    </row>
    <row r="188" spans="1:81" customFormat="1" ht="15" outlineLevel="1" x14ac:dyDescent="0.25">
      <c r="A188" s="23"/>
      <c r="B188" s="24"/>
      <c r="C188" s="24"/>
      <c r="D188" s="24"/>
      <c r="E188" s="25" t="s">
        <v>240</v>
      </c>
      <c r="F188" s="26"/>
      <c r="G188" s="27"/>
      <c r="H188" s="11"/>
      <c r="I188" s="11"/>
      <c r="J188" s="11"/>
      <c r="K188" s="11"/>
      <c r="L188" s="28">
        <v>38.369999999999997</v>
      </c>
      <c r="M188" s="29"/>
      <c r="N188" s="29"/>
      <c r="O188" s="29"/>
      <c r="P188" s="29"/>
      <c r="Q188" s="29"/>
      <c r="R188" s="11"/>
      <c r="S188" s="30"/>
      <c r="BY188" s="15"/>
      <c r="BZ188" s="16"/>
      <c r="CC188" s="47"/>
    </row>
    <row r="189" spans="1:81" customFormat="1" ht="45" outlineLevel="1" x14ac:dyDescent="0.25">
      <c r="A189" s="17" t="s">
        <v>241</v>
      </c>
      <c r="B189" s="18" t="s">
        <v>130</v>
      </c>
      <c r="C189" s="79" t="s">
        <v>131</v>
      </c>
      <c r="D189" s="79"/>
      <c r="E189" s="79"/>
      <c r="F189" s="19" t="s">
        <v>94</v>
      </c>
      <c r="G189" s="40">
        <v>20.399999999999999</v>
      </c>
      <c r="H189" s="21" t="s">
        <v>132</v>
      </c>
      <c r="I189" s="32"/>
      <c r="J189" s="32"/>
      <c r="K189" s="32"/>
      <c r="L189" s="21">
        <v>3607.04</v>
      </c>
      <c r="M189" s="32"/>
      <c r="N189" s="32"/>
      <c r="O189" s="32"/>
      <c r="P189" s="33">
        <v>0</v>
      </c>
      <c r="Q189" s="33">
        <v>0</v>
      </c>
      <c r="R189" s="33">
        <v>0</v>
      </c>
      <c r="S189" s="33">
        <v>0</v>
      </c>
      <c r="BY189" s="15"/>
      <c r="BZ189" s="16"/>
      <c r="CA189" s="2" t="s">
        <v>131</v>
      </c>
      <c r="CC189" s="47"/>
    </row>
    <row r="190" spans="1:81" customFormat="1" ht="15" outlineLevel="1" x14ac:dyDescent="0.25">
      <c r="A190" s="34"/>
      <c r="B190" s="35"/>
      <c r="C190" s="80" t="s">
        <v>133</v>
      </c>
      <c r="D190" s="80"/>
      <c r="E190" s="80"/>
      <c r="F190" s="80"/>
      <c r="G190" s="80"/>
      <c r="H190" s="80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1"/>
      <c r="BY190" s="15"/>
      <c r="BZ190" s="16"/>
      <c r="CB190" s="2" t="s">
        <v>133</v>
      </c>
      <c r="CC190" s="47"/>
    </row>
    <row r="191" spans="1:81" customFormat="1" ht="34.5" outlineLevel="1" x14ac:dyDescent="0.25">
      <c r="A191" s="17" t="s">
        <v>242</v>
      </c>
      <c r="B191" s="18" t="s">
        <v>125</v>
      </c>
      <c r="C191" s="79" t="s">
        <v>126</v>
      </c>
      <c r="D191" s="79"/>
      <c r="E191" s="79"/>
      <c r="F191" s="19" t="s">
        <v>59</v>
      </c>
      <c r="G191" s="40">
        <v>0.4</v>
      </c>
      <c r="H191" s="21">
        <v>406.66</v>
      </c>
      <c r="I191" s="22">
        <v>278.99</v>
      </c>
      <c r="J191" s="22">
        <v>90.04</v>
      </c>
      <c r="K191" s="22">
        <v>5.0199999999999996</v>
      </c>
      <c r="L191" s="22">
        <v>214.41</v>
      </c>
      <c r="M191" s="22">
        <v>147.59</v>
      </c>
      <c r="N191" s="22">
        <v>51.77</v>
      </c>
      <c r="O191" s="22">
        <v>2.89</v>
      </c>
      <c r="P191" s="22">
        <v>29.68</v>
      </c>
      <c r="Q191" s="37">
        <v>15.7</v>
      </c>
      <c r="R191" s="37">
        <v>0.4</v>
      </c>
      <c r="S191" s="22">
        <v>0.23</v>
      </c>
      <c r="BY191" s="15"/>
      <c r="BZ191" s="16"/>
      <c r="CA191" s="2" t="s">
        <v>126</v>
      </c>
      <c r="CC191" s="47"/>
    </row>
    <row r="192" spans="1:81" customFormat="1" ht="15" outlineLevel="1" x14ac:dyDescent="0.25">
      <c r="A192" s="23"/>
      <c r="B192" s="24"/>
      <c r="C192" s="24"/>
      <c r="D192" s="24"/>
      <c r="E192" s="25" t="s">
        <v>243</v>
      </c>
      <c r="F192" s="26"/>
      <c r="G192" s="27"/>
      <c r="H192" s="11"/>
      <c r="I192" s="11"/>
      <c r="J192" s="11"/>
      <c r="K192" s="11"/>
      <c r="L192" s="28">
        <v>145.97</v>
      </c>
      <c r="M192" s="29"/>
      <c r="N192" s="29"/>
      <c r="O192" s="29"/>
      <c r="P192" s="29"/>
      <c r="Q192" s="29"/>
      <c r="R192" s="11"/>
      <c r="S192" s="30"/>
      <c r="BY192" s="15"/>
      <c r="BZ192" s="16"/>
      <c r="CC192" s="47"/>
    </row>
    <row r="193" spans="1:81" customFormat="1" ht="15" outlineLevel="1" x14ac:dyDescent="0.25">
      <c r="A193" s="23"/>
      <c r="B193" s="24"/>
      <c r="C193" s="24"/>
      <c r="D193" s="24"/>
      <c r="E193" s="25" t="s">
        <v>244</v>
      </c>
      <c r="F193" s="26"/>
      <c r="G193" s="27"/>
      <c r="H193" s="11"/>
      <c r="I193" s="11"/>
      <c r="J193" s="11"/>
      <c r="K193" s="11"/>
      <c r="L193" s="28">
        <v>76.739999999999995</v>
      </c>
      <c r="M193" s="29"/>
      <c r="N193" s="29"/>
      <c r="O193" s="29"/>
      <c r="P193" s="29"/>
      <c r="Q193" s="29"/>
      <c r="R193" s="11"/>
      <c r="S193" s="30"/>
      <c r="BY193" s="15"/>
      <c r="BZ193" s="16"/>
      <c r="CC193" s="47"/>
    </row>
    <row r="194" spans="1:81" customFormat="1" ht="45" outlineLevel="1" x14ac:dyDescent="0.25">
      <c r="A194" s="17" t="s">
        <v>245</v>
      </c>
      <c r="B194" s="18" t="s">
        <v>130</v>
      </c>
      <c r="C194" s="79" t="s">
        <v>131</v>
      </c>
      <c r="D194" s="79"/>
      <c r="E194" s="79"/>
      <c r="F194" s="19" t="s">
        <v>94</v>
      </c>
      <c r="G194" s="40">
        <v>40.799999999999997</v>
      </c>
      <c r="H194" s="21" t="s">
        <v>132</v>
      </c>
      <c r="I194" s="32"/>
      <c r="J194" s="32"/>
      <c r="K194" s="32"/>
      <c r="L194" s="21">
        <v>7214.07</v>
      </c>
      <c r="M194" s="32"/>
      <c r="N194" s="32"/>
      <c r="O194" s="32"/>
      <c r="P194" s="33">
        <v>0</v>
      </c>
      <c r="Q194" s="33">
        <v>0</v>
      </c>
      <c r="R194" s="33">
        <v>0</v>
      </c>
      <c r="S194" s="33">
        <v>0</v>
      </c>
      <c r="BY194" s="15"/>
      <c r="BZ194" s="16"/>
      <c r="CA194" s="2" t="s">
        <v>131</v>
      </c>
      <c r="CC194" s="47"/>
    </row>
    <row r="195" spans="1:81" customFormat="1" ht="15" outlineLevel="1" x14ac:dyDescent="0.25">
      <c r="A195" s="34"/>
      <c r="B195" s="35"/>
      <c r="C195" s="80" t="s">
        <v>133</v>
      </c>
      <c r="D195" s="80"/>
      <c r="E195" s="80"/>
      <c r="F195" s="80"/>
      <c r="G195" s="80"/>
      <c r="H195" s="80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1"/>
      <c r="BY195" s="15"/>
      <c r="BZ195" s="16"/>
      <c r="CB195" s="2" t="s">
        <v>133</v>
      </c>
      <c r="CC195" s="47"/>
    </row>
    <row r="196" spans="1:81" customFormat="1" ht="23.25" outlineLevel="1" x14ac:dyDescent="0.25">
      <c r="A196" s="17" t="s">
        <v>246</v>
      </c>
      <c r="B196" s="18" t="s">
        <v>135</v>
      </c>
      <c r="C196" s="79" t="s">
        <v>136</v>
      </c>
      <c r="D196" s="79"/>
      <c r="E196" s="79"/>
      <c r="F196" s="19" t="s">
        <v>41</v>
      </c>
      <c r="G196" s="39">
        <v>0.54300000000000004</v>
      </c>
      <c r="H196" s="21">
        <v>818.71</v>
      </c>
      <c r="I196" s="22">
        <v>566.05999999999995</v>
      </c>
      <c r="J196" s="22">
        <v>188.94</v>
      </c>
      <c r="K196" s="22">
        <v>3.02</v>
      </c>
      <c r="L196" s="22">
        <v>588.57000000000005</v>
      </c>
      <c r="M196" s="22">
        <v>406.5</v>
      </c>
      <c r="N196" s="22">
        <v>147.47999999999999</v>
      </c>
      <c r="O196" s="22">
        <v>2.36</v>
      </c>
      <c r="P196" s="22">
        <v>62.41</v>
      </c>
      <c r="Q196" s="22">
        <v>44.82</v>
      </c>
      <c r="R196" s="22">
        <v>0.26</v>
      </c>
      <c r="S196" s="37">
        <v>0.2</v>
      </c>
      <c r="BY196" s="15"/>
      <c r="BZ196" s="16"/>
      <c r="CA196" s="2" t="s">
        <v>136</v>
      </c>
      <c r="CC196" s="47"/>
    </row>
    <row r="197" spans="1:81" customFormat="1" ht="15" outlineLevel="1" x14ac:dyDescent="0.25">
      <c r="A197" s="23"/>
      <c r="B197" s="24"/>
      <c r="C197" s="24"/>
      <c r="D197" s="24"/>
      <c r="E197" s="25" t="s">
        <v>247</v>
      </c>
      <c r="F197" s="26"/>
      <c r="G197" s="27"/>
      <c r="H197" s="11"/>
      <c r="I197" s="11"/>
      <c r="J197" s="11"/>
      <c r="K197" s="11"/>
      <c r="L197" s="28">
        <v>396.59</v>
      </c>
      <c r="M197" s="29"/>
      <c r="N197" s="29"/>
      <c r="O197" s="29"/>
      <c r="P197" s="29"/>
      <c r="Q197" s="29"/>
      <c r="R197" s="11"/>
      <c r="S197" s="30"/>
      <c r="BY197" s="15"/>
      <c r="BZ197" s="16"/>
      <c r="CC197" s="47"/>
    </row>
    <row r="198" spans="1:81" customFormat="1" ht="15" outlineLevel="1" x14ac:dyDescent="0.25">
      <c r="A198" s="23"/>
      <c r="B198" s="24"/>
      <c r="C198" s="24"/>
      <c r="D198" s="24"/>
      <c r="E198" s="25" t="s">
        <v>248</v>
      </c>
      <c r="F198" s="26"/>
      <c r="G198" s="27"/>
      <c r="H198" s="11"/>
      <c r="I198" s="11"/>
      <c r="J198" s="11"/>
      <c r="K198" s="11"/>
      <c r="L198" s="28">
        <v>191.14</v>
      </c>
      <c r="M198" s="29"/>
      <c r="N198" s="29"/>
      <c r="O198" s="29"/>
      <c r="P198" s="29"/>
      <c r="Q198" s="29"/>
      <c r="R198" s="11"/>
      <c r="S198" s="30"/>
      <c r="BY198" s="15"/>
      <c r="BZ198" s="16"/>
      <c r="CC198" s="47"/>
    </row>
    <row r="199" spans="1:81" customFormat="1" ht="33.75" outlineLevel="1" x14ac:dyDescent="0.25">
      <c r="A199" s="17" t="s">
        <v>249</v>
      </c>
      <c r="B199" s="18" t="s">
        <v>140</v>
      </c>
      <c r="C199" s="79" t="s">
        <v>141</v>
      </c>
      <c r="D199" s="79"/>
      <c r="E199" s="79"/>
      <c r="F199" s="19" t="s">
        <v>142</v>
      </c>
      <c r="G199" s="40">
        <v>81.5</v>
      </c>
      <c r="H199" s="21" t="s">
        <v>143</v>
      </c>
      <c r="I199" s="32"/>
      <c r="J199" s="32"/>
      <c r="K199" s="32"/>
      <c r="L199" s="21">
        <v>14864.96</v>
      </c>
      <c r="M199" s="32"/>
      <c r="N199" s="32"/>
      <c r="O199" s="32"/>
      <c r="P199" s="33">
        <v>0</v>
      </c>
      <c r="Q199" s="33">
        <v>0</v>
      </c>
      <c r="R199" s="33">
        <v>0</v>
      </c>
      <c r="S199" s="33">
        <v>0</v>
      </c>
      <c r="BY199" s="15"/>
      <c r="BZ199" s="16"/>
      <c r="CA199" s="2" t="s">
        <v>141</v>
      </c>
      <c r="CC199" s="47"/>
    </row>
    <row r="200" spans="1:81" customFormat="1" ht="15" outlineLevel="1" x14ac:dyDescent="0.25">
      <c r="A200" s="34"/>
      <c r="B200" s="35"/>
      <c r="C200" s="80" t="s">
        <v>144</v>
      </c>
      <c r="D200" s="80"/>
      <c r="E200" s="80"/>
      <c r="F200" s="80"/>
      <c r="G200" s="80"/>
      <c r="H200" s="80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1"/>
      <c r="BY200" s="15"/>
      <c r="BZ200" s="16"/>
      <c r="CB200" s="2" t="s">
        <v>144</v>
      </c>
      <c r="CC200" s="47"/>
    </row>
    <row r="201" spans="1:81" customFormat="1" ht="34.5" outlineLevel="1" x14ac:dyDescent="0.25">
      <c r="A201" s="17" t="s">
        <v>250</v>
      </c>
      <c r="B201" s="18" t="s">
        <v>173</v>
      </c>
      <c r="C201" s="79" t="s">
        <v>174</v>
      </c>
      <c r="D201" s="79"/>
      <c r="E201" s="79"/>
      <c r="F201" s="19" t="s">
        <v>35</v>
      </c>
      <c r="G201" s="31">
        <v>2</v>
      </c>
      <c r="H201" s="21">
        <v>18.64</v>
      </c>
      <c r="I201" s="22">
        <v>3.57</v>
      </c>
      <c r="J201" s="32"/>
      <c r="K201" s="32"/>
      <c r="L201" s="22">
        <v>39.58</v>
      </c>
      <c r="M201" s="22">
        <v>9.44</v>
      </c>
      <c r="N201" s="32"/>
      <c r="O201" s="32"/>
      <c r="P201" s="22">
        <v>0.38</v>
      </c>
      <c r="Q201" s="22">
        <v>1.01</v>
      </c>
      <c r="R201" s="33">
        <v>0</v>
      </c>
      <c r="S201" s="33">
        <v>0</v>
      </c>
      <c r="BY201" s="15"/>
      <c r="BZ201" s="16"/>
      <c r="CA201" s="2" t="s">
        <v>174</v>
      </c>
      <c r="CC201" s="47"/>
    </row>
    <row r="202" spans="1:81" customFormat="1" ht="15" outlineLevel="1" x14ac:dyDescent="0.25">
      <c r="A202" s="23"/>
      <c r="B202" s="24"/>
      <c r="C202" s="24"/>
      <c r="D202" s="24"/>
      <c r="E202" s="25" t="s">
        <v>175</v>
      </c>
      <c r="F202" s="26"/>
      <c r="G202" s="27"/>
      <c r="H202" s="11"/>
      <c r="I202" s="11"/>
      <c r="J202" s="11"/>
      <c r="K202" s="11"/>
      <c r="L202" s="28">
        <v>9.16</v>
      </c>
      <c r="M202" s="29"/>
      <c r="N202" s="29"/>
      <c r="O202" s="29"/>
      <c r="P202" s="29"/>
      <c r="Q202" s="29"/>
      <c r="R202" s="11"/>
      <c r="S202" s="30"/>
      <c r="BY202" s="15"/>
      <c r="BZ202" s="16"/>
      <c r="CC202" s="47"/>
    </row>
    <row r="203" spans="1:81" customFormat="1" ht="15" outlineLevel="1" x14ac:dyDescent="0.25">
      <c r="A203" s="23"/>
      <c r="B203" s="24"/>
      <c r="C203" s="24"/>
      <c r="D203" s="24"/>
      <c r="E203" s="25" t="s">
        <v>176</v>
      </c>
      <c r="F203" s="26"/>
      <c r="G203" s="27"/>
      <c r="H203" s="11"/>
      <c r="I203" s="11"/>
      <c r="J203" s="11"/>
      <c r="K203" s="11"/>
      <c r="L203" s="28">
        <v>4.8099999999999996</v>
      </c>
      <c r="M203" s="29"/>
      <c r="N203" s="29"/>
      <c r="O203" s="29"/>
      <c r="P203" s="29"/>
      <c r="Q203" s="29"/>
      <c r="R203" s="11"/>
      <c r="S203" s="30"/>
      <c r="BY203" s="15"/>
      <c r="BZ203" s="16"/>
      <c r="CC203" s="47"/>
    </row>
    <row r="204" spans="1:81" customFormat="1" ht="15" outlineLevel="1" x14ac:dyDescent="0.25">
      <c r="A204" s="17" t="s">
        <v>251</v>
      </c>
      <c r="B204" s="18" t="s">
        <v>178</v>
      </c>
      <c r="C204" s="79" t="s">
        <v>179</v>
      </c>
      <c r="D204" s="79"/>
      <c r="E204" s="79"/>
      <c r="F204" s="19" t="s">
        <v>142</v>
      </c>
      <c r="G204" s="36">
        <v>-1.44</v>
      </c>
      <c r="H204" s="21">
        <v>16.7</v>
      </c>
      <c r="I204" s="32"/>
      <c r="J204" s="32"/>
      <c r="K204" s="32"/>
      <c r="L204" s="22">
        <v>-24.05</v>
      </c>
      <c r="M204" s="32"/>
      <c r="N204" s="32"/>
      <c r="O204" s="32"/>
      <c r="P204" s="33">
        <v>0</v>
      </c>
      <c r="Q204" s="33">
        <v>0</v>
      </c>
      <c r="R204" s="33">
        <v>0</v>
      </c>
      <c r="S204" s="33">
        <v>0</v>
      </c>
      <c r="BY204" s="15"/>
      <c r="BZ204" s="16"/>
      <c r="CA204" s="2" t="s">
        <v>179</v>
      </c>
      <c r="CC204" s="47"/>
    </row>
    <row r="205" spans="1:81" customFormat="1" ht="33.75" outlineLevel="1" x14ac:dyDescent="0.25">
      <c r="A205" s="17" t="s">
        <v>252</v>
      </c>
      <c r="B205" s="18" t="s">
        <v>181</v>
      </c>
      <c r="C205" s="79" t="s">
        <v>182</v>
      </c>
      <c r="D205" s="79"/>
      <c r="E205" s="79"/>
      <c r="F205" s="19" t="s">
        <v>35</v>
      </c>
      <c r="G205" s="31">
        <v>2</v>
      </c>
      <c r="H205" s="21" t="s">
        <v>183</v>
      </c>
      <c r="I205" s="32"/>
      <c r="J205" s="32"/>
      <c r="K205" s="32"/>
      <c r="L205" s="21">
        <v>1314.37</v>
      </c>
      <c r="M205" s="32"/>
      <c r="N205" s="32"/>
      <c r="O205" s="32"/>
      <c r="P205" s="33">
        <v>0</v>
      </c>
      <c r="Q205" s="33">
        <v>0</v>
      </c>
      <c r="R205" s="33">
        <v>0</v>
      </c>
      <c r="S205" s="33">
        <v>0</v>
      </c>
      <c r="BY205" s="15"/>
      <c r="BZ205" s="16"/>
      <c r="CA205" s="2" t="s">
        <v>182</v>
      </c>
      <c r="CC205" s="47"/>
    </row>
    <row r="206" spans="1:81" customFormat="1" ht="15" outlineLevel="1" x14ac:dyDescent="0.25">
      <c r="A206" s="34"/>
      <c r="B206" s="35"/>
      <c r="C206" s="80" t="s">
        <v>184</v>
      </c>
      <c r="D206" s="80"/>
      <c r="E206" s="80"/>
      <c r="F206" s="80"/>
      <c r="G206" s="80"/>
      <c r="H206" s="80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1"/>
      <c r="BY206" s="15"/>
      <c r="BZ206" s="16"/>
      <c r="CB206" s="2" t="s">
        <v>184</v>
      </c>
      <c r="CC206" s="47"/>
    </row>
    <row r="207" spans="1:81" customFormat="1" ht="15" outlineLevel="1" x14ac:dyDescent="0.25">
      <c r="A207" s="74" t="s">
        <v>253</v>
      </c>
      <c r="B207" s="74"/>
      <c r="C207" s="74"/>
      <c r="D207" s="74"/>
      <c r="E207" s="74"/>
      <c r="F207" s="74"/>
      <c r="G207" s="74"/>
      <c r="H207" s="74"/>
      <c r="I207" s="74"/>
      <c r="J207" s="74"/>
      <c r="K207" s="74"/>
      <c r="L207" s="41">
        <v>2868019.56</v>
      </c>
      <c r="M207" s="42"/>
      <c r="N207" s="42"/>
      <c r="O207" s="42"/>
      <c r="P207" s="43"/>
      <c r="Q207" s="44">
        <v>441.98739949999998</v>
      </c>
      <c r="R207" s="45"/>
      <c r="S207" s="44">
        <v>91.149967500000002</v>
      </c>
      <c r="BY207" s="15"/>
      <c r="BZ207" s="16"/>
      <c r="CC207" s="47" t="s">
        <v>253</v>
      </c>
    </row>
    <row r="208" spans="1:81" customFormat="1" ht="15" outlineLevel="1" x14ac:dyDescent="0.25">
      <c r="A208" s="78" t="s">
        <v>254</v>
      </c>
      <c r="B208" s="78"/>
      <c r="C208" s="78"/>
      <c r="D208" s="78"/>
      <c r="E208" s="78"/>
      <c r="F208" s="78"/>
      <c r="G208" s="78"/>
      <c r="H208" s="78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BY208" s="15" t="s">
        <v>254</v>
      </c>
      <c r="BZ208" s="16"/>
      <c r="CC208" s="47"/>
    </row>
    <row r="209" spans="1:81" customFormat="1" ht="15" outlineLevel="1" x14ac:dyDescent="0.25">
      <c r="A209" s="82" t="s">
        <v>255</v>
      </c>
      <c r="B209" s="82"/>
      <c r="C209" s="82"/>
      <c r="D209" s="82"/>
      <c r="E209" s="82"/>
      <c r="F209" s="82"/>
      <c r="G209" s="82"/>
      <c r="H209" s="82"/>
      <c r="I209" s="82"/>
      <c r="J209" s="82"/>
      <c r="K209" s="82"/>
      <c r="L209" s="82"/>
      <c r="M209" s="82"/>
      <c r="N209" s="82"/>
      <c r="O209" s="82"/>
      <c r="P209" s="82"/>
      <c r="Q209" s="82"/>
      <c r="R209" s="82"/>
      <c r="S209" s="82"/>
      <c r="BY209" s="15"/>
      <c r="BZ209" s="16" t="s">
        <v>255</v>
      </c>
      <c r="CC209" s="47"/>
    </row>
    <row r="210" spans="1:81" customFormat="1" ht="34.5" outlineLevel="1" x14ac:dyDescent="0.25">
      <c r="A210" s="17" t="s">
        <v>256</v>
      </c>
      <c r="B210" s="18" t="s">
        <v>39</v>
      </c>
      <c r="C210" s="79" t="s">
        <v>257</v>
      </c>
      <c r="D210" s="79"/>
      <c r="E210" s="79"/>
      <c r="F210" s="19" t="s">
        <v>41</v>
      </c>
      <c r="G210" s="36">
        <v>0.45</v>
      </c>
      <c r="H210" s="21">
        <v>3544.01</v>
      </c>
      <c r="I210" s="22">
        <v>852.58</v>
      </c>
      <c r="J210" s="21">
        <v>2390.59</v>
      </c>
      <c r="K210" s="22">
        <v>229.05</v>
      </c>
      <c r="L210" s="21">
        <v>1437.66</v>
      </c>
      <c r="M210" s="22">
        <v>355.17</v>
      </c>
      <c r="N210" s="21">
        <v>1082.49</v>
      </c>
      <c r="O210" s="22">
        <v>103.72</v>
      </c>
      <c r="P210" s="33">
        <v>94</v>
      </c>
      <c r="Q210" s="22">
        <v>39.159999999999997</v>
      </c>
      <c r="R210" s="37">
        <v>16.899999999999999</v>
      </c>
      <c r="S210" s="22">
        <v>7.65</v>
      </c>
      <c r="BY210" s="15"/>
      <c r="BZ210" s="16"/>
      <c r="CA210" s="2" t="s">
        <v>257</v>
      </c>
      <c r="CC210" s="47"/>
    </row>
    <row r="211" spans="1:81" customFormat="1" ht="15" outlineLevel="1" x14ac:dyDescent="0.25">
      <c r="A211" s="23"/>
      <c r="B211" s="24"/>
      <c r="C211" s="24"/>
      <c r="D211" s="24"/>
      <c r="E211" s="25" t="s">
        <v>258</v>
      </c>
      <c r="F211" s="26"/>
      <c r="G211" s="27"/>
      <c r="H211" s="11"/>
      <c r="I211" s="11"/>
      <c r="J211" s="11"/>
      <c r="K211" s="11"/>
      <c r="L211" s="28">
        <v>426.77</v>
      </c>
      <c r="M211" s="29"/>
      <c r="N211" s="29"/>
      <c r="O211" s="29"/>
      <c r="P211" s="29"/>
      <c r="Q211" s="29"/>
      <c r="R211" s="11"/>
      <c r="S211" s="30"/>
      <c r="BY211" s="15"/>
      <c r="BZ211" s="16"/>
      <c r="CC211" s="47"/>
    </row>
    <row r="212" spans="1:81" customFormat="1" ht="15" outlineLevel="1" x14ac:dyDescent="0.25">
      <c r="A212" s="23"/>
      <c r="B212" s="24"/>
      <c r="C212" s="24"/>
      <c r="D212" s="24"/>
      <c r="E212" s="25" t="s">
        <v>259</v>
      </c>
      <c r="F212" s="26"/>
      <c r="G212" s="27"/>
      <c r="H212" s="11"/>
      <c r="I212" s="11"/>
      <c r="J212" s="11"/>
      <c r="K212" s="11"/>
      <c r="L212" s="28">
        <v>241.84</v>
      </c>
      <c r="M212" s="29"/>
      <c r="N212" s="29"/>
      <c r="O212" s="29"/>
      <c r="P212" s="29"/>
      <c r="Q212" s="29"/>
      <c r="R212" s="11"/>
      <c r="S212" s="30"/>
      <c r="BY212" s="15"/>
      <c r="BZ212" s="16"/>
      <c r="CC212" s="47"/>
    </row>
    <row r="213" spans="1:81" customFormat="1" ht="34.5" outlineLevel="1" x14ac:dyDescent="0.25">
      <c r="A213" s="55" t="s">
        <v>260</v>
      </c>
      <c r="B213" s="56" t="s">
        <v>29</v>
      </c>
      <c r="C213" s="83" t="s">
        <v>30</v>
      </c>
      <c r="D213" s="83"/>
      <c r="E213" s="83"/>
      <c r="F213" s="57" t="s">
        <v>31</v>
      </c>
      <c r="G213" s="93">
        <v>0.03</v>
      </c>
      <c r="H213" s="59">
        <v>5058.38</v>
      </c>
      <c r="I213" s="59">
        <v>2089.16</v>
      </c>
      <c r="J213" s="60">
        <v>236.87</v>
      </c>
      <c r="K213" s="60">
        <v>9</v>
      </c>
      <c r="L213" s="60">
        <v>175.08</v>
      </c>
      <c r="M213" s="60">
        <v>82.89</v>
      </c>
      <c r="N213" s="60">
        <v>10.220000000000001</v>
      </c>
      <c r="O213" s="60">
        <v>0.39</v>
      </c>
      <c r="P213" s="60">
        <v>219.68</v>
      </c>
      <c r="Q213" s="60">
        <v>8.7200000000000006</v>
      </c>
      <c r="R213" s="60">
        <v>0.71</v>
      </c>
      <c r="S213" s="60">
        <v>0.03</v>
      </c>
      <c r="BY213" s="15"/>
      <c r="BZ213" s="16"/>
      <c r="CA213" s="2" t="s">
        <v>30</v>
      </c>
      <c r="CC213" s="47"/>
    </row>
    <row r="214" spans="1:81" customFormat="1" ht="15" outlineLevel="1" x14ac:dyDescent="0.25">
      <c r="A214" s="23"/>
      <c r="B214" s="24"/>
      <c r="C214" s="24"/>
      <c r="D214" s="24"/>
      <c r="E214" s="25" t="s">
        <v>261</v>
      </c>
      <c r="F214" s="26"/>
      <c r="G214" s="27"/>
      <c r="H214" s="11"/>
      <c r="I214" s="11"/>
      <c r="J214" s="11"/>
      <c r="K214" s="11"/>
      <c r="L214" s="28">
        <v>104.93</v>
      </c>
      <c r="M214" s="29"/>
      <c r="N214" s="29"/>
      <c r="O214" s="29"/>
      <c r="P214" s="29"/>
      <c r="Q214" s="29"/>
      <c r="R214" s="11"/>
      <c r="S214" s="30"/>
      <c r="BY214" s="15"/>
      <c r="BZ214" s="16"/>
      <c r="CC214" s="47"/>
    </row>
    <row r="215" spans="1:81" customFormat="1" ht="15" outlineLevel="1" x14ac:dyDescent="0.25">
      <c r="A215" s="23"/>
      <c r="B215" s="24"/>
      <c r="C215" s="24"/>
      <c r="D215" s="24"/>
      <c r="E215" s="25" t="s">
        <v>262</v>
      </c>
      <c r="F215" s="26"/>
      <c r="G215" s="27"/>
      <c r="H215" s="11"/>
      <c r="I215" s="11"/>
      <c r="J215" s="11"/>
      <c r="K215" s="11"/>
      <c r="L215" s="28">
        <v>56.63</v>
      </c>
      <c r="M215" s="29"/>
      <c r="N215" s="29"/>
      <c r="O215" s="29"/>
      <c r="P215" s="29"/>
      <c r="Q215" s="29"/>
      <c r="R215" s="11"/>
      <c r="S215" s="30"/>
      <c r="BY215" s="15"/>
      <c r="BZ215" s="16"/>
      <c r="CC215" s="47"/>
    </row>
    <row r="216" spans="1:81" customFormat="1" ht="34.5" outlineLevel="1" x14ac:dyDescent="0.25">
      <c r="A216" s="17" t="s">
        <v>263</v>
      </c>
      <c r="B216" s="18" t="s">
        <v>264</v>
      </c>
      <c r="C216" s="79" t="s">
        <v>265</v>
      </c>
      <c r="D216" s="79"/>
      <c r="E216" s="79"/>
      <c r="F216" s="19" t="s">
        <v>94</v>
      </c>
      <c r="G216" s="36">
        <v>53.96</v>
      </c>
      <c r="H216" s="21">
        <v>46.17</v>
      </c>
      <c r="I216" s="32"/>
      <c r="J216" s="32"/>
      <c r="K216" s="32"/>
      <c r="L216" s="21">
        <v>2491.33</v>
      </c>
      <c r="M216" s="32"/>
      <c r="N216" s="32"/>
      <c r="O216" s="32"/>
      <c r="P216" s="33">
        <v>0</v>
      </c>
      <c r="Q216" s="33">
        <v>0</v>
      </c>
      <c r="R216" s="33">
        <v>0</v>
      </c>
      <c r="S216" s="33">
        <v>0</v>
      </c>
      <c r="BY216" s="15"/>
      <c r="BZ216" s="16"/>
      <c r="CA216" s="2" t="s">
        <v>265</v>
      </c>
      <c r="CC216" s="47"/>
    </row>
    <row r="217" spans="1:81" customFormat="1" ht="34.5" outlineLevel="1" x14ac:dyDescent="0.25">
      <c r="A217" s="17" t="s">
        <v>266</v>
      </c>
      <c r="B217" s="18" t="s">
        <v>267</v>
      </c>
      <c r="C217" s="79" t="s">
        <v>268</v>
      </c>
      <c r="D217" s="79"/>
      <c r="E217" s="79"/>
      <c r="F217" s="19" t="s">
        <v>31</v>
      </c>
      <c r="G217" s="20">
        <v>9.4999999999999998E-3</v>
      </c>
      <c r="H217" s="21">
        <v>784.94</v>
      </c>
      <c r="I217" s="22">
        <v>436.91</v>
      </c>
      <c r="J217" s="22">
        <v>295.08</v>
      </c>
      <c r="K217" s="22">
        <v>31.38</v>
      </c>
      <c r="L217" s="22">
        <v>10.57</v>
      </c>
      <c r="M217" s="22">
        <v>6.04</v>
      </c>
      <c r="N217" s="22">
        <v>4.03</v>
      </c>
      <c r="O217" s="22">
        <v>0.43</v>
      </c>
      <c r="P217" s="22">
        <v>46.48</v>
      </c>
      <c r="Q217" s="22">
        <v>0.64</v>
      </c>
      <c r="R217" s="37">
        <v>2.5</v>
      </c>
      <c r="S217" s="22">
        <v>0.03</v>
      </c>
      <c r="BY217" s="15"/>
      <c r="BZ217" s="16"/>
      <c r="CA217" s="2" t="s">
        <v>268</v>
      </c>
      <c r="CC217" s="47"/>
    </row>
    <row r="218" spans="1:81" customFormat="1" ht="15" outlineLevel="1" x14ac:dyDescent="0.25">
      <c r="A218" s="23"/>
      <c r="B218" s="24"/>
      <c r="C218" s="24"/>
      <c r="D218" s="24"/>
      <c r="E218" s="25" t="s">
        <v>269</v>
      </c>
      <c r="F218" s="26"/>
      <c r="G218" s="27"/>
      <c r="H218" s="11"/>
      <c r="I218" s="11"/>
      <c r="J218" s="11"/>
      <c r="K218" s="11"/>
      <c r="L218" s="28">
        <v>6.28</v>
      </c>
      <c r="M218" s="29"/>
      <c r="N218" s="29"/>
      <c r="O218" s="29"/>
      <c r="P218" s="29"/>
      <c r="Q218" s="29"/>
      <c r="R218" s="11"/>
      <c r="S218" s="30"/>
      <c r="BY218" s="15"/>
      <c r="BZ218" s="16"/>
      <c r="CC218" s="47"/>
    </row>
    <row r="219" spans="1:81" customFormat="1" ht="15" outlineLevel="1" x14ac:dyDescent="0.25">
      <c r="A219" s="23"/>
      <c r="B219" s="24"/>
      <c r="C219" s="24"/>
      <c r="D219" s="24"/>
      <c r="E219" s="25" t="s">
        <v>270</v>
      </c>
      <c r="F219" s="26"/>
      <c r="G219" s="27"/>
      <c r="H219" s="11"/>
      <c r="I219" s="11"/>
      <c r="J219" s="11"/>
      <c r="K219" s="11"/>
      <c r="L219" s="28">
        <v>3.3</v>
      </c>
      <c r="M219" s="29"/>
      <c r="N219" s="29"/>
      <c r="O219" s="29"/>
      <c r="P219" s="29"/>
      <c r="Q219" s="29"/>
      <c r="R219" s="11"/>
      <c r="S219" s="30"/>
      <c r="BY219" s="15"/>
      <c r="BZ219" s="16"/>
      <c r="CC219" s="47"/>
    </row>
    <row r="220" spans="1:81" customFormat="1" ht="45" outlineLevel="1" x14ac:dyDescent="0.25">
      <c r="A220" s="17" t="s">
        <v>271</v>
      </c>
      <c r="B220" s="18" t="s">
        <v>272</v>
      </c>
      <c r="C220" s="79" t="s">
        <v>273</v>
      </c>
      <c r="D220" s="79"/>
      <c r="E220" s="79"/>
      <c r="F220" s="19" t="s">
        <v>35</v>
      </c>
      <c r="G220" s="31">
        <v>1</v>
      </c>
      <c r="H220" s="21" t="s">
        <v>274</v>
      </c>
      <c r="I220" s="32"/>
      <c r="J220" s="32"/>
      <c r="K220" s="32"/>
      <c r="L220" s="21">
        <v>2603.9899999999998</v>
      </c>
      <c r="M220" s="32"/>
      <c r="N220" s="32"/>
      <c r="O220" s="32"/>
      <c r="P220" s="33">
        <v>0</v>
      </c>
      <c r="Q220" s="33">
        <v>0</v>
      </c>
      <c r="R220" s="33">
        <v>0</v>
      </c>
      <c r="S220" s="33">
        <v>0</v>
      </c>
      <c r="BY220" s="15"/>
      <c r="BZ220" s="16"/>
      <c r="CA220" s="2" t="s">
        <v>273</v>
      </c>
      <c r="CC220" s="47"/>
    </row>
    <row r="221" spans="1:81" customFormat="1" ht="15" outlineLevel="1" x14ac:dyDescent="0.25">
      <c r="A221" s="34"/>
      <c r="B221" s="35"/>
      <c r="C221" s="80" t="s">
        <v>275</v>
      </c>
      <c r="D221" s="80"/>
      <c r="E221" s="80"/>
      <c r="F221" s="80"/>
      <c r="G221" s="80"/>
      <c r="H221" s="80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1"/>
      <c r="BY221" s="15"/>
      <c r="BZ221" s="16"/>
      <c r="CB221" s="2" t="s">
        <v>275</v>
      </c>
      <c r="CC221" s="47"/>
    </row>
    <row r="222" spans="1:81" customFormat="1" ht="34.5" outlineLevel="1" x14ac:dyDescent="0.25">
      <c r="A222" s="17" t="s">
        <v>276</v>
      </c>
      <c r="B222" s="18" t="s">
        <v>267</v>
      </c>
      <c r="C222" s="79" t="s">
        <v>277</v>
      </c>
      <c r="D222" s="79"/>
      <c r="E222" s="79"/>
      <c r="F222" s="19" t="s">
        <v>31</v>
      </c>
      <c r="G222" s="20">
        <v>1.5900000000000001E-2</v>
      </c>
      <c r="H222" s="21">
        <v>784.94</v>
      </c>
      <c r="I222" s="22">
        <v>436.91</v>
      </c>
      <c r="J222" s="22">
        <v>295.08</v>
      </c>
      <c r="K222" s="22">
        <v>31.38</v>
      </c>
      <c r="L222" s="22">
        <v>17.690000000000001</v>
      </c>
      <c r="M222" s="22">
        <v>10.11</v>
      </c>
      <c r="N222" s="22">
        <v>6.74</v>
      </c>
      <c r="O222" s="22">
        <v>0.72</v>
      </c>
      <c r="P222" s="22">
        <v>46.48</v>
      </c>
      <c r="Q222" s="22">
        <v>1.08</v>
      </c>
      <c r="R222" s="37">
        <v>2.5</v>
      </c>
      <c r="S222" s="22">
        <v>0.06</v>
      </c>
      <c r="BY222" s="15"/>
      <c r="BZ222" s="16"/>
      <c r="CA222" s="2" t="s">
        <v>277</v>
      </c>
      <c r="CC222" s="47"/>
    </row>
    <row r="223" spans="1:81" customFormat="1" ht="15" outlineLevel="1" x14ac:dyDescent="0.25">
      <c r="A223" s="23"/>
      <c r="B223" s="24"/>
      <c r="C223" s="24"/>
      <c r="D223" s="24"/>
      <c r="E223" s="25" t="s">
        <v>278</v>
      </c>
      <c r="F223" s="26"/>
      <c r="G223" s="27"/>
      <c r="H223" s="11"/>
      <c r="I223" s="11"/>
      <c r="J223" s="11"/>
      <c r="K223" s="11"/>
      <c r="L223" s="28">
        <v>10.51</v>
      </c>
      <c r="M223" s="29"/>
      <c r="N223" s="29"/>
      <c r="O223" s="29"/>
      <c r="P223" s="29"/>
      <c r="Q223" s="29"/>
      <c r="R223" s="11"/>
      <c r="S223" s="30"/>
      <c r="BY223" s="15"/>
      <c r="BZ223" s="16"/>
      <c r="CC223" s="47"/>
    </row>
    <row r="224" spans="1:81" customFormat="1" ht="15" outlineLevel="1" x14ac:dyDescent="0.25">
      <c r="A224" s="23"/>
      <c r="B224" s="24"/>
      <c r="C224" s="24"/>
      <c r="D224" s="24"/>
      <c r="E224" s="25" t="s">
        <v>279</v>
      </c>
      <c r="F224" s="26"/>
      <c r="G224" s="27"/>
      <c r="H224" s="11"/>
      <c r="I224" s="11"/>
      <c r="J224" s="11"/>
      <c r="K224" s="11"/>
      <c r="L224" s="28">
        <v>5.52</v>
      </c>
      <c r="M224" s="29"/>
      <c r="N224" s="29"/>
      <c r="O224" s="29"/>
      <c r="P224" s="29"/>
      <c r="Q224" s="29"/>
      <c r="R224" s="11"/>
      <c r="S224" s="30"/>
      <c r="BY224" s="15"/>
      <c r="BZ224" s="16"/>
      <c r="CC224" s="47"/>
    </row>
    <row r="225" spans="1:81" customFormat="1" ht="45" outlineLevel="1" x14ac:dyDescent="0.25">
      <c r="A225" s="17" t="s">
        <v>280</v>
      </c>
      <c r="B225" s="18" t="s">
        <v>281</v>
      </c>
      <c r="C225" s="79" t="s">
        <v>273</v>
      </c>
      <c r="D225" s="79"/>
      <c r="E225" s="79"/>
      <c r="F225" s="19" t="s">
        <v>35</v>
      </c>
      <c r="G225" s="40">
        <v>1.7</v>
      </c>
      <c r="H225" s="21" t="s">
        <v>274</v>
      </c>
      <c r="I225" s="32"/>
      <c r="J225" s="32"/>
      <c r="K225" s="32"/>
      <c r="L225" s="21">
        <v>4426.79</v>
      </c>
      <c r="M225" s="32"/>
      <c r="N225" s="32"/>
      <c r="O225" s="32"/>
      <c r="P225" s="33">
        <v>0</v>
      </c>
      <c r="Q225" s="33">
        <v>0</v>
      </c>
      <c r="R225" s="33">
        <v>0</v>
      </c>
      <c r="S225" s="33">
        <v>0</v>
      </c>
      <c r="BY225" s="15"/>
      <c r="BZ225" s="16"/>
      <c r="CA225" s="2" t="s">
        <v>273</v>
      </c>
      <c r="CC225" s="47"/>
    </row>
    <row r="226" spans="1:81" customFormat="1" ht="15" outlineLevel="1" x14ac:dyDescent="0.25">
      <c r="A226" s="34"/>
      <c r="B226" s="35"/>
      <c r="C226" s="80" t="s">
        <v>275</v>
      </c>
      <c r="D226" s="80"/>
      <c r="E226" s="80"/>
      <c r="F226" s="80"/>
      <c r="G226" s="80"/>
      <c r="H226" s="80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1"/>
      <c r="BY226" s="15"/>
      <c r="BZ226" s="16"/>
      <c r="CB226" s="2" t="s">
        <v>275</v>
      </c>
      <c r="CC226" s="47"/>
    </row>
    <row r="227" spans="1:81" customFormat="1" ht="34.5" outlineLevel="1" x14ac:dyDescent="0.25">
      <c r="A227" s="17" t="s">
        <v>282</v>
      </c>
      <c r="B227" s="18" t="s">
        <v>39</v>
      </c>
      <c r="C227" s="79" t="s">
        <v>49</v>
      </c>
      <c r="D227" s="79"/>
      <c r="E227" s="79"/>
      <c r="F227" s="19" t="s">
        <v>41</v>
      </c>
      <c r="G227" s="36">
        <v>0.45</v>
      </c>
      <c r="H227" s="21">
        <v>3544.01</v>
      </c>
      <c r="I227" s="22">
        <v>852.58</v>
      </c>
      <c r="J227" s="21">
        <v>2390.59</v>
      </c>
      <c r="K227" s="22">
        <v>229.05</v>
      </c>
      <c r="L227" s="21">
        <v>2189.1799999999998</v>
      </c>
      <c r="M227" s="22">
        <v>507.39</v>
      </c>
      <c r="N227" s="21">
        <v>1546.41</v>
      </c>
      <c r="O227" s="22">
        <v>148.16999999999999</v>
      </c>
      <c r="P227" s="33">
        <v>94</v>
      </c>
      <c r="Q227" s="22">
        <v>55.94</v>
      </c>
      <c r="R227" s="37">
        <v>16.899999999999999</v>
      </c>
      <c r="S227" s="22">
        <v>10.93</v>
      </c>
      <c r="BY227" s="15"/>
      <c r="BZ227" s="16"/>
      <c r="CA227" s="2" t="s">
        <v>49</v>
      </c>
      <c r="CC227" s="47"/>
    </row>
    <row r="228" spans="1:81" customFormat="1" ht="15" outlineLevel="1" x14ac:dyDescent="0.25">
      <c r="A228" s="23"/>
      <c r="B228" s="24"/>
      <c r="C228" s="24"/>
      <c r="D228" s="24"/>
      <c r="E228" s="25" t="s">
        <v>283</v>
      </c>
      <c r="F228" s="26"/>
      <c r="G228" s="27"/>
      <c r="H228" s="11"/>
      <c r="I228" s="11"/>
      <c r="J228" s="11"/>
      <c r="K228" s="11"/>
      <c r="L228" s="28">
        <v>609.66999999999996</v>
      </c>
      <c r="M228" s="29"/>
      <c r="N228" s="29"/>
      <c r="O228" s="29"/>
      <c r="P228" s="29"/>
      <c r="Q228" s="29"/>
      <c r="R228" s="11"/>
      <c r="S228" s="30"/>
      <c r="BY228" s="15"/>
      <c r="BZ228" s="16"/>
      <c r="CC228" s="47"/>
    </row>
    <row r="229" spans="1:81" customFormat="1" ht="15" outlineLevel="1" x14ac:dyDescent="0.25">
      <c r="A229" s="23"/>
      <c r="B229" s="24"/>
      <c r="C229" s="24"/>
      <c r="D229" s="24"/>
      <c r="E229" s="25" t="s">
        <v>284</v>
      </c>
      <c r="F229" s="26"/>
      <c r="G229" s="27"/>
      <c r="H229" s="11"/>
      <c r="I229" s="11"/>
      <c r="J229" s="11"/>
      <c r="K229" s="11"/>
      <c r="L229" s="28">
        <v>345.48</v>
      </c>
      <c r="M229" s="29"/>
      <c r="N229" s="29"/>
      <c r="O229" s="29"/>
      <c r="P229" s="29"/>
      <c r="Q229" s="29"/>
      <c r="R229" s="11"/>
      <c r="S229" s="30"/>
      <c r="BY229" s="15"/>
      <c r="BZ229" s="16"/>
      <c r="CC229" s="47"/>
    </row>
    <row r="230" spans="1:81" customFormat="1" ht="34.5" outlineLevel="1" x14ac:dyDescent="0.25">
      <c r="A230" s="55" t="s">
        <v>285</v>
      </c>
      <c r="B230" s="56" t="s">
        <v>29</v>
      </c>
      <c r="C230" s="83" t="s">
        <v>30</v>
      </c>
      <c r="D230" s="83"/>
      <c r="E230" s="83"/>
      <c r="F230" s="57" t="s">
        <v>31</v>
      </c>
      <c r="G230" s="58">
        <v>6.3E-3</v>
      </c>
      <c r="H230" s="59">
        <v>5058.38</v>
      </c>
      <c r="I230" s="59">
        <v>2089.16</v>
      </c>
      <c r="J230" s="60">
        <v>236.87</v>
      </c>
      <c r="K230" s="60">
        <v>9</v>
      </c>
      <c r="L230" s="60">
        <v>36.770000000000003</v>
      </c>
      <c r="M230" s="60">
        <v>17.41</v>
      </c>
      <c r="N230" s="60">
        <v>2.15</v>
      </c>
      <c r="O230" s="60">
        <v>0.08</v>
      </c>
      <c r="P230" s="60">
        <v>219.68</v>
      </c>
      <c r="Q230" s="60">
        <v>1.83</v>
      </c>
      <c r="R230" s="60">
        <v>0.71</v>
      </c>
      <c r="S230" s="60">
        <v>0.01</v>
      </c>
      <c r="BY230" s="15"/>
      <c r="BZ230" s="16"/>
      <c r="CA230" s="2" t="s">
        <v>30</v>
      </c>
      <c r="CC230" s="47"/>
    </row>
    <row r="231" spans="1:81" customFormat="1" ht="15" outlineLevel="1" x14ac:dyDescent="0.25">
      <c r="A231" s="23"/>
      <c r="B231" s="24"/>
      <c r="C231" s="24"/>
      <c r="D231" s="24"/>
      <c r="E231" s="25" t="s">
        <v>286</v>
      </c>
      <c r="F231" s="26"/>
      <c r="G231" s="27"/>
      <c r="H231" s="11"/>
      <c r="I231" s="11"/>
      <c r="J231" s="11"/>
      <c r="K231" s="11"/>
      <c r="L231" s="28">
        <v>22.04</v>
      </c>
      <c r="M231" s="29"/>
      <c r="N231" s="29"/>
      <c r="O231" s="29"/>
      <c r="P231" s="29"/>
      <c r="Q231" s="29"/>
      <c r="R231" s="11"/>
      <c r="S231" s="30"/>
      <c r="BY231" s="15"/>
      <c r="BZ231" s="16"/>
      <c r="CC231" s="47"/>
    </row>
    <row r="232" spans="1:81" customFormat="1" ht="15" outlineLevel="1" x14ac:dyDescent="0.25">
      <c r="A232" s="23"/>
      <c r="B232" s="24"/>
      <c r="C232" s="24"/>
      <c r="D232" s="24"/>
      <c r="E232" s="25" t="s">
        <v>287</v>
      </c>
      <c r="F232" s="26"/>
      <c r="G232" s="27"/>
      <c r="H232" s="11"/>
      <c r="I232" s="11"/>
      <c r="J232" s="11"/>
      <c r="K232" s="11"/>
      <c r="L232" s="28">
        <v>11.89</v>
      </c>
      <c r="M232" s="29"/>
      <c r="N232" s="29"/>
      <c r="O232" s="29"/>
      <c r="P232" s="29"/>
      <c r="Q232" s="29"/>
      <c r="R232" s="11"/>
      <c r="S232" s="30"/>
      <c r="BY232" s="15"/>
      <c r="BZ232" s="16"/>
      <c r="CC232" s="47"/>
    </row>
    <row r="233" spans="1:81" customFormat="1" ht="33.75" outlineLevel="1" x14ac:dyDescent="0.25">
      <c r="A233" s="17" t="s">
        <v>288</v>
      </c>
      <c r="B233" s="18" t="s">
        <v>33</v>
      </c>
      <c r="C233" s="79" t="s">
        <v>34</v>
      </c>
      <c r="D233" s="79"/>
      <c r="E233" s="79"/>
      <c r="F233" s="19" t="s">
        <v>35</v>
      </c>
      <c r="G233" s="31">
        <v>6</v>
      </c>
      <c r="H233" s="21" t="s">
        <v>36</v>
      </c>
      <c r="I233" s="32"/>
      <c r="J233" s="32"/>
      <c r="K233" s="32"/>
      <c r="L233" s="22">
        <v>889.15</v>
      </c>
      <c r="M233" s="32"/>
      <c r="N233" s="32"/>
      <c r="O233" s="32"/>
      <c r="P233" s="33">
        <v>0</v>
      </c>
      <c r="Q233" s="33">
        <v>0</v>
      </c>
      <c r="R233" s="33">
        <v>0</v>
      </c>
      <c r="S233" s="33">
        <v>0</v>
      </c>
      <c r="BY233" s="15"/>
      <c r="BZ233" s="16"/>
      <c r="CA233" s="2" t="s">
        <v>34</v>
      </c>
      <c r="CC233" s="47"/>
    </row>
    <row r="234" spans="1:81" customFormat="1" ht="15" outlineLevel="1" x14ac:dyDescent="0.25">
      <c r="A234" s="34"/>
      <c r="B234" s="35"/>
      <c r="C234" s="80" t="s">
        <v>37</v>
      </c>
      <c r="D234" s="80"/>
      <c r="E234" s="80"/>
      <c r="F234" s="80"/>
      <c r="G234" s="80"/>
      <c r="H234" s="80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1"/>
      <c r="BY234" s="15"/>
      <c r="BZ234" s="16"/>
      <c r="CB234" s="2" t="s">
        <v>37</v>
      </c>
      <c r="CC234" s="47"/>
    </row>
    <row r="235" spans="1:81" customFormat="1" ht="34.5" outlineLevel="1" x14ac:dyDescent="0.25">
      <c r="A235" s="17" t="s">
        <v>289</v>
      </c>
      <c r="B235" s="18" t="s">
        <v>267</v>
      </c>
      <c r="C235" s="79" t="s">
        <v>268</v>
      </c>
      <c r="D235" s="79"/>
      <c r="E235" s="79"/>
      <c r="F235" s="19" t="s">
        <v>31</v>
      </c>
      <c r="G235" s="20">
        <v>2.5399999999999999E-2</v>
      </c>
      <c r="H235" s="21">
        <v>784.94</v>
      </c>
      <c r="I235" s="22">
        <v>436.91</v>
      </c>
      <c r="J235" s="22">
        <v>295.08</v>
      </c>
      <c r="K235" s="22">
        <v>31.38</v>
      </c>
      <c r="L235" s="22">
        <v>28.25</v>
      </c>
      <c r="M235" s="22">
        <v>16.14</v>
      </c>
      <c r="N235" s="22">
        <v>10.77</v>
      </c>
      <c r="O235" s="22">
        <v>1.1499999999999999</v>
      </c>
      <c r="P235" s="22">
        <v>46.48</v>
      </c>
      <c r="Q235" s="22">
        <v>1.72</v>
      </c>
      <c r="R235" s="37">
        <v>2.5</v>
      </c>
      <c r="S235" s="22">
        <v>0.09</v>
      </c>
      <c r="BY235" s="15"/>
      <c r="BZ235" s="16"/>
      <c r="CA235" s="2" t="s">
        <v>268</v>
      </c>
      <c r="CC235" s="47"/>
    </row>
    <row r="236" spans="1:81" customFormat="1" ht="15" outlineLevel="1" x14ac:dyDescent="0.25">
      <c r="A236" s="23"/>
      <c r="B236" s="24"/>
      <c r="C236" s="24"/>
      <c r="D236" s="24"/>
      <c r="E236" s="25" t="s">
        <v>290</v>
      </c>
      <c r="F236" s="26"/>
      <c r="G236" s="27"/>
      <c r="H236" s="11"/>
      <c r="I236" s="11"/>
      <c r="J236" s="11"/>
      <c r="K236" s="11"/>
      <c r="L236" s="28">
        <v>16.77</v>
      </c>
      <c r="M236" s="29"/>
      <c r="N236" s="29"/>
      <c r="O236" s="29"/>
      <c r="P236" s="29"/>
      <c r="Q236" s="29"/>
      <c r="R236" s="11"/>
      <c r="S236" s="30"/>
      <c r="BY236" s="15"/>
      <c r="BZ236" s="16"/>
      <c r="CC236" s="47"/>
    </row>
    <row r="237" spans="1:81" customFormat="1" ht="15" outlineLevel="1" x14ac:dyDescent="0.25">
      <c r="A237" s="23"/>
      <c r="B237" s="24"/>
      <c r="C237" s="24"/>
      <c r="D237" s="24"/>
      <c r="E237" s="25" t="s">
        <v>291</v>
      </c>
      <c r="F237" s="26"/>
      <c r="G237" s="27"/>
      <c r="H237" s="11"/>
      <c r="I237" s="11"/>
      <c r="J237" s="11"/>
      <c r="K237" s="11"/>
      <c r="L237" s="28">
        <v>8.82</v>
      </c>
      <c r="M237" s="29"/>
      <c r="N237" s="29"/>
      <c r="O237" s="29"/>
      <c r="P237" s="29"/>
      <c r="Q237" s="29"/>
      <c r="R237" s="11"/>
      <c r="S237" s="30"/>
      <c r="BY237" s="15"/>
      <c r="BZ237" s="16"/>
      <c r="CC237" s="47"/>
    </row>
    <row r="238" spans="1:81" customFormat="1" ht="45" outlineLevel="1" x14ac:dyDescent="0.25">
      <c r="A238" s="17" t="s">
        <v>292</v>
      </c>
      <c r="B238" s="18" t="s">
        <v>272</v>
      </c>
      <c r="C238" s="79" t="s">
        <v>273</v>
      </c>
      <c r="D238" s="79"/>
      <c r="E238" s="79"/>
      <c r="F238" s="19" t="s">
        <v>35</v>
      </c>
      <c r="G238" s="40">
        <v>2.7</v>
      </c>
      <c r="H238" s="21" t="s">
        <v>274</v>
      </c>
      <c r="I238" s="32"/>
      <c r="J238" s="32"/>
      <c r="K238" s="32"/>
      <c r="L238" s="21">
        <v>7030.78</v>
      </c>
      <c r="M238" s="32"/>
      <c r="N238" s="32"/>
      <c r="O238" s="32"/>
      <c r="P238" s="33">
        <v>0</v>
      </c>
      <c r="Q238" s="33">
        <v>0</v>
      </c>
      <c r="R238" s="33">
        <v>0</v>
      </c>
      <c r="S238" s="33">
        <v>0</v>
      </c>
      <c r="BY238" s="15"/>
      <c r="BZ238" s="16"/>
      <c r="CA238" s="2" t="s">
        <v>273</v>
      </c>
      <c r="CC238" s="47"/>
    </row>
    <row r="239" spans="1:81" customFormat="1" ht="15" outlineLevel="1" x14ac:dyDescent="0.25">
      <c r="A239" s="34"/>
      <c r="B239" s="35"/>
      <c r="C239" s="80" t="s">
        <v>275</v>
      </c>
      <c r="D239" s="80"/>
      <c r="E239" s="80"/>
      <c r="F239" s="80"/>
      <c r="G239" s="80"/>
      <c r="H239" s="80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1"/>
      <c r="BY239" s="15"/>
      <c r="BZ239" s="16"/>
      <c r="CB239" s="2" t="s">
        <v>275</v>
      </c>
      <c r="CC239" s="47"/>
    </row>
    <row r="240" spans="1:81" customFormat="1" ht="23.25" outlineLevel="1" x14ac:dyDescent="0.25">
      <c r="A240" s="17" t="s">
        <v>293</v>
      </c>
      <c r="B240" s="18" t="s">
        <v>294</v>
      </c>
      <c r="C240" s="79" t="s">
        <v>295</v>
      </c>
      <c r="D240" s="79"/>
      <c r="E240" s="79"/>
      <c r="F240" s="19" t="s">
        <v>296</v>
      </c>
      <c r="G240" s="36">
        <v>0.16</v>
      </c>
      <c r="H240" s="21">
        <v>408.47</v>
      </c>
      <c r="I240" s="22">
        <v>213.57</v>
      </c>
      <c r="J240" s="22">
        <v>144.37</v>
      </c>
      <c r="K240" s="22">
        <v>0.26</v>
      </c>
      <c r="L240" s="22">
        <v>86.48</v>
      </c>
      <c r="M240" s="22">
        <v>45.19</v>
      </c>
      <c r="N240" s="22">
        <v>33.21</v>
      </c>
      <c r="O240" s="22">
        <v>0.06</v>
      </c>
      <c r="P240" s="22">
        <v>22.72</v>
      </c>
      <c r="Q240" s="22">
        <v>4.8099999999999996</v>
      </c>
      <c r="R240" s="22">
        <v>0.02</v>
      </c>
      <c r="S240" s="33">
        <v>0</v>
      </c>
      <c r="BY240" s="15"/>
      <c r="BZ240" s="16"/>
      <c r="CA240" s="2" t="s">
        <v>295</v>
      </c>
      <c r="CC240" s="47"/>
    </row>
    <row r="241" spans="1:81" customFormat="1" ht="15" outlineLevel="1" x14ac:dyDescent="0.25">
      <c r="A241" s="23"/>
      <c r="B241" s="24"/>
      <c r="C241" s="24"/>
      <c r="D241" s="24"/>
      <c r="E241" s="25" t="s">
        <v>297</v>
      </c>
      <c r="F241" s="26"/>
      <c r="G241" s="27"/>
      <c r="H241" s="11"/>
      <c r="I241" s="11"/>
      <c r="J241" s="11"/>
      <c r="K241" s="11"/>
      <c r="L241" s="28">
        <v>43.89</v>
      </c>
      <c r="M241" s="29"/>
      <c r="N241" s="29"/>
      <c r="O241" s="29"/>
      <c r="P241" s="29"/>
      <c r="Q241" s="29"/>
      <c r="R241" s="11"/>
      <c r="S241" s="30"/>
      <c r="BY241" s="15"/>
      <c r="BZ241" s="16"/>
      <c r="CC241" s="47"/>
    </row>
    <row r="242" spans="1:81" customFormat="1" ht="15" outlineLevel="1" x14ac:dyDescent="0.25">
      <c r="A242" s="23"/>
      <c r="B242" s="24"/>
      <c r="C242" s="24"/>
      <c r="D242" s="24"/>
      <c r="E242" s="25" t="s">
        <v>298</v>
      </c>
      <c r="F242" s="26"/>
      <c r="G242" s="27"/>
      <c r="H242" s="11"/>
      <c r="I242" s="11"/>
      <c r="J242" s="11"/>
      <c r="K242" s="11"/>
      <c r="L242" s="28">
        <v>23.08</v>
      </c>
      <c r="M242" s="29"/>
      <c r="N242" s="29"/>
      <c r="O242" s="29"/>
      <c r="P242" s="29"/>
      <c r="Q242" s="29"/>
      <c r="R242" s="11"/>
      <c r="S242" s="30"/>
      <c r="BY242" s="15"/>
      <c r="BZ242" s="16"/>
      <c r="CC242" s="47"/>
    </row>
    <row r="243" spans="1:81" customFormat="1" ht="45" outlineLevel="1" x14ac:dyDescent="0.25">
      <c r="A243" s="17" t="s">
        <v>299</v>
      </c>
      <c r="B243" s="18" t="s">
        <v>300</v>
      </c>
      <c r="C243" s="79" t="s">
        <v>301</v>
      </c>
      <c r="D243" s="79"/>
      <c r="E243" s="79"/>
      <c r="F243" s="19" t="s">
        <v>35</v>
      </c>
      <c r="G243" s="31">
        <v>16</v>
      </c>
      <c r="H243" s="21" t="s">
        <v>302</v>
      </c>
      <c r="I243" s="32"/>
      <c r="J243" s="32"/>
      <c r="K243" s="32"/>
      <c r="L243" s="21">
        <v>7772</v>
      </c>
      <c r="M243" s="32"/>
      <c r="N243" s="32"/>
      <c r="O243" s="32"/>
      <c r="P243" s="33">
        <v>0</v>
      </c>
      <c r="Q243" s="33">
        <v>0</v>
      </c>
      <c r="R243" s="33">
        <v>0</v>
      </c>
      <c r="S243" s="33">
        <v>0</v>
      </c>
      <c r="BY243" s="15"/>
      <c r="BZ243" s="16"/>
      <c r="CA243" s="2" t="s">
        <v>301</v>
      </c>
      <c r="CC243" s="47"/>
    </row>
    <row r="244" spans="1:81" customFormat="1" ht="15" outlineLevel="1" x14ac:dyDescent="0.25">
      <c r="A244" s="34"/>
      <c r="B244" s="35"/>
      <c r="C244" s="80" t="s">
        <v>303</v>
      </c>
      <c r="D244" s="80"/>
      <c r="E244" s="80"/>
      <c r="F244" s="80"/>
      <c r="G244" s="80"/>
      <c r="H244" s="80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1"/>
      <c r="BY244" s="15"/>
      <c r="BZ244" s="16"/>
      <c r="CB244" s="2" t="s">
        <v>303</v>
      </c>
      <c r="CC244" s="47"/>
    </row>
    <row r="245" spans="1:81" customFormat="1" ht="34.5" outlineLevel="1" x14ac:dyDescent="0.25">
      <c r="A245" s="17" t="s">
        <v>304</v>
      </c>
      <c r="B245" s="18" t="s">
        <v>305</v>
      </c>
      <c r="C245" s="79" t="s">
        <v>306</v>
      </c>
      <c r="D245" s="79"/>
      <c r="E245" s="79"/>
      <c r="F245" s="19" t="s">
        <v>59</v>
      </c>
      <c r="G245" s="40">
        <v>0.3</v>
      </c>
      <c r="H245" s="21">
        <v>666.09</v>
      </c>
      <c r="I245" s="22">
        <v>238.38</v>
      </c>
      <c r="J245" s="22">
        <v>241.14</v>
      </c>
      <c r="K245" s="22">
        <v>71.319999999999993</v>
      </c>
      <c r="L245" s="22">
        <v>254.54</v>
      </c>
      <c r="M245" s="22">
        <v>94.58</v>
      </c>
      <c r="N245" s="22">
        <v>103.99</v>
      </c>
      <c r="O245" s="22">
        <v>30.76</v>
      </c>
      <c r="P245" s="22">
        <v>25.36</v>
      </c>
      <c r="Q245" s="22">
        <v>10.06</v>
      </c>
      <c r="R245" s="22">
        <v>7.04</v>
      </c>
      <c r="S245" s="22">
        <v>3.04</v>
      </c>
      <c r="BY245" s="15"/>
      <c r="BZ245" s="16"/>
      <c r="CA245" s="2" t="s">
        <v>306</v>
      </c>
      <c r="CC245" s="47"/>
    </row>
    <row r="246" spans="1:81" customFormat="1" ht="15" outlineLevel="1" x14ac:dyDescent="0.25">
      <c r="A246" s="23"/>
      <c r="B246" s="24"/>
      <c r="C246" s="24"/>
      <c r="D246" s="24"/>
      <c r="E246" s="25" t="s">
        <v>307</v>
      </c>
      <c r="F246" s="26"/>
      <c r="G246" s="27"/>
      <c r="H246" s="11"/>
      <c r="I246" s="11"/>
      <c r="J246" s="11"/>
      <c r="K246" s="11"/>
      <c r="L246" s="28">
        <v>121.58</v>
      </c>
      <c r="M246" s="29"/>
      <c r="N246" s="29"/>
      <c r="O246" s="29"/>
      <c r="P246" s="29"/>
      <c r="Q246" s="29"/>
      <c r="R246" s="11"/>
      <c r="S246" s="30"/>
      <c r="BY246" s="15"/>
      <c r="BZ246" s="16"/>
      <c r="CC246" s="47"/>
    </row>
    <row r="247" spans="1:81" customFormat="1" ht="15" outlineLevel="1" x14ac:dyDescent="0.25">
      <c r="A247" s="23"/>
      <c r="B247" s="24"/>
      <c r="C247" s="24"/>
      <c r="D247" s="24"/>
      <c r="E247" s="25" t="s">
        <v>308</v>
      </c>
      <c r="F247" s="26"/>
      <c r="G247" s="27"/>
      <c r="H247" s="11"/>
      <c r="I247" s="11"/>
      <c r="J247" s="11"/>
      <c r="K247" s="11"/>
      <c r="L247" s="28">
        <v>63.92</v>
      </c>
      <c r="M247" s="29"/>
      <c r="N247" s="29"/>
      <c r="O247" s="29"/>
      <c r="P247" s="29"/>
      <c r="Q247" s="29"/>
      <c r="R247" s="11"/>
      <c r="S247" s="30"/>
      <c r="BY247" s="15"/>
      <c r="BZ247" s="16"/>
      <c r="CC247" s="47"/>
    </row>
    <row r="248" spans="1:81" customFormat="1" ht="45" outlineLevel="1" x14ac:dyDescent="0.25">
      <c r="A248" s="17" t="s">
        <v>309</v>
      </c>
      <c r="B248" s="18" t="s">
        <v>63</v>
      </c>
      <c r="C248" s="79" t="s">
        <v>64</v>
      </c>
      <c r="D248" s="79"/>
      <c r="E248" s="79"/>
      <c r="F248" s="19" t="s">
        <v>35</v>
      </c>
      <c r="G248" s="31">
        <v>10</v>
      </c>
      <c r="H248" s="21" t="s">
        <v>65</v>
      </c>
      <c r="I248" s="32"/>
      <c r="J248" s="32"/>
      <c r="K248" s="32"/>
      <c r="L248" s="21">
        <v>15428.7</v>
      </c>
      <c r="M248" s="32"/>
      <c r="N248" s="32"/>
      <c r="O248" s="32"/>
      <c r="P248" s="33">
        <v>0</v>
      </c>
      <c r="Q248" s="33">
        <v>0</v>
      </c>
      <c r="R248" s="33">
        <v>0</v>
      </c>
      <c r="S248" s="33">
        <v>0</v>
      </c>
      <c r="BY248" s="15"/>
      <c r="BZ248" s="16"/>
      <c r="CA248" s="2" t="s">
        <v>64</v>
      </c>
      <c r="CC248" s="47"/>
    </row>
    <row r="249" spans="1:81" customFormat="1" ht="15" outlineLevel="1" x14ac:dyDescent="0.25">
      <c r="A249" s="34"/>
      <c r="B249" s="35"/>
      <c r="C249" s="80" t="s">
        <v>66</v>
      </c>
      <c r="D249" s="80"/>
      <c r="E249" s="80"/>
      <c r="F249" s="80"/>
      <c r="G249" s="80"/>
      <c r="H249" s="80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1"/>
      <c r="BY249" s="15"/>
      <c r="BZ249" s="16"/>
      <c r="CB249" s="2" t="s">
        <v>66</v>
      </c>
      <c r="CC249" s="47"/>
    </row>
    <row r="250" spans="1:81" customFormat="1" ht="45" outlineLevel="1" x14ac:dyDescent="0.25">
      <c r="A250" s="17" t="s">
        <v>310</v>
      </c>
      <c r="B250" s="18" t="s">
        <v>68</v>
      </c>
      <c r="C250" s="79" t="s">
        <v>69</v>
      </c>
      <c r="D250" s="79"/>
      <c r="E250" s="79"/>
      <c r="F250" s="19" t="s">
        <v>35</v>
      </c>
      <c r="G250" s="31">
        <v>10</v>
      </c>
      <c r="H250" s="21" t="s">
        <v>70</v>
      </c>
      <c r="I250" s="32"/>
      <c r="J250" s="32"/>
      <c r="K250" s="32"/>
      <c r="L250" s="21">
        <v>3576.44</v>
      </c>
      <c r="M250" s="32"/>
      <c r="N250" s="32"/>
      <c r="O250" s="32"/>
      <c r="P250" s="33">
        <v>0</v>
      </c>
      <c r="Q250" s="33">
        <v>0</v>
      </c>
      <c r="R250" s="33">
        <v>0</v>
      </c>
      <c r="S250" s="33">
        <v>0</v>
      </c>
      <c r="BY250" s="15"/>
      <c r="BZ250" s="16"/>
      <c r="CA250" s="2" t="s">
        <v>69</v>
      </c>
      <c r="CC250" s="47"/>
    </row>
    <row r="251" spans="1:81" customFormat="1" ht="15" outlineLevel="1" x14ac:dyDescent="0.25">
      <c r="A251" s="34"/>
      <c r="B251" s="35"/>
      <c r="C251" s="80" t="s">
        <v>71</v>
      </c>
      <c r="D251" s="80"/>
      <c r="E251" s="80"/>
      <c r="F251" s="80"/>
      <c r="G251" s="80"/>
      <c r="H251" s="80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1"/>
      <c r="BY251" s="15"/>
      <c r="BZ251" s="16"/>
      <c r="CB251" s="2" t="s">
        <v>71</v>
      </c>
      <c r="CC251" s="47"/>
    </row>
    <row r="252" spans="1:81" customFormat="1" ht="45.75" outlineLevel="1" x14ac:dyDescent="0.25">
      <c r="A252" s="17" t="s">
        <v>311</v>
      </c>
      <c r="B252" s="18" t="s">
        <v>312</v>
      </c>
      <c r="C252" s="79" t="s">
        <v>313</v>
      </c>
      <c r="D252" s="79"/>
      <c r="E252" s="79"/>
      <c r="F252" s="19" t="s">
        <v>35</v>
      </c>
      <c r="G252" s="31">
        <v>3</v>
      </c>
      <c r="H252" s="21" t="s">
        <v>314</v>
      </c>
      <c r="I252" s="32"/>
      <c r="J252" s="32"/>
      <c r="K252" s="32"/>
      <c r="L252" s="21">
        <v>1138.07</v>
      </c>
      <c r="M252" s="32"/>
      <c r="N252" s="32"/>
      <c r="O252" s="32"/>
      <c r="P252" s="33">
        <v>0</v>
      </c>
      <c r="Q252" s="33">
        <v>0</v>
      </c>
      <c r="R252" s="33">
        <v>0</v>
      </c>
      <c r="S252" s="33">
        <v>0</v>
      </c>
      <c r="BY252" s="15"/>
      <c r="BZ252" s="16"/>
      <c r="CA252" s="2" t="s">
        <v>313</v>
      </c>
      <c r="CC252" s="47"/>
    </row>
    <row r="253" spans="1:81" customFormat="1" ht="15" outlineLevel="1" x14ac:dyDescent="0.25">
      <c r="A253" s="34"/>
      <c r="B253" s="35"/>
      <c r="C253" s="80" t="s">
        <v>315</v>
      </c>
      <c r="D253" s="80"/>
      <c r="E253" s="80"/>
      <c r="F253" s="80"/>
      <c r="G253" s="80"/>
      <c r="H253" s="80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1"/>
      <c r="BY253" s="15"/>
      <c r="BZ253" s="16"/>
      <c r="CB253" s="2" t="s">
        <v>315</v>
      </c>
      <c r="CC253" s="47"/>
    </row>
    <row r="254" spans="1:81" customFormat="1" ht="45" outlineLevel="1" x14ac:dyDescent="0.25">
      <c r="A254" s="17" t="s">
        <v>316</v>
      </c>
      <c r="B254" s="18" t="s">
        <v>317</v>
      </c>
      <c r="C254" s="79" t="s">
        <v>318</v>
      </c>
      <c r="D254" s="79"/>
      <c r="E254" s="79"/>
      <c r="F254" s="19" t="s">
        <v>35</v>
      </c>
      <c r="G254" s="31">
        <v>3</v>
      </c>
      <c r="H254" s="21" t="s">
        <v>319</v>
      </c>
      <c r="I254" s="32"/>
      <c r="J254" s="32"/>
      <c r="K254" s="32"/>
      <c r="L254" s="22">
        <v>834.34</v>
      </c>
      <c r="M254" s="32"/>
      <c r="N254" s="32"/>
      <c r="O254" s="32"/>
      <c r="P254" s="33">
        <v>0</v>
      </c>
      <c r="Q254" s="33">
        <v>0</v>
      </c>
      <c r="R254" s="33">
        <v>0</v>
      </c>
      <c r="S254" s="33">
        <v>0</v>
      </c>
      <c r="BY254" s="15"/>
      <c r="BZ254" s="16"/>
      <c r="CA254" s="2" t="s">
        <v>318</v>
      </c>
      <c r="CC254" s="47"/>
    </row>
    <row r="255" spans="1:81" customFormat="1" ht="15" outlineLevel="1" x14ac:dyDescent="0.25">
      <c r="A255" s="34"/>
      <c r="B255" s="35"/>
      <c r="C255" s="80" t="s">
        <v>320</v>
      </c>
      <c r="D255" s="80"/>
      <c r="E255" s="80"/>
      <c r="F255" s="80"/>
      <c r="G255" s="80"/>
      <c r="H255" s="80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1"/>
      <c r="BY255" s="15"/>
      <c r="BZ255" s="16"/>
      <c r="CB255" s="2" t="s">
        <v>320</v>
      </c>
      <c r="CC255" s="47"/>
    </row>
    <row r="256" spans="1:81" customFormat="1" ht="45.75" outlineLevel="1" x14ac:dyDescent="0.25">
      <c r="A256" s="17" t="s">
        <v>321</v>
      </c>
      <c r="B256" s="18" t="s">
        <v>322</v>
      </c>
      <c r="C256" s="79" t="s">
        <v>323</v>
      </c>
      <c r="D256" s="79"/>
      <c r="E256" s="79"/>
      <c r="F256" s="19" t="s">
        <v>35</v>
      </c>
      <c r="G256" s="31">
        <v>3</v>
      </c>
      <c r="H256" s="21" t="s">
        <v>324</v>
      </c>
      <c r="I256" s="32"/>
      <c r="J256" s="32"/>
      <c r="K256" s="32"/>
      <c r="L256" s="21">
        <v>1147.51</v>
      </c>
      <c r="M256" s="32"/>
      <c r="N256" s="32"/>
      <c r="O256" s="32"/>
      <c r="P256" s="33">
        <v>0</v>
      </c>
      <c r="Q256" s="33">
        <v>0</v>
      </c>
      <c r="R256" s="33">
        <v>0</v>
      </c>
      <c r="S256" s="33">
        <v>0</v>
      </c>
      <c r="BY256" s="15"/>
      <c r="BZ256" s="16"/>
      <c r="CA256" s="2" t="s">
        <v>323</v>
      </c>
      <c r="CC256" s="47"/>
    </row>
    <row r="257" spans="1:81" customFormat="1" ht="15" outlineLevel="1" x14ac:dyDescent="0.25">
      <c r="A257" s="34"/>
      <c r="B257" s="35"/>
      <c r="C257" s="80" t="s">
        <v>325</v>
      </c>
      <c r="D257" s="80"/>
      <c r="E257" s="80"/>
      <c r="F257" s="80"/>
      <c r="G257" s="80"/>
      <c r="H257" s="80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1"/>
      <c r="BY257" s="15"/>
      <c r="BZ257" s="16"/>
      <c r="CB257" s="2" t="s">
        <v>325</v>
      </c>
      <c r="CC257" s="47"/>
    </row>
    <row r="258" spans="1:81" customFormat="1" ht="45" outlineLevel="1" x14ac:dyDescent="0.25">
      <c r="A258" s="17" t="s">
        <v>326</v>
      </c>
      <c r="B258" s="18" t="s">
        <v>327</v>
      </c>
      <c r="C258" s="79" t="s">
        <v>328</v>
      </c>
      <c r="D258" s="79"/>
      <c r="E258" s="79"/>
      <c r="F258" s="19" t="s">
        <v>35</v>
      </c>
      <c r="G258" s="31">
        <v>3</v>
      </c>
      <c r="H258" s="21" t="s">
        <v>329</v>
      </c>
      <c r="I258" s="32"/>
      <c r="J258" s="32"/>
      <c r="K258" s="32"/>
      <c r="L258" s="22">
        <v>952.07</v>
      </c>
      <c r="M258" s="32"/>
      <c r="N258" s="32"/>
      <c r="O258" s="32"/>
      <c r="P258" s="33">
        <v>0</v>
      </c>
      <c r="Q258" s="33">
        <v>0</v>
      </c>
      <c r="R258" s="33">
        <v>0</v>
      </c>
      <c r="S258" s="33">
        <v>0</v>
      </c>
      <c r="BY258" s="15"/>
      <c r="BZ258" s="16"/>
      <c r="CA258" s="2" t="s">
        <v>328</v>
      </c>
      <c r="CC258" s="47"/>
    </row>
    <row r="259" spans="1:81" customFormat="1" ht="15" outlineLevel="1" x14ac:dyDescent="0.25">
      <c r="A259" s="34"/>
      <c r="B259" s="35"/>
      <c r="C259" s="80" t="s">
        <v>330</v>
      </c>
      <c r="D259" s="80"/>
      <c r="E259" s="80"/>
      <c r="F259" s="80"/>
      <c r="G259" s="80"/>
      <c r="H259" s="80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1"/>
      <c r="BY259" s="15"/>
      <c r="BZ259" s="16"/>
      <c r="CB259" s="2" t="s">
        <v>330</v>
      </c>
      <c r="CC259" s="47"/>
    </row>
    <row r="260" spans="1:81" customFormat="1" ht="34.5" outlineLevel="1" x14ac:dyDescent="0.25">
      <c r="A260" s="55" t="s">
        <v>331</v>
      </c>
      <c r="B260" s="56" t="s">
        <v>29</v>
      </c>
      <c r="C260" s="83" t="s">
        <v>30</v>
      </c>
      <c r="D260" s="83"/>
      <c r="E260" s="83"/>
      <c r="F260" s="57" t="s">
        <v>31</v>
      </c>
      <c r="G260" s="91">
        <v>9.5000000000000001E-2</v>
      </c>
      <c r="H260" s="59">
        <v>5058.38</v>
      </c>
      <c r="I260" s="59">
        <v>2089.16</v>
      </c>
      <c r="J260" s="60">
        <v>236.87</v>
      </c>
      <c r="K260" s="60">
        <v>9</v>
      </c>
      <c r="L260" s="60">
        <v>554.4</v>
      </c>
      <c r="M260" s="60">
        <v>262.48</v>
      </c>
      <c r="N260" s="60">
        <v>32.35</v>
      </c>
      <c r="O260" s="60">
        <v>1.23</v>
      </c>
      <c r="P260" s="60">
        <v>219.68</v>
      </c>
      <c r="Q260" s="94">
        <v>27.6</v>
      </c>
      <c r="R260" s="60">
        <v>0.71</v>
      </c>
      <c r="S260" s="94">
        <v>0.1</v>
      </c>
      <c r="BY260" s="15"/>
      <c r="BZ260" s="16"/>
      <c r="CA260" s="2" t="s">
        <v>30</v>
      </c>
      <c r="CC260" s="47"/>
    </row>
    <row r="261" spans="1:81" customFormat="1" ht="15" outlineLevel="1" x14ac:dyDescent="0.25">
      <c r="A261" s="23"/>
      <c r="B261" s="24"/>
      <c r="C261" s="24"/>
      <c r="D261" s="24"/>
      <c r="E261" s="25" t="s">
        <v>332</v>
      </c>
      <c r="F261" s="26"/>
      <c r="G261" s="27"/>
      <c r="H261" s="11"/>
      <c r="I261" s="11"/>
      <c r="J261" s="11"/>
      <c r="K261" s="11"/>
      <c r="L261" s="28">
        <v>332.27</v>
      </c>
      <c r="M261" s="29"/>
      <c r="N261" s="29"/>
      <c r="O261" s="29"/>
      <c r="P261" s="29"/>
      <c r="Q261" s="29"/>
      <c r="R261" s="11"/>
      <c r="S261" s="30"/>
      <c r="BY261" s="15"/>
      <c r="BZ261" s="16"/>
      <c r="CC261" s="47"/>
    </row>
    <row r="262" spans="1:81" customFormat="1" ht="15" outlineLevel="1" x14ac:dyDescent="0.25">
      <c r="A262" s="23"/>
      <c r="B262" s="24"/>
      <c r="C262" s="24"/>
      <c r="D262" s="24"/>
      <c r="E262" s="25" t="s">
        <v>333</v>
      </c>
      <c r="F262" s="26"/>
      <c r="G262" s="27"/>
      <c r="H262" s="11"/>
      <c r="I262" s="11"/>
      <c r="J262" s="11"/>
      <c r="K262" s="11"/>
      <c r="L262" s="28">
        <v>179.32</v>
      </c>
      <c r="M262" s="29"/>
      <c r="N262" s="29"/>
      <c r="O262" s="29"/>
      <c r="P262" s="29"/>
      <c r="Q262" s="29"/>
      <c r="R262" s="11"/>
      <c r="S262" s="30"/>
      <c r="BY262" s="15"/>
      <c r="BZ262" s="16"/>
      <c r="CC262" s="47"/>
    </row>
    <row r="263" spans="1:81" customFormat="1" ht="33.75" outlineLevel="1" x14ac:dyDescent="0.25">
      <c r="A263" s="17" t="s">
        <v>334</v>
      </c>
      <c r="B263" s="18" t="s">
        <v>33</v>
      </c>
      <c r="C263" s="79" t="s">
        <v>34</v>
      </c>
      <c r="D263" s="79"/>
      <c r="E263" s="79"/>
      <c r="F263" s="19" t="s">
        <v>35</v>
      </c>
      <c r="G263" s="31">
        <v>90</v>
      </c>
      <c r="H263" s="21" t="s">
        <v>36</v>
      </c>
      <c r="I263" s="32"/>
      <c r="J263" s="32"/>
      <c r="K263" s="32"/>
      <c r="L263" s="21">
        <v>13337.31</v>
      </c>
      <c r="M263" s="32"/>
      <c r="N263" s="32"/>
      <c r="O263" s="32"/>
      <c r="P263" s="33">
        <v>0</v>
      </c>
      <c r="Q263" s="33">
        <v>0</v>
      </c>
      <c r="R263" s="33">
        <v>0</v>
      </c>
      <c r="S263" s="33">
        <v>0</v>
      </c>
      <c r="BY263" s="15"/>
      <c r="BZ263" s="16"/>
      <c r="CA263" s="2" t="s">
        <v>34</v>
      </c>
      <c r="CC263" s="47"/>
    </row>
    <row r="264" spans="1:81" customFormat="1" ht="15" outlineLevel="1" x14ac:dyDescent="0.25">
      <c r="A264" s="34"/>
      <c r="B264" s="35"/>
      <c r="C264" s="80" t="s">
        <v>37</v>
      </c>
      <c r="D264" s="80"/>
      <c r="E264" s="80"/>
      <c r="F264" s="80"/>
      <c r="G264" s="80"/>
      <c r="H264" s="80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1"/>
      <c r="BY264" s="15"/>
      <c r="BZ264" s="16"/>
      <c r="CB264" s="2" t="s">
        <v>37</v>
      </c>
      <c r="CC264" s="47"/>
    </row>
    <row r="265" spans="1:81" customFormat="1" ht="45.75" outlineLevel="1" x14ac:dyDescent="0.25">
      <c r="A265" s="17" t="s">
        <v>335</v>
      </c>
      <c r="B265" s="18" t="s">
        <v>336</v>
      </c>
      <c r="C265" s="79" t="s">
        <v>337</v>
      </c>
      <c r="D265" s="79"/>
      <c r="E265" s="79"/>
      <c r="F265" s="19" t="s">
        <v>296</v>
      </c>
      <c r="G265" s="31">
        <v>6</v>
      </c>
      <c r="H265" s="21">
        <v>72.12</v>
      </c>
      <c r="I265" s="22">
        <v>64.319999999999993</v>
      </c>
      <c r="J265" s="22">
        <v>7.8</v>
      </c>
      <c r="K265" s="32"/>
      <c r="L265" s="22">
        <v>497.63</v>
      </c>
      <c r="M265" s="22">
        <v>443.81</v>
      </c>
      <c r="N265" s="22">
        <v>53.82</v>
      </c>
      <c r="O265" s="32"/>
      <c r="P265" s="22">
        <v>7.54</v>
      </c>
      <c r="Q265" s="22">
        <v>52.03</v>
      </c>
      <c r="R265" s="33">
        <v>0</v>
      </c>
      <c r="S265" s="33">
        <v>0</v>
      </c>
      <c r="BY265" s="15"/>
      <c r="BZ265" s="16"/>
      <c r="CA265" s="2" t="s">
        <v>337</v>
      </c>
      <c r="CC265" s="47"/>
    </row>
    <row r="266" spans="1:81" customFormat="1" ht="15" outlineLevel="1" x14ac:dyDescent="0.25">
      <c r="A266" s="23"/>
      <c r="B266" s="24"/>
      <c r="C266" s="24"/>
      <c r="D266" s="24"/>
      <c r="E266" s="25" t="s">
        <v>338</v>
      </c>
      <c r="F266" s="26"/>
      <c r="G266" s="27"/>
      <c r="H266" s="11"/>
      <c r="I266" s="11"/>
      <c r="J266" s="11"/>
      <c r="K266" s="11"/>
      <c r="L266" s="28">
        <v>457.12</v>
      </c>
      <c r="M266" s="29"/>
      <c r="N266" s="29"/>
      <c r="O266" s="29"/>
      <c r="P266" s="29"/>
      <c r="Q266" s="29"/>
      <c r="R266" s="11"/>
      <c r="S266" s="30"/>
      <c r="BY266" s="15"/>
      <c r="BZ266" s="16"/>
      <c r="CC266" s="47"/>
    </row>
    <row r="267" spans="1:81" customFormat="1" ht="15" outlineLevel="1" x14ac:dyDescent="0.25">
      <c r="A267" s="23"/>
      <c r="B267" s="24"/>
      <c r="C267" s="24"/>
      <c r="D267" s="24"/>
      <c r="E267" s="25" t="s">
        <v>339</v>
      </c>
      <c r="F267" s="26"/>
      <c r="G267" s="27"/>
      <c r="H267" s="11"/>
      <c r="I267" s="11"/>
      <c r="J267" s="11"/>
      <c r="K267" s="11"/>
      <c r="L267" s="28">
        <v>261.85000000000002</v>
      </c>
      <c r="M267" s="29"/>
      <c r="N267" s="29"/>
      <c r="O267" s="29"/>
      <c r="P267" s="29"/>
      <c r="Q267" s="29"/>
      <c r="R267" s="11"/>
      <c r="S267" s="30"/>
      <c r="BY267" s="15"/>
      <c r="BZ267" s="16"/>
      <c r="CC267" s="47"/>
    </row>
    <row r="268" spans="1:81" customFormat="1" ht="34.5" outlineLevel="1" x14ac:dyDescent="0.25">
      <c r="A268" s="17" t="s">
        <v>340</v>
      </c>
      <c r="B268" s="18" t="s">
        <v>341</v>
      </c>
      <c r="C268" s="79" t="s">
        <v>342</v>
      </c>
      <c r="D268" s="79"/>
      <c r="E268" s="79"/>
      <c r="F268" s="19" t="s">
        <v>296</v>
      </c>
      <c r="G268" s="31">
        <v>6</v>
      </c>
      <c r="H268" s="21">
        <v>6.71</v>
      </c>
      <c r="I268" s="22">
        <v>6.06</v>
      </c>
      <c r="J268" s="22">
        <v>0.65</v>
      </c>
      <c r="K268" s="32"/>
      <c r="L268" s="22">
        <v>46.3</v>
      </c>
      <c r="M268" s="22">
        <v>41.81</v>
      </c>
      <c r="N268" s="22">
        <v>4.49</v>
      </c>
      <c r="O268" s="32"/>
      <c r="P268" s="22">
        <v>0.71</v>
      </c>
      <c r="Q268" s="37">
        <v>4.9000000000000004</v>
      </c>
      <c r="R268" s="33">
        <v>0</v>
      </c>
      <c r="S268" s="33">
        <v>0</v>
      </c>
      <c r="BY268" s="15"/>
      <c r="BZ268" s="16"/>
      <c r="CA268" s="2" t="s">
        <v>342</v>
      </c>
      <c r="CC268" s="47"/>
    </row>
    <row r="269" spans="1:81" customFormat="1" ht="15" outlineLevel="1" x14ac:dyDescent="0.25">
      <c r="A269" s="23"/>
      <c r="B269" s="24"/>
      <c r="C269" s="24"/>
      <c r="D269" s="24"/>
      <c r="E269" s="25" t="s">
        <v>343</v>
      </c>
      <c r="F269" s="26"/>
      <c r="G269" s="27"/>
      <c r="H269" s="11"/>
      <c r="I269" s="11"/>
      <c r="J269" s="11"/>
      <c r="K269" s="11"/>
      <c r="L269" s="28">
        <v>43.06</v>
      </c>
      <c r="M269" s="29"/>
      <c r="N269" s="29"/>
      <c r="O269" s="29"/>
      <c r="P269" s="29"/>
      <c r="Q269" s="29"/>
      <c r="R269" s="11"/>
      <c r="S269" s="30"/>
      <c r="BY269" s="15"/>
      <c r="BZ269" s="16"/>
      <c r="CC269" s="47"/>
    </row>
    <row r="270" spans="1:81" customFormat="1" ht="15" outlineLevel="1" x14ac:dyDescent="0.25">
      <c r="A270" s="23"/>
      <c r="B270" s="24"/>
      <c r="C270" s="24"/>
      <c r="D270" s="24"/>
      <c r="E270" s="25" t="s">
        <v>344</v>
      </c>
      <c r="F270" s="26"/>
      <c r="G270" s="27"/>
      <c r="H270" s="11"/>
      <c r="I270" s="11"/>
      <c r="J270" s="11"/>
      <c r="K270" s="11"/>
      <c r="L270" s="28">
        <v>24.67</v>
      </c>
      <c r="M270" s="29"/>
      <c r="N270" s="29"/>
      <c r="O270" s="29"/>
      <c r="P270" s="29"/>
      <c r="Q270" s="29"/>
      <c r="R270" s="11"/>
      <c r="S270" s="30"/>
      <c r="BY270" s="15"/>
      <c r="BZ270" s="16"/>
      <c r="CC270" s="47"/>
    </row>
    <row r="271" spans="1:81" customFormat="1" ht="23.25" outlineLevel="1" x14ac:dyDescent="0.25">
      <c r="A271" s="17" t="s">
        <v>345</v>
      </c>
      <c r="B271" s="18" t="s">
        <v>346</v>
      </c>
      <c r="C271" s="79" t="s">
        <v>347</v>
      </c>
      <c r="D271" s="79"/>
      <c r="E271" s="79"/>
      <c r="F271" s="19" t="s">
        <v>296</v>
      </c>
      <c r="G271" s="31">
        <v>6</v>
      </c>
      <c r="H271" s="21">
        <v>272</v>
      </c>
      <c r="I271" s="32"/>
      <c r="J271" s="32"/>
      <c r="K271" s="32"/>
      <c r="L271" s="21">
        <v>1632</v>
      </c>
      <c r="M271" s="32"/>
      <c r="N271" s="32"/>
      <c r="O271" s="32"/>
      <c r="P271" s="33">
        <v>0</v>
      </c>
      <c r="Q271" s="33">
        <v>0</v>
      </c>
      <c r="R271" s="33">
        <v>0</v>
      </c>
      <c r="S271" s="33">
        <v>0</v>
      </c>
      <c r="BY271" s="15"/>
      <c r="BZ271" s="16"/>
      <c r="CA271" s="2" t="s">
        <v>347</v>
      </c>
      <c r="CC271" s="47"/>
    </row>
    <row r="272" spans="1:81" customFormat="1" ht="33.75" outlineLevel="1" x14ac:dyDescent="0.25">
      <c r="A272" s="17" t="s">
        <v>348</v>
      </c>
      <c r="B272" s="18" t="s">
        <v>349</v>
      </c>
      <c r="C272" s="79" t="s">
        <v>350</v>
      </c>
      <c r="D272" s="79"/>
      <c r="E272" s="79"/>
      <c r="F272" s="19" t="s">
        <v>35</v>
      </c>
      <c r="G272" s="31">
        <v>5</v>
      </c>
      <c r="H272" s="21" t="s">
        <v>351</v>
      </c>
      <c r="I272" s="32"/>
      <c r="J272" s="32"/>
      <c r="K272" s="32"/>
      <c r="L272" s="22">
        <v>567.66999999999996</v>
      </c>
      <c r="M272" s="32"/>
      <c r="N272" s="32"/>
      <c r="O272" s="32"/>
      <c r="P272" s="33">
        <v>0</v>
      </c>
      <c r="Q272" s="33">
        <v>0</v>
      </c>
      <c r="R272" s="33">
        <v>0</v>
      </c>
      <c r="S272" s="33">
        <v>0</v>
      </c>
      <c r="BY272" s="15"/>
      <c r="BZ272" s="16"/>
      <c r="CA272" s="2" t="s">
        <v>350</v>
      </c>
      <c r="CC272" s="47"/>
    </row>
    <row r="273" spans="1:81" customFormat="1" ht="15" outlineLevel="1" x14ac:dyDescent="0.25">
      <c r="A273" s="34"/>
      <c r="B273" s="35"/>
      <c r="C273" s="80" t="s">
        <v>352</v>
      </c>
      <c r="D273" s="80"/>
      <c r="E273" s="80"/>
      <c r="F273" s="80"/>
      <c r="G273" s="80"/>
      <c r="H273" s="80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1"/>
      <c r="BY273" s="15"/>
      <c r="BZ273" s="16"/>
      <c r="CB273" s="2" t="s">
        <v>352</v>
      </c>
      <c r="CC273" s="47"/>
    </row>
    <row r="274" spans="1:81" customFormat="1" ht="34.5" outlineLevel="1" x14ac:dyDescent="0.25">
      <c r="A274" s="17" t="s">
        <v>353</v>
      </c>
      <c r="B274" s="18" t="s">
        <v>267</v>
      </c>
      <c r="C274" s="79" t="s">
        <v>354</v>
      </c>
      <c r="D274" s="79"/>
      <c r="E274" s="79"/>
      <c r="F274" s="19" t="s">
        <v>31</v>
      </c>
      <c r="G274" s="20">
        <v>0.5706</v>
      </c>
      <c r="H274" s="21">
        <v>784.94</v>
      </c>
      <c r="I274" s="22">
        <v>436.91</v>
      </c>
      <c r="J274" s="22">
        <v>295.08</v>
      </c>
      <c r="K274" s="22">
        <v>31.38</v>
      </c>
      <c r="L274" s="22">
        <v>601.95000000000005</v>
      </c>
      <c r="M274" s="22">
        <v>329.7</v>
      </c>
      <c r="N274" s="22">
        <v>242.04</v>
      </c>
      <c r="O274" s="22">
        <v>25.74</v>
      </c>
      <c r="P274" s="22">
        <v>46.48</v>
      </c>
      <c r="Q274" s="22">
        <v>35.07</v>
      </c>
      <c r="R274" s="37">
        <v>2.5</v>
      </c>
      <c r="S274" s="22">
        <v>2.0499999999999998</v>
      </c>
      <c r="BY274" s="15"/>
      <c r="BZ274" s="16"/>
      <c r="CA274" s="2" t="s">
        <v>354</v>
      </c>
      <c r="CC274" s="47"/>
    </row>
    <row r="275" spans="1:81" customFormat="1" ht="15" outlineLevel="1" x14ac:dyDescent="0.25">
      <c r="A275" s="23"/>
      <c r="B275" s="24"/>
      <c r="C275" s="24"/>
      <c r="D275" s="24"/>
      <c r="E275" s="25" t="s">
        <v>355</v>
      </c>
      <c r="F275" s="26"/>
      <c r="G275" s="27"/>
      <c r="H275" s="11"/>
      <c r="I275" s="11"/>
      <c r="J275" s="11"/>
      <c r="K275" s="11"/>
      <c r="L275" s="28">
        <v>344.78</v>
      </c>
      <c r="M275" s="29"/>
      <c r="N275" s="29"/>
      <c r="O275" s="29"/>
      <c r="P275" s="29"/>
      <c r="Q275" s="29"/>
      <c r="R275" s="11"/>
      <c r="S275" s="30"/>
      <c r="BY275" s="15"/>
      <c r="BZ275" s="16"/>
      <c r="CC275" s="47"/>
    </row>
    <row r="276" spans="1:81" customFormat="1" ht="15" outlineLevel="1" x14ac:dyDescent="0.25">
      <c r="A276" s="23"/>
      <c r="B276" s="24"/>
      <c r="C276" s="24"/>
      <c r="D276" s="24"/>
      <c r="E276" s="25" t="s">
        <v>356</v>
      </c>
      <c r="F276" s="26"/>
      <c r="G276" s="27"/>
      <c r="H276" s="11"/>
      <c r="I276" s="11"/>
      <c r="J276" s="11"/>
      <c r="K276" s="11"/>
      <c r="L276" s="28">
        <v>181.27</v>
      </c>
      <c r="M276" s="29"/>
      <c r="N276" s="29"/>
      <c r="O276" s="29"/>
      <c r="P276" s="29"/>
      <c r="Q276" s="29"/>
      <c r="R276" s="11"/>
      <c r="S276" s="30"/>
      <c r="BY276" s="15"/>
      <c r="BZ276" s="16"/>
      <c r="CC276" s="47"/>
    </row>
    <row r="277" spans="1:81" customFormat="1" ht="45" outlineLevel="1" x14ac:dyDescent="0.25">
      <c r="A277" s="17" t="s">
        <v>357</v>
      </c>
      <c r="B277" s="18" t="s">
        <v>272</v>
      </c>
      <c r="C277" s="79" t="s">
        <v>273</v>
      </c>
      <c r="D277" s="79"/>
      <c r="E277" s="79"/>
      <c r="F277" s="19" t="s">
        <v>35</v>
      </c>
      <c r="G277" s="31">
        <v>60</v>
      </c>
      <c r="H277" s="21" t="s">
        <v>274</v>
      </c>
      <c r="I277" s="32"/>
      <c r="J277" s="32"/>
      <c r="K277" s="32"/>
      <c r="L277" s="21">
        <v>156239.54999999999</v>
      </c>
      <c r="M277" s="32"/>
      <c r="N277" s="32"/>
      <c r="O277" s="32"/>
      <c r="P277" s="33">
        <v>0</v>
      </c>
      <c r="Q277" s="33">
        <v>0</v>
      </c>
      <c r="R277" s="33">
        <v>0</v>
      </c>
      <c r="S277" s="33">
        <v>0</v>
      </c>
      <c r="BY277" s="15"/>
      <c r="BZ277" s="16"/>
      <c r="CA277" s="2" t="s">
        <v>273</v>
      </c>
      <c r="CC277" s="47"/>
    </row>
    <row r="278" spans="1:81" customFormat="1" ht="15" outlineLevel="1" x14ac:dyDescent="0.25">
      <c r="A278" s="34"/>
      <c r="B278" s="35"/>
      <c r="C278" s="80" t="s">
        <v>275</v>
      </c>
      <c r="D278" s="80"/>
      <c r="E278" s="80"/>
      <c r="F278" s="80"/>
      <c r="G278" s="80"/>
      <c r="H278" s="80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1"/>
      <c r="BY278" s="15"/>
      <c r="BZ278" s="16"/>
      <c r="CB278" s="2" t="s">
        <v>275</v>
      </c>
      <c r="CC278" s="47"/>
    </row>
    <row r="279" spans="1:81" customFormat="1" ht="15" outlineLevel="1" x14ac:dyDescent="0.25">
      <c r="A279" s="17" t="s">
        <v>358</v>
      </c>
      <c r="B279" s="18" t="s">
        <v>205</v>
      </c>
      <c r="C279" s="79" t="s">
        <v>206</v>
      </c>
      <c r="D279" s="79"/>
      <c r="E279" s="79"/>
      <c r="F279" s="19" t="s">
        <v>31</v>
      </c>
      <c r="G279" s="20">
        <v>4.3E-3</v>
      </c>
      <c r="H279" s="21">
        <v>15441.79</v>
      </c>
      <c r="I279" s="32"/>
      <c r="J279" s="32"/>
      <c r="K279" s="32"/>
      <c r="L279" s="22">
        <v>66.400000000000006</v>
      </c>
      <c r="M279" s="32"/>
      <c r="N279" s="32"/>
      <c r="O279" s="32"/>
      <c r="P279" s="33">
        <v>0</v>
      </c>
      <c r="Q279" s="33">
        <v>0</v>
      </c>
      <c r="R279" s="33">
        <v>0</v>
      </c>
      <c r="S279" s="33">
        <v>0</v>
      </c>
      <c r="BY279" s="15"/>
      <c r="BZ279" s="16"/>
      <c r="CA279" s="2" t="s">
        <v>206</v>
      </c>
      <c r="CC279" s="47"/>
    </row>
    <row r="280" spans="1:81" customFormat="1" ht="23.25" outlineLevel="1" x14ac:dyDescent="0.25">
      <c r="A280" s="17" t="s">
        <v>359</v>
      </c>
      <c r="B280" s="18" t="s">
        <v>208</v>
      </c>
      <c r="C280" s="79" t="s">
        <v>209</v>
      </c>
      <c r="D280" s="79"/>
      <c r="E280" s="79"/>
      <c r="F280" s="19" t="s">
        <v>31</v>
      </c>
      <c r="G280" s="20">
        <v>6.4000000000000003E-3</v>
      </c>
      <c r="H280" s="21">
        <v>10080.84</v>
      </c>
      <c r="I280" s="32"/>
      <c r="J280" s="32"/>
      <c r="K280" s="32"/>
      <c r="L280" s="22">
        <v>64.52</v>
      </c>
      <c r="M280" s="32"/>
      <c r="N280" s="32"/>
      <c r="O280" s="32"/>
      <c r="P280" s="33">
        <v>0</v>
      </c>
      <c r="Q280" s="33">
        <v>0</v>
      </c>
      <c r="R280" s="33">
        <v>0</v>
      </c>
      <c r="S280" s="33">
        <v>0</v>
      </c>
      <c r="BY280" s="15"/>
      <c r="BZ280" s="16"/>
      <c r="CA280" s="2" t="s">
        <v>209</v>
      </c>
      <c r="CC280" s="47"/>
    </row>
    <row r="281" spans="1:81" customFormat="1" ht="34.5" outlineLevel="1" x14ac:dyDescent="0.25">
      <c r="A281" s="55" t="s">
        <v>360</v>
      </c>
      <c r="B281" s="56" t="s">
        <v>29</v>
      </c>
      <c r="C281" s="83" t="s">
        <v>30</v>
      </c>
      <c r="D281" s="83"/>
      <c r="E281" s="83"/>
      <c r="F281" s="57" t="s">
        <v>31</v>
      </c>
      <c r="G281" s="58">
        <v>4.3E-3</v>
      </c>
      <c r="H281" s="59">
        <v>5058.38</v>
      </c>
      <c r="I281" s="59">
        <v>2089.16</v>
      </c>
      <c r="J281" s="60">
        <v>236.87</v>
      </c>
      <c r="K281" s="60">
        <v>9</v>
      </c>
      <c r="L281" s="60">
        <v>25.09</v>
      </c>
      <c r="M281" s="60">
        <v>11.88</v>
      </c>
      <c r="N281" s="60">
        <v>1.46</v>
      </c>
      <c r="O281" s="60">
        <v>0.06</v>
      </c>
      <c r="P281" s="60">
        <v>219.68</v>
      </c>
      <c r="Q281" s="60">
        <v>1.25</v>
      </c>
      <c r="R281" s="60">
        <v>0.71</v>
      </c>
      <c r="S281" s="65">
        <v>0</v>
      </c>
      <c r="BY281" s="15"/>
      <c r="BZ281" s="16"/>
      <c r="CA281" s="2" t="s">
        <v>30</v>
      </c>
      <c r="CC281" s="47"/>
    </row>
    <row r="282" spans="1:81" customFormat="1" ht="15" outlineLevel="1" x14ac:dyDescent="0.25">
      <c r="A282" s="23"/>
      <c r="B282" s="24"/>
      <c r="C282" s="24"/>
      <c r="D282" s="24"/>
      <c r="E282" s="25" t="s">
        <v>361</v>
      </c>
      <c r="F282" s="26"/>
      <c r="G282" s="27"/>
      <c r="H282" s="11"/>
      <c r="I282" s="11"/>
      <c r="J282" s="11"/>
      <c r="K282" s="11"/>
      <c r="L282" s="28">
        <v>15.04</v>
      </c>
      <c r="M282" s="29"/>
      <c r="N282" s="29"/>
      <c r="O282" s="29"/>
      <c r="P282" s="29"/>
      <c r="Q282" s="29"/>
      <c r="R282" s="11"/>
      <c r="S282" s="30"/>
      <c r="BY282" s="15"/>
      <c r="BZ282" s="16"/>
      <c r="CC282" s="47"/>
    </row>
    <row r="283" spans="1:81" customFormat="1" ht="15" outlineLevel="1" x14ac:dyDescent="0.25">
      <c r="A283" s="23"/>
      <c r="B283" s="24"/>
      <c r="C283" s="24"/>
      <c r="D283" s="24"/>
      <c r="E283" s="25" t="s">
        <v>362</v>
      </c>
      <c r="F283" s="26"/>
      <c r="G283" s="27"/>
      <c r="H283" s="11"/>
      <c r="I283" s="11"/>
      <c r="J283" s="11"/>
      <c r="K283" s="11"/>
      <c r="L283" s="28">
        <v>8.1199999999999992</v>
      </c>
      <c r="M283" s="29"/>
      <c r="N283" s="29"/>
      <c r="O283" s="29"/>
      <c r="P283" s="29"/>
      <c r="Q283" s="29"/>
      <c r="R283" s="11"/>
      <c r="S283" s="30"/>
      <c r="BY283" s="15"/>
      <c r="BZ283" s="16"/>
      <c r="CC283" s="47"/>
    </row>
    <row r="284" spans="1:81" customFormat="1" ht="33.75" outlineLevel="1" x14ac:dyDescent="0.25">
      <c r="A284" s="17" t="s">
        <v>363</v>
      </c>
      <c r="B284" s="18" t="s">
        <v>109</v>
      </c>
      <c r="C284" s="79" t="s">
        <v>110</v>
      </c>
      <c r="D284" s="79"/>
      <c r="E284" s="79"/>
      <c r="F284" s="19" t="s">
        <v>35</v>
      </c>
      <c r="G284" s="31">
        <v>8</v>
      </c>
      <c r="H284" s="21" t="s">
        <v>111</v>
      </c>
      <c r="I284" s="32"/>
      <c r="J284" s="32"/>
      <c r="K284" s="32"/>
      <c r="L284" s="22">
        <v>728.4</v>
      </c>
      <c r="M284" s="32"/>
      <c r="N284" s="32"/>
      <c r="O284" s="32"/>
      <c r="P284" s="33">
        <v>0</v>
      </c>
      <c r="Q284" s="33">
        <v>0</v>
      </c>
      <c r="R284" s="33">
        <v>0</v>
      </c>
      <c r="S284" s="33">
        <v>0</v>
      </c>
      <c r="BY284" s="15"/>
      <c r="BZ284" s="16"/>
      <c r="CA284" s="2" t="s">
        <v>110</v>
      </c>
      <c r="CC284" s="47"/>
    </row>
    <row r="285" spans="1:81" customFormat="1" ht="15" outlineLevel="1" x14ac:dyDescent="0.25">
      <c r="A285" s="34"/>
      <c r="B285" s="35"/>
      <c r="C285" s="80" t="s">
        <v>112</v>
      </c>
      <c r="D285" s="80"/>
      <c r="E285" s="80"/>
      <c r="F285" s="80"/>
      <c r="G285" s="80"/>
      <c r="H285" s="80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1"/>
      <c r="BY285" s="15"/>
      <c r="BZ285" s="16"/>
      <c r="CB285" s="2" t="s">
        <v>112</v>
      </c>
      <c r="CC285" s="47"/>
    </row>
    <row r="286" spans="1:81" customFormat="1" ht="34.5" outlineLevel="1" x14ac:dyDescent="0.25">
      <c r="A286" s="17" t="s">
        <v>364</v>
      </c>
      <c r="B286" s="18" t="s">
        <v>96</v>
      </c>
      <c r="C286" s="79" t="s">
        <v>97</v>
      </c>
      <c r="D286" s="79"/>
      <c r="E286" s="79"/>
      <c r="F286" s="19" t="s">
        <v>31</v>
      </c>
      <c r="G286" s="20">
        <v>3.3099999999999997E-2</v>
      </c>
      <c r="H286" s="21">
        <v>887.51</v>
      </c>
      <c r="I286" s="22">
        <v>507.6</v>
      </c>
      <c r="J286" s="22">
        <v>311.27999999999997</v>
      </c>
      <c r="K286" s="22">
        <v>31.38</v>
      </c>
      <c r="L286" s="22">
        <v>39.299999999999997</v>
      </c>
      <c r="M286" s="22">
        <v>22.22</v>
      </c>
      <c r="N286" s="22">
        <v>14.81</v>
      </c>
      <c r="O286" s="22">
        <v>1.49</v>
      </c>
      <c r="P286" s="33">
        <v>54</v>
      </c>
      <c r="Q286" s="22">
        <v>2.36</v>
      </c>
      <c r="R286" s="37">
        <v>2.5</v>
      </c>
      <c r="S286" s="22">
        <v>0.12</v>
      </c>
      <c r="BY286" s="15"/>
      <c r="BZ286" s="16"/>
      <c r="CA286" s="2" t="s">
        <v>97</v>
      </c>
      <c r="CC286" s="47"/>
    </row>
    <row r="287" spans="1:81" customFormat="1" ht="15" outlineLevel="1" x14ac:dyDescent="0.25">
      <c r="A287" s="23"/>
      <c r="B287" s="24"/>
      <c r="C287" s="24"/>
      <c r="D287" s="24"/>
      <c r="E287" s="25" t="s">
        <v>365</v>
      </c>
      <c r="F287" s="26"/>
      <c r="G287" s="27"/>
      <c r="H287" s="11"/>
      <c r="I287" s="11"/>
      <c r="J287" s="11"/>
      <c r="K287" s="11"/>
      <c r="L287" s="28">
        <v>23</v>
      </c>
      <c r="M287" s="29"/>
      <c r="N287" s="29"/>
      <c r="O287" s="29"/>
      <c r="P287" s="29"/>
      <c r="Q287" s="29"/>
      <c r="R287" s="11"/>
      <c r="S287" s="30"/>
      <c r="BY287" s="15"/>
      <c r="BZ287" s="16"/>
      <c r="CC287" s="47"/>
    </row>
    <row r="288" spans="1:81" customFormat="1" ht="15" outlineLevel="1" x14ac:dyDescent="0.25">
      <c r="A288" s="23"/>
      <c r="B288" s="24"/>
      <c r="C288" s="24"/>
      <c r="D288" s="24"/>
      <c r="E288" s="25" t="s">
        <v>366</v>
      </c>
      <c r="F288" s="26"/>
      <c r="G288" s="27"/>
      <c r="H288" s="11"/>
      <c r="I288" s="11"/>
      <c r="J288" s="11"/>
      <c r="K288" s="11"/>
      <c r="L288" s="28">
        <v>12.09</v>
      </c>
      <c r="M288" s="29"/>
      <c r="N288" s="29"/>
      <c r="O288" s="29"/>
      <c r="P288" s="29"/>
      <c r="Q288" s="29"/>
      <c r="R288" s="11"/>
      <c r="S288" s="30"/>
      <c r="BY288" s="15"/>
      <c r="BZ288" s="16"/>
      <c r="CC288" s="47"/>
    </row>
    <row r="289" spans="1:81" customFormat="1" ht="45" outlineLevel="1" x14ac:dyDescent="0.25">
      <c r="A289" s="17" t="s">
        <v>367</v>
      </c>
      <c r="B289" s="18" t="s">
        <v>368</v>
      </c>
      <c r="C289" s="79" t="s">
        <v>102</v>
      </c>
      <c r="D289" s="79"/>
      <c r="E289" s="79"/>
      <c r="F289" s="19" t="s">
        <v>35</v>
      </c>
      <c r="G289" s="31">
        <v>4</v>
      </c>
      <c r="H289" s="21" t="s">
        <v>103</v>
      </c>
      <c r="I289" s="32"/>
      <c r="J289" s="32"/>
      <c r="K289" s="32"/>
      <c r="L289" s="21">
        <v>1931.58</v>
      </c>
      <c r="M289" s="32"/>
      <c r="N289" s="32"/>
      <c r="O289" s="32"/>
      <c r="P289" s="33">
        <v>0</v>
      </c>
      <c r="Q289" s="33">
        <v>0</v>
      </c>
      <c r="R289" s="33">
        <v>0</v>
      </c>
      <c r="S289" s="33">
        <v>0</v>
      </c>
      <c r="BY289" s="15"/>
      <c r="BZ289" s="16"/>
      <c r="CA289" s="2" t="s">
        <v>102</v>
      </c>
      <c r="CC289" s="47"/>
    </row>
    <row r="290" spans="1:81" customFormat="1" ht="15" outlineLevel="1" x14ac:dyDescent="0.25">
      <c r="A290" s="34"/>
      <c r="B290" s="35"/>
      <c r="C290" s="80" t="s">
        <v>104</v>
      </c>
      <c r="D290" s="80"/>
      <c r="E290" s="80"/>
      <c r="F290" s="80"/>
      <c r="G290" s="80"/>
      <c r="H290" s="80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1"/>
      <c r="BY290" s="15"/>
      <c r="BZ290" s="16"/>
      <c r="CB290" s="2" t="s">
        <v>104</v>
      </c>
      <c r="CC290" s="47"/>
    </row>
    <row r="291" spans="1:81" customFormat="1" ht="34.5" outlineLevel="1" x14ac:dyDescent="0.25">
      <c r="A291" s="17" t="s">
        <v>369</v>
      </c>
      <c r="B291" s="18" t="s">
        <v>96</v>
      </c>
      <c r="C291" s="79" t="s">
        <v>370</v>
      </c>
      <c r="D291" s="79"/>
      <c r="E291" s="79"/>
      <c r="F291" s="19" t="s">
        <v>31</v>
      </c>
      <c r="G291" s="20">
        <v>2.2100000000000002E-2</v>
      </c>
      <c r="H291" s="21">
        <v>887.51</v>
      </c>
      <c r="I291" s="22">
        <v>507.6</v>
      </c>
      <c r="J291" s="22">
        <v>311.27999999999997</v>
      </c>
      <c r="K291" s="22">
        <v>31.38</v>
      </c>
      <c r="L291" s="22">
        <v>27.73</v>
      </c>
      <c r="M291" s="22">
        <v>16.32</v>
      </c>
      <c r="N291" s="22">
        <v>9.89</v>
      </c>
      <c r="O291" s="22">
        <v>1</v>
      </c>
      <c r="P291" s="33">
        <v>54</v>
      </c>
      <c r="Q291" s="22">
        <v>1.74</v>
      </c>
      <c r="R291" s="37">
        <v>2.5</v>
      </c>
      <c r="S291" s="22">
        <v>0.08</v>
      </c>
      <c r="BY291" s="15"/>
      <c r="BZ291" s="16"/>
      <c r="CA291" s="2" t="s">
        <v>370</v>
      </c>
      <c r="CC291" s="47"/>
    </row>
    <row r="292" spans="1:81" customFormat="1" ht="15" outlineLevel="1" x14ac:dyDescent="0.25">
      <c r="A292" s="23"/>
      <c r="B292" s="24"/>
      <c r="C292" s="24"/>
      <c r="D292" s="24"/>
      <c r="E292" s="25" t="s">
        <v>371</v>
      </c>
      <c r="F292" s="26"/>
      <c r="G292" s="27"/>
      <c r="H292" s="11"/>
      <c r="I292" s="11"/>
      <c r="J292" s="11"/>
      <c r="K292" s="11"/>
      <c r="L292" s="28">
        <v>16.8</v>
      </c>
      <c r="M292" s="29"/>
      <c r="N292" s="29"/>
      <c r="O292" s="29"/>
      <c r="P292" s="29"/>
      <c r="Q292" s="29"/>
      <c r="R292" s="11"/>
      <c r="S292" s="30"/>
      <c r="BY292" s="15"/>
      <c r="BZ292" s="16"/>
      <c r="CC292" s="47"/>
    </row>
    <row r="293" spans="1:81" customFormat="1" ht="15" outlineLevel="1" x14ac:dyDescent="0.25">
      <c r="A293" s="23"/>
      <c r="B293" s="24"/>
      <c r="C293" s="24"/>
      <c r="D293" s="24"/>
      <c r="E293" s="25" t="s">
        <v>372</v>
      </c>
      <c r="F293" s="26"/>
      <c r="G293" s="27"/>
      <c r="H293" s="11"/>
      <c r="I293" s="11"/>
      <c r="J293" s="11"/>
      <c r="K293" s="11"/>
      <c r="L293" s="28">
        <v>8.83</v>
      </c>
      <c r="M293" s="29"/>
      <c r="N293" s="29"/>
      <c r="O293" s="29"/>
      <c r="P293" s="29"/>
      <c r="Q293" s="29"/>
      <c r="R293" s="11"/>
      <c r="S293" s="30"/>
      <c r="BY293" s="15"/>
      <c r="BZ293" s="16"/>
      <c r="CC293" s="47"/>
    </row>
    <row r="294" spans="1:81" customFormat="1" ht="45" outlineLevel="1" x14ac:dyDescent="0.25">
      <c r="A294" s="17" t="s">
        <v>373</v>
      </c>
      <c r="B294" s="18" t="s">
        <v>368</v>
      </c>
      <c r="C294" s="79" t="s">
        <v>102</v>
      </c>
      <c r="D294" s="79"/>
      <c r="E294" s="79"/>
      <c r="F294" s="19" t="s">
        <v>35</v>
      </c>
      <c r="G294" s="40">
        <v>2.7</v>
      </c>
      <c r="H294" s="21" t="s">
        <v>103</v>
      </c>
      <c r="I294" s="32"/>
      <c r="J294" s="32"/>
      <c r="K294" s="32"/>
      <c r="L294" s="21">
        <v>1303.81</v>
      </c>
      <c r="M294" s="32"/>
      <c r="N294" s="32"/>
      <c r="O294" s="32"/>
      <c r="P294" s="33">
        <v>0</v>
      </c>
      <c r="Q294" s="33">
        <v>0</v>
      </c>
      <c r="R294" s="33">
        <v>0</v>
      </c>
      <c r="S294" s="33">
        <v>0</v>
      </c>
      <c r="BY294" s="15"/>
      <c r="BZ294" s="16"/>
      <c r="CA294" s="2" t="s">
        <v>102</v>
      </c>
      <c r="CC294" s="47"/>
    </row>
    <row r="295" spans="1:81" customFormat="1" ht="15" outlineLevel="1" x14ac:dyDescent="0.25">
      <c r="A295" s="34"/>
      <c r="B295" s="35"/>
      <c r="C295" s="80" t="s">
        <v>104</v>
      </c>
      <c r="D295" s="80"/>
      <c r="E295" s="80"/>
      <c r="F295" s="80"/>
      <c r="G295" s="80"/>
      <c r="H295" s="80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1"/>
      <c r="BY295" s="15"/>
      <c r="BZ295" s="16"/>
      <c r="CB295" s="2" t="s">
        <v>104</v>
      </c>
      <c r="CC295" s="47"/>
    </row>
    <row r="296" spans="1:81" customFormat="1" ht="15" outlineLevel="1" x14ac:dyDescent="0.25">
      <c r="A296" s="82" t="s">
        <v>113</v>
      </c>
      <c r="B296" s="82"/>
      <c r="C296" s="82"/>
      <c r="D296" s="82"/>
      <c r="E296" s="82"/>
      <c r="F296" s="82"/>
      <c r="G296" s="82"/>
      <c r="H296" s="82"/>
      <c r="I296" s="82"/>
      <c r="J296" s="82"/>
      <c r="K296" s="82"/>
      <c r="L296" s="82"/>
      <c r="M296" s="82"/>
      <c r="N296" s="82"/>
      <c r="O296" s="82"/>
      <c r="P296" s="82"/>
      <c r="Q296" s="82"/>
      <c r="R296" s="82"/>
      <c r="S296" s="82"/>
      <c r="BY296" s="15"/>
      <c r="BZ296" s="16" t="s">
        <v>113</v>
      </c>
      <c r="CC296" s="47"/>
    </row>
    <row r="297" spans="1:81" customFormat="1" ht="57" outlineLevel="1" x14ac:dyDescent="0.25">
      <c r="A297" s="17" t="s">
        <v>374</v>
      </c>
      <c r="B297" s="18" t="s">
        <v>115</v>
      </c>
      <c r="C297" s="79" t="s">
        <v>116</v>
      </c>
      <c r="D297" s="79"/>
      <c r="E297" s="79"/>
      <c r="F297" s="19" t="s">
        <v>35</v>
      </c>
      <c r="G297" s="31">
        <v>4</v>
      </c>
      <c r="H297" s="21">
        <v>17.07</v>
      </c>
      <c r="I297" s="22">
        <v>12.97</v>
      </c>
      <c r="J297" s="32"/>
      <c r="K297" s="32"/>
      <c r="L297" s="22">
        <v>85.01</v>
      </c>
      <c r="M297" s="22">
        <v>68.61</v>
      </c>
      <c r="N297" s="32"/>
      <c r="O297" s="32"/>
      <c r="P297" s="22">
        <v>1.38</v>
      </c>
      <c r="Q297" s="37">
        <v>7.3</v>
      </c>
      <c r="R297" s="33">
        <v>0</v>
      </c>
      <c r="S297" s="33">
        <v>0</v>
      </c>
      <c r="BY297" s="15"/>
      <c r="BZ297" s="16"/>
      <c r="CA297" s="2" t="s">
        <v>116</v>
      </c>
      <c r="CC297" s="47"/>
    </row>
    <row r="298" spans="1:81" customFormat="1" ht="15" outlineLevel="1" x14ac:dyDescent="0.25">
      <c r="A298" s="23"/>
      <c r="B298" s="24"/>
      <c r="C298" s="24"/>
      <c r="D298" s="24"/>
      <c r="E298" s="25" t="s">
        <v>117</v>
      </c>
      <c r="F298" s="26"/>
      <c r="G298" s="27"/>
      <c r="H298" s="11"/>
      <c r="I298" s="11"/>
      <c r="J298" s="11"/>
      <c r="K298" s="11"/>
      <c r="L298" s="28">
        <v>66.55</v>
      </c>
      <c r="M298" s="29"/>
      <c r="N298" s="29"/>
      <c r="O298" s="29"/>
      <c r="P298" s="29"/>
      <c r="Q298" s="29"/>
      <c r="R298" s="11"/>
      <c r="S298" s="30"/>
      <c r="BY298" s="15"/>
      <c r="BZ298" s="16"/>
      <c r="CC298" s="47"/>
    </row>
    <row r="299" spans="1:81" customFormat="1" ht="15" outlineLevel="1" x14ac:dyDescent="0.25">
      <c r="A299" s="23"/>
      <c r="B299" s="24"/>
      <c r="C299" s="24"/>
      <c r="D299" s="24"/>
      <c r="E299" s="25" t="s">
        <v>118</v>
      </c>
      <c r="F299" s="26"/>
      <c r="G299" s="27"/>
      <c r="H299" s="11"/>
      <c r="I299" s="11"/>
      <c r="J299" s="11"/>
      <c r="K299" s="11"/>
      <c r="L299" s="28">
        <v>34.99</v>
      </c>
      <c r="M299" s="29"/>
      <c r="N299" s="29"/>
      <c r="O299" s="29"/>
      <c r="P299" s="29"/>
      <c r="Q299" s="29"/>
      <c r="R299" s="11"/>
      <c r="S299" s="30"/>
      <c r="BY299" s="15"/>
      <c r="BZ299" s="16"/>
      <c r="CC299" s="47"/>
    </row>
    <row r="300" spans="1:81" customFormat="1" ht="33.75" outlineLevel="1" x14ac:dyDescent="0.25">
      <c r="A300" s="17" t="s">
        <v>375</v>
      </c>
      <c r="B300" s="18" t="s">
        <v>120</v>
      </c>
      <c r="C300" s="79" t="s">
        <v>121</v>
      </c>
      <c r="D300" s="79"/>
      <c r="E300" s="79"/>
      <c r="F300" s="19" t="s">
        <v>35</v>
      </c>
      <c r="G300" s="31">
        <v>4</v>
      </c>
      <c r="H300" s="21" t="s">
        <v>122</v>
      </c>
      <c r="I300" s="32"/>
      <c r="J300" s="32"/>
      <c r="K300" s="32"/>
      <c r="L300" s="21">
        <v>1880.13</v>
      </c>
      <c r="M300" s="32"/>
      <c r="N300" s="32"/>
      <c r="O300" s="32"/>
      <c r="P300" s="33">
        <v>0</v>
      </c>
      <c r="Q300" s="33">
        <v>0</v>
      </c>
      <c r="R300" s="33">
        <v>0</v>
      </c>
      <c r="S300" s="33">
        <v>0</v>
      </c>
      <c r="BY300" s="15"/>
      <c r="BZ300" s="16"/>
      <c r="CA300" s="2" t="s">
        <v>121</v>
      </c>
      <c r="CC300" s="47"/>
    </row>
    <row r="301" spans="1:81" customFormat="1" ht="15" outlineLevel="1" x14ac:dyDescent="0.25">
      <c r="A301" s="34"/>
      <c r="B301" s="35"/>
      <c r="C301" s="80" t="s">
        <v>123</v>
      </c>
      <c r="D301" s="80"/>
      <c r="E301" s="80"/>
      <c r="F301" s="80"/>
      <c r="G301" s="80"/>
      <c r="H301" s="80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1"/>
      <c r="BY301" s="15"/>
      <c r="BZ301" s="16"/>
      <c r="CB301" s="2" t="s">
        <v>123</v>
      </c>
      <c r="CC301" s="47"/>
    </row>
    <row r="302" spans="1:81" customFormat="1" ht="34.5" outlineLevel="1" x14ac:dyDescent="0.25">
      <c r="A302" s="17" t="s">
        <v>376</v>
      </c>
      <c r="B302" s="18" t="s">
        <v>125</v>
      </c>
      <c r="C302" s="79" t="s">
        <v>126</v>
      </c>
      <c r="D302" s="79"/>
      <c r="E302" s="79"/>
      <c r="F302" s="19" t="s">
        <v>59</v>
      </c>
      <c r="G302" s="40">
        <v>0.3</v>
      </c>
      <c r="H302" s="21">
        <v>406.66</v>
      </c>
      <c r="I302" s="22">
        <v>278.99</v>
      </c>
      <c r="J302" s="22">
        <v>90.04</v>
      </c>
      <c r="K302" s="22">
        <v>5.0199999999999996</v>
      </c>
      <c r="L302" s="22">
        <v>160.81</v>
      </c>
      <c r="M302" s="22">
        <v>110.69</v>
      </c>
      <c r="N302" s="22">
        <v>38.83</v>
      </c>
      <c r="O302" s="22">
        <v>2.16</v>
      </c>
      <c r="P302" s="22">
        <v>29.68</v>
      </c>
      <c r="Q302" s="22">
        <v>11.78</v>
      </c>
      <c r="R302" s="37">
        <v>0.4</v>
      </c>
      <c r="S302" s="22">
        <v>0.17</v>
      </c>
      <c r="BY302" s="15"/>
      <c r="BZ302" s="16"/>
      <c r="CA302" s="2" t="s">
        <v>126</v>
      </c>
      <c r="CC302" s="47"/>
    </row>
    <row r="303" spans="1:81" customFormat="1" ht="15" outlineLevel="1" x14ac:dyDescent="0.25">
      <c r="A303" s="23"/>
      <c r="B303" s="24"/>
      <c r="C303" s="24"/>
      <c r="D303" s="24"/>
      <c r="E303" s="25" t="s">
        <v>127</v>
      </c>
      <c r="F303" s="26"/>
      <c r="G303" s="27"/>
      <c r="H303" s="11"/>
      <c r="I303" s="11"/>
      <c r="J303" s="11"/>
      <c r="K303" s="11"/>
      <c r="L303" s="28">
        <v>109.46</v>
      </c>
      <c r="M303" s="29"/>
      <c r="N303" s="29"/>
      <c r="O303" s="29"/>
      <c r="P303" s="29"/>
      <c r="Q303" s="29"/>
      <c r="R303" s="11"/>
      <c r="S303" s="30"/>
      <c r="BY303" s="15"/>
      <c r="BZ303" s="16"/>
      <c r="CC303" s="47"/>
    </row>
    <row r="304" spans="1:81" customFormat="1" ht="15" outlineLevel="1" x14ac:dyDescent="0.25">
      <c r="A304" s="23"/>
      <c r="B304" s="24"/>
      <c r="C304" s="24"/>
      <c r="D304" s="24"/>
      <c r="E304" s="25" t="s">
        <v>128</v>
      </c>
      <c r="F304" s="26"/>
      <c r="G304" s="27"/>
      <c r="H304" s="11"/>
      <c r="I304" s="11"/>
      <c r="J304" s="11"/>
      <c r="K304" s="11"/>
      <c r="L304" s="28">
        <v>57.55</v>
      </c>
      <c r="M304" s="29"/>
      <c r="N304" s="29"/>
      <c r="O304" s="29"/>
      <c r="P304" s="29"/>
      <c r="Q304" s="29"/>
      <c r="R304" s="11"/>
      <c r="S304" s="30"/>
      <c r="BY304" s="15"/>
      <c r="BZ304" s="16"/>
      <c r="CC304" s="47"/>
    </row>
    <row r="305" spans="1:81" customFormat="1" ht="45" outlineLevel="1" x14ac:dyDescent="0.25">
      <c r="A305" s="17" t="s">
        <v>377</v>
      </c>
      <c r="B305" s="18" t="s">
        <v>130</v>
      </c>
      <c r="C305" s="79" t="s">
        <v>131</v>
      </c>
      <c r="D305" s="79"/>
      <c r="E305" s="79"/>
      <c r="F305" s="19" t="s">
        <v>94</v>
      </c>
      <c r="G305" s="40">
        <v>30.6</v>
      </c>
      <c r="H305" s="21" t="s">
        <v>132</v>
      </c>
      <c r="I305" s="32"/>
      <c r="J305" s="32"/>
      <c r="K305" s="32"/>
      <c r="L305" s="21">
        <v>5410.56</v>
      </c>
      <c r="M305" s="32"/>
      <c r="N305" s="32"/>
      <c r="O305" s="32"/>
      <c r="P305" s="33">
        <v>0</v>
      </c>
      <c r="Q305" s="33">
        <v>0</v>
      </c>
      <c r="R305" s="33">
        <v>0</v>
      </c>
      <c r="S305" s="33">
        <v>0</v>
      </c>
      <c r="BY305" s="15"/>
      <c r="BZ305" s="16"/>
      <c r="CA305" s="2" t="s">
        <v>131</v>
      </c>
      <c r="CC305" s="47"/>
    </row>
    <row r="306" spans="1:81" customFormat="1" ht="15" outlineLevel="1" x14ac:dyDescent="0.25">
      <c r="A306" s="34"/>
      <c r="B306" s="35"/>
      <c r="C306" s="80" t="s">
        <v>133</v>
      </c>
      <c r="D306" s="80"/>
      <c r="E306" s="80"/>
      <c r="F306" s="80"/>
      <c r="G306" s="80"/>
      <c r="H306" s="80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1"/>
      <c r="BY306" s="15"/>
      <c r="BZ306" s="16"/>
      <c r="CB306" s="2" t="s">
        <v>133</v>
      </c>
      <c r="CC306" s="47"/>
    </row>
    <row r="307" spans="1:81" customFormat="1" ht="23.25" outlineLevel="1" x14ac:dyDescent="0.25">
      <c r="A307" s="17" t="s">
        <v>378</v>
      </c>
      <c r="B307" s="18" t="s">
        <v>135</v>
      </c>
      <c r="C307" s="79" t="s">
        <v>136</v>
      </c>
      <c r="D307" s="79"/>
      <c r="E307" s="79"/>
      <c r="F307" s="19" t="s">
        <v>41</v>
      </c>
      <c r="G307" s="39">
        <v>4.2000000000000003E-2</v>
      </c>
      <c r="H307" s="21">
        <v>818.71</v>
      </c>
      <c r="I307" s="22">
        <v>566.05999999999995</v>
      </c>
      <c r="J307" s="22">
        <v>188.94</v>
      </c>
      <c r="K307" s="22">
        <v>3.02</v>
      </c>
      <c r="L307" s="22">
        <v>45.53</v>
      </c>
      <c r="M307" s="22">
        <v>31.44</v>
      </c>
      <c r="N307" s="22">
        <v>11.41</v>
      </c>
      <c r="O307" s="22">
        <v>0.18</v>
      </c>
      <c r="P307" s="22">
        <v>62.41</v>
      </c>
      <c r="Q307" s="22">
        <v>3.47</v>
      </c>
      <c r="R307" s="22">
        <v>0.26</v>
      </c>
      <c r="S307" s="22">
        <v>0.02</v>
      </c>
      <c r="BY307" s="15"/>
      <c r="BZ307" s="16"/>
      <c r="CA307" s="2" t="s">
        <v>136</v>
      </c>
      <c r="CC307" s="47"/>
    </row>
    <row r="308" spans="1:81" customFormat="1" ht="15" outlineLevel="1" x14ac:dyDescent="0.25">
      <c r="A308" s="23"/>
      <c r="B308" s="24"/>
      <c r="C308" s="24"/>
      <c r="D308" s="24"/>
      <c r="E308" s="25" t="s">
        <v>137</v>
      </c>
      <c r="F308" s="26"/>
      <c r="G308" s="27"/>
      <c r="H308" s="11"/>
      <c r="I308" s="11"/>
      <c r="J308" s="11"/>
      <c r="K308" s="11"/>
      <c r="L308" s="28">
        <v>30.67</v>
      </c>
      <c r="M308" s="29"/>
      <c r="N308" s="29"/>
      <c r="O308" s="29"/>
      <c r="P308" s="29"/>
      <c r="Q308" s="29"/>
      <c r="R308" s="11"/>
      <c r="S308" s="30"/>
      <c r="BY308" s="15"/>
      <c r="BZ308" s="16"/>
      <c r="CC308" s="47"/>
    </row>
    <row r="309" spans="1:81" customFormat="1" ht="15" outlineLevel="1" x14ac:dyDescent="0.25">
      <c r="A309" s="23"/>
      <c r="B309" s="24"/>
      <c r="C309" s="24"/>
      <c r="D309" s="24"/>
      <c r="E309" s="25" t="s">
        <v>138</v>
      </c>
      <c r="F309" s="26"/>
      <c r="G309" s="27"/>
      <c r="H309" s="11"/>
      <c r="I309" s="11"/>
      <c r="J309" s="11"/>
      <c r="K309" s="11"/>
      <c r="L309" s="28">
        <v>14.78</v>
      </c>
      <c r="M309" s="29"/>
      <c r="N309" s="29"/>
      <c r="O309" s="29"/>
      <c r="P309" s="29"/>
      <c r="Q309" s="29"/>
      <c r="R309" s="11"/>
      <c r="S309" s="30"/>
      <c r="BY309" s="15"/>
      <c r="BZ309" s="16"/>
      <c r="CC309" s="47"/>
    </row>
    <row r="310" spans="1:81" customFormat="1" ht="33.75" outlineLevel="1" x14ac:dyDescent="0.25">
      <c r="A310" s="17" t="s">
        <v>379</v>
      </c>
      <c r="B310" s="18" t="s">
        <v>140</v>
      </c>
      <c r="C310" s="79" t="s">
        <v>141</v>
      </c>
      <c r="D310" s="79"/>
      <c r="E310" s="79"/>
      <c r="F310" s="19" t="s">
        <v>142</v>
      </c>
      <c r="G310" s="40">
        <v>6.3</v>
      </c>
      <c r="H310" s="21" t="s">
        <v>143</v>
      </c>
      <c r="I310" s="32"/>
      <c r="J310" s="32"/>
      <c r="K310" s="32"/>
      <c r="L310" s="21">
        <v>1149.07</v>
      </c>
      <c r="M310" s="32"/>
      <c r="N310" s="32"/>
      <c r="O310" s="32"/>
      <c r="P310" s="33">
        <v>0</v>
      </c>
      <c r="Q310" s="33">
        <v>0</v>
      </c>
      <c r="R310" s="33">
        <v>0</v>
      </c>
      <c r="S310" s="33">
        <v>0</v>
      </c>
      <c r="BY310" s="15"/>
      <c r="BZ310" s="16"/>
      <c r="CA310" s="2" t="s">
        <v>141</v>
      </c>
      <c r="CC310" s="47"/>
    </row>
    <row r="311" spans="1:81" customFormat="1" ht="15" outlineLevel="1" x14ac:dyDescent="0.25">
      <c r="A311" s="34"/>
      <c r="B311" s="35"/>
      <c r="C311" s="80" t="s">
        <v>144</v>
      </c>
      <c r="D311" s="80"/>
      <c r="E311" s="80"/>
      <c r="F311" s="80"/>
      <c r="G311" s="80"/>
      <c r="H311" s="80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1"/>
      <c r="BY311" s="15"/>
      <c r="BZ311" s="16"/>
      <c r="CB311" s="2" t="s">
        <v>144</v>
      </c>
      <c r="CC311" s="47"/>
    </row>
    <row r="312" spans="1:81" customFormat="1" ht="34.5" outlineLevel="1" x14ac:dyDescent="0.25">
      <c r="A312" s="17" t="s">
        <v>380</v>
      </c>
      <c r="B312" s="18" t="s">
        <v>146</v>
      </c>
      <c r="C312" s="79" t="s">
        <v>147</v>
      </c>
      <c r="D312" s="79"/>
      <c r="E312" s="79"/>
      <c r="F312" s="19" t="s">
        <v>59</v>
      </c>
      <c r="G312" s="36">
        <v>2.16</v>
      </c>
      <c r="H312" s="21">
        <v>1114.8800000000001</v>
      </c>
      <c r="I312" s="22">
        <v>230.11</v>
      </c>
      <c r="J312" s="22">
        <v>842.61</v>
      </c>
      <c r="K312" s="22">
        <v>216.58</v>
      </c>
      <c r="L312" s="21">
        <v>3430.44</v>
      </c>
      <c r="M312" s="22">
        <v>723.07</v>
      </c>
      <c r="N312" s="21">
        <v>2616.3000000000002</v>
      </c>
      <c r="O312" s="22">
        <v>672.48</v>
      </c>
      <c r="P312" s="22">
        <v>24.48</v>
      </c>
      <c r="Q312" s="22">
        <v>76.92</v>
      </c>
      <c r="R312" s="22">
        <v>19.96</v>
      </c>
      <c r="S312" s="22">
        <v>61.98</v>
      </c>
      <c r="BY312" s="15"/>
      <c r="BZ312" s="16"/>
      <c r="CA312" s="2" t="s">
        <v>147</v>
      </c>
      <c r="CC312" s="47"/>
    </row>
    <row r="313" spans="1:81" customFormat="1" ht="15" outlineLevel="1" x14ac:dyDescent="0.25">
      <c r="A313" s="23"/>
      <c r="B313" s="24"/>
      <c r="C313" s="24"/>
      <c r="D313" s="24"/>
      <c r="E313" s="25" t="s">
        <v>381</v>
      </c>
      <c r="F313" s="26"/>
      <c r="G313" s="27"/>
      <c r="H313" s="11"/>
      <c r="I313" s="11"/>
      <c r="J313" s="11"/>
      <c r="K313" s="11"/>
      <c r="L313" s="38">
        <v>1353.68</v>
      </c>
      <c r="M313" s="29"/>
      <c r="N313" s="29"/>
      <c r="O313" s="29"/>
      <c r="P313" s="29"/>
      <c r="Q313" s="29"/>
      <c r="R313" s="11"/>
      <c r="S313" s="30"/>
      <c r="BY313" s="15"/>
      <c r="BZ313" s="16"/>
      <c r="CC313" s="47"/>
    </row>
    <row r="314" spans="1:81" customFormat="1" ht="15" outlineLevel="1" x14ac:dyDescent="0.25">
      <c r="A314" s="23"/>
      <c r="B314" s="24"/>
      <c r="C314" s="24"/>
      <c r="D314" s="24"/>
      <c r="E314" s="25" t="s">
        <v>382</v>
      </c>
      <c r="F314" s="26"/>
      <c r="G314" s="27"/>
      <c r="H314" s="11"/>
      <c r="I314" s="11"/>
      <c r="J314" s="11"/>
      <c r="K314" s="11"/>
      <c r="L314" s="28">
        <v>711.73</v>
      </c>
      <c r="M314" s="29"/>
      <c r="N314" s="29"/>
      <c r="O314" s="29"/>
      <c r="P314" s="29"/>
      <c r="Q314" s="29"/>
      <c r="R314" s="11"/>
      <c r="S314" s="30"/>
      <c r="BY314" s="15"/>
      <c r="BZ314" s="16"/>
      <c r="CC314" s="47"/>
    </row>
    <row r="315" spans="1:81" customFormat="1" ht="45" outlineLevel="1" x14ac:dyDescent="0.25">
      <c r="A315" s="17" t="s">
        <v>383</v>
      </c>
      <c r="B315" s="18" t="s">
        <v>130</v>
      </c>
      <c r="C315" s="79" t="s">
        <v>131</v>
      </c>
      <c r="D315" s="79"/>
      <c r="E315" s="79"/>
      <c r="F315" s="19" t="s">
        <v>94</v>
      </c>
      <c r="G315" s="36">
        <v>220.32</v>
      </c>
      <c r="H315" s="21" t="s">
        <v>132</v>
      </c>
      <c r="I315" s="32"/>
      <c r="J315" s="32"/>
      <c r="K315" s="32"/>
      <c r="L315" s="21">
        <v>38956</v>
      </c>
      <c r="M315" s="32"/>
      <c r="N315" s="32"/>
      <c r="O315" s="32"/>
      <c r="P315" s="33">
        <v>0</v>
      </c>
      <c r="Q315" s="33">
        <v>0</v>
      </c>
      <c r="R315" s="33">
        <v>0</v>
      </c>
      <c r="S315" s="33">
        <v>0</v>
      </c>
      <c r="BY315" s="15"/>
      <c r="BZ315" s="16"/>
      <c r="CA315" s="2" t="s">
        <v>131</v>
      </c>
      <c r="CC315" s="47"/>
    </row>
    <row r="316" spans="1:81" customFormat="1" ht="15" outlineLevel="1" x14ac:dyDescent="0.25">
      <c r="A316" s="34"/>
      <c r="B316" s="35"/>
      <c r="C316" s="80" t="s">
        <v>133</v>
      </c>
      <c r="D316" s="80"/>
      <c r="E316" s="80"/>
      <c r="F316" s="80"/>
      <c r="G316" s="80"/>
      <c r="H316" s="80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1"/>
      <c r="BY316" s="15"/>
      <c r="BZ316" s="16"/>
      <c r="CB316" s="2" t="s">
        <v>133</v>
      </c>
      <c r="CC316" s="47"/>
    </row>
    <row r="317" spans="1:81" customFormat="1" ht="45.75" outlineLevel="1" x14ac:dyDescent="0.25">
      <c r="A317" s="17" t="s">
        <v>384</v>
      </c>
      <c r="B317" s="18" t="s">
        <v>125</v>
      </c>
      <c r="C317" s="79" t="s">
        <v>385</v>
      </c>
      <c r="D317" s="79"/>
      <c r="E317" s="79"/>
      <c r="F317" s="19" t="s">
        <v>59</v>
      </c>
      <c r="G317" s="36">
        <v>0.05</v>
      </c>
      <c r="H317" s="21">
        <v>406.66</v>
      </c>
      <c r="I317" s="22">
        <v>278.99</v>
      </c>
      <c r="J317" s="22">
        <v>90.04</v>
      </c>
      <c r="K317" s="22">
        <v>5.0199999999999996</v>
      </c>
      <c r="L317" s="22">
        <v>28.64</v>
      </c>
      <c r="M317" s="22">
        <v>20.29</v>
      </c>
      <c r="N317" s="22">
        <v>6.47</v>
      </c>
      <c r="O317" s="22">
        <v>0.36</v>
      </c>
      <c r="P317" s="22">
        <v>29.68</v>
      </c>
      <c r="Q317" s="22">
        <v>2.16</v>
      </c>
      <c r="R317" s="37">
        <v>0.4</v>
      </c>
      <c r="S317" s="22">
        <v>0.03</v>
      </c>
      <c r="BY317" s="15"/>
      <c r="BZ317" s="16"/>
      <c r="CA317" s="2" t="s">
        <v>385</v>
      </c>
      <c r="CC317" s="47"/>
    </row>
    <row r="318" spans="1:81" customFormat="1" ht="15" outlineLevel="1" x14ac:dyDescent="0.25">
      <c r="A318" s="23"/>
      <c r="B318" s="24"/>
      <c r="C318" s="24"/>
      <c r="D318" s="24"/>
      <c r="E318" s="25" t="s">
        <v>386</v>
      </c>
      <c r="F318" s="26"/>
      <c r="G318" s="27"/>
      <c r="H318" s="11"/>
      <c r="I318" s="11"/>
      <c r="J318" s="11"/>
      <c r="K318" s="11"/>
      <c r="L318" s="28">
        <v>20.03</v>
      </c>
      <c r="M318" s="29"/>
      <c r="N318" s="29"/>
      <c r="O318" s="29"/>
      <c r="P318" s="29"/>
      <c r="Q318" s="29"/>
      <c r="R318" s="11"/>
      <c r="S318" s="30"/>
      <c r="BY318" s="15"/>
      <c r="BZ318" s="16"/>
      <c r="CC318" s="47"/>
    </row>
    <row r="319" spans="1:81" customFormat="1" ht="15" outlineLevel="1" x14ac:dyDescent="0.25">
      <c r="A319" s="23"/>
      <c r="B319" s="24"/>
      <c r="C319" s="24"/>
      <c r="D319" s="24"/>
      <c r="E319" s="25" t="s">
        <v>387</v>
      </c>
      <c r="F319" s="26"/>
      <c r="G319" s="27"/>
      <c r="H319" s="11"/>
      <c r="I319" s="11"/>
      <c r="J319" s="11"/>
      <c r="K319" s="11"/>
      <c r="L319" s="28">
        <v>10.53</v>
      </c>
      <c r="M319" s="29"/>
      <c r="N319" s="29"/>
      <c r="O319" s="29"/>
      <c r="P319" s="29"/>
      <c r="Q319" s="29"/>
      <c r="R319" s="11"/>
      <c r="S319" s="30"/>
      <c r="BY319" s="15"/>
      <c r="BZ319" s="16"/>
      <c r="CC319" s="47"/>
    </row>
    <row r="320" spans="1:81" customFormat="1" ht="45" outlineLevel="1" x14ac:dyDescent="0.25">
      <c r="A320" s="17" t="s">
        <v>388</v>
      </c>
      <c r="B320" s="18" t="s">
        <v>130</v>
      </c>
      <c r="C320" s="79" t="s">
        <v>131</v>
      </c>
      <c r="D320" s="79"/>
      <c r="E320" s="79"/>
      <c r="F320" s="19" t="s">
        <v>94</v>
      </c>
      <c r="G320" s="40">
        <v>5.0999999999999996</v>
      </c>
      <c r="H320" s="21" t="s">
        <v>132</v>
      </c>
      <c r="I320" s="32"/>
      <c r="J320" s="32"/>
      <c r="K320" s="32"/>
      <c r="L320" s="22">
        <v>901.76</v>
      </c>
      <c r="M320" s="32"/>
      <c r="N320" s="32"/>
      <c r="O320" s="32"/>
      <c r="P320" s="33">
        <v>0</v>
      </c>
      <c r="Q320" s="33">
        <v>0</v>
      </c>
      <c r="R320" s="33">
        <v>0</v>
      </c>
      <c r="S320" s="33">
        <v>0</v>
      </c>
      <c r="BY320" s="15"/>
      <c r="BZ320" s="16"/>
      <c r="CA320" s="2" t="s">
        <v>131</v>
      </c>
      <c r="CC320" s="47"/>
    </row>
    <row r="321" spans="1:81" customFormat="1" ht="15" outlineLevel="1" x14ac:dyDescent="0.25">
      <c r="A321" s="34"/>
      <c r="B321" s="35"/>
      <c r="C321" s="80" t="s">
        <v>133</v>
      </c>
      <c r="D321" s="80"/>
      <c r="E321" s="80"/>
      <c r="F321" s="80"/>
      <c r="G321" s="80"/>
      <c r="H321" s="80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1"/>
      <c r="BY321" s="15"/>
      <c r="BZ321" s="16"/>
      <c r="CB321" s="2" t="s">
        <v>133</v>
      </c>
      <c r="CC321" s="47"/>
    </row>
    <row r="322" spans="1:81" customFormat="1" ht="45.75" outlineLevel="1" x14ac:dyDescent="0.25">
      <c r="A322" s="17" t="s">
        <v>389</v>
      </c>
      <c r="B322" s="18" t="s">
        <v>125</v>
      </c>
      <c r="C322" s="79" t="s">
        <v>390</v>
      </c>
      <c r="D322" s="79"/>
      <c r="E322" s="79"/>
      <c r="F322" s="19" t="s">
        <v>59</v>
      </c>
      <c r="G322" s="40">
        <v>0.1</v>
      </c>
      <c r="H322" s="21">
        <v>406.66</v>
      </c>
      <c r="I322" s="22">
        <v>278.99</v>
      </c>
      <c r="J322" s="22">
        <v>90.04</v>
      </c>
      <c r="K322" s="22">
        <v>5.0199999999999996</v>
      </c>
      <c r="L322" s="22">
        <v>57.29</v>
      </c>
      <c r="M322" s="22">
        <v>40.590000000000003</v>
      </c>
      <c r="N322" s="22">
        <v>12.94</v>
      </c>
      <c r="O322" s="22">
        <v>0.72</v>
      </c>
      <c r="P322" s="22">
        <v>29.68</v>
      </c>
      <c r="Q322" s="22">
        <v>4.32</v>
      </c>
      <c r="R322" s="37">
        <v>0.4</v>
      </c>
      <c r="S322" s="22">
        <v>0.06</v>
      </c>
      <c r="BY322" s="15"/>
      <c r="BZ322" s="16"/>
      <c r="CA322" s="2" t="s">
        <v>390</v>
      </c>
      <c r="CC322" s="47"/>
    </row>
    <row r="323" spans="1:81" customFormat="1" ht="15" outlineLevel="1" x14ac:dyDescent="0.25">
      <c r="A323" s="23"/>
      <c r="B323" s="24"/>
      <c r="C323" s="24"/>
      <c r="D323" s="24"/>
      <c r="E323" s="25" t="s">
        <v>391</v>
      </c>
      <c r="F323" s="26"/>
      <c r="G323" s="27"/>
      <c r="H323" s="11"/>
      <c r="I323" s="11"/>
      <c r="J323" s="11"/>
      <c r="K323" s="11"/>
      <c r="L323" s="28">
        <v>40.07</v>
      </c>
      <c r="M323" s="29"/>
      <c r="N323" s="29"/>
      <c r="O323" s="29"/>
      <c r="P323" s="29"/>
      <c r="Q323" s="29"/>
      <c r="R323" s="11"/>
      <c r="S323" s="30"/>
      <c r="BY323" s="15"/>
      <c r="BZ323" s="16"/>
      <c r="CC323" s="47"/>
    </row>
    <row r="324" spans="1:81" customFormat="1" ht="15" outlineLevel="1" x14ac:dyDescent="0.25">
      <c r="A324" s="23"/>
      <c r="B324" s="24"/>
      <c r="C324" s="24"/>
      <c r="D324" s="24"/>
      <c r="E324" s="25" t="s">
        <v>392</v>
      </c>
      <c r="F324" s="26"/>
      <c r="G324" s="27"/>
      <c r="H324" s="11"/>
      <c r="I324" s="11"/>
      <c r="J324" s="11"/>
      <c r="K324" s="11"/>
      <c r="L324" s="28">
        <v>21.07</v>
      </c>
      <c r="M324" s="29"/>
      <c r="N324" s="29"/>
      <c r="O324" s="29"/>
      <c r="P324" s="29"/>
      <c r="Q324" s="29"/>
      <c r="R324" s="11"/>
      <c r="S324" s="30"/>
      <c r="BY324" s="15"/>
      <c r="BZ324" s="16"/>
      <c r="CC324" s="47"/>
    </row>
    <row r="325" spans="1:81" customFormat="1" ht="45" outlineLevel="1" x14ac:dyDescent="0.25">
      <c r="A325" s="17" t="s">
        <v>393</v>
      </c>
      <c r="B325" s="18" t="s">
        <v>130</v>
      </c>
      <c r="C325" s="79" t="s">
        <v>131</v>
      </c>
      <c r="D325" s="79"/>
      <c r="E325" s="79"/>
      <c r="F325" s="19" t="s">
        <v>94</v>
      </c>
      <c r="G325" s="40">
        <v>10.199999999999999</v>
      </c>
      <c r="H325" s="21" t="s">
        <v>132</v>
      </c>
      <c r="I325" s="32"/>
      <c r="J325" s="32"/>
      <c r="K325" s="32"/>
      <c r="L325" s="21">
        <v>1803.52</v>
      </c>
      <c r="M325" s="32"/>
      <c r="N325" s="32"/>
      <c r="O325" s="32"/>
      <c r="P325" s="33">
        <v>0</v>
      </c>
      <c r="Q325" s="33">
        <v>0</v>
      </c>
      <c r="R325" s="33">
        <v>0</v>
      </c>
      <c r="S325" s="33">
        <v>0</v>
      </c>
      <c r="BY325" s="15"/>
      <c r="BZ325" s="16"/>
      <c r="CA325" s="2" t="s">
        <v>131</v>
      </c>
      <c r="CC325" s="47"/>
    </row>
    <row r="326" spans="1:81" customFormat="1" ht="15" outlineLevel="1" x14ac:dyDescent="0.25">
      <c r="A326" s="34"/>
      <c r="B326" s="35"/>
      <c r="C326" s="80" t="s">
        <v>133</v>
      </c>
      <c r="D326" s="80"/>
      <c r="E326" s="80"/>
      <c r="F326" s="80"/>
      <c r="G326" s="80"/>
      <c r="H326" s="80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1"/>
      <c r="BY326" s="15"/>
      <c r="BZ326" s="16"/>
      <c r="CB326" s="2" t="s">
        <v>133</v>
      </c>
      <c r="CC326" s="47"/>
    </row>
    <row r="327" spans="1:81" customFormat="1" ht="34.5" outlineLevel="1" x14ac:dyDescent="0.25">
      <c r="A327" s="17" t="s">
        <v>394</v>
      </c>
      <c r="B327" s="18" t="s">
        <v>125</v>
      </c>
      <c r="C327" s="79" t="s">
        <v>126</v>
      </c>
      <c r="D327" s="79"/>
      <c r="E327" s="79"/>
      <c r="F327" s="19" t="s">
        <v>59</v>
      </c>
      <c r="G327" s="36">
        <v>0.16</v>
      </c>
      <c r="H327" s="21">
        <v>406.66</v>
      </c>
      <c r="I327" s="22">
        <v>278.99</v>
      </c>
      <c r="J327" s="22">
        <v>90.04</v>
      </c>
      <c r="K327" s="22">
        <v>5.0199999999999996</v>
      </c>
      <c r="L327" s="22">
        <v>85.76</v>
      </c>
      <c r="M327" s="22">
        <v>59.03</v>
      </c>
      <c r="N327" s="22">
        <v>20.71</v>
      </c>
      <c r="O327" s="22">
        <v>1.1499999999999999</v>
      </c>
      <c r="P327" s="22">
        <v>29.68</v>
      </c>
      <c r="Q327" s="22">
        <v>6.28</v>
      </c>
      <c r="R327" s="37">
        <v>0.4</v>
      </c>
      <c r="S327" s="22">
        <v>0.09</v>
      </c>
      <c r="BY327" s="15"/>
      <c r="BZ327" s="16"/>
      <c r="CA327" s="2" t="s">
        <v>126</v>
      </c>
      <c r="CC327" s="47"/>
    </row>
    <row r="328" spans="1:81" customFormat="1" ht="15" outlineLevel="1" x14ac:dyDescent="0.25">
      <c r="A328" s="23"/>
      <c r="B328" s="24"/>
      <c r="C328" s="24"/>
      <c r="D328" s="24"/>
      <c r="E328" s="25" t="s">
        <v>395</v>
      </c>
      <c r="F328" s="26"/>
      <c r="G328" s="27"/>
      <c r="H328" s="11"/>
      <c r="I328" s="11"/>
      <c r="J328" s="11"/>
      <c r="K328" s="11"/>
      <c r="L328" s="28">
        <v>58.37</v>
      </c>
      <c r="M328" s="29"/>
      <c r="N328" s="29"/>
      <c r="O328" s="29"/>
      <c r="P328" s="29"/>
      <c r="Q328" s="29"/>
      <c r="R328" s="11"/>
      <c r="S328" s="30"/>
      <c r="BY328" s="15"/>
      <c r="BZ328" s="16"/>
      <c r="CC328" s="47"/>
    </row>
    <row r="329" spans="1:81" customFormat="1" ht="15" outlineLevel="1" x14ac:dyDescent="0.25">
      <c r="A329" s="23"/>
      <c r="B329" s="24"/>
      <c r="C329" s="24"/>
      <c r="D329" s="24"/>
      <c r="E329" s="25" t="s">
        <v>396</v>
      </c>
      <c r="F329" s="26"/>
      <c r="G329" s="27"/>
      <c r="H329" s="11"/>
      <c r="I329" s="11"/>
      <c r="J329" s="11"/>
      <c r="K329" s="11"/>
      <c r="L329" s="28">
        <v>30.69</v>
      </c>
      <c r="M329" s="29"/>
      <c r="N329" s="29"/>
      <c r="O329" s="29"/>
      <c r="P329" s="29"/>
      <c r="Q329" s="29"/>
      <c r="R329" s="11"/>
      <c r="S329" s="30"/>
      <c r="BY329" s="15"/>
      <c r="BZ329" s="16"/>
      <c r="CC329" s="47"/>
    </row>
    <row r="330" spans="1:81" customFormat="1" ht="45" outlineLevel="1" x14ac:dyDescent="0.25">
      <c r="A330" s="17" t="s">
        <v>397</v>
      </c>
      <c r="B330" s="18" t="s">
        <v>130</v>
      </c>
      <c r="C330" s="79" t="s">
        <v>131</v>
      </c>
      <c r="D330" s="79"/>
      <c r="E330" s="79"/>
      <c r="F330" s="19" t="s">
        <v>94</v>
      </c>
      <c r="G330" s="36">
        <v>16.32</v>
      </c>
      <c r="H330" s="21" t="s">
        <v>132</v>
      </c>
      <c r="I330" s="32"/>
      <c r="J330" s="32"/>
      <c r="K330" s="32"/>
      <c r="L330" s="21">
        <v>2885.63</v>
      </c>
      <c r="M330" s="32"/>
      <c r="N330" s="32"/>
      <c r="O330" s="32"/>
      <c r="P330" s="33">
        <v>0</v>
      </c>
      <c r="Q330" s="33">
        <v>0</v>
      </c>
      <c r="R330" s="33">
        <v>0</v>
      </c>
      <c r="S330" s="33">
        <v>0</v>
      </c>
      <c r="BY330" s="15"/>
      <c r="BZ330" s="16"/>
      <c r="CA330" s="2" t="s">
        <v>131</v>
      </c>
      <c r="CC330" s="47"/>
    </row>
    <row r="331" spans="1:81" customFormat="1" ht="15" outlineLevel="1" x14ac:dyDescent="0.25">
      <c r="A331" s="34"/>
      <c r="B331" s="35"/>
      <c r="C331" s="80" t="s">
        <v>133</v>
      </c>
      <c r="D331" s="80"/>
      <c r="E331" s="80"/>
      <c r="F331" s="80"/>
      <c r="G331" s="80"/>
      <c r="H331" s="80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1"/>
      <c r="BY331" s="15"/>
      <c r="BZ331" s="16"/>
      <c r="CB331" s="2" t="s">
        <v>133</v>
      </c>
      <c r="CC331" s="47"/>
    </row>
    <row r="332" spans="1:81" customFormat="1" ht="34.5" outlineLevel="1" x14ac:dyDescent="0.25">
      <c r="A332" s="17" t="s">
        <v>398</v>
      </c>
      <c r="B332" s="18" t="s">
        <v>125</v>
      </c>
      <c r="C332" s="79" t="s">
        <v>126</v>
      </c>
      <c r="D332" s="79"/>
      <c r="E332" s="79"/>
      <c r="F332" s="19" t="s">
        <v>59</v>
      </c>
      <c r="G332" s="40">
        <v>0.6</v>
      </c>
      <c r="H332" s="21">
        <v>406.66</v>
      </c>
      <c r="I332" s="22">
        <v>278.99</v>
      </c>
      <c r="J332" s="22">
        <v>90.04</v>
      </c>
      <c r="K332" s="22">
        <v>5.0199999999999996</v>
      </c>
      <c r="L332" s="22">
        <v>321.62</v>
      </c>
      <c r="M332" s="22">
        <v>221.38</v>
      </c>
      <c r="N332" s="22">
        <v>77.66</v>
      </c>
      <c r="O332" s="22">
        <v>4.33</v>
      </c>
      <c r="P332" s="22">
        <v>29.68</v>
      </c>
      <c r="Q332" s="22">
        <v>23.55</v>
      </c>
      <c r="R332" s="37">
        <v>0.4</v>
      </c>
      <c r="S332" s="22">
        <v>0.35</v>
      </c>
      <c r="BY332" s="15"/>
      <c r="BZ332" s="16"/>
      <c r="CA332" s="2" t="s">
        <v>126</v>
      </c>
      <c r="CC332" s="47"/>
    </row>
    <row r="333" spans="1:81" customFormat="1" ht="15" outlineLevel="1" x14ac:dyDescent="0.25">
      <c r="A333" s="23"/>
      <c r="B333" s="24"/>
      <c r="C333" s="24"/>
      <c r="D333" s="24"/>
      <c r="E333" s="25" t="s">
        <v>399</v>
      </c>
      <c r="F333" s="26"/>
      <c r="G333" s="27"/>
      <c r="H333" s="11"/>
      <c r="I333" s="11"/>
      <c r="J333" s="11"/>
      <c r="K333" s="11"/>
      <c r="L333" s="28">
        <v>218.94</v>
      </c>
      <c r="M333" s="29"/>
      <c r="N333" s="29"/>
      <c r="O333" s="29"/>
      <c r="P333" s="29"/>
      <c r="Q333" s="29"/>
      <c r="R333" s="11"/>
      <c r="S333" s="30"/>
      <c r="BY333" s="15"/>
      <c r="BZ333" s="16"/>
      <c r="CC333" s="47"/>
    </row>
    <row r="334" spans="1:81" customFormat="1" ht="15" outlineLevel="1" x14ac:dyDescent="0.25">
      <c r="A334" s="23"/>
      <c r="B334" s="24"/>
      <c r="C334" s="24"/>
      <c r="D334" s="24"/>
      <c r="E334" s="25" t="s">
        <v>400</v>
      </c>
      <c r="F334" s="26"/>
      <c r="G334" s="27"/>
      <c r="H334" s="11"/>
      <c r="I334" s="11"/>
      <c r="J334" s="11"/>
      <c r="K334" s="11"/>
      <c r="L334" s="28">
        <v>115.11</v>
      </c>
      <c r="M334" s="29"/>
      <c r="N334" s="29"/>
      <c r="O334" s="29"/>
      <c r="P334" s="29"/>
      <c r="Q334" s="29"/>
      <c r="R334" s="11"/>
      <c r="S334" s="30"/>
      <c r="BY334" s="15"/>
      <c r="BZ334" s="16"/>
      <c r="CC334" s="47"/>
    </row>
    <row r="335" spans="1:81" customFormat="1" ht="45" outlineLevel="1" x14ac:dyDescent="0.25">
      <c r="A335" s="17" t="s">
        <v>401</v>
      </c>
      <c r="B335" s="18" t="s">
        <v>130</v>
      </c>
      <c r="C335" s="79" t="s">
        <v>131</v>
      </c>
      <c r="D335" s="79"/>
      <c r="E335" s="79"/>
      <c r="F335" s="19" t="s">
        <v>94</v>
      </c>
      <c r="G335" s="40">
        <v>61.2</v>
      </c>
      <c r="H335" s="21" t="s">
        <v>132</v>
      </c>
      <c r="I335" s="32"/>
      <c r="J335" s="32"/>
      <c r="K335" s="32"/>
      <c r="L335" s="21">
        <v>10821.11</v>
      </c>
      <c r="M335" s="32"/>
      <c r="N335" s="32"/>
      <c r="O335" s="32"/>
      <c r="P335" s="33">
        <v>0</v>
      </c>
      <c r="Q335" s="33">
        <v>0</v>
      </c>
      <c r="R335" s="33">
        <v>0</v>
      </c>
      <c r="S335" s="33">
        <v>0</v>
      </c>
      <c r="BY335" s="15"/>
      <c r="BZ335" s="16"/>
      <c r="CA335" s="2" t="s">
        <v>131</v>
      </c>
      <c r="CC335" s="47"/>
    </row>
    <row r="336" spans="1:81" customFormat="1" ht="15" outlineLevel="1" x14ac:dyDescent="0.25">
      <c r="A336" s="34"/>
      <c r="B336" s="35"/>
      <c r="C336" s="80" t="s">
        <v>133</v>
      </c>
      <c r="D336" s="80"/>
      <c r="E336" s="80"/>
      <c r="F336" s="80"/>
      <c r="G336" s="80"/>
      <c r="H336" s="80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1"/>
      <c r="BY336" s="15"/>
      <c r="BZ336" s="16"/>
      <c r="CB336" s="2" t="s">
        <v>133</v>
      </c>
      <c r="CC336" s="47"/>
    </row>
    <row r="337" spans="1:81" customFormat="1" ht="34.5" outlineLevel="1" x14ac:dyDescent="0.25">
      <c r="A337" s="17" t="s">
        <v>402</v>
      </c>
      <c r="B337" s="18" t="s">
        <v>125</v>
      </c>
      <c r="C337" s="79" t="s">
        <v>126</v>
      </c>
      <c r="D337" s="79"/>
      <c r="E337" s="79"/>
      <c r="F337" s="19" t="s">
        <v>59</v>
      </c>
      <c r="G337" s="40">
        <v>3.6</v>
      </c>
      <c r="H337" s="21">
        <v>406.66</v>
      </c>
      <c r="I337" s="22">
        <v>278.99</v>
      </c>
      <c r="J337" s="22">
        <v>90.04</v>
      </c>
      <c r="K337" s="22">
        <v>5.0199999999999996</v>
      </c>
      <c r="L337" s="21">
        <v>1929.7</v>
      </c>
      <c r="M337" s="21">
        <v>1328.27</v>
      </c>
      <c r="N337" s="22">
        <v>465.96</v>
      </c>
      <c r="O337" s="22">
        <v>25.98</v>
      </c>
      <c r="P337" s="22">
        <v>29.68</v>
      </c>
      <c r="Q337" s="22">
        <v>141.31</v>
      </c>
      <c r="R337" s="37">
        <v>0.4</v>
      </c>
      <c r="S337" s="22">
        <v>2.0699999999999998</v>
      </c>
      <c r="BY337" s="15"/>
      <c r="BZ337" s="16"/>
      <c r="CA337" s="2" t="s">
        <v>126</v>
      </c>
      <c r="CC337" s="47"/>
    </row>
    <row r="338" spans="1:81" customFormat="1" ht="15" outlineLevel="1" x14ac:dyDescent="0.25">
      <c r="A338" s="23"/>
      <c r="B338" s="24"/>
      <c r="C338" s="24"/>
      <c r="D338" s="24"/>
      <c r="E338" s="25" t="s">
        <v>403</v>
      </c>
      <c r="F338" s="26"/>
      <c r="G338" s="27"/>
      <c r="H338" s="11"/>
      <c r="I338" s="11"/>
      <c r="J338" s="11"/>
      <c r="K338" s="11"/>
      <c r="L338" s="38">
        <v>1313.62</v>
      </c>
      <c r="M338" s="29"/>
      <c r="N338" s="29"/>
      <c r="O338" s="29"/>
      <c r="P338" s="29"/>
      <c r="Q338" s="29"/>
      <c r="R338" s="11"/>
      <c r="S338" s="30"/>
      <c r="BY338" s="15"/>
      <c r="BZ338" s="16"/>
      <c r="CC338" s="47"/>
    </row>
    <row r="339" spans="1:81" customFormat="1" ht="15" outlineLevel="1" x14ac:dyDescent="0.25">
      <c r="A339" s="23"/>
      <c r="B339" s="24"/>
      <c r="C339" s="24"/>
      <c r="D339" s="24"/>
      <c r="E339" s="25" t="s">
        <v>404</v>
      </c>
      <c r="F339" s="26"/>
      <c r="G339" s="27"/>
      <c r="H339" s="11"/>
      <c r="I339" s="11"/>
      <c r="J339" s="11"/>
      <c r="K339" s="11"/>
      <c r="L339" s="28">
        <v>690.67</v>
      </c>
      <c r="M339" s="29"/>
      <c r="N339" s="29"/>
      <c r="O339" s="29"/>
      <c r="P339" s="29"/>
      <c r="Q339" s="29"/>
      <c r="R339" s="11"/>
      <c r="S339" s="30"/>
      <c r="BY339" s="15"/>
      <c r="BZ339" s="16"/>
      <c r="CC339" s="47"/>
    </row>
    <row r="340" spans="1:81" customFormat="1" ht="45" outlineLevel="1" x14ac:dyDescent="0.25">
      <c r="A340" s="17" t="s">
        <v>405</v>
      </c>
      <c r="B340" s="18" t="s">
        <v>130</v>
      </c>
      <c r="C340" s="79" t="s">
        <v>131</v>
      </c>
      <c r="D340" s="79"/>
      <c r="E340" s="79"/>
      <c r="F340" s="19" t="s">
        <v>94</v>
      </c>
      <c r="G340" s="40">
        <v>367.2</v>
      </c>
      <c r="H340" s="21" t="s">
        <v>132</v>
      </c>
      <c r="I340" s="32"/>
      <c r="J340" s="32"/>
      <c r="K340" s="32"/>
      <c r="L340" s="21">
        <v>64926.66</v>
      </c>
      <c r="M340" s="32"/>
      <c r="N340" s="32"/>
      <c r="O340" s="32"/>
      <c r="P340" s="33">
        <v>0</v>
      </c>
      <c r="Q340" s="33">
        <v>0</v>
      </c>
      <c r="R340" s="33">
        <v>0</v>
      </c>
      <c r="S340" s="33">
        <v>0</v>
      </c>
      <c r="BY340" s="15"/>
      <c r="BZ340" s="16"/>
      <c r="CA340" s="2" t="s">
        <v>131</v>
      </c>
      <c r="CC340" s="47"/>
    </row>
    <row r="341" spans="1:81" customFormat="1" ht="15" outlineLevel="1" x14ac:dyDescent="0.25">
      <c r="A341" s="34"/>
      <c r="B341" s="35"/>
      <c r="C341" s="80" t="s">
        <v>133</v>
      </c>
      <c r="D341" s="80"/>
      <c r="E341" s="80"/>
      <c r="F341" s="80"/>
      <c r="G341" s="80"/>
      <c r="H341" s="80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1"/>
      <c r="BY341" s="15"/>
      <c r="BZ341" s="16"/>
      <c r="CB341" s="2" t="s">
        <v>133</v>
      </c>
      <c r="CC341" s="47"/>
    </row>
    <row r="342" spans="1:81" customFormat="1" ht="34.5" outlineLevel="1" x14ac:dyDescent="0.25">
      <c r="A342" s="17" t="s">
        <v>406</v>
      </c>
      <c r="B342" s="18" t="s">
        <v>125</v>
      </c>
      <c r="C342" s="79" t="s">
        <v>126</v>
      </c>
      <c r="D342" s="79"/>
      <c r="E342" s="79"/>
      <c r="F342" s="19" t="s">
        <v>59</v>
      </c>
      <c r="G342" s="36">
        <v>0.24</v>
      </c>
      <c r="H342" s="21">
        <v>406.66</v>
      </c>
      <c r="I342" s="22">
        <v>278.99</v>
      </c>
      <c r="J342" s="22">
        <v>90.04</v>
      </c>
      <c r="K342" s="22">
        <v>5.0199999999999996</v>
      </c>
      <c r="L342" s="22">
        <v>128.63999999999999</v>
      </c>
      <c r="M342" s="22">
        <v>88.55</v>
      </c>
      <c r="N342" s="22">
        <v>31.06</v>
      </c>
      <c r="O342" s="22">
        <v>1.73</v>
      </c>
      <c r="P342" s="22">
        <v>29.68</v>
      </c>
      <c r="Q342" s="22">
        <v>9.42</v>
      </c>
      <c r="R342" s="37">
        <v>0.4</v>
      </c>
      <c r="S342" s="22">
        <v>0.14000000000000001</v>
      </c>
      <c r="BY342" s="15"/>
      <c r="BZ342" s="16"/>
      <c r="CA342" s="2" t="s">
        <v>126</v>
      </c>
      <c r="CC342" s="47"/>
    </row>
    <row r="343" spans="1:81" customFormat="1" ht="15" outlineLevel="1" x14ac:dyDescent="0.25">
      <c r="A343" s="23"/>
      <c r="B343" s="24"/>
      <c r="C343" s="24"/>
      <c r="D343" s="24"/>
      <c r="E343" s="25" t="s">
        <v>407</v>
      </c>
      <c r="F343" s="26"/>
      <c r="G343" s="27"/>
      <c r="H343" s="11"/>
      <c r="I343" s="11"/>
      <c r="J343" s="11"/>
      <c r="K343" s="11"/>
      <c r="L343" s="28">
        <v>87.57</v>
      </c>
      <c r="M343" s="29"/>
      <c r="N343" s="29"/>
      <c r="O343" s="29"/>
      <c r="P343" s="29"/>
      <c r="Q343" s="29"/>
      <c r="R343" s="11"/>
      <c r="S343" s="30"/>
      <c r="BY343" s="15"/>
      <c r="BZ343" s="16"/>
      <c r="CC343" s="47"/>
    </row>
    <row r="344" spans="1:81" customFormat="1" ht="15" outlineLevel="1" x14ac:dyDescent="0.25">
      <c r="A344" s="23"/>
      <c r="B344" s="24"/>
      <c r="C344" s="24"/>
      <c r="D344" s="24"/>
      <c r="E344" s="25" t="s">
        <v>408</v>
      </c>
      <c r="F344" s="26"/>
      <c r="G344" s="27"/>
      <c r="H344" s="11"/>
      <c r="I344" s="11"/>
      <c r="J344" s="11"/>
      <c r="K344" s="11"/>
      <c r="L344" s="28">
        <v>46.04</v>
      </c>
      <c r="M344" s="29"/>
      <c r="N344" s="29"/>
      <c r="O344" s="29"/>
      <c r="P344" s="29"/>
      <c r="Q344" s="29"/>
      <c r="R344" s="11"/>
      <c r="S344" s="30"/>
      <c r="BY344" s="15"/>
      <c r="BZ344" s="16"/>
      <c r="CC344" s="47"/>
    </row>
    <row r="345" spans="1:81" customFormat="1" ht="45" outlineLevel="1" x14ac:dyDescent="0.25">
      <c r="A345" s="17" t="s">
        <v>409</v>
      </c>
      <c r="B345" s="18" t="s">
        <v>130</v>
      </c>
      <c r="C345" s="79" t="s">
        <v>131</v>
      </c>
      <c r="D345" s="79"/>
      <c r="E345" s="79"/>
      <c r="F345" s="19" t="s">
        <v>94</v>
      </c>
      <c r="G345" s="36">
        <v>24.48</v>
      </c>
      <c r="H345" s="21" t="s">
        <v>132</v>
      </c>
      <c r="I345" s="32"/>
      <c r="J345" s="32"/>
      <c r="K345" s="32"/>
      <c r="L345" s="21">
        <v>4328.4399999999996</v>
      </c>
      <c r="M345" s="32"/>
      <c r="N345" s="32"/>
      <c r="O345" s="32"/>
      <c r="P345" s="33">
        <v>0</v>
      </c>
      <c r="Q345" s="33">
        <v>0</v>
      </c>
      <c r="R345" s="33">
        <v>0</v>
      </c>
      <c r="S345" s="33">
        <v>0</v>
      </c>
      <c r="BY345" s="15"/>
      <c r="BZ345" s="16"/>
      <c r="CA345" s="2" t="s">
        <v>131</v>
      </c>
      <c r="CC345" s="47"/>
    </row>
    <row r="346" spans="1:81" customFormat="1" ht="15" outlineLevel="1" x14ac:dyDescent="0.25">
      <c r="A346" s="34"/>
      <c r="B346" s="35"/>
      <c r="C346" s="80" t="s">
        <v>133</v>
      </c>
      <c r="D346" s="80"/>
      <c r="E346" s="80"/>
      <c r="F346" s="80"/>
      <c r="G346" s="80"/>
      <c r="H346" s="80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1"/>
      <c r="BY346" s="15"/>
      <c r="BZ346" s="16"/>
      <c r="CB346" s="2" t="s">
        <v>133</v>
      </c>
      <c r="CC346" s="47"/>
    </row>
    <row r="347" spans="1:81" customFormat="1" ht="45.75" outlineLevel="1" x14ac:dyDescent="0.25">
      <c r="A347" s="17" t="s">
        <v>410</v>
      </c>
      <c r="B347" s="18" t="s">
        <v>125</v>
      </c>
      <c r="C347" s="79" t="s">
        <v>390</v>
      </c>
      <c r="D347" s="79"/>
      <c r="E347" s="79"/>
      <c r="F347" s="19" t="s">
        <v>59</v>
      </c>
      <c r="G347" s="36">
        <v>0.16</v>
      </c>
      <c r="H347" s="21">
        <v>406.66</v>
      </c>
      <c r="I347" s="22">
        <v>278.99</v>
      </c>
      <c r="J347" s="22">
        <v>90.04</v>
      </c>
      <c r="K347" s="22">
        <v>5.0199999999999996</v>
      </c>
      <c r="L347" s="22">
        <v>91.67</v>
      </c>
      <c r="M347" s="22">
        <v>64.94</v>
      </c>
      <c r="N347" s="22">
        <v>20.71</v>
      </c>
      <c r="O347" s="22">
        <v>1.1499999999999999</v>
      </c>
      <c r="P347" s="22">
        <v>29.68</v>
      </c>
      <c r="Q347" s="22">
        <v>6.91</v>
      </c>
      <c r="R347" s="37">
        <v>0.4</v>
      </c>
      <c r="S347" s="22">
        <v>0.09</v>
      </c>
      <c r="BY347" s="15"/>
      <c r="BZ347" s="16"/>
      <c r="CA347" s="2" t="s">
        <v>390</v>
      </c>
      <c r="CC347" s="47"/>
    </row>
    <row r="348" spans="1:81" customFormat="1" ht="15" outlineLevel="1" x14ac:dyDescent="0.25">
      <c r="A348" s="23"/>
      <c r="B348" s="24"/>
      <c r="C348" s="24"/>
      <c r="D348" s="24"/>
      <c r="E348" s="25" t="s">
        <v>411</v>
      </c>
      <c r="F348" s="26"/>
      <c r="G348" s="27"/>
      <c r="H348" s="11"/>
      <c r="I348" s="11"/>
      <c r="J348" s="11"/>
      <c r="K348" s="11"/>
      <c r="L348" s="28">
        <v>64.11</v>
      </c>
      <c r="M348" s="29"/>
      <c r="N348" s="29"/>
      <c r="O348" s="29"/>
      <c r="P348" s="29"/>
      <c r="Q348" s="29"/>
      <c r="R348" s="11"/>
      <c r="S348" s="30"/>
      <c r="BY348" s="15"/>
      <c r="BZ348" s="16"/>
      <c r="CC348" s="47"/>
    </row>
    <row r="349" spans="1:81" customFormat="1" ht="15" outlineLevel="1" x14ac:dyDescent="0.25">
      <c r="A349" s="23"/>
      <c r="B349" s="24"/>
      <c r="C349" s="24"/>
      <c r="D349" s="24"/>
      <c r="E349" s="25" t="s">
        <v>412</v>
      </c>
      <c r="F349" s="26"/>
      <c r="G349" s="27"/>
      <c r="H349" s="11"/>
      <c r="I349" s="11"/>
      <c r="J349" s="11"/>
      <c r="K349" s="11"/>
      <c r="L349" s="28">
        <v>33.71</v>
      </c>
      <c r="M349" s="29"/>
      <c r="N349" s="29"/>
      <c r="O349" s="29"/>
      <c r="P349" s="29"/>
      <c r="Q349" s="29"/>
      <c r="R349" s="11"/>
      <c r="S349" s="30"/>
      <c r="BY349" s="15"/>
      <c r="BZ349" s="16"/>
      <c r="CC349" s="47"/>
    </row>
    <row r="350" spans="1:81" customFormat="1" ht="45" outlineLevel="1" x14ac:dyDescent="0.25">
      <c r="A350" s="17" t="s">
        <v>413</v>
      </c>
      <c r="B350" s="18" t="s">
        <v>130</v>
      </c>
      <c r="C350" s="79" t="s">
        <v>131</v>
      </c>
      <c r="D350" s="79"/>
      <c r="E350" s="79"/>
      <c r="F350" s="19" t="s">
        <v>94</v>
      </c>
      <c r="G350" s="36">
        <v>16.32</v>
      </c>
      <c r="H350" s="21" t="s">
        <v>132</v>
      </c>
      <c r="I350" s="32"/>
      <c r="J350" s="32"/>
      <c r="K350" s="32"/>
      <c r="L350" s="21">
        <v>2885.63</v>
      </c>
      <c r="M350" s="32"/>
      <c r="N350" s="32"/>
      <c r="O350" s="32"/>
      <c r="P350" s="33">
        <v>0</v>
      </c>
      <c r="Q350" s="33">
        <v>0</v>
      </c>
      <c r="R350" s="33">
        <v>0</v>
      </c>
      <c r="S350" s="33">
        <v>0</v>
      </c>
      <c r="BY350" s="15"/>
      <c r="BZ350" s="16"/>
      <c r="CA350" s="2" t="s">
        <v>131</v>
      </c>
      <c r="CC350" s="47"/>
    </row>
    <row r="351" spans="1:81" customFormat="1" ht="15" outlineLevel="1" x14ac:dyDescent="0.25">
      <c r="A351" s="34"/>
      <c r="B351" s="35"/>
      <c r="C351" s="80" t="s">
        <v>133</v>
      </c>
      <c r="D351" s="80"/>
      <c r="E351" s="80"/>
      <c r="F351" s="80"/>
      <c r="G351" s="80"/>
      <c r="H351" s="80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1"/>
      <c r="BY351" s="15"/>
      <c r="BZ351" s="16"/>
      <c r="CB351" s="2" t="s">
        <v>133</v>
      </c>
      <c r="CC351" s="47"/>
    </row>
    <row r="352" spans="1:81" customFormat="1" ht="15" outlineLevel="1" x14ac:dyDescent="0.25">
      <c r="A352" s="74" t="s">
        <v>414</v>
      </c>
      <c r="B352" s="74"/>
      <c r="C352" s="74"/>
      <c r="D352" s="74"/>
      <c r="E352" s="74"/>
      <c r="F352" s="74"/>
      <c r="G352" s="74"/>
      <c r="H352" s="74"/>
      <c r="I352" s="74"/>
      <c r="J352" s="74"/>
      <c r="K352" s="74"/>
      <c r="L352" s="41">
        <v>4087669.99</v>
      </c>
      <c r="M352" s="42"/>
      <c r="N352" s="42"/>
      <c r="O352" s="42"/>
      <c r="P352" s="43"/>
      <c r="Q352" s="44">
        <v>542.30804860000001</v>
      </c>
      <c r="R352" s="45"/>
      <c r="S352" s="44">
        <v>89.182494399999996</v>
      </c>
      <c r="BY352" s="15"/>
      <c r="BZ352" s="16"/>
      <c r="CC352" s="47" t="s">
        <v>414</v>
      </c>
    </row>
    <row r="353" spans="1:81" customFormat="1" ht="15" outlineLevel="1" x14ac:dyDescent="0.25">
      <c r="A353" s="78" t="s">
        <v>415</v>
      </c>
      <c r="B353" s="78"/>
      <c r="C353" s="78"/>
      <c r="D353" s="78"/>
      <c r="E353" s="78"/>
      <c r="F353" s="78"/>
      <c r="G353" s="78"/>
      <c r="H353" s="78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BY353" s="15" t="s">
        <v>415</v>
      </c>
      <c r="BZ353" s="16"/>
      <c r="CC353" s="47"/>
    </row>
    <row r="354" spans="1:81" customFormat="1" ht="15" outlineLevel="1" x14ac:dyDescent="0.25">
      <c r="A354" s="82" t="s">
        <v>26</v>
      </c>
      <c r="B354" s="82"/>
      <c r="C354" s="82"/>
      <c r="D354" s="82"/>
      <c r="E354" s="82"/>
      <c r="F354" s="82"/>
      <c r="G354" s="82"/>
      <c r="H354" s="82"/>
      <c r="I354" s="82"/>
      <c r="J354" s="82"/>
      <c r="K354" s="82"/>
      <c r="L354" s="82"/>
      <c r="M354" s="82"/>
      <c r="N354" s="82"/>
      <c r="O354" s="82"/>
      <c r="P354" s="82"/>
      <c r="Q354" s="82"/>
      <c r="R354" s="82"/>
      <c r="S354" s="82"/>
      <c r="BY354" s="15"/>
      <c r="BZ354" s="16" t="s">
        <v>26</v>
      </c>
      <c r="CC354" s="47"/>
    </row>
    <row r="355" spans="1:81" customFormat="1" ht="34.5" outlineLevel="1" x14ac:dyDescent="0.25">
      <c r="A355" s="55" t="s">
        <v>416</v>
      </c>
      <c r="B355" s="56" t="s">
        <v>29</v>
      </c>
      <c r="C355" s="83" t="s">
        <v>30</v>
      </c>
      <c r="D355" s="83"/>
      <c r="E355" s="83"/>
      <c r="F355" s="57" t="s">
        <v>31</v>
      </c>
      <c r="G355" s="58">
        <v>1.78E-2</v>
      </c>
      <c r="H355" s="59">
        <v>5058.38</v>
      </c>
      <c r="I355" s="59">
        <v>2089.16</v>
      </c>
      <c r="J355" s="60">
        <v>236.87</v>
      </c>
      <c r="K355" s="60">
        <v>9</v>
      </c>
      <c r="L355" s="60">
        <v>103.88</v>
      </c>
      <c r="M355" s="60">
        <v>49.18</v>
      </c>
      <c r="N355" s="60">
        <v>6.06</v>
      </c>
      <c r="O355" s="60">
        <v>0.23</v>
      </c>
      <c r="P355" s="60">
        <v>219.68</v>
      </c>
      <c r="Q355" s="60">
        <v>5.17</v>
      </c>
      <c r="R355" s="60">
        <v>0.71</v>
      </c>
      <c r="S355" s="60">
        <v>0.02</v>
      </c>
      <c r="BY355" s="15"/>
      <c r="BZ355" s="16"/>
      <c r="CA355" s="2" t="s">
        <v>30</v>
      </c>
      <c r="CC355" s="47"/>
    </row>
    <row r="356" spans="1:81" customFormat="1" ht="15" outlineLevel="1" x14ac:dyDescent="0.25">
      <c r="A356" s="23"/>
      <c r="B356" s="24"/>
      <c r="C356" s="24"/>
      <c r="D356" s="24"/>
      <c r="E356" s="25" t="s">
        <v>417</v>
      </c>
      <c r="F356" s="26"/>
      <c r="G356" s="27"/>
      <c r="H356" s="11"/>
      <c r="I356" s="11"/>
      <c r="J356" s="11"/>
      <c r="K356" s="11"/>
      <c r="L356" s="28">
        <v>62.26</v>
      </c>
      <c r="M356" s="29"/>
      <c r="N356" s="29"/>
      <c r="O356" s="29"/>
      <c r="P356" s="29"/>
      <c r="Q356" s="29"/>
      <c r="R356" s="11"/>
      <c r="S356" s="30"/>
      <c r="BY356" s="15"/>
      <c r="BZ356" s="16"/>
      <c r="CC356" s="47"/>
    </row>
    <row r="357" spans="1:81" customFormat="1" ht="15" outlineLevel="1" x14ac:dyDescent="0.25">
      <c r="A357" s="23"/>
      <c r="B357" s="24"/>
      <c r="C357" s="24"/>
      <c r="D357" s="24"/>
      <c r="E357" s="25" t="s">
        <v>418</v>
      </c>
      <c r="F357" s="26"/>
      <c r="G357" s="27"/>
      <c r="H357" s="11"/>
      <c r="I357" s="11"/>
      <c r="J357" s="11"/>
      <c r="K357" s="11"/>
      <c r="L357" s="28">
        <v>33.6</v>
      </c>
      <c r="M357" s="29"/>
      <c r="N357" s="29"/>
      <c r="O357" s="29"/>
      <c r="P357" s="29"/>
      <c r="Q357" s="29"/>
      <c r="R357" s="11"/>
      <c r="S357" s="30"/>
      <c r="BY357" s="15"/>
      <c r="BZ357" s="16"/>
      <c r="CC357" s="47"/>
    </row>
    <row r="358" spans="1:81" customFormat="1" ht="33.75" outlineLevel="1" x14ac:dyDescent="0.25">
      <c r="A358" s="17" t="s">
        <v>419</v>
      </c>
      <c r="B358" s="18" t="s">
        <v>109</v>
      </c>
      <c r="C358" s="79" t="s">
        <v>110</v>
      </c>
      <c r="D358" s="79"/>
      <c r="E358" s="79"/>
      <c r="F358" s="19" t="s">
        <v>35</v>
      </c>
      <c r="G358" s="31">
        <v>33</v>
      </c>
      <c r="H358" s="21" t="s">
        <v>111</v>
      </c>
      <c r="I358" s="32"/>
      <c r="J358" s="32"/>
      <c r="K358" s="32"/>
      <c r="L358" s="21">
        <v>3004.65</v>
      </c>
      <c r="M358" s="32"/>
      <c r="N358" s="32"/>
      <c r="O358" s="32"/>
      <c r="P358" s="33">
        <v>0</v>
      </c>
      <c r="Q358" s="33">
        <v>0</v>
      </c>
      <c r="R358" s="33">
        <v>0</v>
      </c>
      <c r="S358" s="33">
        <v>0</v>
      </c>
      <c r="BY358" s="15"/>
      <c r="BZ358" s="16"/>
      <c r="CA358" s="2" t="s">
        <v>110</v>
      </c>
      <c r="CC358" s="47"/>
    </row>
    <row r="359" spans="1:81" customFormat="1" ht="15" outlineLevel="1" x14ac:dyDescent="0.25">
      <c r="A359" s="34"/>
      <c r="B359" s="35"/>
      <c r="C359" s="80" t="s">
        <v>112</v>
      </c>
      <c r="D359" s="80"/>
      <c r="E359" s="80"/>
      <c r="F359" s="80"/>
      <c r="G359" s="80"/>
      <c r="H359" s="80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1"/>
      <c r="BY359" s="15"/>
      <c r="BZ359" s="16"/>
      <c r="CB359" s="2" t="s">
        <v>112</v>
      </c>
      <c r="CC359" s="47"/>
    </row>
    <row r="360" spans="1:81" customFormat="1" ht="34.5" outlineLevel="1" x14ac:dyDescent="0.25">
      <c r="A360" s="17" t="s">
        <v>420</v>
      </c>
      <c r="B360" s="18" t="s">
        <v>96</v>
      </c>
      <c r="C360" s="79" t="s">
        <v>97</v>
      </c>
      <c r="D360" s="79"/>
      <c r="E360" s="79"/>
      <c r="F360" s="19" t="s">
        <v>31</v>
      </c>
      <c r="G360" s="39">
        <v>0.13800000000000001</v>
      </c>
      <c r="H360" s="21">
        <v>887.51</v>
      </c>
      <c r="I360" s="22">
        <v>507.6</v>
      </c>
      <c r="J360" s="22">
        <v>311.27999999999997</v>
      </c>
      <c r="K360" s="22">
        <v>31.38</v>
      </c>
      <c r="L360" s="22">
        <v>163.86</v>
      </c>
      <c r="M360" s="22">
        <v>92.64</v>
      </c>
      <c r="N360" s="22">
        <v>61.75</v>
      </c>
      <c r="O360" s="22">
        <v>6.23</v>
      </c>
      <c r="P360" s="33">
        <v>54</v>
      </c>
      <c r="Q360" s="22">
        <v>9.86</v>
      </c>
      <c r="R360" s="37">
        <v>2.5</v>
      </c>
      <c r="S360" s="37">
        <v>0.5</v>
      </c>
      <c r="BY360" s="15"/>
      <c r="BZ360" s="16"/>
      <c r="CA360" s="2" t="s">
        <v>97</v>
      </c>
      <c r="CC360" s="47"/>
    </row>
    <row r="361" spans="1:81" customFormat="1" ht="15" outlineLevel="1" x14ac:dyDescent="0.25">
      <c r="A361" s="23"/>
      <c r="B361" s="24"/>
      <c r="C361" s="24"/>
      <c r="D361" s="24"/>
      <c r="E361" s="25" t="s">
        <v>421</v>
      </c>
      <c r="F361" s="26"/>
      <c r="G361" s="27"/>
      <c r="H361" s="11"/>
      <c r="I361" s="11"/>
      <c r="J361" s="11"/>
      <c r="K361" s="11"/>
      <c r="L361" s="28">
        <v>95.9</v>
      </c>
      <c r="M361" s="29"/>
      <c r="N361" s="29"/>
      <c r="O361" s="29"/>
      <c r="P361" s="29"/>
      <c r="Q361" s="29"/>
      <c r="R361" s="11"/>
      <c r="S361" s="30"/>
      <c r="BY361" s="15"/>
      <c r="BZ361" s="16"/>
      <c r="CC361" s="47"/>
    </row>
    <row r="362" spans="1:81" customFormat="1" ht="15" outlineLevel="1" x14ac:dyDescent="0.25">
      <c r="A362" s="23"/>
      <c r="B362" s="24"/>
      <c r="C362" s="24"/>
      <c r="D362" s="24"/>
      <c r="E362" s="25" t="s">
        <v>422</v>
      </c>
      <c r="F362" s="26"/>
      <c r="G362" s="27"/>
      <c r="H362" s="11"/>
      <c r="I362" s="11"/>
      <c r="J362" s="11"/>
      <c r="K362" s="11"/>
      <c r="L362" s="28">
        <v>50.42</v>
      </c>
      <c r="M362" s="29"/>
      <c r="N362" s="29"/>
      <c r="O362" s="29"/>
      <c r="P362" s="29"/>
      <c r="Q362" s="29"/>
      <c r="R362" s="11"/>
      <c r="S362" s="30"/>
      <c r="BY362" s="15"/>
      <c r="BZ362" s="16"/>
      <c r="CC362" s="47"/>
    </row>
    <row r="363" spans="1:81" customFormat="1" ht="45" outlineLevel="1" x14ac:dyDescent="0.25">
      <c r="A363" s="17" t="s">
        <v>423</v>
      </c>
      <c r="B363" s="18" t="s">
        <v>368</v>
      </c>
      <c r="C363" s="79" t="s">
        <v>102</v>
      </c>
      <c r="D363" s="79"/>
      <c r="E363" s="79"/>
      <c r="F363" s="19" t="s">
        <v>35</v>
      </c>
      <c r="G363" s="40">
        <v>16.7</v>
      </c>
      <c r="H363" s="21" t="s">
        <v>103</v>
      </c>
      <c r="I363" s="32"/>
      <c r="J363" s="32"/>
      <c r="K363" s="32"/>
      <c r="L363" s="21">
        <v>8064.33</v>
      </c>
      <c r="M363" s="32"/>
      <c r="N363" s="32"/>
      <c r="O363" s="32"/>
      <c r="P363" s="33">
        <v>0</v>
      </c>
      <c r="Q363" s="33">
        <v>0</v>
      </c>
      <c r="R363" s="33">
        <v>0</v>
      </c>
      <c r="S363" s="33">
        <v>0</v>
      </c>
      <c r="BY363" s="15"/>
      <c r="BZ363" s="16"/>
      <c r="CA363" s="2" t="s">
        <v>102</v>
      </c>
      <c r="CC363" s="47"/>
    </row>
    <row r="364" spans="1:81" customFormat="1" ht="15" outlineLevel="1" x14ac:dyDescent="0.25">
      <c r="A364" s="34"/>
      <c r="B364" s="35"/>
      <c r="C364" s="80" t="s">
        <v>104</v>
      </c>
      <c r="D364" s="80"/>
      <c r="E364" s="80"/>
      <c r="F364" s="80"/>
      <c r="G364" s="80"/>
      <c r="H364" s="80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1"/>
      <c r="BY364" s="15"/>
      <c r="BZ364" s="16"/>
      <c r="CB364" s="2" t="s">
        <v>104</v>
      </c>
      <c r="CC364" s="47"/>
    </row>
    <row r="365" spans="1:81" customFormat="1" ht="34.5" outlineLevel="1" x14ac:dyDescent="0.25">
      <c r="A365" s="55" t="s">
        <v>424</v>
      </c>
      <c r="B365" s="56" t="s">
        <v>29</v>
      </c>
      <c r="C365" s="83" t="s">
        <v>30</v>
      </c>
      <c r="D365" s="83"/>
      <c r="E365" s="83"/>
      <c r="F365" s="57" t="s">
        <v>31</v>
      </c>
      <c r="G365" s="58">
        <v>6.4999999999999997E-3</v>
      </c>
      <c r="H365" s="59">
        <v>5058.38</v>
      </c>
      <c r="I365" s="59">
        <v>2089.16</v>
      </c>
      <c r="J365" s="60">
        <v>236.87</v>
      </c>
      <c r="K365" s="60">
        <v>9</v>
      </c>
      <c r="L365" s="60">
        <v>37.93</v>
      </c>
      <c r="M365" s="60">
        <v>17.96</v>
      </c>
      <c r="N365" s="60">
        <v>2.21</v>
      </c>
      <c r="O365" s="60">
        <v>0.08</v>
      </c>
      <c r="P365" s="60">
        <v>219.68</v>
      </c>
      <c r="Q365" s="60">
        <v>1.89</v>
      </c>
      <c r="R365" s="60">
        <v>0.71</v>
      </c>
      <c r="S365" s="60">
        <v>0.01</v>
      </c>
      <c r="BY365" s="15"/>
      <c r="BZ365" s="16"/>
      <c r="CA365" s="2" t="s">
        <v>30</v>
      </c>
      <c r="CC365" s="47"/>
    </row>
    <row r="366" spans="1:81" customFormat="1" ht="15" outlineLevel="1" x14ac:dyDescent="0.25">
      <c r="A366" s="23"/>
      <c r="B366" s="24"/>
      <c r="C366" s="24"/>
      <c r="D366" s="24"/>
      <c r="E366" s="25" t="s">
        <v>425</v>
      </c>
      <c r="F366" s="26"/>
      <c r="G366" s="27"/>
      <c r="H366" s="11"/>
      <c r="I366" s="11"/>
      <c r="J366" s="11"/>
      <c r="K366" s="11"/>
      <c r="L366" s="28">
        <v>22.73</v>
      </c>
      <c r="M366" s="29"/>
      <c r="N366" s="29"/>
      <c r="O366" s="29"/>
      <c r="P366" s="29"/>
      <c r="Q366" s="29"/>
      <c r="R366" s="11"/>
      <c r="S366" s="30"/>
      <c r="BY366" s="15"/>
      <c r="BZ366" s="16"/>
      <c r="CC366" s="47"/>
    </row>
    <row r="367" spans="1:81" customFormat="1" ht="15" outlineLevel="1" x14ac:dyDescent="0.25">
      <c r="A367" s="23"/>
      <c r="B367" s="24"/>
      <c r="C367" s="24"/>
      <c r="D367" s="24"/>
      <c r="E367" s="25" t="s">
        <v>426</v>
      </c>
      <c r="F367" s="26"/>
      <c r="G367" s="27"/>
      <c r="H367" s="11"/>
      <c r="I367" s="11"/>
      <c r="J367" s="11"/>
      <c r="K367" s="11"/>
      <c r="L367" s="28">
        <v>12.27</v>
      </c>
      <c r="M367" s="29"/>
      <c r="N367" s="29"/>
      <c r="O367" s="29"/>
      <c r="P367" s="29"/>
      <c r="Q367" s="29"/>
      <c r="R367" s="11"/>
      <c r="S367" s="30"/>
      <c r="BY367" s="15"/>
      <c r="BZ367" s="16"/>
      <c r="CC367" s="47"/>
    </row>
    <row r="368" spans="1:81" customFormat="1" ht="33.75" outlineLevel="1" x14ac:dyDescent="0.25">
      <c r="A368" s="17" t="s">
        <v>427</v>
      </c>
      <c r="B368" s="18" t="s">
        <v>109</v>
      </c>
      <c r="C368" s="79" t="s">
        <v>110</v>
      </c>
      <c r="D368" s="79"/>
      <c r="E368" s="79"/>
      <c r="F368" s="19" t="s">
        <v>35</v>
      </c>
      <c r="G368" s="31">
        <v>12</v>
      </c>
      <c r="H368" s="21" t="s">
        <v>111</v>
      </c>
      <c r="I368" s="32"/>
      <c r="J368" s="32"/>
      <c r="K368" s="32"/>
      <c r="L368" s="21">
        <v>1092.5999999999999</v>
      </c>
      <c r="M368" s="32"/>
      <c r="N368" s="32"/>
      <c r="O368" s="32"/>
      <c r="P368" s="33">
        <v>0</v>
      </c>
      <c r="Q368" s="33">
        <v>0</v>
      </c>
      <c r="R368" s="33">
        <v>0</v>
      </c>
      <c r="S368" s="33">
        <v>0</v>
      </c>
      <c r="BY368" s="15"/>
      <c r="BZ368" s="16"/>
      <c r="CA368" s="2" t="s">
        <v>110</v>
      </c>
      <c r="CC368" s="47"/>
    </row>
    <row r="369" spans="1:81" customFormat="1" ht="15" outlineLevel="1" x14ac:dyDescent="0.25">
      <c r="A369" s="34"/>
      <c r="B369" s="35"/>
      <c r="C369" s="80" t="s">
        <v>112</v>
      </c>
      <c r="D369" s="80"/>
      <c r="E369" s="80"/>
      <c r="F369" s="80"/>
      <c r="G369" s="80"/>
      <c r="H369" s="80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1"/>
      <c r="BY369" s="15"/>
      <c r="BZ369" s="16"/>
      <c r="CB369" s="2" t="s">
        <v>112</v>
      </c>
      <c r="CC369" s="47"/>
    </row>
    <row r="370" spans="1:81" customFormat="1" ht="15" outlineLevel="1" x14ac:dyDescent="0.25">
      <c r="A370" s="82" t="s">
        <v>113</v>
      </c>
      <c r="B370" s="82"/>
      <c r="C370" s="82"/>
      <c r="D370" s="82"/>
      <c r="E370" s="82"/>
      <c r="F370" s="82"/>
      <c r="G370" s="82"/>
      <c r="H370" s="82"/>
      <c r="I370" s="82"/>
      <c r="J370" s="82"/>
      <c r="K370" s="82"/>
      <c r="L370" s="82"/>
      <c r="M370" s="82"/>
      <c r="N370" s="82"/>
      <c r="O370" s="82"/>
      <c r="P370" s="82"/>
      <c r="Q370" s="82"/>
      <c r="R370" s="82"/>
      <c r="S370" s="82"/>
      <c r="BY370" s="15"/>
      <c r="BZ370" s="16" t="s">
        <v>113</v>
      </c>
      <c r="CC370" s="47"/>
    </row>
    <row r="371" spans="1:81" customFormat="1" ht="57" outlineLevel="1" x14ac:dyDescent="0.25">
      <c r="A371" s="17" t="s">
        <v>428</v>
      </c>
      <c r="B371" s="18" t="s">
        <v>115</v>
      </c>
      <c r="C371" s="79" t="s">
        <v>116</v>
      </c>
      <c r="D371" s="79"/>
      <c r="E371" s="79"/>
      <c r="F371" s="19" t="s">
        <v>35</v>
      </c>
      <c r="G371" s="31">
        <v>4</v>
      </c>
      <c r="H371" s="21">
        <v>17.07</v>
      </c>
      <c r="I371" s="22">
        <v>12.97</v>
      </c>
      <c r="J371" s="32"/>
      <c r="K371" s="32"/>
      <c r="L371" s="22">
        <v>85.01</v>
      </c>
      <c r="M371" s="22">
        <v>68.61</v>
      </c>
      <c r="N371" s="32"/>
      <c r="O371" s="32"/>
      <c r="P371" s="22">
        <v>1.38</v>
      </c>
      <c r="Q371" s="37">
        <v>7.3</v>
      </c>
      <c r="R371" s="33">
        <v>0</v>
      </c>
      <c r="S371" s="33">
        <v>0</v>
      </c>
      <c r="BY371" s="15"/>
      <c r="BZ371" s="16"/>
      <c r="CA371" s="2" t="s">
        <v>116</v>
      </c>
      <c r="CC371" s="47"/>
    </row>
    <row r="372" spans="1:81" customFormat="1" ht="15" outlineLevel="1" x14ac:dyDescent="0.25">
      <c r="A372" s="23"/>
      <c r="B372" s="24"/>
      <c r="C372" s="24"/>
      <c r="D372" s="24"/>
      <c r="E372" s="25" t="s">
        <v>117</v>
      </c>
      <c r="F372" s="26"/>
      <c r="G372" s="27"/>
      <c r="H372" s="11"/>
      <c r="I372" s="11"/>
      <c r="J372" s="11"/>
      <c r="K372" s="11"/>
      <c r="L372" s="28">
        <v>66.55</v>
      </c>
      <c r="M372" s="29"/>
      <c r="N372" s="29"/>
      <c r="O372" s="29"/>
      <c r="P372" s="29"/>
      <c r="Q372" s="29"/>
      <c r="R372" s="11"/>
      <c r="S372" s="30"/>
      <c r="BY372" s="15"/>
      <c r="BZ372" s="16"/>
      <c r="CC372" s="47"/>
    </row>
    <row r="373" spans="1:81" customFormat="1" ht="15" outlineLevel="1" x14ac:dyDescent="0.25">
      <c r="A373" s="23"/>
      <c r="B373" s="24"/>
      <c r="C373" s="24"/>
      <c r="D373" s="24"/>
      <c r="E373" s="25" t="s">
        <v>118</v>
      </c>
      <c r="F373" s="26"/>
      <c r="G373" s="27"/>
      <c r="H373" s="11"/>
      <c r="I373" s="11"/>
      <c r="J373" s="11"/>
      <c r="K373" s="11"/>
      <c r="L373" s="28">
        <v>34.99</v>
      </c>
      <c r="M373" s="29"/>
      <c r="N373" s="29"/>
      <c r="O373" s="29"/>
      <c r="P373" s="29"/>
      <c r="Q373" s="29"/>
      <c r="R373" s="11"/>
      <c r="S373" s="30"/>
      <c r="BY373" s="15"/>
      <c r="BZ373" s="16"/>
      <c r="CC373" s="47"/>
    </row>
    <row r="374" spans="1:81" customFormat="1" ht="33.75" outlineLevel="1" x14ac:dyDescent="0.25">
      <c r="A374" s="17" t="s">
        <v>429</v>
      </c>
      <c r="B374" s="18" t="s">
        <v>120</v>
      </c>
      <c r="C374" s="79" t="s">
        <v>121</v>
      </c>
      <c r="D374" s="79"/>
      <c r="E374" s="79"/>
      <c r="F374" s="19" t="s">
        <v>35</v>
      </c>
      <c r="G374" s="31">
        <v>4</v>
      </c>
      <c r="H374" s="21" t="s">
        <v>122</v>
      </c>
      <c r="I374" s="32"/>
      <c r="J374" s="32"/>
      <c r="K374" s="32"/>
      <c r="L374" s="21">
        <v>1880.13</v>
      </c>
      <c r="M374" s="32"/>
      <c r="N374" s="32"/>
      <c r="O374" s="32"/>
      <c r="P374" s="33">
        <v>0</v>
      </c>
      <c r="Q374" s="33">
        <v>0</v>
      </c>
      <c r="R374" s="33">
        <v>0</v>
      </c>
      <c r="S374" s="33">
        <v>0</v>
      </c>
      <c r="BY374" s="15"/>
      <c r="BZ374" s="16"/>
      <c r="CA374" s="2" t="s">
        <v>121</v>
      </c>
      <c r="CC374" s="47"/>
    </row>
    <row r="375" spans="1:81" customFormat="1" ht="15" outlineLevel="1" x14ac:dyDescent="0.25">
      <c r="A375" s="34"/>
      <c r="B375" s="35"/>
      <c r="C375" s="80" t="s">
        <v>123</v>
      </c>
      <c r="D375" s="80"/>
      <c r="E375" s="80"/>
      <c r="F375" s="80"/>
      <c r="G375" s="80"/>
      <c r="H375" s="80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1"/>
      <c r="BY375" s="15"/>
      <c r="BZ375" s="16"/>
      <c r="CB375" s="2" t="s">
        <v>123</v>
      </c>
      <c r="CC375" s="47"/>
    </row>
    <row r="376" spans="1:81" customFormat="1" ht="34.5" outlineLevel="1" x14ac:dyDescent="0.25">
      <c r="A376" s="17" t="s">
        <v>430</v>
      </c>
      <c r="B376" s="18" t="s">
        <v>431</v>
      </c>
      <c r="C376" s="79" t="s">
        <v>432</v>
      </c>
      <c r="D376" s="79"/>
      <c r="E376" s="79"/>
      <c r="F376" s="19" t="s">
        <v>35</v>
      </c>
      <c r="G376" s="31">
        <v>2</v>
      </c>
      <c r="H376" s="21">
        <v>118.57</v>
      </c>
      <c r="I376" s="22">
        <v>70.12</v>
      </c>
      <c r="J376" s="22">
        <v>1.81</v>
      </c>
      <c r="K376" s="22">
        <v>0.26</v>
      </c>
      <c r="L376" s="22">
        <v>283.95</v>
      </c>
      <c r="M376" s="22">
        <v>185.47</v>
      </c>
      <c r="N376" s="22">
        <v>5.2</v>
      </c>
      <c r="O376" s="22">
        <v>0.75</v>
      </c>
      <c r="P376" s="22">
        <v>7.46</v>
      </c>
      <c r="Q376" s="22">
        <v>19.73</v>
      </c>
      <c r="R376" s="22">
        <v>0.02</v>
      </c>
      <c r="S376" s="22">
        <v>0.06</v>
      </c>
      <c r="BY376" s="15"/>
      <c r="BZ376" s="16"/>
      <c r="CA376" s="2" t="s">
        <v>432</v>
      </c>
      <c r="CC376" s="47"/>
    </row>
    <row r="377" spans="1:81" customFormat="1" ht="15" outlineLevel="1" x14ac:dyDescent="0.25">
      <c r="A377" s="23"/>
      <c r="B377" s="24"/>
      <c r="C377" s="24"/>
      <c r="D377" s="24"/>
      <c r="E377" s="25" t="s">
        <v>433</v>
      </c>
      <c r="F377" s="26"/>
      <c r="G377" s="27"/>
      <c r="H377" s="11"/>
      <c r="I377" s="11"/>
      <c r="J377" s="11"/>
      <c r="K377" s="11"/>
      <c r="L377" s="28">
        <v>180.63</v>
      </c>
      <c r="M377" s="29"/>
      <c r="N377" s="29"/>
      <c r="O377" s="29"/>
      <c r="P377" s="29"/>
      <c r="Q377" s="29"/>
      <c r="R377" s="11"/>
      <c r="S377" s="30"/>
      <c r="BY377" s="15"/>
      <c r="BZ377" s="16"/>
      <c r="CC377" s="47"/>
    </row>
    <row r="378" spans="1:81" customFormat="1" ht="15" outlineLevel="1" x14ac:dyDescent="0.25">
      <c r="A378" s="23"/>
      <c r="B378" s="24"/>
      <c r="C378" s="24"/>
      <c r="D378" s="24"/>
      <c r="E378" s="25" t="s">
        <v>434</v>
      </c>
      <c r="F378" s="26"/>
      <c r="G378" s="27"/>
      <c r="H378" s="11"/>
      <c r="I378" s="11"/>
      <c r="J378" s="11"/>
      <c r="K378" s="11"/>
      <c r="L378" s="28">
        <v>94.97</v>
      </c>
      <c r="M378" s="29"/>
      <c r="N378" s="29"/>
      <c r="O378" s="29"/>
      <c r="P378" s="29"/>
      <c r="Q378" s="29"/>
      <c r="R378" s="11"/>
      <c r="S378" s="30"/>
      <c r="BY378" s="15"/>
      <c r="BZ378" s="16"/>
      <c r="CC378" s="47"/>
    </row>
    <row r="379" spans="1:81" customFormat="1" ht="33.75" outlineLevel="1" x14ac:dyDescent="0.25">
      <c r="A379" s="17" t="s">
        <v>435</v>
      </c>
      <c r="B379" s="18" t="s">
        <v>436</v>
      </c>
      <c r="C379" s="79" t="s">
        <v>437</v>
      </c>
      <c r="D379" s="79"/>
      <c r="E379" s="79"/>
      <c r="F379" s="19" t="s">
        <v>35</v>
      </c>
      <c r="G379" s="31">
        <v>2</v>
      </c>
      <c r="H379" s="21" t="s">
        <v>438</v>
      </c>
      <c r="I379" s="32"/>
      <c r="J379" s="32"/>
      <c r="K379" s="32"/>
      <c r="L379" s="21">
        <v>1853.17</v>
      </c>
      <c r="M379" s="32"/>
      <c r="N379" s="32"/>
      <c r="O379" s="32"/>
      <c r="P379" s="33">
        <v>0</v>
      </c>
      <c r="Q379" s="33">
        <v>0</v>
      </c>
      <c r="R379" s="33">
        <v>0</v>
      </c>
      <c r="S379" s="33">
        <v>0</v>
      </c>
      <c r="BY379" s="15"/>
      <c r="BZ379" s="16"/>
      <c r="CA379" s="2" t="s">
        <v>437</v>
      </c>
      <c r="CC379" s="47"/>
    </row>
    <row r="380" spans="1:81" customFormat="1" ht="15" outlineLevel="1" x14ac:dyDescent="0.25">
      <c r="A380" s="34"/>
      <c r="B380" s="35"/>
      <c r="C380" s="80" t="s">
        <v>439</v>
      </c>
      <c r="D380" s="80"/>
      <c r="E380" s="80"/>
      <c r="F380" s="80"/>
      <c r="G380" s="80"/>
      <c r="H380" s="80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1"/>
      <c r="BY380" s="15"/>
      <c r="BZ380" s="16"/>
      <c r="CB380" s="2" t="s">
        <v>439</v>
      </c>
      <c r="CC380" s="47"/>
    </row>
    <row r="381" spans="1:81" customFormat="1" ht="34.5" outlineLevel="1" x14ac:dyDescent="0.25">
      <c r="A381" s="17" t="s">
        <v>440</v>
      </c>
      <c r="B381" s="18" t="s">
        <v>125</v>
      </c>
      <c r="C381" s="79" t="s">
        <v>126</v>
      </c>
      <c r="D381" s="79"/>
      <c r="E381" s="79"/>
      <c r="F381" s="19" t="s">
        <v>59</v>
      </c>
      <c r="G381" s="40">
        <v>0.3</v>
      </c>
      <c r="H381" s="21">
        <v>406.66</v>
      </c>
      <c r="I381" s="22">
        <v>278.99</v>
      </c>
      <c r="J381" s="22">
        <v>90.04</v>
      </c>
      <c r="K381" s="22">
        <v>5.0199999999999996</v>
      </c>
      <c r="L381" s="22">
        <v>160.81</v>
      </c>
      <c r="M381" s="22">
        <v>110.69</v>
      </c>
      <c r="N381" s="22">
        <v>38.83</v>
      </c>
      <c r="O381" s="22">
        <v>2.16</v>
      </c>
      <c r="P381" s="22">
        <v>29.68</v>
      </c>
      <c r="Q381" s="22">
        <v>11.78</v>
      </c>
      <c r="R381" s="37">
        <v>0.4</v>
      </c>
      <c r="S381" s="22">
        <v>0.17</v>
      </c>
      <c r="BY381" s="15"/>
      <c r="BZ381" s="16"/>
      <c r="CA381" s="2" t="s">
        <v>126</v>
      </c>
      <c r="CC381" s="47"/>
    </row>
    <row r="382" spans="1:81" customFormat="1" ht="15" outlineLevel="1" x14ac:dyDescent="0.25">
      <c r="A382" s="23"/>
      <c r="B382" s="24"/>
      <c r="C382" s="24"/>
      <c r="D382" s="24"/>
      <c r="E382" s="25" t="s">
        <v>127</v>
      </c>
      <c r="F382" s="26"/>
      <c r="G382" s="27"/>
      <c r="H382" s="11"/>
      <c r="I382" s="11"/>
      <c r="J382" s="11"/>
      <c r="K382" s="11"/>
      <c r="L382" s="28">
        <v>109.46</v>
      </c>
      <c r="M382" s="29"/>
      <c r="N382" s="29"/>
      <c r="O382" s="29"/>
      <c r="P382" s="29"/>
      <c r="Q382" s="29"/>
      <c r="R382" s="11"/>
      <c r="S382" s="30"/>
      <c r="BY382" s="15"/>
      <c r="BZ382" s="16"/>
      <c r="CC382" s="47"/>
    </row>
    <row r="383" spans="1:81" customFormat="1" ht="15" outlineLevel="1" x14ac:dyDescent="0.25">
      <c r="A383" s="23"/>
      <c r="B383" s="24"/>
      <c r="C383" s="24"/>
      <c r="D383" s="24"/>
      <c r="E383" s="25" t="s">
        <v>128</v>
      </c>
      <c r="F383" s="26"/>
      <c r="G383" s="27"/>
      <c r="H383" s="11"/>
      <c r="I383" s="11"/>
      <c r="J383" s="11"/>
      <c r="K383" s="11"/>
      <c r="L383" s="28">
        <v>57.55</v>
      </c>
      <c r="M383" s="29"/>
      <c r="N383" s="29"/>
      <c r="O383" s="29"/>
      <c r="P383" s="29"/>
      <c r="Q383" s="29"/>
      <c r="R383" s="11"/>
      <c r="S383" s="30"/>
      <c r="BY383" s="15"/>
      <c r="BZ383" s="16"/>
      <c r="CC383" s="47"/>
    </row>
    <row r="384" spans="1:81" customFormat="1" ht="45" outlineLevel="1" x14ac:dyDescent="0.25">
      <c r="A384" s="17" t="s">
        <v>441</v>
      </c>
      <c r="B384" s="18" t="s">
        <v>130</v>
      </c>
      <c r="C384" s="79" t="s">
        <v>131</v>
      </c>
      <c r="D384" s="79"/>
      <c r="E384" s="79"/>
      <c r="F384" s="19" t="s">
        <v>94</v>
      </c>
      <c r="G384" s="40">
        <v>30.6</v>
      </c>
      <c r="H384" s="21" t="s">
        <v>132</v>
      </c>
      <c r="I384" s="32"/>
      <c r="J384" s="32"/>
      <c r="K384" s="32"/>
      <c r="L384" s="21">
        <v>5410.56</v>
      </c>
      <c r="M384" s="32"/>
      <c r="N384" s="32"/>
      <c r="O384" s="32"/>
      <c r="P384" s="33">
        <v>0</v>
      </c>
      <c r="Q384" s="33">
        <v>0</v>
      </c>
      <c r="R384" s="33">
        <v>0</v>
      </c>
      <c r="S384" s="33">
        <v>0</v>
      </c>
      <c r="BY384" s="15"/>
      <c r="BZ384" s="16"/>
      <c r="CA384" s="2" t="s">
        <v>131</v>
      </c>
      <c r="CC384" s="47"/>
    </row>
    <row r="385" spans="1:81" customFormat="1" ht="15" outlineLevel="1" x14ac:dyDescent="0.25">
      <c r="A385" s="34"/>
      <c r="B385" s="35"/>
      <c r="C385" s="80" t="s">
        <v>133</v>
      </c>
      <c r="D385" s="80"/>
      <c r="E385" s="80"/>
      <c r="F385" s="80"/>
      <c r="G385" s="80"/>
      <c r="H385" s="80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1"/>
      <c r="BY385" s="15"/>
      <c r="BZ385" s="16"/>
      <c r="CB385" s="2" t="s">
        <v>133</v>
      </c>
      <c r="CC385" s="47"/>
    </row>
    <row r="386" spans="1:81" customFormat="1" ht="23.25" outlineLevel="1" x14ac:dyDescent="0.25">
      <c r="A386" s="17" t="s">
        <v>442</v>
      </c>
      <c r="B386" s="18" t="s">
        <v>135</v>
      </c>
      <c r="C386" s="79" t="s">
        <v>136</v>
      </c>
      <c r="D386" s="79"/>
      <c r="E386" s="79"/>
      <c r="F386" s="19" t="s">
        <v>41</v>
      </c>
      <c r="G386" s="39">
        <v>4.2000000000000003E-2</v>
      </c>
      <c r="H386" s="21">
        <v>818.71</v>
      </c>
      <c r="I386" s="22">
        <v>566.05999999999995</v>
      </c>
      <c r="J386" s="22">
        <v>188.94</v>
      </c>
      <c r="K386" s="22">
        <v>3.02</v>
      </c>
      <c r="L386" s="22">
        <v>45.53</v>
      </c>
      <c r="M386" s="22">
        <v>31.44</v>
      </c>
      <c r="N386" s="22">
        <v>11.41</v>
      </c>
      <c r="O386" s="22">
        <v>0.18</v>
      </c>
      <c r="P386" s="22">
        <v>62.41</v>
      </c>
      <c r="Q386" s="22">
        <v>3.47</v>
      </c>
      <c r="R386" s="22">
        <v>0.26</v>
      </c>
      <c r="S386" s="22">
        <v>0.02</v>
      </c>
      <c r="BY386" s="15"/>
      <c r="BZ386" s="16"/>
      <c r="CA386" s="2" t="s">
        <v>136</v>
      </c>
      <c r="CC386" s="47"/>
    </row>
    <row r="387" spans="1:81" customFormat="1" ht="15" outlineLevel="1" x14ac:dyDescent="0.25">
      <c r="A387" s="23"/>
      <c r="B387" s="24"/>
      <c r="C387" s="24"/>
      <c r="D387" s="24"/>
      <c r="E387" s="25" t="s">
        <v>137</v>
      </c>
      <c r="F387" s="26"/>
      <c r="G387" s="27"/>
      <c r="H387" s="11"/>
      <c r="I387" s="11"/>
      <c r="J387" s="11"/>
      <c r="K387" s="11"/>
      <c r="L387" s="28">
        <v>30.67</v>
      </c>
      <c r="M387" s="29"/>
      <c r="N387" s="29"/>
      <c r="O387" s="29"/>
      <c r="P387" s="29"/>
      <c r="Q387" s="29"/>
      <c r="R387" s="11"/>
      <c r="S387" s="30"/>
      <c r="BY387" s="15"/>
      <c r="BZ387" s="16"/>
      <c r="CC387" s="47"/>
    </row>
    <row r="388" spans="1:81" customFormat="1" ht="15" outlineLevel="1" x14ac:dyDescent="0.25">
      <c r="A388" s="23"/>
      <c r="B388" s="24"/>
      <c r="C388" s="24"/>
      <c r="D388" s="24"/>
      <c r="E388" s="25" t="s">
        <v>138</v>
      </c>
      <c r="F388" s="26"/>
      <c r="G388" s="27"/>
      <c r="H388" s="11"/>
      <c r="I388" s="11"/>
      <c r="J388" s="11"/>
      <c r="K388" s="11"/>
      <c r="L388" s="28">
        <v>14.78</v>
      </c>
      <c r="M388" s="29"/>
      <c r="N388" s="29"/>
      <c r="O388" s="29"/>
      <c r="P388" s="29"/>
      <c r="Q388" s="29"/>
      <c r="R388" s="11"/>
      <c r="S388" s="30"/>
      <c r="BY388" s="15"/>
      <c r="BZ388" s="16"/>
      <c r="CC388" s="47"/>
    </row>
    <row r="389" spans="1:81" customFormat="1" ht="33.75" outlineLevel="1" x14ac:dyDescent="0.25">
      <c r="A389" s="17" t="s">
        <v>443</v>
      </c>
      <c r="B389" s="18" t="s">
        <v>140</v>
      </c>
      <c r="C389" s="79" t="s">
        <v>141</v>
      </c>
      <c r="D389" s="79"/>
      <c r="E389" s="79"/>
      <c r="F389" s="19" t="s">
        <v>142</v>
      </c>
      <c r="G389" s="40">
        <v>6.3</v>
      </c>
      <c r="H389" s="21" t="s">
        <v>143</v>
      </c>
      <c r="I389" s="32"/>
      <c r="J389" s="32"/>
      <c r="K389" s="32"/>
      <c r="L389" s="21">
        <v>1149.07</v>
      </c>
      <c r="M389" s="32"/>
      <c r="N389" s="32"/>
      <c r="O389" s="32"/>
      <c r="P389" s="33">
        <v>0</v>
      </c>
      <c r="Q389" s="33">
        <v>0</v>
      </c>
      <c r="R389" s="33">
        <v>0</v>
      </c>
      <c r="S389" s="33">
        <v>0</v>
      </c>
      <c r="BY389" s="15"/>
      <c r="BZ389" s="16"/>
      <c r="CA389" s="2" t="s">
        <v>141</v>
      </c>
      <c r="CC389" s="47"/>
    </row>
    <row r="390" spans="1:81" customFormat="1" ht="15" outlineLevel="1" x14ac:dyDescent="0.25">
      <c r="A390" s="34"/>
      <c r="B390" s="35"/>
      <c r="C390" s="80" t="s">
        <v>144</v>
      </c>
      <c r="D390" s="80"/>
      <c r="E390" s="80"/>
      <c r="F390" s="80"/>
      <c r="G390" s="80"/>
      <c r="H390" s="80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1"/>
      <c r="BY390" s="15"/>
      <c r="BZ390" s="16"/>
      <c r="CB390" s="2" t="s">
        <v>144</v>
      </c>
      <c r="CC390" s="47"/>
    </row>
    <row r="391" spans="1:81" customFormat="1" ht="45.75" outlineLevel="1" x14ac:dyDescent="0.25">
      <c r="A391" s="17" t="s">
        <v>444</v>
      </c>
      <c r="B391" s="18" t="s">
        <v>125</v>
      </c>
      <c r="C391" s="79" t="s">
        <v>385</v>
      </c>
      <c r="D391" s="79"/>
      <c r="E391" s="79"/>
      <c r="F391" s="19" t="s">
        <v>59</v>
      </c>
      <c r="G391" s="36">
        <v>2.16</v>
      </c>
      <c r="H391" s="21">
        <v>406.66</v>
      </c>
      <c r="I391" s="22">
        <v>278.99</v>
      </c>
      <c r="J391" s="22">
        <v>90.04</v>
      </c>
      <c r="K391" s="22">
        <v>5.0199999999999996</v>
      </c>
      <c r="L391" s="21">
        <v>1237.51</v>
      </c>
      <c r="M391" s="22">
        <v>876.66</v>
      </c>
      <c r="N391" s="22">
        <v>279.57</v>
      </c>
      <c r="O391" s="22">
        <v>15.59</v>
      </c>
      <c r="P391" s="22">
        <v>29.68</v>
      </c>
      <c r="Q391" s="22">
        <v>93.26</v>
      </c>
      <c r="R391" s="37">
        <v>0.4</v>
      </c>
      <c r="S391" s="22">
        <v>1.24</v>
      </c>
      <c r="BY391" s="15"/>
      <c r="BZ391" s="16"/>
      <c r="CA391" s="2" t="s">
        <v>385</v>
      </c>
      <c r="CC391" s="47"/>
    </row>
    <row r="392" spans="1:81" customFormat="1" ht="15" outlineLevel="1" x14ac:dyDescent="0.25">
      <c r="A392" s="23"/>
      <c r="B392" s="24"/>
      <c r="C392" s="24"/>
      <c r="D392" s="24"/>
      <c r="E392" s="25" t="s">
        <v>445</v>
      </c>
      <c r="F392" s="26"/>
      <c r="G392" s="27"/>
      <c r="H392" s="11"/>
      <c r="I392" s="11"/>
      <c r="J392" s="11"/>
      <c r="K392" s="11"/>
      <c r="L392" s="28">
        <v>865.48</v>
      </c>
      <c r="M392" s="29"/>
      <c r="N392" s="29"/>
      <c r="O392" s="29"/>
      <c r="P392" s="29"/>
      <c r="Q392" s="29"/>
      <c r="R392" s="11"/>
      <c r="S392" s="30"/>
      <c r="BY392" s="15"/>
      <c r="BZ392" s="16"/>
      <c r="CC392" s="47"/>
    </row>
    <row r="393" spans="1:81" customFormat="1" ht="15" outlineLevel="1" x14ac:dyDescent="0.25">
      <c r="A393" s="23"/>
      <c r="B393" s="24"/>
      <c r="C393" s="24"/>
      <c r="D393" s="24"/>
      <c r="E393" s="25" t="s">
        <v>446</v>
      </c>
      <c r="F393" s="26"/>
      <c r="G393" s="27"/>
      <c r="H393" s="11"/>
      <c r="I393" s="11"/>
      <c r="J393" s="11"/>
      <c r="K393" s="11"/>
      <c r="L393" s="28">
        <v>455.05</v>
      </c>
      <c r="M393" s="29"/>
      <c r="N393" s="29"/>
      <c r="O393" s="29"/>
      <c r="P393" s="29"/>
      <c r="Q393" s="29"/>
      <c r="R393" s="11"/>
      <c r="S393" s="30"/>
      <c r="BY393" s="15"/>
      <c r="BZ393" s="16"/>
      <c r="CC393" s="47"/>
    </row>
    <row r="394" spans="1:81" customFormat="1" ht="45" outlineLevel="1" x14ac:dyDescent="0.25">
      <c r="A394" s="17" t="s">
        <v>447</v>
      </c>
      <c r="B394" s="18" t="s">
        <v>130</v>
      </c>
      <c r="C394" s="79" t="s">
        <v>131</v>
      </c>
      <c r="D394" s="79"/>
      <c r="E394" s="79"/>
      <c r="F394" s="19" t="s">
        <v>94</v>
      </c>
      <c r="G394" s="36">
        <v>220.32</v>
      </c>
      <c r="H394" s="21" t="s">
        <v>132</v>
      </c>
      <c r="I394" s="32"/>
      <c r="J394" s="32"/>
      <c r="K394" s="32"/>
      <c r="L394" s="21">
        <v>38956</v>
      </c>
      <c r="M394" s="32"/>
      <c r="N394" s="32"/>
      <c r="O394" s="32"/>
      <c r="P394" s="33">
        <v>0</v>
      </c>
      <c r="Q394" s="33">
        <v>0</v>
      </c>
      <c r="R394" s="33">
        <v>0</v>
      </c>
      <c r="S394" s="33">
        <v>0</v>
      </c>
      <c r="BY394" s="15"/>
      <c r="BZ394" s="16"/>
      <c r="CA394" s="2" t="s">
        <v>131</v>
      </c>
      <c r="CC394" s="47"/>
    </row>
    <row r="395" spans="1:81" customFormat="1" ht="15" outlineLevel="1" x14ac:dyDescent="0.25">
      <c r="A395" s="34"/>
      <c r="B395" s="35"/>
      <c r="C395" s="80" t="s">
        <v>133</v>
      </c>
      <c r="D395" s="80"/>
      <c r="E395" s="80"/>
      <c r="F395" s="80"/>
      <c r="G395" s="80"/>
      <c r="H395" s="80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1"/>
      <c r="BY395" s="15"/>
      <c r="BZ395" s="16"/>
      <c r="CB395" s="2" t="s">
        <v>133</v>
      </c>
      <c r="CC395" s="47"/>
    </row>
    <row r="396" spans="1:81" customFormat="1" ht="45.75" outlineLevel="1" x14ac:dyDescent="0.25">
      <c r="A396" s="17" t="s">
        <v>448</v>
      </c>
      <c r="B396" s="18" t="s">
        <v>125</v>
      </c>
      <c r="C396" s="79" t="s">
        <v>385</v>
      </c>
      <c r="D396" s="79"/>
      <c r="E396" s="79"/>
      <c r="F396" s="19" t="s">
        <v>59</v>
      </c>
      <c r="G396" s="36">
        <v>0.05</v>
      </c>
      <c r="H396" s="21">
        <v>406.66</v>
      </c>
      <c r="I396" s="22">
        <v>278.99</v>
      </c>
      <c r="J396" s="22">
        <v>90.04</v>
      </c>
      <c r="K396" s="22">
        <v>5.0199999999999996</v>
      </c>
      <c r="L396" s="22">
        <v>28.64</v>
      </c>
      <c r="M396" s="22">
        <v>20.29</v>
      </c>
      <c r="N396" s="22">
        <v>6.47</v>
      </c>
      <c r="O396" s="22">
        <v>0.36</v>
      </c>
      <c r="P396" s="22">
        <v>29.68</v>
      </c>
      <c r="Q396" s="22">
        <v>2.16</v>
      </c>
      <c r="R396" s="37">
        <v>0.4</v>
      </c>
      <c r="S396" s="22">
        <v>0.03</v>
      </c>
      <c r="BY396" s="15"/>
      <c r="BZ396" s="16"/>
      <c r="CA396" s="2" t="s">
        <v>385</v>
      </c>
      <c r="CC396" s="47"/>
    </row>
    <row r="397" spans="1:81" customFormat="1" ht="15" outlineLevel="1" x14ac:dyDescent="0.25">
      <c r="A397" s="23"/>
      <c r="B397" s="24"/>
      <c r="C397" s="24"/>
      <c r="D397" s="24"/>
      <c r="E397" s="25" t="s">
        <v>386</v>
      </c>
      <c r="F397" s="26"/>
      <c r="G397" s="27"/>
      <c r="H397" s="11"/>
      <c r="I397" s="11"/>
      <c r="J397" s="11"/>
      <c r="K397" s="11"/>
      <c r="L397" s="28">
        <v>20.03</v>
      </c>
      <c r="M397" s="29"/>
      <c r="N397" s="29"/>
      <c r="O397" s="29"/>
      <c r="P397" s="29"/>
      <c r="Q397" s="29"/>
      <c r="R397" s="11"/>
      <c r="S397" s="30"/>
      <c r="BY397" s="15"/>
      <c r="BZ397" s="16"/>
      <c r="CC397" s="47"/>
    </row>
    <row r="398" spans="1:81" customFormat="1" ht="15" outlineLevel="1" x14ac:dyDescent="0.25">
      <c r="A398" s="23"/>
      <c r="B398" s="24"/>
      <c r="C398" s="24"/>
      <c r="D398" s="24"/>
      <c r="E398" s="25" t="s">
        <v>387</v>
      </c>
      <c r="F398" s="26"/>
      <c r="G398" s="27"/>
      <c r="H398" s="11"/>
      <c r="I398" s="11"/>
      <c r="J398" s="11"/>
      <c r="K398" s="11"/>
      <c r="L398" s="28">
        <v>10.53</v>
      </c>
      <c r="M398" s="29"/>
      <c r="N398" s="29"/>
      <c r="O398" s="29"/>
      <c r="P398" s="29"/>
      <c r="Q398" s="29"/>
      <c r="R398" s="11"/>
      <c r="S398" s="30"/>
      <c r="BY398" s="15"/>
      <c r="BZ398" s="16"/>
      <c r="CC398" s="47"/>
    </row>
    <row r="399" spans="1:81" customFormat="1" ht="45" outlineLevel="1" x14ac:dyDescent="0.25">
      <c r="A399" s="17" t="s">
        <v>449</v>
      </c>
      <c r="B399" s="18" t="s">
        <v>130</v>
      </c>
      <c r="C399" s="79" t="s">
        <v>131</v>
      </c>
      <c r="D399" s="79"/>
      <c r="E399" s="79"/>
      <c r="F399" s="19" t="s">
        <v>94</v>
      </c>
      <c r="G399" s="40">
        <v>5.0999999999999996</v>
      </c>
      <c r="H399" s="21" t="s">
        <v>132</v>
      </c>
      <c r="I399" s="32"/>
      <c r="J399" s="32"/>
      <c r="K399" s="32"/>
      <c r="L399" s="22">
        <v>901.76</v>
      </c>
      <c r="M399" s="32"/>
      <c r="N399" s="32"/>
      <c r="O399" s="32"/>
      <c r="P399" s="33">
        <v>0</v>
      </c>
      <c r="Q399" s="33">
        <v>0</v>
      </c>
      <c r="R399" s="33">
        <v>0</v>
      </c>
      <c r="S399" s="33">
        <v>0</v>
      </c>
      <c r="BY399" s="15"/>
      <c r="BZ399" s="16"/>
      <c r="CA399" s="2" t="s">
        <v>131</v>
      </c>
      <c r="CC399" s="47"/>
    </row>
    <row r="400" spans="1:81" customFormat="1" ht="15" outlineLevel="1" x14ac:dyDescent="0.25">
      <c r="A400" s="34"/>
      <c r="B400" s="35"/>
      <c r="C400" s="80" t="s">
        <v>133</v>
      </c>
      <c r="D400" s="80"/>
      <c r="E400" s="80"/>
      <c r="F400" s="80"/>
      <c r="G400" s="80"/>
      <c r="H400" s="80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1"/>
      <c r="BY400" s="15"/>
      <c r="BZ400" s="16"/>
      <c r="CB400" s="2" t="s">
        <v>133</v>
      </c>
      <c r="CC400" s="47"/>
    </row>
    <row r="401" spans="1:81" customFormat="1" ht="45.75" outlineLevel="1" x14ac:dyDescent="0.25">
      <c r="A401" s="17" t="s">
        <v>450</v>
      </c>
      <c r="B401" s="18" t="s">
        <v>125</v>
      </c>
      <c r="C401" s="79" t="s">
        <v>390</v>
      </c>
      <c r="D401" s="79"/>
      <c r="E401" s="79"/>
      <c r="F401" s="19" t="s">
        <v>59</v>
      </c>
      <c r="G401" s="40">
        <v>0.1</v>
      </c>
      <c r="H401" s="21">
        <v>406.66</v>
      </c>
      <c r="I401" s="22">
        <v>278.99</v>
      </c>
      <c r="J401" s="22">
        <v>90.04</v>
      </c>
      <c r="K401" s="22">
        <v>5.0199999999999996</v>
      </c>
      <c r="L401" s="22">
        <v>57.29</v>
      </c>
      <c r="M401" s="22">
        <v>40.590000000000003</v>
      </c>
      <c r="N401" s="22">
        <v>12.94</v>
      </c>
      <c r="O401" s="22">
        <v>0.72</v>
      </c>
      <c r="P401" s="22">
        <v>29.68</v>
      </c>
      <c r="Q401" s="22">
        <v>4.32</v>
      </c>
      <c r="R401" s="37">
        <v>0.4</v>
      </c>
      <c r="S401" s="22">
        <v>0.06</v>
      </c>
      <c r="BY401" s="15"/>
      <c r="BZ401" s="16"/>
      <c r="CA401" s="2" t="s">
        <v>390</v>
      </c>
      <c r="CC401" s="47"/>
    </row>
    <row r="402" spans="1:81" customFormat="1" ht="15" outlineLevel="1" x14ac:dyDescent="0.25">
      <c r="A402" s="23"/>
      <c r="B402" s="24"/>
      <c r="C402" s="24"/>
      <c r="D402" s="24"/>
      <c r="E402" s="25" t="s">
        <v>391</v>
      </c>
      <c r="F402" s="26"/>
      <c r="G402" s="27"/>
      <c r="H402" s="11"/>
      <c r="I402" s="11"/>
      <c r="J402" s="11"/>
      <c r="K402" s="11"/>
      <c r="L402" s="28">
        <v>40.07</v>
      </c>
      <c r="M402" s="29"/>
      <c r="N402" s="29"/>
      <c r="O402" s="29"/>
      <c r="P402" s="29"/>
      <c r="Q402" s="29"/>
      <c r="R402" s="11"/>
      <c r="S402" s="30"/>
      <c r="BY402" s="15"/>
      <c r="BZ402" s="16"/>
      <c r="CC402" s="47"/>
    </row>
    <row r="403" spans="1:81" customFormat="1" ht="15" outlineLevel="1" x14ac:dyDescent="0.25">
      <c r="A403" s="23"/>
      <c r="B403" s="24"/>
      <c r="C403" s="24"/>
      <c r="D403" s="24"/>
      <c r="E403" s="25" t="s">
        <v>392</v>
      </c>
      <c r="F403" s="26"/>
      <c r="G403" s="27"/>
      <c r="H403" s="11"/>
      <c r="I403" s="11"/>
      <c r="J403" s="11"/>
      <c r="K403" s="11"/>
      <c r="L403" s="28">
        <v>21.07</v>
      </c>
      <c r="M403" s="29"/>
      <c r="N403" s="29"/>
      <c r="O403" s="29"/>
      <c r="P403" s="29"/>
      <c r="Q403" s="29"/>
      <c r="R403" s="11"/>
      <c r="S403" s="30"/>
      <c r="BY403" s="15"/>
      <c r="BZ403" s="16"/>
      <c r="CC403" s="47"/>
    </row>
    <row r="404" spans="1:81" customFormat="1" ht="45" outlineLevel="1" x14ac:dyDescent="0.25">
      <c r="A404" s="17" t="s">
        <v>451</v>
      </c>
      <c r="B404" s="18" t="s">
        <v>130</v>
      </c>
      <c r="C404" s="79" t="s">
        <v>131</v>
      </c>
      <c r="D404" s="79"/>
      <c r="E404" s="79"/>
      <c r="F404" s="19" t="s">
        <v>94</v>
      </c>
      <c r="G404" s="40">
        <v>10.199999999999999</v>
      </c>
      <c r="H404" s="21" t="s">
        <v>132</v>
      </c>
      <c r="I404" s="32"/>
      <c r="J404" s="32"/>
      <c r="K404" s="32"/>
      <c r="L404" s="21">
        <v>1803.52</v>
      </c>
      <c r="M404" s="32"/>
      <c r="N404" s="32"/>
      <c r="O404" s="32"/>
      <c r="P404" s="33">
        <v>0</v>
      </c>
      <c r="Q404" s="33">
        <v>0</v>
      </c>
      <c r="R404" s="33">
        <v>0</v>
      </c>
      <c r="S404" s="33">
        <v>0</v>
      </c>
      <c r="BY404" s="15"/>
      <c r="BZ404" s="16"/>
      <c r="CA404" s="2" t="s">
        <v>131</v>
      </c>
      <c r="CC404" s="47"/>
    </row>
    <row r="405" spans="1:81" customFormat="1" ht="15" outlineLevel="1" x14ac:dyDescent="0.25">
      <c r="A405" s="34"/>
      <c r="B405" s="35"/>
      <c r="C405" s="80" t="s">
        <v>133</v>
      </c>
      <c r="D405" s="80"/>
      <c r="E405" s="80"/>
      <c r="F405" s="80"/>
      <c r="G405" s="80"/>
      <c r="H405" s="80"/>
      <c r="I405" s="80"/>
      <c r="J405" s="80"/>
      <c r="K405" s="80"/>
      <c r="L405" s="80"/>
      <c r="M405" s="80"/>
      <c r="N405" s="80"/>
      <c r="O405" s="80"/>
      <c r="P405" s="80"/>
      <c r="Q405" s="80"/>
      <c r="R405" s="80"/>
      <c r="S405" s="81"/>
      <c r="BY405" s="15"/>
      <c r="BZ405" s="16"/>
      <c r="CB405" s="2" t="s">
        <v>133</v>
      </c>
      <c r="CC405" s="47"/>
    </row>
    <row r="406" spans="1:81" customFormat="1" ht="34.5" outlineLevel="1" x14ac:dyDescent="0.25">
      <c r="A406" s="17" t="s">
        <v>452</v>
      </c>
      <c r="B406" s="18" t="s">
        <v>125</v>
      </c>
      <c r="C406" s="79" t="s">
        <v>126</v>
      </c>
      <c r="D406" s="79"/>
      <c r="E406" s="79"/>
      <c r="F406" s="19" t="s">
        <v>59</v>
      </c>
      <c r="G406" s="36">
        <v>0.16</v>
      </c>
      <c r="H406" s="21">
        <v>406.66</v>
      </c>
      <c r="I406" s="22">
        <v>278.99</v>
      </c>
      <c r="J406" s="22">
        <v>90.04</v>
      </c>
      <c r="K406" s="22">
        <v>5.0199999999999996</v>
      </c>
      <c r="L406" s="22">
        <v>85.76</v>
      </c>
      <c r="M406" s="22">
        <v>59.03</v>
      </c>
      <c r="N406" s="22">
        <v>20.71</v>
      </c>
      <c r="O406" s="22">
        <v>1.1499999999999999</v>
      </c>
      <c r="P406" s="22">
        <v>29.68</v>
      </c>
      <c r="Q406" s="22">
        <v>6.28</v>
      </c>
      <c r="R406" s="37">
        <v>0.4</v>
      </c>
      <c r="S406" s="22">
        <v>0.09</v>
      </c>
      <c r="BY406" s="15"/>
      <c r="BZ406" s="16"/>
      <c r="CA406" s="2" t="s">
        <v>126</v>
      </c>
      <c r="CC406" s="47"/>
    </row>
    <row r="407" spans="1:81" customFormat="1" ht="15" outlineLevel="1" x14ac:dyDescent="0.25">
      <c r="A407" s="23"/>
      <c r="B407" s="24"/>
      <c r="C407" s="24"/>
      <c r="D407" s="24"/>
      <c r="E407" s="25" t="s">
        <v>395</v>
      </c>
      <c r="F407" s="26"/>
      <c r="G407" s="27"/>
      <c r="H407" s="11"/>
      <c r="I407" s="11"/>
      <c r="J407" s="11"/>
      <c r="K407" s="11"/>
      <c r="L407" s="28">
        <v>58.37</v>
      </c>
      <c r="M407" s="29"/>
      <c r="N407" s="29"/>
      <c r="O407" s="29"/>
      <c r="P407" s="29"/>
      <c r="Q407" s="29"/>
      <c r="R407" s="11"/>
      <c r="S407" s="30"/>
      <c r="BY407" s="15"/>
      <c r="BZ407" s="16"/>
      <c r="CC407" s="47"/>
    </row>
    <row r="408" spans="1:81" customFormat="1" ht="15" outlineLevel="1" x14ac:dyDescent="0.25">
      <c r="A408" s="23"/>
      <c r="B408" s="24"/>
      <c r="C408" s="24"/>
      <c r="D408" s="24"/>
      <c r="E408" s="25" t="s">
        <v>396</v>
      </c>
      <c r="F408" s="26"/>
      <c r="G408" s="27"/>
      <c r="H408" s="11"/>
      <c r="I408" s="11"/>
      <c r="J408" s="11"/>
      <c r="K408" s="11"/>
      <c r="L408" s="28">
        <v>30.69</v>
      </c>
      <c r="M408" s="29"/>
      <c r="N408" s="29"/>
      <c r="O408" s="29"/>
      <c r="P408" s="29"/>
      <c r="Q408" s="29"/>
      <c r="R408" s="11"/>
      <c r="S408" s="30"/>
      <c r="BY408" s="15"/>
      <c r="BZ408" s="16"/>
      <c r="CC408" s="47"/>
    </row>
    <row r="409" spans="1:81" customFormat="1" ht="45" outlineLevel="1" x14ac:dyDescent="0.25">
      <c r="A409" s="17" t="s">
        <v>453</v>
      </c>
      <c r="B409" s="18" t="s">
        <v>130</v>
      </c>
      <c r="C409" s="79" t="s">
        <v>131</v>
      </c>
      <c r="D409" s="79"/>
      <c r="E409" s="79"/>
      <c r="F409" s="19" t="s">
        <v>94</v>
      </c>
      <c r="G409" s="36">
        <v>16.32</v>
      </c>
      <c r="H409" s="21" t="s">
        <v>132</v>
      </c>
      <c r="I409" s="32"/>
      <c r="J409" s="32"/>
      <c r="K409" s="32"/>
      <c r="L409" s="21">
        <v>2885.63</v>
      </c>
      <c r="M409" s="32"/>
      <c r="N409" s="32"/>
      <c r="O409" s="32"/>
      <c r="P409" s="33">
        <v>0</v>
      </c>
      <c r="Q409" s="33">
        <v>0</v>
      </c>
      <c r="R409" s="33">
        <v>0</v>
      </c>
      <c r="S409" s="33">
        <v>0</v>
      </c>
      <c r="BY409" s="15"/>
      <c r="BZ409" s="16"/>
      <c r="CA409" s="2" t="s">
        <v>131</v>
      </c>
      <c r="CC409" s="47"/>
    </row>
    <row r="410" spans="1:81" customFormat="1" ht="15" outlineLevel="1" x14ac:dyDescent="0.25">
      <c r="A410" s="34"/>
      <c r="B410" s="35"/>
      <c r="C410" s="80" t="s">
        <v>133</v>
      </c>
      <c r="D410" s="80"/>
      <c r="E410" s="80"/>
      <c r="F410" s="80"/>
      <c r="G410" s="80"/>
      <c r="H410" s="80"/>
      <c r="I410" s="80"/>
      <c r="J410" s="80"/>
      <c r="K410" s="80"/>
      <c r="L410" s="80"/>
      <c r="M410" s="80"/>
      <c r="N410" s="80"/>
      <c r="O410" s="80"/>
      <c r="P410" s="80"/>
      <c r="Q410" s="80"/>
      <c r="R410" s="80"/>
      <c r="S410" s="81"/>
      <c r="BY410" s="15"/>
      <c r="BZ410" s="16"/>
      <c r="CB410" s="2" t="s">
        <v>133</v>
      </c>
      <c r="CC410" s="47"/>
    </row>
    <row r="411" spans="1:81" customFormat="1" ht="34.5" outlineLevel="1" x14ac:dyDescent="0.25">
      <c r="A411" s="17" t="s">
        <v>454</v>
      </c>
      <c r="B411" s="18" t="s">
        <v>125</v>
      </c>
      <c r="C411" s="79" t="s">
        <v>126</v>
      </c>
      <c r="D411" s="79"/>
      <c r="E411" s="79"/>
      <c r="F411" s="19" t="s">
        <v>59</v>
      </c>
      <c r="G411" s="40">
        <v>0.6</v>
      </c>
      <c r="H411" s="21">
        <v>406.66</v>
      </c>
      <c r="I411" s="22">
        <v>278.99</v>
      </c>
      <c r="J411" s="22">
        <v>90.04</v>
      </c>
      <c r="K411" s="22">
        <v>5.0199999999999996</v>
      </c>
      <c r="L411" s="22">
        <v>321.62</v>
      </c>
      <c r="M411" s="22">
        <v>221.38</v>
      </c>
      <c r="N411" s="22">
        <v>77.66</v>
      </c>
      <c r="O411" s="22">
        <v>4.33</v>
      </c>
      <c r="P411" s="22">
        <v>29.68</v>
      </c>
      <c r="Q411" s="22">
        <v>23.55</v>
      </c>
      <c r="R411" s="37">
        <v>0.4</v>
      </c>
      <c r="S411" s="22">
        <v>0.35</v>
      </c>
      <c r="BY411" s="15"/>
      <c r="BZ411" s="16"/>
      <c r="CA411" s="2" t="s">
        <v>126</v>
      </c>
      <c r="CC411" s="47"/>
    </row>
    <row r="412" spans="1:81" customFormat="1" ht="15" outlineLevel="1" x14ac:dyDescent="0.25">
      <c r="A412" s="23"/>
      <c r="B412" s="24"/>
      <c r="C412" s="24"/>
      <c r="D412" s="24"/>
      <c r="E412" s="25" t="s">
        <v>399</v>
      </c>
      <c r="F412" s="26"/>
      <c r="G412" s="27"/>
      <c r="H412" s="11"/>
      <c r="I412" s="11"/>
      <c r="J412" s="11"/>
      <c r="K412" s="11"/>
      <c r="L412" s="28">
        <v>218.94</v>
      </c>
      <c r="M412" s="29"/>
      <c r="N412" s="29"/>
      <c r="O412" s="29"/>
      <c r="P412" s="29"/>
      <c r="Q412" s="29"/>
      <c r="R412" s="11"/>
      <c r="S412" s="30"/>
      <c r="BY412" s="15"/>
      <c r="BZ412" s="16"/>
      <c r="CC412" s="47"/>
    </row>
    <row r="413" spans="1:81" customFormat="1" ht="15" outlineLevel="1" x14ac:dyDescent="0.25">
      <c r="A413" s="23"/>
      <c r="B413" s="24"/>
      <c r="C413" s="24"/>
      <c r="D413" s="24"/>
      <c r="E413" s="25" t="s">
        <v>400</v>
      </c>
      <c r="F413" s="26"/>
      <c r="G413" s="27"/>
      <c r="H413" s="11"/>
      <c r="I413" s="11"/>
      <c r="J413" s="11"/>
      <c r="K413" s="11"/>
      <c r="L413" s="28">
        <v>115.11</v>
      </c>
      <c r="M413" s="29"/>
      <c r="N413" s="29"/>
      <c r="O413" s="29"/>
      <c r="P413" s="29"/>
      <c r="Q413" s="29"/>
      <c r="R413" s="11"/>
      <c r="S413" s="30"/>
      <c r="BY413" s="15"/>
      <c r="BZ413" s="16"/>
      <c r="CC413" s="47"/>
    </row>
    <row r="414" spans="1:81" customFormat="1" ht="45" outlineLevel="1" x14ac:dyDescent="0.25">
      <c r="A414" s="17" t="s">
        <v>455</v>
      </c>
      <c r="B414" s="18" t="s">
        <v>130</v>
      </c>
      <c r="C414" s="79" t="s">
        <v>131</v>
      </c>
      <c r="D414" s="79"/>
      <c r="E414" s="79"/>
      <c r="F414" s="19" t="s">
        <v>94</v>
      </c>
      <c r="G414" s="40">
        <v>61.2</v>
      </c>
      <c r="H414" s="21" t="s">
        <v>132</v>
      </c>
      <c r="I414" s="32"/>
      <c r="J414" s="32"/>
      <c r="K414" s="32"/>
      <c r="L414" s="21">
        <v>10821.11</v>
      </c>
      <c r="M414" s="32"/>
      <c r="N414" s="32"/>
      <c r="O414" s="32"/>
      <c r="P414" s="33">
        <v>0</v>
      </c>
      <c r="Q414" s="33">
        <v>0</v>
      </c>
      <c r="R414" s="33">
        <v>0</v>
      </c>
      <c r="S414" s="33">
        <v>0</v>
      </c>
      <c r="BY414" s="15"/>
      <c r="BZ414" s="16"/>
      <c r="CA414" s="2" t="s">
        <v>131</v>
      </c>
      <c r="CC414" s="47"/>
    </row>
    <row r="415" spans="1:81" customFormat="1" ht="15" outlineLevel="1" x14ac:dyDescent="0.25">
      <c r="A415" s="34"/>
      <c r="B415" s="35"/>
      <c r="C415" s="80" t="s">
        <v>133</v>
      </c>
      <c r="D415" s="80"/>
      <c r="E415" s="80"/>
      <c r="F415" s="80"/>
      <c r="G415" s="80"/>
      <c r="H415" s="80"/>
      <c r="I415" s="80"/>
      <c r="J415" s="80"/>
      <c r="K415" s="80"/>
      <c r="L415" s="80"/>
      <c r="M415" s="80"/>
      <c r="N415" s="80"/>
      <c r="O415" s="80"/>
      <c r="P415" s="80"/>
      <c r="Q415" s="80"/>
      <c r="R415" s="80"/>
      <c r="S415" s="81"/>
      <c r="BY415" s="15"/>
      <c r="BZ415" s="16"/>
      <c r="CB415" s="2" t="s">
        <v>133</v>
      </c>
      <c r="CC415" s="47"/>
    </row>
    <row r="416" spans="1:81" customFormat="1" ht="34.5" outlineLevel="1" x14ac:dyDescent="0.25">
      <c r="A416" s="17" t="s">
        <v>456</v>
      </c>
      <c r="B416" s="18" t="s">
        <v>125</v>
      </c>
      <c r="C416" s="79" t="s">
        <v>126</v>
      </c>
      <c r="D416" s="79"/>
      <c r="E416" s="79"/>
      <c r="F416" s="19" t="s">
        <v>59</v>
      </c>
      <c r="G416" s="40">
        <v>3.6</v>
      </c>
      <c r="H416" s="21">
        <v>406.66</v>
      </c>
      <c r="I416" s="22">
        <v>278.99</v>
      </c>
      <c r="J416" s="22">
        <v>90.04</v>
      </c>
      <c r="K416" s="22">
        <v>5.0199999999999996</v>
      </c>
      <c r="L416" s="21">
        <v>1929.7</v>
      </c>
      <c r="M416" s="21">
        <v>1328.27</v>
      </c>
      <c r="N416" s="22">
        <v>465.96</v>
      </c>
      <c r="O416" s="22">
        <v>25.98</v>
      </c>
      <c r="P416" s="22">
        <v>29.68</v>
      </c>
      <c r="Q416" s="22">
        <v>141.31</v>
      </c>
      <c r="R416" s="37">
        <v>0.4</v>
      </c>
      <c r="S416" s="22">
        <v>2.0699999999999998</v>
      </c>
      <c r="BY416" s="15"/>
      <c r="BZ416" s="16"/>
      <c r="CA416" s="2" t="s">
        <v>126</v>
      </c>
      <c r="CC416" s="47"/>
    </row>
    <row r="417" spans="1:81" customFormat="1" ht="15" outlineLevel="1" x14ac:dyDescent="0.25">
      <c r="A417" s="23"/>
      <c r="B417" s="24"/>
      <c r="C417" s="24"/>
      <c r="D417" s="24"/>
      <c r="E417" s="25" t="s">
        <v>403</v>
      </c>
      <c r="F417" s="26"/>
      <c r="G417" s="27"/>
      <c r="H417" s="11"/>
      <c r="I417" s="11"/>
      <c r="J417" s="11"/>
      <c r="K417" s="11"/>
      <c r="L417" s="38">
        <v>1313.62</v>
      </c>
      <c r="M417" s="29"/>
      <c r="N417" s="29"/>
      <c r="O417" s="29"/>
      <c r="P417" s="29"/>
      <c r="Q417" s="29"/>
      <c r="R417" s="11"/>
      <c r="S417" s="30"/>
      <c r="BY417" s="15"/>
      <c r="BZ417" s="16"/>
      <c r="CC417" s="47"/>
    </row>
    <row r="418" spans="1:81" customFormat="1" ht="15" outlineLevel="1" x14ac:dyDescent="0.25">
      <c r="A418" s="23"/>
      <c r="B418" s="24"/>
      <c r="C418" s="24"/>
      <c r="D418" s="24"/>
      <c r="E418" s="25" t="s">
        <v>404</v>
      </c>
      <c r="F418" s="26"/>
      <c r="G418" s="27"/>
      <c r="H418" s="11"/>
      <c r="I418" s="11"/>
      <c r="J418" s="11"/>
      <c r="K418" s="11"/>
      <c r="L418" s="28">
        <v>690.67</v>
      </c>
      <c r="M418" s="29"/>
      <c r="N418" s="29"/>
      <c r="O418" s="29"/>
      <c r="P418" s="29"/>
      <c r="Q418" s="29"/>
      <c r="R418" s="11"/>
      <c r="S418" s="30"/>
      <c r="BY418" s="15"/>
      <c r="BZ418" s="16"/>
      <c r="CC418" s="47"/>
    </row>
    <row r="419" spans="1:81" customFormat="1" ht="45" outlineLevel="1" x14ac:dyDescent="0.25">
      <c r="A419" s="17" t="s">
        <v>457</v>
      </c>
      <c r="B419" s="18" t="s">
        <v>130</v>
      </c>
      <c r="C419" s="79" t="s">
        <v>131</v>
      </c>
      <c r="D419" s="79"/>
      <c r="E419" s="79"/>
      <c r="F419" s="19" t="s">
        <v>94</v>
      </c>
      <c r="G419" s="40">
        <v>367.2</v>
      </c>
      <c r="H419" s="21" t="s">
        <v>132</v>
      </c>
      <c r="I419" s="32"/>
      <c r="J419" s="32"/>
      <c r="K419" s="32"/>
      <c r="L419" s="21">
        <v>64926.66</v>
      </c>
      <c r="M419" s="32"/>
      <c r="N419" s="32"/>
      <c r="O419" s="32"/>
      <c r="P419" s="33">
        <v>0</v>
      </c>
      <c r="Q419" s="33">
        <v>0</v>
      </c>
      <c r="R419" s="33">
        <v>0</v>
      </c>
      <c r="S419" s="33">
        <v>0</v>
      </c>
      <c r="BY419" s="15"/>
      <c r="BZ419" s="16"/>
      <c r="CA419" s="2" t="s">
        <v>131</v>
      </c>
      <c r="CC419" s="47"/>
    </row>
    <row r="420" spans="1:81" customFormat="1" ht="15" outlineLevel="1" x14ac:dyDescent="0.25">
      <c r="A420" s="34"/>
      <c r="B420" s="35"/>
      <c r="C420" s="80" t="s">
        <v>133</v>
      </c>
      <c r="D420" s="80"/>
      <c r="E420" s="80"/>
      <c r="F420" s="80"/>
      <c r="G420" s="80"/>
      <c r="H420" s="80"/>
      <c r="I420" s="80"/>
      <c r="J420" s="80"/>
      <c r="K420" s="80"/>
      <c r="L420" s="80"/>
      <c r="M420" s="80"/>
      <c r="N420" s="80"/>
      <c r="O420" s="80"/>
      <c r="P420" s="80"/>
      <c r="Q420" s="80"/>
      <c r="R420" s="80"/>
      <c r="S420" s="81"/>
      <c r="BY420" s="15"/>
      <c r="BZ420" s="16"/>
      <c r="CB420" s="2" t="s">
        <v>133</v>
      </c>
      <c r="CC420" s="47"/>
    </row>
    <row r="421" spans="1:81" customFormat="1" ht="34.5" outlineLevel="1" x14ac:dyDescent="0.25">
      <c r="A421" s="17" t="s">
        <v>458</v>
      </c>
      <c r="B421" s="18" t="s">
        <v>125</v>
      </c>
      <c r="C421" s="79" t="s">
        <v>126</v>
      </c>
      <c r="D421" s="79"/>
      <c r="E421" s="79"/>
      <c r="F421" s="19" t="s">
        <v>59</v>
      </c>
      <c r="G421" s="31">
        <v>1</v>
      </c>
      <c r="H421" s="21">
        <v>406.66</v>
      </c>
      <c r="I421" s="22">
        <v>278.99</v>
      </c>
      <c r="J421" s="22">
        <v>90.04</v>
      </c>
      <c r="K421" s="22">
        <v>5.0199999999999996</v>
      </c>
      <c r="L421" s="22">
        <v>536.02</v>
      </c>
      <c r="M421" s="22">
        <v>368.96</v>
      </c>
      <c r="N421" s="22">
        <v>129.43</v>
      </c>
      <c r="O421" s="22">
        <v>7.22</v>
      </c>
      <c r="P421" s="22">
        <v>29.68</v>
      </c>
      <c r="Q421" s="22">
        <v>39.25</v>
      </c>
      <c r="R421" s="37">
        <v>0.4</v>
      </c>
      <c r="S421" s="22">
        <v>0.57999999999999996</v>
      </c>
      <c r="BY421" s="15"/>
      <c r="BZ421" s="16"/>
      <c r="CA421" s="2" t="s">
        <v>126</v>
      </c>
      <c r="CC421" s="47"/>
    </row>
    <row r="422" spans="1:81" customFormat="1" ht="15" outlineLevel="1" x14ac:dyDescent="0.25">
      <c r="A422" s="23"/>
      <c r="B422" s="24"/>
      <c r="C422" s="24"/>
      <c r="D422" s="24"/>
      <c r="E422" s="25" t="s">
        <v>459</v>
      </c>
      <c r="F422" s="26"/>
      <c r="G422" s="27"/>
      <c r="H422" s="11"/>
      <c r="I422" s="11"/>
      <c r="J422" s="11"/>
      <c r="K422" s="11"/>
      <c r="L422" s="28">
        <v>364.89</v>
      </c>
      <c r="M422" s="29"/>
      <c r="N422" s="29"/>
      <c r="O422" s="29"/>
      <c r="P422" s="29"/>
      <c r="Q422" s="29"/>
      <c r="R422" s="11"/>
      <c r="S422" s="30"/>
      <c r="BY422" s="15"/>
      <c r="BZ422" s="16"/>
      <c r="CC422" s="47"/>
    </row>
    <row r="423" spans="1:81" customFormat="1" ht="15" outlineLevel="1" x14ac:dyDescent="0.25">
      <c r="A423" s="23"/>
      <c r="B423" s="24"/>
      <c r="C423" s="24"/>
      <c r="D423" s="24"/>
      <c r="E423" s="25" t="s">
        <v>460</v>
      </c>
      <c r="F423" s="26"/>
      <c r="G423" s="27"/>
      <c r="H423" s="11"/>
      <c r="I423" s="11"/>
      <c r="J423" s="11"/>
      <c r="K423" s="11"/>
      <c r="L423" s="28">
        <v>191.85</v>
      </c>
      <c r="M423" s="29"/>
      <c r="N423" s="29"/>
      <c r="O423" s="29"/>
      <c r="P423" s="29"/>
      <c r="Q423" s="29"/>
      <c r="R423" s="11"/>
      <c r="S423" s="30"/>
      <c r="BY423" s="15"/>
      <c r="BZ423" s="16"/>
      <c r="CC423" s="47"/>
    </row>
    <row r="424" spans="1:81" customFormat="1" ht="45" outlineLevel="1" x14ac:dyDescent="0.25">
      <c r="A424" s="17" t="s">
        <v>461</v>
      </c>
      <c r="B424" s="18" t="s">
        <v>130</v>
      </c>
      <c r="C424" s="79" t="s">
        <v>131</v>
      </c>
      <c r="D424" s="79"/>
      <c r="E424" s="79"/>
      <c r="F424" s="19" t="s">
        <v>94</v>
      </c>
      <c r="G424" s="31">
        <v>102</v>
      </c>
      <c r="H424" s="21" t="s">
        <v>132</v>
      </c>
      <c r="I424" s="32"/>
      <c r="J424" s="32"/>
      <c r="K424" s="32"/>
      <c r="L424" s="21">
        <v>18035.18</v>
      </c>
      <c r="M424" s="32"/>
      <c r="N424" s="32"/>
      <c r="O424" s="32"/>
      <c r="P424" s="33">
        <v>0</v>
      </c>
      <c r="Q424" s="33">
        <v>0</v>
      </c>
      <c r="R424" s="33">
        <v>0</v>
      </c>
      <c r="S424" s="33">
        <v>0</v>
      </c>
      <c r="BY424" s="15"/>
      <c r="BZ424" s="16"/>
      <c r="CA424" s="2" t="s">
        <v>131</v>
      </c>
      <c r="CC424" s="47"/>
    </row>
    <row r="425" spans="1:81" customFormat="1" ht="15" outlineLevel="1" x14ac:dyDescent="0.25">
      <c r="A425" s="34"/>
      <c r="B425" s="35"/>
      <c r="C425" s="80" t="s">
        <v>133</v>
      </c>
      <c r="D425" s="80"/>
      <c r="E425" s="80"/>
      <c r="F425" s="80"/>
      <c r="G425" s="80"/>
      <c r="H425" s="80"/>
      <c r="I425" s="80"/>
      <c r="J425" s="80"/>
      <c r="K425" s="80"/>
      <c r="L425" s="80"/>
      <c r="M425" s="80"/>
      <c r="N425" s="80"/>
      <c r="O425" s="80"/>
      <c r="P425" s="80"/>
      <c r="Q425" s="80"/>
      <c r="R425" s="80"/>
      <c r="S425" s="81"/>
      <c r="BY425" s="15"/>
      <c r="BZ425" s="16"/>
      <c r="CB425" s="2" t="s">
        <v>133</v>
      </c>
      <c r="CC425" s="47"/>
    </row>
    <row r="426" spans="1:81" customFormat="1" ht="34.5" outlineLevel="1" x14ac:dyDescent="0.25">
      <c r="A426" s="17" t="s">
        <v>462</v>
      </c>
      <c r="B426" s="18" t="s">
        <v>146</v>
      </c>
      <c r="C426" s="79" t="s">
        <v>147</v>
      </c>
      <c r="D426" s="79"/>
      <c r="E426" s="79"/>
      <c r="F426" s="19" t="s">
        <v>59</v>
      </c>
      <c r="G426" s="36">
        <v>0.86</v>
      </c>
      <c r="H426" s="21">
        <v>1114.8800000000001</v>
      </c>
      <c r="I426" s="22">
        <v>230.11</v>
      </c>
      <c r="J426" s="22">
        <v>842.61</v>
      </c>
      <c r="K426" s="22">
        <v>216.58</v>
      </c>
      <c r="L426" s="21">
        <v>1365.83</v>
      </c>
      <c r="M426" s="22">
        <v>287.89</v>
      </c>
      <c r="N426" s="21">
        <v>1041.68</v>
      </c>
      <c r="O426" s="22">
        <v>267.75</v>
      </c>
      <c r="P426" s="22">
        <v>24.48</v>
      </c>
      <c r="Q426" s="22">
        <v>30.63</v>
      </c>
      <c r="R426" s="22">
        <v>19.96</v>
      </c>
      <c r="S426" s="22">
        <v>24.68</v>
      </c>
      <c r="BY426" s="15"/>
      <c r="BZ426" s="16"/>
      <c r="CA426" s="2" t="s">
        <v>147</v>
      </c>
      <c r="CC426" s="47"/>
    </row>
    <row r="427" spans="1:81" customFormat="1" ht="15" outlineLevel="1" x14ac:dyDescent="0.25">
      <c r="A427" s="23"/>
      <c r="B427" s="24"/>
      <c r="C427" s="24"/>
      <c r="D427" s="24"/>
      <c r="E427" s="25" t="s">
        <v>463</v>
      </c>
      <c r="F427" s="26"/>
      <c r="G427" s="27"/>
      <c r="H427" s="11"/>
      <c r="I427" s="11"/>
      <c r="J427" s="11"/>
      <c r="K427" s="11"/>
      <c r="L427" s="28">
        <v>538.97</v>
      </c>
      <c r="M427" s="29"/>
      <c r="N427" s="29"/>
      <c r="O427" s="29"/>
      <c r="P427" s="29"/>
      <c r="Q427" s="29"/>
      <c r="R427" s="11"/>
      <c r="S427" s="30"/>
      <c r="BY427" s="15"/>
      <c r="BZ427" s="16"/>
      <c r="CC427" s="47"/>
    </row>
    <row r="428" spans="1:81" customFormat="1" ht="15" outlineLevel="1" x14ac:dyDescent="0.25">
      <c r="A428" s="23"/>
      <c r="B428" s="24"/>
      <c r="C428" s="24"/>
      <c r="D428" s="24"/>
      <c r="E428" s="25" t="s">
        <v>464</v>
      </c>
      <c r="F428" s="26"/>
      <c r="G428" s="27"/>
      <c r="H428" s="11"/>
      <c r="I428" s="11"/>
      <c r="J428" s="11"/>
      <c r="K428" s="11"/>
      <c r="L428" s="28">
        <v>283.38</v>
      </c>
      <c r="M428" s="29"/>
      <c r="N428" s="29"/>
      <c r="O428" s="29"/>
      <c r="P428" s="29"/>
      <c r="Q428" s="29"/>
      <c r="R428" s="11"/>
      <c r="S428" s="30"/>
      <c r="BY428" s="15"/>
      <c r="BZ428" s="16"/>
      <c r="CC428" s="47"/>
    </row>
    <row r="429" spans="1:81" customFormat="1" ht="45" outlineLevel="1" x14ac:dyDescent="0.25">
      <c r="A429" s="17" t="s">
        <v>465</v>
      </c>
      <c r="B429" s="18" t="s">
        <v>130</v>
      </c>
      <c r="C429" s="79" t="s">
        <v>131</v>
      </c>
      <c r="D429" s="79"/>
      <c r="E429" s="79"/>
      <c r="F429" s="19" t="s">
        <v>94</v>
      </c>
      <c r="G429" s="36">
        <v>87.72</v>
      </c>
      <c r="H429" s="21" t="s">
        <v>132</v>
      </c>
      <c r="I429" s="32"/>
      <c r="J429" s="32"/>
      <c r="K429" s="32"/>
      <c r="L429" s="21">
        <v>15510.26</v>
      </c>
      <c r="M429" s="32"/>
      <c r="N429" s="32"/>
      <c r="O429" s="32"/>
      <c r="P429" s="33">
        <v>0</v>
      </c>
      <c r="Q429" s="33">
        <v>0</v>
      </c>
      <c r="R429" s="33">
        <v>0</v>
      </c>
      <c r="S429" s="33">
        <v>0</v>
      </c>
      <c r="BY429" s="15"/>
      <c r="BZ429" s="16"/>
      <c r="CA429" s="2" t="s">
        <v>131</v>
      </c>
      <c r="CC429" s="47"/>
    </row>
    <row r="430" spans="1:81" customFormat="1" ht="15" outlineLevel="1" x14ac:dyDescent="0.25">
      <c r="A430" s="34"/>
      <c r="B430" s="35"/>
      <c r="C430" s="80" t="s">
        <v>133</v>
      </c>
      <c r="D430" s="80"/>
      <c r="E430" s="80"/>
      <c r="F430" s="80"/>
      <c r="G430" s="80"/>
      <c r="H430" s="80"/>
      <c r="I430" s="80"/>
      <c r="J430" s="80"/>
      <c r="K430" s="80"/>
      <c r="L430" s="80"/>
      <c r="M430" s="80"/>
      <c r="N430" s="80"/>
      <c r="O430" s="80"/>
      <c r="P430" s="80"/>
      <c r="Q430" s="80"/>
      <c r="R430" s="80"/>
      <c r="S430" s="81"/>
      <c r="BY430" s="15"/>
      <c r="BZ430" s="16"/>
      <c r="CB430" s="2" t="s">
        <v>133</v>
      </c>
      <c r="CC430" s="47"/>
    </row>
    <row r="431" spans="1:81" customFormat="1" ht="45.75" outlineLevel="1" x14ac:dyDescent="0.25">
      <c r="A431" s="17" t="s">
        <v>466</v>
      </c>
      <c r="B431" s="18" t="s">
        <v>125</v>
      </c>
      <c r="C431" s="79" t="s">
        <v>385</v>
      </c>
      <c r="D431" s="79"/>
      <c r="E431" s="79"/>
      <c r="F431" s="19" t="s">
        <v>59</v>
      </c>
      <c r="G431" s="36">
        <v>1.48</v>
      </c>
      <c r="H431" s="21">
        <v>406.66</v>
      </c>
      <c r="I431" s="22">
        <v>278.99</v>
      </c>
      <c r="J431" s="22">
        <v>90.04</v>
      </c>
      <c r="K431" s="22">
        <v>5.0199999999999996</v>
      </c>
      <c r="L431" s="22">
        <v>847.92</v>
      </c>
      <c r="M431" s="22">
        <v>600.66999999999996</v>
      </c>
      <c r="N431" s="22">
        <v>191.56</v>
      </c>
      <c r="O431" s="22">
        <v>10.68</v>
      </c>
      <c r="P431" s="22">
        <v>29.68</v>
      </c>
      <c r="Q431" s="37">
        <v>63.9</v>
      </c>
      <c r="R431" s="37">
        <v>0.4</v>
      </c>
      <c r="S431" s="22">
        <v>0.85</v>
      </c>
      <c r="BY431" s="15"/>
      <c r="BZ431" s="16"/>
      <c r="CA431" s="2" t="s">
        <v>385</v>
      </c>
      <c r="CC431" s="47"/>
    </row>
    <row r="432" spans="1:81" customFormat="1" ht="15" outlineLevel="1" x14ac:dyDescent="0.25">
      <c r="A432" s="23"/>
      <c r="B432" s="24"/>
      <c r="C432" s="24"/>
      <c r="D432" s="24"/>
      <c r="E432" s="25" t="s">
        <v>467</v>
      </c>
      <c r="F432" s="26"/>
      <c r="G432" s="27"/>
      <c r="H432" s="11"/>
      <c r="I432" s="11"/>
      <c r="J432" s="11"/>
      <c r="K432" s="11"/>
      <c r="L432" s="28">
        <v>593.01</v>
      </c>
      <c r="M432" s="29"/>
      <c r="N432" s="29"/>
      <c r="O432" s="29"/>
      <c r="P432" s="29"/>
      <c r="Q432" s="29"/>
      <c r="R432" s="11"/>
      <c r="S432" s="30"/>
      <c r="BY432" s="15"/>
      <c r="BZ432" s="16"/>
      <c r="CC432" s="47"/>
    </row>
    <row r="433" spans="1:81" customFormat="1" ht="15" outlineLevel="1" x14ac:dyDescent="0.25">
      <c r="A433" s="23"/>
      <c r="B433" s="24"/>
      <c r="C433" s="24"/>
      <c r="D433" s="24"/>
      <c r="E433" s="25" t="s">
        <v>468</v>
      </c>
      <c r="F433" s="26"/>
      <c r="G433" s="27"/>
      <c r="H433" s="11"/>
      <c r="I433" s="11"/>
      <c r="J433" s="11"/>
      <c r="K433" s="11"/>
      <c r="L433" s="28">
        <v>311.79000000000002</v>
      </c>
      <c r="M433" s="29"/>
      <c r="N433" s="29"/>
      <c r="O433" s="29"/>
      <c r="P433" s="29"/>
      <c r="Q433" s="29"/>
      <c r="R433" s="11"/>
      <c r="S433" s="30"/>
      <c r="BY433" s="15"/>
      <c r="BZ433" s="16"/>
      <c r="CC433" s="47"/>
    </row>
    <row r="434" spans="1:81" customFormat="1" ht="45" outlineLevel="1" x14ac:dyDescent="0.25">
      <c r="A434" s="17" t="s">
        <v>469</v>
      </c>
      <c r="B434" s="18" t="s">
        <v>130</v>
      </c>
      <c r="C434" s="79" t="s">
        <v>131</v>
      </c>
      <c r="D434" s="79"/>
      <c r="E434" s="79"/>
      <c r="F434" s="19" t="s">
        <v>94</v>
      </c>
      <c r="G434" s="36">
        <v>150.96</v>
      </c>
      <c r="H434" s="21" t="s">
        <v>132</v>
      </c>
      <c r="I434" s="32"/>
      <c r="J434" s="32"/>
      <c r="K434" s="32"/>
      <c r="L434" s="21">
        <v>26692.07</v>
      </c>
      <c r="M434" s="32"/>
      <c r="N434" s="32"/>
      <c r="O434" s="32"/>
      <c r="P434" s="33">
        <v>0</v>
      </c>
      <c r="Q434" s="33">
        <v>0</v>
      </c>
      <c r="R434" s="33">
        <v>0</v>
      </c>
      <c r="S434" s="33">
        <v>0</v>
      </c>
      <c r="BY434" s="15"/>
      <c r="BZ434" s="16"/>
      <c r="CA434" s="2" t="s">
        <v>131</v>
      </c>
      <c r="CC434" s="47"/>
    </row>
    <row r="435" spans="1:81" customFormat="1" ht="15" outlineLevel="1" x14ac:dyDescent="0.25">
      <c r="A435" s="34"/>
      <c r="B435" s="35"/>
      <c r="C435" s="80" t="s">
        <v>133</v>
      </c>
      <c r="D435" s="80"/>
      <c r="E435" s="80"/>
      <c r="F435" s="80"/>
      <c r="G435" s="80"/>
      <c r="H435" s="80"/>
      <c r="I435" s="80"/>
      <c r="J435" s="80"/>
      <c r="K435" s="80"/>
      <c r="L435" s="80"/>
      <c r="M435" s="80"/>
      <c r="N435" s="80"/>
      <c r="O435" s="80"/>
      <c r="P435" s="80"/>
      <c r="Q435" s="80"/>
      <c r="R435" s="80"/>
      <c r="S435" s="81"/>
      <c r="BY435" s="15"/>
      <c r="BZ435" s="16"/>
      <c r="CB435" s="2" t="s">
        <v>133</v>
      </c>
      <c r="CC435" s="47"/>
    </row>
    <row r="436" spans="1:81" customFormat="1" ht="34.5" outlineLevel="1" x14ac:dyDescent="0.25">
      <c r="A436" s="17" t="s">
        <v>470</v>
      </c>
      <c r="B436" s="18" t="s">
        <v>125</v>
      </c>
      <c r="C436" s="79" t="s">
        <v>126</v>
      </c>
      <c r="D436" s="79"/>
      <c r="E436" s="79"/>
      <c r="F436" s="19" t="s">
        <v>59</v>
      </c>
      <c r="G436" s="40">
        <v>0.2</v>
      </c>
      <c r="H436" s="21">
        <v>406.66</v>
      </c>
      <c r="I436" s="22">
        <v>278.99</v>
      </c>
      <c r="J436" s="22">
        <v>90.04</v>
      </c>
      <c r="K436" s="22">
        <v>5.0199999999999996</v>
      </c>
      <c r="L436" s="22">
        <v>107.21</v>
      </c>
      <c r="M436" s="22">
        <v>73.790000000000006</v>
      </c>
      <c r="N436" s="22">
        <v>25.89</v>
      </c>
      <c r="O436" s="22">
        <v>1.44</v>
      </c>
      <c r="P436" s="22">
        <v>29.68</v>
      </c>
      <c r="Q436" s="22">
        <v>7.85</v>
      </c>
      <c r="R436" s="37">
        <v>0.4</v>
      </c>
      <c r="S436" s="22">
        <v>0.12</v>
      </c>
      <c r="BY436" s="15"/>
      <c r="BZ436" s="16"/>
      <c r="CA436" s="2" t="s">
        <v>126</v>
      </c>
      <c r="CC436" s="47"/>
    </row>
    <row r="437" spans="1:81" customFormat="1" ht="15" outlineLevel="1" x14ac:dyDescent="0.25">
      <c r="A437" s="23"/>
      <c r="B437" s="24"/>
      <c r="C437" s="24"/>
      <c r="D437" s="24"/>
      <c r="E437" s="25" t="s">
        <v>239</v>
      </c>
      <c r="F437" s="26"/>
      <c r="G437" s="27"/>
      <c r="H437" s="11"/>
      <c r="I437" s="11"/>
      <c r="J437" s="11"/>
      <c r="K437" s="11"/>
      <c r="L437" s="28">
        <v>72.97</v>
      </c>
      <c r="M437" s="29"/>
      <c r="N437" s="29"/>
      <c r="O437" s="29"/>
      <c r="P437" s="29"/>
      <c r="Q437" s="29"/>
      <c r="R437" s="11"/>
      <c r="S437" s="30"/>
      <c r="BY437" s="15"/>
      <c r="BZ437" s="16"/>
      <c r="CC437" s="47"/>
    </row>
    <row r="438" spans="1:81" customFormat="1" ht="15" outlineLevel="1" x14ac:dyDescent="0.25">
      <c r="A438" s="23"/>
      <c r="B438" s="24"/>
      <c r="C438" s="24"/>
      <c r="D438" s="24"/>
      <c r="E438" s="25" t="s">
        <v>240</v>
      </c>
      <c r="F438" s="26"/>
      <c r="G438" s="27"/>
      <c r="H438" s="11"/>
      <c r="I438" s="11"/>
      <c r="J438" s="11"/>
      <c r="K438" s="11"/>
      <c r="L438" s="28">
        <v>38.369999999999997</v>
      </c>
      <c r="M438" s="29"/>
      <c r="N438" s="29"/>
      <c r="O438" s="29"/>
      <c r="P438" s="29"/>
      <c r="Q438" s="29"/>
      <c r="R438" s="11"/>
      <c r="S438" s="30"/>
      <c r="BY438" s="15"/>
      <c r="BZ438" s="16"/>
      <c r="CC438" s="47"/>
    </row>
    <row r="439" spans="1:81" customFormat="1" ht="45" outlineLevel="1" x14ac:dyDescent="0.25">
      <c r="A439" s="17" t="s">
        <v>471</v>
      </c>
      <c r="B439" s="18" t="s">
        <v>130</v>
      </c>
      <c r="C439" s="79" t="s">
        <v>131</v>
      </c>
      <c r="D439" s="79"/>
      <c r="E439" s="79"/>
      <c r="F439" s="19" t="s">
        <v>94</v>
      </c>
      <c r="G439" s="40">
        <v>20.399999999999999</v>
      </c>
      <c r="H439" s="21" t="s">
        <v>132</v>
      </c>
      <c r="I439" s="32"/>
      <c r="J439" s="32"/>
      <c r="K439" s="32"/>
      <c r="L439" s="21">
        <v>3607.04</v>
      </c>
      <c r="M439" s="32"/>
      <c r="N439" s="32"/>
      <c r="O439" s="32"/>
      <c r="P439" s="33">
        <v>0</v>
      </c>
      <c r="Q439" s="33">
        <v>0</v>
      </c>
      <c r="R439" s="33">
        <v>0</v>
      </c>
      <c r="S439" s="33">
        <v>0</v>
      </c>
      <c r="BY439" s="15"/>
      <c r="BZ439" s="16"/>
      <c r="CA439" s="2" t="s">
        <v>131</v>
      </c>
      <c r="CC439" s="47"/>
    </row>
    <row r="440" spans="1:81" customFormat="1" ht="15" outlineLevel="1" x14ac:dyDescent="0.25">
      <c r="A440" s="34"/>
      <c r="B440" s="35"/>
      <c r="C440" s="80" t="s">
        <v>133</v>
      </c>
      <c r="D440" s="80"/>
      <c r="E440" s="80"/>
      <c r="F440" s="80"/>
      <c r="G440" s="80"/>
      <c r="H440" s="80"/>
      <c r="I440" s="80"/>
      <c r="J440" s="80"/>
      <c r="K440" s="80"/>
      <c r="L440" s="80"/>
      <c r="M440" s="80"/>
      <c r="N440" s="80"/>
      <c r="O440" s="80"/>
      <c r="P440" s="80"/>
      <c r="Q440" s="80"/>
      <c r="R440" s="80"/>
      <c r="S440" s="81"/>
      <c r="BY440" s="15"/>
      <c r="BZ440" s="16"/>
      <c r="CB440" s="2" t="s">
        <v>133</v>
      </c>
      <c r="CC440" s="47"/>
    </row>
    <row r="441" spans="1:81" customFormat="1" ht="23.25" outlineLevel="1" x14ac:dyDescent="0.25">
      <c r="A441" s="17" t="s">
        <v>472</v>
      </c>
      <c r="B441" s="18" t="s">
        <v>135</v>
      </c>
      <c r="C441" s="79" t="s">
        <v>136</v>
      </c>
      <c r="D441" s="79"/>
      <c r="E441" s="79"/>
      <c r="F441" s="19" t="s">
        <v>41</v>
      </c>
      <c r="G441" s="39">
        <v>2.8000000000000001E-2</v>
      </c>
      <c r="H441" s="21">
        <v>818.71</v>
      </c>
      <c r="I441" s="22">
        <v>566.05999999999995</v>
      </c>
      <c r="J441" s="22">
        <v>188.94</v>
      </c>
      <c r="K441" s="22">
        <v>3.02</v>
      </c>
      <c r="L441" s="22">
        <v>30.34</v>
      </c>
      <c r="M441" s="22">
        <v>20.96</v>
      </c>
      <c r="N441" s="22">
        <v>7.6</v>
      </c>
      <c r="O441" s="22">
        <v>0.12</v>
      </c>
      <c r="P441" s="22">
        <v>62.41</v>
      </c>
      <c r="Q441" s="22">
        <v>2.31</v>
      </c>
      <c r="R441" s="22">
        <v>0.26</v>
      </c>
      <c r="S441" s="22">
        <v>0.01</v>
      </c>
      <c r="BY441" s="15"/>
      <c r="BZ441" s="16"/>
      <c r="CA441" s="2" t="s">
        <v>136</v>
      </c>
      <c r="CC441" s="47"/>
    </row>
    <row r="442" spans="1:81" customFormat="1" ht="15" outlineLevel="1" x14ac:dyDescent="0.25">
      <c r="A442" s="23"/>
      <c r="B442" s="24"/>
      <c r="C442" s="24"/>
      <c r="D442" s="24"/>
      <c r="E442" s="25" t="s">
        <v>473</v>
      </c>
      <c r="F442" s="26"/>
      <c r="G442" s="27"/>
      <c r="H442" s="11"/>
      <c r="I442" s="11"/>
      <c r="J442" s="11"/>
      <c r="K442" s="11"/>
      <c r="L442" s="28">
        <v>20.45</v>
      </c>
      <c r="M442" s="29"/>
      <c r="N442" s="29"/>
      <c r="O442" s="29"/>
      <c r="P442" s="29"/>
      <c r="Q442" s="29"/>
      <c r="R442" s="11"/>
      <c r="S442" s="30"/>
      <c r="BY442" s="15"/>
      <c r="BZ442" s="16"/>
      <c r="CC442" s="47"/>
    </row>
    <row r="443" spans="1:81" customFormat="1" ht="15" outlineLevel="1" x14ac:dyDescent="0.25">
      <c r="A443" s="23"/>
      <c r="B443" s="24"/>
      <c r="C443" s="24"/>
      <c r="D443" s="24"/>
      <c r="E443" s="25" t="s">
        <v>474</v>
      </c>
      <c r="F443" s="26"/>
      <c r="G443" s="27"/>
      <c r="H443" s="11"/>
      <c r="I443" s="11"/>
      <c r="J443" s="11"/>
      <c r="K443" s="11"/>
      <c r="L443" s="28">
        <v>9.85</v>
      </c>
      <c r="M443" s="29"/>
      <c r="N443" s="29"/>
      <c r="O443" s="29"/>
      <c r="P443" s="29"/>
      <c r="Q443" s="29"/>
      <c r="R443" s="11"/>
      <c r="S443" s="30"/>
      <c r="BY443" s="15"/>
      <c r="BZ443" s="16"/>
      <c r="CC443" s="47"/>
    </row>
    <row r="444" spans="1:81" customFormat="1" ht="33.75" outlineLevel="1" x14ac:dyDescent="0.25">
      <c r="A444" s="17" t="s">
        <v>475</v>
      </c>
      <c r="B444" s="18" t="s">
        <v>140</v>
      </c>
      <c r="C444" s="79" t="s">
        <v>141</v>
      </c>
      <c r="D444" s="79"/>
      <c r="E444" s="79"/>
      <c r="F444" s="19" t="s">
        <v>142</v>
      </c>
      <c r="G444" s="40">
        <v>4.2</v>
      </c>
      <c r="H444" s="21" t="s">
        <v>143</v>
      </c>
      <c r="I444" s="32"/>
      <c r="J444" s="32"/>
      <c r="K444" s="32"/>
      <c r="L444" s="22">
        <v>766.05</v>
      </c>
      <c r="M444" s="32"/>
      <c r="N444" s="32"/>
      <c r="O444" s="32"/>
      <c r="P444" s="33">
        <v>0</v>
      </c>
      <c r="Q444" s="33">
        <v>0</v>
      </c>
      <c r="R444" s="33">
        <v>0</v>
      </c>
      <c r="S444" s="33">
        <v>0</v>
      </c>
      <c r="BY444" s="15"/>
      <c r="BZ444" s="16"/>
      <c r="CA444" s="2" t="s">
        <v>141</v>
      </c>
      <c r="CC444" s="47"/>
    </row>
    <row r="445" spans="1:81" customFormat="1" ht="15" outlineLevel="1" x14ac:dyDescent="0.25">
      <c r="A445" s="34"/>
      <c r="B445" s="35"/>
      <c r="C445" s="80" t="s">
        <v>144</v>
      </c>
      <c r="D445" s="80"/>
      <c r="E445" s="80"/>
      <c r="F445" s="80"/>
      <c r="G445" s="80"/>
      <c r="H445" s="80"/>
      <c r="I445" s="80"/>
      <c r="J445" s="80"/>
      <c r="K445" s="80"/>
      <c r="L445" s="80"/>
      <c r="M445" s="80"/>
      <c r="N445" s="80"/>
      <c r="O445" s="80"/>
      <c r="P445" s="80"/>
      <c r="Q445" s="80"/>
      <c r="R445" s="80"/>
      <c r="S445" s="81"/>
      <c r="BY445" s="15"/>
      <c r="BZ445" s="16"/>
      <c r="CB445" s="2" t="s">
        <v>144</v>
      </c>
      <c r="CC445" s="47"/>
    </row>
    <row r="446" spans="1:81" customFormat="1" ht="15" outlineLevel="1" x14ac:dyDescent="0.25">
      <c r="A446" s="74" t="s">
        <v>476</v>
      </c>
      <c r="B446" s="74"/>
      <c r="C446" s="74"/>
      <c r="D446" s="74"/>
      <c r="E446" s="74"/>
      <c r="F446" s="74"/>
      <c r="G446" s="74"/>
      <c r="H446" s="74"/>
      <c r="I446" s="74"/>
      <c r="J446" s="74"/>
      <c r="K446" s="74"/>
      <c r="L446" s="41">
        <v>2504099.7799999998</v>
      </c>
      <c r="M446" s="42"/>
      <c r="N446" s="42"/>
      <c r="O446" s="42"/>
      <c r="P446" s="43"/>
      <c r="Q446" s="48">
        <v>474.00743999999997</v>
      </c>
      <c r="R446" s="45"/>
      <c r="S446" s="44">
        <v>30.828701200000001</v>
      </c>
      <c r="BY446" s="15"/>
      <c r="BZ446" s="16"/>
      <c r="CC446" s="47" t="s">
        <v>476</v>
      </c>
    </row>
    <row r="447" spans="1:81" customFormat="1" ht="15" outlineLevel="1" x14ac:dyDescent="0.25">
      <c r="A447" s="78" t="s">
        <v>477</v>
      </c>
      <c r="B447" s="78"/>
      <c r="C447" s="78"/>
      <c r="D447" s="78"/>
      <c r="E447" s="78"/>
      <c r="F447" s="78"/>
      <c r="G447" s="78"/>
      <c r="H447" s="78"/>
      <c r="I447" s="78"/>
      <c r="J447" s="78"/>
      <c r="K447" s="78"/>
      <c r="L447" s="78"/>
      <c r="M447" s="78"/>
      <c r="N447" s="78"/>
      <c r="O447" s="78"/>
      <c r="P447" s="78"/>
      <c r="Q447" s="78"/>
      <c r="R447" s="78"/>
      <c r="S447" s="78"/>
      <c r="BY447" s="15" t="s">
        <v>477</v>
      </c>
      <c r="BZ447" s="16"/>
      <c r="CC447" s="47"/>
    </row>
    <row r="448" spans="1:81" customFormat="1" ht="23.25" outlineLevel="1" x14ac:dyDescent="0.25">
      <c r="A448" s="17" t="s">
        <v>478</v>
      </c>
      <c r="B448" s="18" t="s">
        <v>479</v>
      </c>
      <c r="C448" s="79" t="s">
        <v>480</v>
      </c>
      <c r="D448" s="79"/>
      <c r="E448" s="79"/>
      <c r="F448" s="19" t="s">
        <v>481</v>
      </c>
      <c r="G448" s="31">
        <v>16</v>
      </c>
      <c r="H448" s="21">
        <v>55.71</v>
      </c>
      <c r="I448" s="22">
        <v>55.71</v>
      </c>
      <c r="J448" s="32"/>
      <c r="K448" s="32"/>
      <c r="L448" s="21">
        <v>1178.82</v>
      </c>
      <c r="M448" s="21">
        <v>1178.82</v>
      </c>
      <c r="N448" s="32"/>
      <c r="O448" s="32"/>
      <c r="P448" s="22">
        <v>4.8600000000000003</v>
      </c>
      <c r="Q448" s="22">
        <v>102.84</v>
      </c>
      <c r="R448" s="33">
        <v>0</v>
      </c>
      <c r="S448" s="33">
        <v>0</v>
      </c>
      <c r="BY448" s="15"/>
      <c r="BZ448" s="16"/>
      <c r="CA448" s="2" t="s">
        <v>480</v>
      </c>
      <c r="CC448" s="47"/>
    </row>
    <row r="449" spans="1:83" customFormat="1" ht="15" outlineLevel="1" x14ac:dyDescent="0.25">
      <c r="A449" s="23"/>
      <c r="B449" s="24"/>
      <c r="C449" s="24"/>
      <c r="D449" s="24"/>
      <c r="E449" s="25" t="s">
        <v>482</v>
      </c>
      <c r="F449" s="26"/>
      <c r="G449" s="27"/>
      <c r="H449" s="11"/>
      <c r="I449" s="11"/>
      <c r="J449" s="11"/>
      <c r="K449" s="11"/>
      <c r="L449" s="28">
        <v>872.33</v>
      </c>
      <c r="M449" s="29"/>
      <c r="N449" s="29"/>
      <c r="O449" s="29"/>
      <c r="P449" s="29"/>
      <c r="Q449" s="29"/>
      <c r="R449" s="11"/>
      <c r="S449" s="30"/>
      <c r="BY449" s="15"/>
      <c r="BZ449" s="16"/>
      <c r="CC449" s="47"/>
    </row>
    <row r="450" spans="1:83" customFormat="1" ht="15" outlineLevel="1" x14ac:dyDescent="0.25">
      <c r="A450" s="23"/>
      <c r="B450" s="24"/>
      <c r="C450" s="24"/>
      <c r="D450" s="24"/>
      <c r="E450" s="25" t="s">
        <v>483</v>
      </c>
      <c r="F450" s="26"/>
      <c r="G450" s="27"/>
      <c r="H450" s="11"/>
      <c r="I450" s="11"/>
      <c r="J450" s="11"/>
      <c r="K450" s="11"/>
      <c r="L450" s="28">
        <v>424.38</v>
      </c>
      <c r="M450" s="29"/>
      <c r="N450" s="29"/>
      <c r="O450" s="29"/>
      <c r="P450" s="29"/>
      <c r="Q450" s="29"/>
      <c r="R450" s="11"/>
      <c r="S450" s="30"/>
      <c r="BY450" s="15"/>
      <c r="BZ450" s="16"/>
      <c r="CC450" s="47"/>
    </row>
    <row r="451" spans="1:83" customFormat="1" ht="34.5" outlineLevel="1" x14ac:dyDescent="0.25">
      <c r="A451" s="17" t="s">
        <v>484</v>
      </c>
      <c r="B451" s="18" t="s">
        <v>485</v>
      </c>
      <c r="C451" s="79" t="s">
        <v>486</v>
      </c>
      <c r="D451" s="79"/>
      <c r="E451" s="79"/>
      <c r="F451" s="19" t="s">
        <v>35</v>
      </c>
      <c r="G451" s="31">
        <v>8</v>
      </c>
      <c r="H451" s="21">
        <v>10.5</v>
      </c>
      <c r="I451" s="22">
        <v>10.5</v>
      </c>
      <c r="J451" s="32"/>
      <c r="K451" s="32"/>
      <c r="L451" s="22">
        <v>111.09</v>
      </c>
      <c r="M451" s="22">
        <v>111.09</v>
      </c>
      <c r="N451" s="32"/>
      <c r="O451" s="32"/>
      <c r="P451" s="22">
        <v>0.82</v>
      </c>
      <c r="Q451" s="22">
        <v>8.68</v>
      </c>
      <c r="R451" s="33">
        <v>0</v>
      </c>
      <c r="S451" s="33">
        <v>0</v>
      </c>
      <c r="BY451" s="15"/>
      <c r="BZ451" s="16"/>
      <c r="CA451" s="2" t="s">
        <v>486</v>
      </c>
      <c r="CC451" s="47"/>
    </row>
    <row r="452" spans="1:83" customFormat="1" ht="15" outlineLevel="1" x14ac:dyDescent="0.25">
      <c r="A452" s="23"/>
      <c r="B452" s="24"/>
      <c r="C452" s="24"/>
      <c r="D452" s="24"/>
      <c r="E452" s="25" t="s">
        <v>487</v>
      </c>
      <c r="F452" s="26"/>
      <c r="G452" s="27"/>
      <c r="H452" s="11"/>
      <c r="I452" s="11"/>
      <c r="J452" s="11"/>
      <c r="K452" s="11"/>
      <c r="L452" s="28">
        <v>82.21</v>
      </c>
      <c r="M452" s="29"/>
      <c r="N452" s="29"/>
      <c r="O452" s="29"/>
      <c r="P452" s="29"/>
      <c r="Q452" s="29"/>
      <c r="R452" s="11"/>
      <c r="S452" s="30"/>
      <c r="BY452" s="15"/>
      <c r="BZ452" s="16"/>
      <c r="CC452" s="47"/>
    </row>
    <row r="453" spans="1:83" customFormat="1" ht="15" outlineLevel="1" x14ac:dyDescent="0.25">
      <c r="A453" s="23"/>
      <c r="B453" s="24"/>
      <c r="C453" s="24"/>
      <c r="D453" s="24"/>
      <c r="E453" s="25" t="s">
        <v>488</v>
      </c>
      <c r="F453" s="26"/>
      <c r="G453" s="27"/>
      <c r="H453" s="11"/>
      <c r="I453" s="11"/>
      <c r="J453" s="11"/>
      <c r="K453" s="11"/>
      <c r="L453" s="28">
        <v>39.99</v>
      </c>
      <c r="M453" s="29"/>
      <c r="N453" s="29"/>
      <c r="O453" s="29"/>
      <c r="P453" s="29"/>
      <c r="Q453" s="29"/>
      <c r="R453" s="11"/>
      <c r="S453" s="30"/>
      <c r="BY453" s="15"/>
      <c r="BZ453" s="16"/>
      <c r="CC453" s="47"/>
    </row>
    <row r="454" spans="1:83" customFormat="1" ht="15" outlineLevel="1" x14ac:dyDescent="0.25">
      <c r="A454" s="74" t="s">
        <v>489</v>
      </c>
      <c r="B454" s="74"/>
      <c r="C454" s="74"/>
      <c r="D454" s="74"/>
      <c r="E454" s="74"/>
      <c r="F454" s="74"/>
      <c r="G454" s="74"/>
      <c r="H454" s="74"/>
      <c r="I454" s="74"/>
      <c r="J454" s="74"/>
      <c r="K454" s="74"/>
      <c r="L454" s="41">
        <v>133950.70000000001</v>
      </c>
      <c r="M454" s="42"/>
      <c r="N454" s="42"/>
      <c r="O454" s="42"/>
      <c r="P454" s="43"/>
      <c r="Q454" s="49">
        <v>111.5132</v>
      </c>
      <c r="R454" s="45"/>
      <c r="S454" s="50">
        <v>0</v>
      </c>
      <c r="BY454" s="15"/>
      <c r="BZ454" s="16"/>
      <c r="CC454" s="47" t="s">
        <v>489</v>
      </c>
    </row>
    <row r="455" spans="1:83" customFormat="1" ht="15" x14ac:dyDescent="0.25">
      <c r="A455" s="74" t="s">
        <v>490</v>
      </c>
      <c r="B455" s="74"/>
      <c r="C455" s="74"/>
      <c r="D455" s="74"/>
      <c r="E455" s="74"/>
      <c r="F455" s="74"/>
      <c r="G455" s="74"/>
      <c r="H455" s="74"/>
      <c r="I455" s="74"/>
      <c r="J455" s="74"/>
      <c r="K455" s="74"/>
      <c r="L455" s="45"/>
      <c r="M455" s="51"/>
      <c r="N455" s="51"/>
      <c r="O455" s="51"/>
      <c r="P455" s="51"/>
      <c r="Q455" s="45"/>
      <c r="R455" s="45"/>
      <c r="S455" s="45"/>
      <c r="CD455" s="47" t="s">
        <v>490</v>
      </c>
    </row>
    <row r="456" spans="1:83" customFormat="1" ht="15" x14ac:dyDescent="0.25">
      <c r="A456" s="71" t="s">
        <v>491</v>
      </c>
      <c r="B456" s="72"/>
      <c r="C456" s="72"/>
      <c r="D456" s="72"/>
      <c r="E456" s="72"/>
      <c r="F456" s="72"/>
      <c r="G456" s="72"/>
      <c r="H456" s="72"/>
      <c r="I456" s="72"/>
      <c r="J456" s="72"/>
      <c r="K456" s="73"/>
      <c r="L456" s="52">
        <f>L458+L459+L461</f>
        <v>2371.1136000000001</v>
      </c>
      <c r="M456" s="51"/>
      <c r="N456" s="51"/>
      <c r="O456" s="51"/>
      <c r="P456" s="51"/>
      <c r="Q456" s="43"/>
      <c r="R456" s="45"/>
      <c r="S456" s="43"/>
      <c r="CD456" s="47"/>
      <c r="CE456" s="2" t="s">
        <v>491</v>
      </c>
    </row>
    <row r="457" spans="1:83" customFormat="1" ht="15" x14ac:dyDescent="0.25">
      <c r="A457" s="71" t="s">
        <v>492</v>
      </c>
      <c r="B457" s="72"/>
      <c r="C457" s="72"/>
      <c r="D457" s="72"/>
      <c r="E457" s="72"/>
      <c r="F457" s="72"/>
      <c r="G457" s="72"/>
      <c r="H457" s="72"/>
      <c r="I457" s="72"/>
      <c r="J457" s="72"/>
      <c r="K457" s="73"/>
      <c r="L457" s="43"/>
      <c r="M457" s="51"/>
      <c r="N457" s="51"/>
      <c r="O457" s="51"/>
      <c r="P457" s="51"/>
      <c r="Q457" s="43"/>
      <c r="R457" s="45"/>
      <c r="S457" s="43"/>
      <c r="CD457" s="47"/>
      <c r="CE457" s="2" t="s">
        <v>492</v>
      </c>
    </row>
    <row r="458" spans="1:83" customFormat="1" ht="15" x14ac:dyDescent="0.25">
      <c r="A458" s="71" t="s">
        <v>493</v>
      </c>
      <c r="B458" s="72"/>
      <c r="C458" s="72"/>
      <c r="D458" s="72"/>
      <c r="E458" s="72"/>
      <c r="F458" s="72"/>
      <c r="G458" s="72"/>
      <c r="H458" s="72"/>
      <c r="I458" s="72"/>
      <c r="J458" s="72"/>
      <c r="K458" s="73"/>
      <c r="L458" s="52">
        <f>M18</f>
        <v>1.6799999999999999E-2</v>
      </c>
      <c r="M458" s="51"/>
      <c r="N458" s="51"/>
      <c r="O458" s="51"/>
      <c r="P458" s="51"/>
      <c r="Q458" s="43"/>
      <c r="R458" s="45"/>
      <c r="S458" s="43"/>
      <c r="CD458" s="47"/>
      <c r="CE458" s="2" t="s">
        <v>493</v>
      </c>
    </row>
    <row r="459" spans="1:83" customFormat="1" ht="15" x14ac:dyDescent="0.25">
      <c r="A459" s="71" t="s">
        <v>494</v>
      </c>
      <c r="B459" s="72"/>
      <c r="C459" s="72"/>
      <c r="D459" s="72"/>
      <c r="E459" s="72"/>
      <c r="F459" s="72"/>
      <c r="G459" s="72"/>
      <c r="H459" s="72"/>
      <c r="I459" s="72"/>
      <c r="J459" s="72"/>
      <c r="K459" s="73"/>
      <c r="L459" s="52">
        <f>N18</f>
        <v>1.6799999999999999E-2</v>
      </c>
      <c r="M459" s="51"/>
      <c r="N459" s="51"/>
      <c r="O459" s="51"/>
      <c r="P459" s="51"/>
      <c r="Q459" s="43"/>
      <c r="R459" s="45"/>
      <c r="S459" s="43"/>
      <c r="CD459" s="47"/>
      <c r="CE459" s="2" t="s">
        <v>494</v>
      </c>
    </row>
    <row r="460" spans="1:83" customFormat="1" ht="15" x14ac:dyDescent="0.25">
      <c r="A460" s="71" t="s">
        <v>495</v>
      </c>
      <c r="B460" s="72"/>
      <c r="C460" s="72"/>
      <c r="D460" s="72"/>
      <c r="E460" s="72"/>
      <c r="F460" s="72"/>
      <c r="G460" s="72"/>
      <c r="H460" s="72"/>
      <c r="I460" s="72"/>
      <c r="J460" s="72"/>
      <c r="K460" s="73"/>
      <c r="L460" s="52">
        <f>O18</f>
        <v>0.11942279999999998</v>
      </c>
      <c r="M460" s="51"/>
      <c r="N460" s="51"/>
      <c r="O460" s="51"/>
      <c r="P460" s="51"/>
      <c r="Q460" s="43"/>
      <c r="R460" s="45"/>
      <c r="S460" s="43"/>
      <c r="CD460" s="47"/>
      <c r="CE460" s="2" t="s">
        <v>495</v>
      </c>
    </row>
    <row r="461" spans="1:83" customFormat="1" ht="15" x14ac:dyDescent="0.25">
      <c r="A461" s="71" t="s">
        <v>496</v>
      </c>
      <c r="B461" s="72"/>
      <c r="C461" s="72"/>
      <c r="D461" s="72"/>
      <c r="E461" s="72"/>
      <c r="F461" s="72"/>
      <c r="G461" s="72"/>
      <c r="H461" s="72"/>
      <c r="I461" s="72"/>
      <c r="J461" s="72"/>
      <c r="K461" s="73"/>
      <c r="L461" s="52">
        <f>L19</f>
        <v>2371.08</v>
      </c>
      <c r="M461" s="51"/>
      <c r="N461" s="51"/>
      <c r="O461" s="51"/>
      <c r="P461" s="51"/>
      <c r="Q461" s="43"/>
      <c r="R461" s="45"/>
      <c r="S461" s="43"/>
      <c r="CD461" s="47"/>
      <c r="CE461" s="2" t="s">
        <v>496</v>
      </c>
    </row>
    <row r="462" spans="1:83" customFormat="1" ht="15" x14ac:dyDescent="0.25">
      <c r="A462" s="71" t="s">
        <v>497</v>
      </c>
      <c r="B462" s="72"/>
      <c r="C462" s="72"/>
      <c r="D462" s="72"/>
      <c r="E462" s="72"/>
      <c r="F462" s="72"/>
      <c r="G462" s="72"/>
      <c r="H462" s="72"/>
      <c r="I462" s="72"/>
      <c r="J462" s="72"/>
      <c r="K462" s="73"/>
      <c r="L462" s="52">
        <v>800047</v>
      </c>
      <c r="M462" s="51"/>
      <c r="N462" s="51"/>
      <c r="O462" s="51"/>
      <c r="P462" s="51"/>
      <c r="Q462" s="43"/>
      <c r="R462" s="45"/>
      <c r="S462" s="43"/>
      <c r="CD462" s="47"/>
      <c r="CE462" s="2" t="s">
        <v>497</v>
      </c>
    </row>
    <row r="463" spans="1:83" customFormat="1" ht="15" x14ac:dyDescent="0.25">
      <c r="A463" s="71" t="s">
        <v>492</v>
      </c>
      <c r="B463" s="72"/>
      <c r="C463" s="72"/>
      <c r="D463" s="72"/>
      <c r="E463" s="72"/>
      <c r="F463" s="72"/>
      <c r="G463" s="72"/>
      <c r="H463" s="72"/>
      <c r="I463" s="72"/>
      <c r="J463" s="72"/>
      <c r="K463" s="73"/>
      <c r="L463" s="43"/>
      <c r="M463" s="51"/>
      <c r="N463" s="51"/>
      <c r="O463" s="51"/>
      <c r="P463" s="51"/>
      <c r="Q463" s="43"/>
      <c r="R463" s="45"/>
      <c r="S463" s="43"/>
      <c r="CD463" s="47"/>
      <c r="CE463" s="2" t="s">
        <v>492</v>
      </c>
    </row>
    <row r="464" spans="1:83" customFormat="1" ht="15" x14ac:dyDescent="0.25">
      <c r="A464" s="71" t="s">
        <v>498</v>
      </c>
      <c r="B464" s="72"/>
      <c r="C464" s="72"/>
      <c r="D464" s="72"/>
      <c r="E464" s="72"/>
      <c r="F464" s="72"/>
      <c r="G464" s="72"/>
      <c r="H464" s="72"/>
      <c r="I464" s="72"/>
      <c r="J464" s="72"/>
      <c r="K464" s="73"/>
      <c r="L464" s="52">
        <v>212396.67</v>
      </c>
      <c r="M464" s="51"/>
      <c r="N464" s="51"/>
      <c r="O464" s="51"/>
      <c r="P464" s="51"/>
      <c r="Q464" s="43"/>
      <c r="R464" s="45"/>
      <c r="S464" s="43"/>
      <c r="CD464" s="47"/>
      <c r="CE464" s="2" t="s">
        <v>498</v>
      </c>
    </row>
    <row r="465" spans="1:83" customFormat="1" ht="15" x14ac:dyDescent="0.25">
      <c r="A465" s="71" t="s">
        <v>499</v>
      </c>
      <c r="B465" s="72"/>
      <c r="C465" s="72"/>
      <c r="D465" s="72"/>
      <c r="E465" s="72"/>
      <c r="F465" s="72"/>
      <c r="G465" s="72"/>
      <c r="H465" s="72"/>
      <c r="I465" s="72"/>
      <c r="J465" s="72"/>
      <c r="K465" s="73"/>
      <c r="L465" s="52">
        <v>139667.17000000001</v>
      </c>
      <c r="M465" s="51"/>
      <c r="N465" s="51"/>
      <c r="O465" s="51"/>
      <c r="P465" s="51"/>
      <c r="Q465" s="43"/>
      <c r="R465" s="45"/>
      <c r="S465" s="43"/>
      <c r="CD465" s="47"/>
      <c r="CE465" s="2" t="s">
        <v>499</v>
      </c>
    </row>
    <row r="466" spans="1:83" customFormat="1" ht="15" x14ac:dyDescent="0.25">
      <c r="A466" s="71" t="s">
        <v>500</v>
      </c>
      <c r="B466" s="72"/>
      <c r="C466" s="72"/>
      <c r="D466" s="72"/>
      <c r="E466" s="72"/>
      <c r="F466" s="72"/>
      <c r="G466" s="72"/>
      <c r="H466" s="72"/>
      <c r="I466" s="72"/>
      <c r="J466" s="72"/>
      <c r="K466" s="73"/>
      <c r="L466" s="52">
        <v>44220.639999999999</v>
      </c>
      <c r="M466" s="51"/>
      <c r="N466" s="51"/>
      <c r="O466" s="51"/>
      <c r="P466" s="51"/>
      <c r="Q466" s="43"/>
      <c r="R466" s="45"/>
      <c r="S466" s="43"/>
      <c r="CD466" s="47"/>
      <c r="CE466" s="2" t="s">
        <v>500</v>
      </c>
    </row>
    <row r="467" spans="1:83" customFormat="1" ht="15" x14ac:dyDescent="0.25">
      <c r="A467" s="71" t="s">
        <v>501</v>
      </c>
      <c r="B467" s="72"/>
      <c r="C467" s="72"/>
      <c r="D467" s="72"/>
      <c r="E467" s="72"/>
      <c r="F467" s="72"/>
      <c r="G467" s="72"/>
      <c r="H467" s="72"/>
      <c r="I467" s="72"/>
      <c r="J467" s="72"/>
      <c r="K467" s="73"/>
      <c r="L467" s="52">
        <v>70516.77</v>
      </c>
      <c r="M467" s="51"/>
      <c r="N467" s="51"/>
      <c r="O467" s="51"/>
      <c r="P467" s="51"/>
      <c r="Q467" s="43"/>
      <c r="R467" s="45"/>
      <c r="S467" s="43"/>
      <c r="CD467" s="47"/>
      <c r="CE467" s="2" t="s">
        <v>501</v>
      </c>
    </row>
    <row r="468" spans="1:83" customFormat="1" ht="15" x14ac:dyDescent="0.25">
      <c r="A468" s="71" t="s">
        <v>502</v>
      </c>
      <c r="B468" s="72"/>
      <c r="C468" s="72"/>
      <c r="D468" s="72"/>
      <c r="E468" s="72"/>
      <c r="F468" s="72"/>
      <c r="G468" s="72"/>
      <c r="H468" s="72"/>
      <c r="I468" s="72"/>
      <c r="J468" s="72"/>
      <c r="K468" s="73"/>
      <c r="L468" s="52">
        <v>242768.29</v>
      </c>
      <c r="M468" s="51"/>
      <c r="N468" s="51"/>
      <c r="O468" s="51"/>
      <c r="P468" s="51"/>
      <c r="Q468" s="43"/>
      <c r="R468" s="45"/>
      <c r="S468" s="43"/>
      <c r="CD468" s="47"/>
      <c r="CE468" s="2" t="s">
        <v>502</v>
      </c>
    </row>
    <row r="469" spans="1:83" customFormat="1" ht="15" x14ac:dyDescent="0.25">
      <c r="A469" s="71" t="s">
        <v>503</v>
      </c>
      <c r="B469" s="72"/>
      <c r="C469" s="72"/>
      <c r="D469" s="72"/>
      <c r="E469" s="72"/>
      <c r="F469" s="72"/>
      <c r="G469" s="72"/>
      <c r="H469" s="72"/>
      <c r="I469" s="72"/>
      <c r="J469" s="72"/>
      <c r="K469" s="73"/>
      <c r="L469" s="52">
        <v>134698.1</v>
      </c>
      <c r="M469" s="51"/>
      <c r="N469" s="51"/>
      <c r="O469" s="51"/>
      <c r="P469" s="51"/>
      <c r="Q469" s="43"/>
      <c r="R469" s="45"/>
      <c r="S469" s="43"/>
      <c r="CD469" s="47"/>
      <c r="CE469" s="2" t="s">
        <v>503</v>
      </c>
    </row>
    <row r="470" spans="1:83" customFormat="1" ht="15" x14ac:dyDescent="0.25">
      <c r="A470" s="71" t="s">
        <v>504</v>
      </c>
      <c r="B470" s="72"/>
      <c r="C470" s="72"/>
      <c r="D470" s="72"/>
      <c r="E470" s="72"/>
      <c r="F470" s="72"/>
      <c r="G470" s="72"/>
      <c r="H470" s="72"/>
      <c r="I470" s="72"/>
      <c r="J470" s="72"/>
      <c r="K470" s="73"/>
      <c r="L470" s="52">
        <v>11282244.48</v>
      </c>
      <c r="M470" s="51"/>
      <c r="N470" s="51"/>
      <c r="O470" s="51"/>
      <c r="P470" s="51"/>
      <c r="Q470" s="43"/>
      <c r="R470" s="45"/>
      <c r="S470" s="43"/>
      <c r="CD470" s="47"/>
      <c r="CE470" s="2" t="s">
        <v>504</v>
      </c>
    </row>
    <row r="471" spans="1:83" customFormat="1" ht="15" x14ac:dyDescent="0.25">
      <c r="A471" s="71" t="s">
        <v>492</v>
      </c>
      <c r="B471" s="72"/>
      <c r="C471" s="72"/>
      <c r="D471" s="72"/>
      <c r="E471" s="72"/>
      <c r="F471" s="72"/>
      <c r="G471" s="72"/>
      <c r="H471" s="72"/>
      <c r="I471" s="72"/>
      <c r="J471" s="72"/>
      <c r="K471" s="73"/>
      <c r="L471" s="43"/>
      <c r="M471" s="51"/>
      <c r="N471" s="51"/>
      <c r="O471" s="51"/>
      <c r="P471" s="51"/>
      <c r="Q471" s="43"/>
      <c r="R471" s="45"/>
      <c r="S471" s="43"/>
      <c r="CD471" s="47"/>
      <c r="CE471" s="2" t="s">
        <v>492</v>
      </c>
    </row>
    <row r="472" spans="1:83" customFormat="1" ht="15" x14ac:dyDescent="0.25">
      <c r="A472" s="71" t="s">
        <v>498</v>
      </c>
      <c r="B472" s="72"/>
      <c r="C472" s="72"/>
      <c r="D472" s="72"/>
      <c r="E472" s="72"/>
      <c r="F472" s="72"/>
      <c r="G472" s="72"/>
      <c r="H472" s="72"/>
      <c r="I472" s="72"/>
      <c r="J472" s="72"/>
      <c r="K472" s="73"/>
      <c r="L472" s="52">
        <v>727612.24</v>
      </c>
      <c r="M472" s="51"/>
      <c r="N472" s="51"/>
      <c r="O472" s="51"/>
      <c r="P472" s="51"/>
      <c r="Q472" s="43"/>
      <c r="R472" s="45"/>
      <c r="S472" s="43"/>
      <c r="CD472" s="47"/>
      <c r="CE472" s="2" t="s">
        <v>498</v>
      </c>
    </row>
    <row r="473" spans="1:83" customFormat="1" ht="15" x14ac:dyDescent="0.25">
      <c r="A473" s="71" t="s">
        <v>499</v>
      </c>
      <c r="B473" s="72"/>
      <c r="C473" s="72"/>
      <c r="D473" s="72"/>
      <c r="E473" s="72"/>
      <c r="F473" s="72"/>
      <c r="G473" s="72"/>
      <c r="H473" s="72"/>
      <c r="I473" s="72"/>
      <c r="J473" s="72"/>
      <c r="K473" s="73"/>
      <c r="L473" s="52">
        <v>215464.95999999999</v>
      </c>
      <c r="M473" s="51"/>
      <c r="N473" s="51"/>
      <c r="O473" s="51"/>
      <c r="P473" s="51"/>
      <c r="Q473" s="43"/>
      <c r="R473" s="45"/>
      <c r="S473" s="43"/>
      <c r="CD473" s="47"/>
      <c r="CE473" s="2" t="s">
        <v>499</v>
      </c>
    </row>
    <row r="474" spans="1:83" customFormat="1" ht="15" x14ac:dyDescent="0.25">
      <c r="A474" s="71" t="s">
        <v>500</v>
      </c>
      <c r="B474" s="72"/>
      <c r="C474" s="72"/>
      <c r="D474" s="72"/>
      <c r="E474" s="72"/>
      <c r="F474" s="72"/>
      <c r="G474" s="72"/>
      <c r="H474" s="72"/>
      <c r="I474" s="72"/>
      <c r="J474" s="72"/>
      <c r="K474" s="73"/>
      <c r="L474" s="52">
        <v>152659.1</v>
      </c>
      <c r="M474" s="51"/>
      <c r="N474" s="51"/>
      <c r="O474" s="51"/>
      <c r="P474" s="51"/>
      <c r="Q474" s="43"/>
      <c r="R474" s="45"/>
      <c r="S474" s="43"/>
      <c r="CD474" s="47"/>
      <c r="CE474" s="2" t="s">
        <v>500</v>
      </c>
    </row>
    <row r="475" spans="1:83" customFormat="1" ht="15" x14ac:dyDescent="0.25">
      <c r="A475" s="71" t="s">
        <v>501</v>
      </c>
      <c r="B475" s="72"/>
      <c r="C475" s="72"/>
      <c r="D475" s="72"/>
      <c r="E475" s="72"/>
      <c r="F475" s="72"/>
      <c r="G475" s="72"/>
      <c r="H475" s="72"/>
      <c r="I475" s="72"/>
      <c r="J475" s="72"/>
      <c r="K475" s="73"/>
      <c r="L475" s="52">
        <v>9016769.5099999998</v>
      </c>
      <c r="M475" s="51"/>
      <c r="N475" s="51"/>
      <c r="O475" s="51"/>
      <c r="P475" s="51"/>
      <c r="Q475" s="43"/>
      <c r="R475" s="45"/>
      <c r="S475" s="43"/>
      <c r="CD475" s="47"/>
      <c r="CE475" s="2" t="s">
        <v>501</v>
      </c>
    </row>
    <row r="476" spans="1:83" customFormat="1" ht="15" x14ac:dyDescent="0.25">
      <c r="A476" s="71" t="s">
        <v>502</v>
      </c>
      <c r="B476" s="72"/>
      <c r="C476" s="72"/>
      <c r="D476" s="72"/>
      <c r="E476" s="72"/>
      <c r="F476" s="72"/>
      <c r="G476" s="72"/>
      <c r="H476" s="72"/>
      <c r="I476" s="72"/>
      <c r="J476" s="72"/>
      <c r="K476" s="73"/>
      <c r="L476" s="52">
        <v>866217.33</v>
      </c>
      <c r="M476" s="51"/>
      <c r="N476" s="51"/>
      <c r="O476" s="51"/>
      <c r="P476" s="51"/>
      <c r="Q476" s="43"/>
      <c r="R476" s="45"/>
      <c r="S476" s="43"/>
      <c r="CD476" s="47"/>
      <c r="CE476" s="2" t="s">
        <v>502</v>
      </c>
    </row>
    <row r="477" spans="1:83" customFormat="1" ht="15" x14ac:dyDescent="0.25">
      <c r="A477" s="71" t="s">
        <v>503</v>
      </c>
      <c r="B477" s="72"/>
      <c r="C477" s="72"/>
      <c r="D477" s="72"/>
      <c r="E477" s="72"/>
      <c r="F477" s="72"/>
      <c r="G477" s="72"/>
      <c r="H477" s="72"/>
      <c r="I477" s="72"/>
      <c r="J477" s="72"/>
      <c r="K477" s="73"/>
      <c r="L477" s="52">
        <v>456180.44</v>
      </c>
      <c r="M477" s="51"/>
      <c r="N477" s="51"/>
      <c r="O477" s="51"/>
      <c r="P477" s="51"/>
      <c r="Q477" s="43"/>
      <c r="R477" s="45"/>
      <c r="S477" s="43"/>
      <c r="CD477" s="47"/>
      <c r="CE477" s="2" t="s">
        <v>503</v>
      </c>
    </row>
    <row r="478" spans="1:83" customFormat="1" ht="15" x14ac:dyDescent="0.25">
      <c r="A478" s="71" t="s">
        <v>505</v>
      </c>
      <c r="B478" s="72"/>
      <c r="C478" s="72"/>
      <c r="D478" s="72"/>
      <c r="E478" s="72"/>
      <c r="F478" s="72"/>
      <c r="G478" s="72"/>
      <c r="H478" s="72"/>
      <c r="I478" s="72"/>
      <c r="J478" s="72"/>
      <c r="K478" s="73"/>
      <c r="L478" s="52">
        <v>133950.70000000001</v>
      </c>
      <c r="M478" s="51"/>
      <c r="N478" s="51"/>
      <c r="O478" s="51"/>
      <c r="P478" s="51"/>
      <c r="Q478" s="43"/>
      <c r="R478" s="45"/>
      <c r="S478" s="43"/>
      <c r="CD478" s="47"/>
      <c r="CE478" s="2" t="s">
        <v>505</v>
      </c>
    </row>
    <row r="479" spans="1:83" customFormat="1" ht="15" x14ac:dyDescent="0.25">
      <c r="A479" s="71" t="s">
        <v>506</v>
      </c>
      <c r="B479" s="72"/>
      <c r="C479" s="72"/>
      <c r="D479" s="72"/>
      <c r="E479" s="72"/>
      <c r="F479" s="72"/>
      <c r="G479" s="72"/>
      <c r="H479" s="72"/>
      <c r="I479" s="72"/>
      <c r="J479" s="72"/>
      <c r="K479" s="73"/>
      <c r="L479" s="52">
        <v>133950.70000000001</v>
      </c>
      <c r="M479" s="51"/>
      <c r="N479" s="51"/>
      <c r="O479" s="51"/>
      <c r="P479" s="51"/>
      <c r="Q479" s="43"/>
      <c r="R479" s="45"/>
      <c r="S479" s="43"/>
      <c r="CD479" s="47"/>
      <c r="CE479" s="2" t="s">
        <v>506</v>
      </c>
    </row>
    <row r="480" spans="1:83" customFormat="1" ht="15" x14ac:dyDescent="0.25">
      <c r="A480" s="71" t="s">
        <v>507</v>
      </c>
      <c r="B480" s="72"/>
      <c r="C480" s="72"/>
      <c r="D480" s="72"/>
      <c r="E480" s="72"/>
      <c r="F480" s="72"/>
      <c r="G480" s="72"/>
      <c r="H480" s="72"/>
      <c r="I480" s="72"/>
      <c r="J480" s="72"/>
      <c r="K480" s="73"/>
      <c r="L480" s="43"/>
      <c r="M480" s="51"/>
      <c r="N480" s="51"/>
      <c r="O480" s="51"/>
      <c r="P480" s="51"/>
      <c r="Q480" s="43"/>
      <c r="R480" s="45"/>
      <c r="S480" s="43"/>
      <c r="CD480" s="47"/>
      <c r="CE480" s="2" t="s">
        <v>507</v>
      </c>
    </row>
    <row r="481" spans="1:84" customFormat="1" ht="15" x14ac:dyDescent="0.25">
      <c r="A481" s="71" t="s">
        <v>508</v>
      </c>
      <c r="B481" s="72"/>
      <c r="C481" s="72"/>
      <c r="D481" s="72"/>
      <c r="E481" s="72"/>
      <c r="F481" s="72"/>
      <c r="G481" s="72"/>
      <c r="H481" s="72"/>
      <c r="I481" s="72"/>
      <c r="J481" s="72"/>
      <c r="K481" s="73"/>
      <c r="L481" s="52">
        <v>63786.05</v>
      </c>
      <c r="M481" s="51"/>
      <c r="N481" s="51"/>
      <c r="O481" s="51"/>
      <c r="P481" s="51"/>
      <c r="Q481" s="43"/>
      <c r="R481" s="45"/>
      <c r="S481" s="43"/>
      <c r="CD481" s="47"/>
      <c r="CE481" s="2" t="s">
        <v>508</v>
      </c>
    </row>
    <row r="482" spans="1:84" customFormat="1" ht="15" x14ac:dyDescent="0.25">
      <c r="A482" s="71" t="s">
        <v>509</v>
      </c>
      <c r="B482" s="72"/>
      <c r="C482" s="72"/>
      <c r="D482" s="72"/>
      <c r="E482" s="72"/>
      <c r="F482" s="72"/>
      <c r="G482" s="72"/>
      <c r="H482" s="72"/>
      <c r="I482" s="72"/>
      <c r="J482" s="72"/>
      <c r="K482" s="73"/>
      <c r="L482" s="52">
        <v>47201.68</v>
      </c>
      <c r="M482" s="51"/>
      <c r="N482" s="51"/>
      <c r="O482" s="51"/>
      <c r="P482" s="51"/>
      <c r="Q482" s="43"/>
      <c r="R482" s="45"/>
      <c r="S482" s="43"/>
      <c r="CD482" s="47"/>
      <c r="CE482" s="2" t="s">
        <v>509</v>
      </c>
    </row>
    <row r="483" spans="1:84" customFormat="1" ht="15" x14ac:dyDescent="0.25">
      <c r="A483" s="71" t="s">
        <v>510</v>
      </c>
      <c r="B483" s="72"/>
      <c r="C483" s="72"/>
      <c r="D483" s="72"/>
      <c r="E483" s="72"/>
      <c r="F483" s="72"/>
      <c r="G483" s="72"/>
      <c r="H483" s="72"/>
      <c r="I483" s="72"/>
      <c r="J483" s="72"/>
      <c r="K483" s="73"/>
      <c r="L483" s="52">
        <v>22962.97</v>
      </c>
      <c r="M483" s="51"/>
      <c r="N483" s="51"/>
      <c r="O483" s="51"/>
      <c r="P483" s="51"/>
      <c r="Q483" s="43"/>
      <c r="R483" s="45"/>
      <c r="S483" s="43"/>
      <c r="CD483" s="47"/>
      <c r="CE483" s="2" t="s">
        <v>510</v>
      </c>
    </row>
    <row r="484" spans="1:84" customFormat="1" ht="15" x14ac:dyDescent="0.25">
      <c r="A484" s="74" t="s">
        <v>511</v>
      </c>
      <c r="B484" s="74"/>
      <c r="C484" s="74"/>
      <c r="D484" s="74"/>
      <c r="E484" s="74"/>
      <c r="F484" s="74"/>
      <c r="G484" s="74"/>
      <c r="H484" s="74"/>
      <c r="I484" s="74"/>
      <c r="J484" s="74"/>
      <c r="K484" s="74"/>
      <c r="L484" s="41">
        <f>L456</f>
        <v>2371.1136000000001</v>
      </c>
      <c r="M484" s="51"/>
      <c r="N484" s="51"/>
      <c r="O484" s="51"/>
      <c r="P484" s="51"/>
      <c r="Q484" s="45"/>
      <c r="R484" s="45"/>
      <c r="S484" s="45"/>
      <c r="CD484" s="47"/>
      <c r="CF484" s="47" t="s">
        <v>511</v>
      </c>
    </row>
    <row r="485" spans="1:84" customFormat="1" ht="15" x14ac:dyDescent="0.25">
      <c r="A485" s="76" t="s">
        <v>512</v>
      </c>
      <c r="B485" s="77"/>
      <c r="C485" s="77"/>
      <c r="D485" s="77"/>
      <c r="E485" s="77"/>
      <c r="F485" s="77"/>
      <c r="G485" s="77"/>
      <c r="H485" s="77"/>
      <c r="I485" s="77"/>
      <c r="J485" s="77"/>
      <c r="K485" s="77"/>
      <c r="L485" s="52">
        <f>L458</f>
        <v>1.6799999999999999E-2</v>
      </c>
      <c r="M485" s="51"/>
      <c r="N485" s="51"/>
      <c r="O485" s="51"/>
      <c r="P485" s="51"/>
      <c r="Q485" s="43"/>
      <c r="R485" s="45"/>
      <c r="S485" s="43"/>
      <c r="CD485" s="47"/>
      <c r="CE485" s="2" t="s">
        <v>512</v>
      </c>
      <c r="CF485" s="47"/>
    </row>
    <row r="486" spans="1:84" customFormat="1" ht="15" x14ac:dyDescent="0.25">
      <c r="A486" s="76" t="s">
        <v>525</v>
      </c>
      <c r="B486" s="77"/>
      <c r="C486" s="77"/>
      <c r="D486" s="77"/>
      <c r="E486" s="77"/>
      <c r="F486" s="77"/>
      <c r="G486" s="77"/>
      <c r="H486" s="77"/>
      <c r="I486" s="77"/>
      <c r="J486" s="77"/>
      <c r="K486" s="77"/>
      <c r="L486" s="52">
        <f>L485*1.2</f>
        <v>2.0159999999999997E-2</v>
      </c>
      <c r="M486" s="51"/>
      <c r="N486" s="51"/>
      <c r="O486" s="51"/>
      <c r="P486" s="51"/>
      <c r="Q486" s="43"/>
      <c r="R486" s="45"/>
      <c r="S486" s="43"/>
      <c r="CD486" s="47"/>
      <c r="CE486" s="2" t="s">
        <v>513</v>
      </c>
      <c r="CF486" s="47"/>
    </row>
    <row r="487" spans="1:84" customFormat="1" ht="15" x14ac:dyDescent="0.25">
      <c r="A487" s="74" t="s">
        <v>511</v>
      </c>
      <c r="B487" s="74"/>
      <c r="C487" s="74"/>
      <c r="D487" s="74"/>
      <c r="E487" s="74"/>
      <c r="F487" s="74"/>
      <c r="G487" s="74"/>
      <c r="H487" s="74"/>
      <c r="I487" s="74"/>
      <c r="J487" s="74"/>
      <c r="K487" s="74"/>
      <c r="L487" s="41">
        <f>L484+L486</f>
        <v>2371.1337600000002</v>
      </c>
      <c r="M487" s="51"/>
      <c r="N487" s="51"/>
      <c r="O487" s="51"/>
      <c r="P487" s="51"/>
      <c r="Q487" s="45"/>
      <c r="R487" s="45"/>
      <c r="S487" s="45"/>
      <c r="CD487" s="47"/>
      <c r="CF487" s="47" t="s">
        <v>511</v>
      </c>
    </row>
    <row r="488" spans="1:84" customFormat="1" ht="15" x14ac:dyDescent="0.25">
      <c r="A488" s="76" t="s">
        <v>526</v>
      </c>
      <c r="B488" s="77"/>
      <c r="C488" s="77"/>
      <c r="D488" s="77"/>
      <c r="E488" s="77"/>
      <c r="F488" s="77"/>
      <c r="G488" s="77"/>
      <c r="H488" s="77"/>
      <c r="I488" s="77"/>
      <c r="J488" s="77"/>
      <c r="K488" s="77"/>
      <c r="L488" s="52">
        <f>L487*0.08</f>
        <v>189.69070080000003</v>
      </c>
      <c r="M488" s="51"/>
      <c r="N488" s="51"/>
      <c r="O488" s="51"/>
      <c r="P488" s="51"/>
      <c r="Q488" s="43"/>
      <c r="R488" s="45"/>
      <c r="S488" s="43"/>
      <c r="CD488" s="47"/>
      <c r="CE488" s="2" t="s">
        <v>514</v>
      </c>
      <c r="CF488" s="47"/>
    </row>
    <row r="489" spans="1:84" customFormat="1" ht="15" x14ac:dyDescent="0.25">
      <c r="A489" s="74" t="s">
        <v>515</v>
      </c>
      <c r="B489" s="74"/>
      <c r="C489" s="74"/>
      <c r="D489" s="74"/>
      <c r="E489" s="74"/>
      <c r="F489" s="74"/>
      <c r="G489" s="74"/>
      <c r="H489" s="74"/>
      <c r="I489" s="74"/>
      <c r="J489" s="74"/>
      <c r="K489" s="74"/>
      <c r="L489" s="41">
        <f>L487+L488</f>
        <v>2560.8244608</v>
      </c>
      <c r="M489" s="51"/>
      <c r="N489" s="51"/>
      <c r="O489" s="51"/>
      <c r="P489" s="51"/>
      <c r="Q489" s="45"/>
      <c r="R489" s="45"/>
      <c r="S489" s="45"/>
      <c r="CD489" s="47"/>
      <c r="CF489" s="47" t="s">
        <v>515</v>
      </c>
    </row>
    <row r="490" spans="1:84" customFormat="1" ht="15" x14ac:dyDescent="0.25">
      <c r="A490" s="76" t="s">
        <v>527</v>
      </c>
      <c r="B490" s="77"/>
      <c r="C490" s="77"/>
      <c r="D490" s="77"/>
      <c r="E490" s="77"/>
      <c r="F490" s="77"/>
      <c r="G490" s="77"/>
      <c r="H490" s="77"/>
      <c r="I490" s="77"/>
      <c r="J490" s="77"/>
      <c r="K490" s="77"/>
      <c r="L490" s="66">
        <f>L489*0.0224</f>
        <v>57.36246792192</v>
      </c>
      <c r="M490" s="51"/>
      <c r="N490" s="51"/>
      <c r="O490" s="51"/>
      <c r="P490" s="51"/>
      <c r="Q490" s="43"/>
      <c r="R490" s="45"/>
      <c r="S490" s="43"/>
      <c r="CD490" s="47"/>
      <c r="CE490" s="2" t="s">
        <v>516</v>
      </c>
      <c r="CF490" s="47"/>
    </row>
    <row r="491" spans="1:84" customFormat="1" ht="15" x14ac:dyDescent="0.25">
      <c r="A491" s="74" t="s">
        <v>511</v>
      </c>
      <c r="B491" s="74"/>
      <c r="C491" s="74"/>
      <c r="D491" s="74"/>
      <c r="E491" s="74"/>
      <c r="F491" s="74"/>
      <c r="G491" s="74"/>
      <c r="H491" s="74"/>
      <c r="I491" s="74"/>
      <c r="J491" s="74"/>
      <c r="K491" s="74"/>
      <c r="L491" s="41">
        <f>L489+L490</f>
        <v>2618.1869287219201</v>
      </c>
      <c r="M491" s="51"/>
      <c r="N491" s="51"/>
      <c r="O491" s="51"/>
      <c r="P491" s="51"/>
      <c r="Q491" s="45"/>
      <c r="R491" s="45"/>
      <c r="S491" s="45"/>
      <c r="CD491" s="47"/>
      <c r="CF491" s="47" t="s">
        <v>511</v>
      </c>
    </row>
    <row r="492" spans="1:84" customFormat="1" ht="15" x14ac:dyDescent="0.25">
      <c r="A492" s="77" t="s">
        <v>517</v>
      </c>
      <c r="B492" s="77"/>
      <c r="C492" s="77"/>
      <c r="D492" s="77"/>
      <c r="E492" s="77"/>
      <c r="F492" s="77"/>
      <c r="G492" s="77"/>
      <c r="H492" s="77"/>
      <c r="I492" s="77"/>
      <c r="J492" s="77"/>
      <c r="K492" s="77"/>
      <c r="L492" s="52">
        <f>L491*0.024</f>
        <v>62.836486289326082</v>
      </c>
      <c r="M492" s="51"/>
      <c r="N492" s="51"/>
      <c r="O492" s="51"/>
      <c r="P492" s="51"/>
      <c r="Q492" s="43"/>
      <c r="R492" s="45"/>
      <c r="S492" s="43"/>
      <c r="CD492" s="47"/>
      <c r="CE492" s="2" t="s">
        <v>517</v>
      </c>
      <c r="CF492" s="47"/>
    </row>
    <row r="493" spans="1:84" customFormat="1" ht="15" x14ac:dyDescent="0.25">
      <c r="A493" s="74" t="s">
        <v>511</v>
      </c>
      <c r="B493" s="74"/>
      <c r="C493" s="74"/>
      <c r="D493" s="74"/>
      <c r="E493" s="74"/>
      <c r="F493" s="74"/>
      <c r="G493" s="74"/>
      <c r="H493" s="74"/>
      <c r="I493" s="74"/>
      <c r="J493" s="74"/>
      <c r="K493" s="74"/>
      <c r="L493" s="41">
        <f>L491+L492</f>
        <v>2681.023415011246</v>
      </c>
      <c r="M493" s="51"/>
      <c r="N493" s="51"/>
      <c r="O493" s="51"/>
      <c r="P493" s="51"/>
      <c r="Q493" s="45"/>
      <c r="R493" s="45"/>
      <c r="S493" s="45"/>
      <c r="CD493" s="47"/>
      <c r="CF493" s="47" t="s">
        <v>511</v>
      </c>
    </row>
    <row r="494" spans="1:84" customFormat="1" ht="15" x14ac:dyDescent="0.25">
      <c r="A494" s="77" t="s">
        <v>518</v>
      </c>
      <c r="B494" s="77"/>
      <c r="C494" s="77"/>
      <c r="D494" s="77"/>
      <c r="E494" s="77"/>
      <c r="F494" s="77"/>
      <c r="G494" s="77"/>
      <c r="H494" s="77"/>
      <c r="I494" s="77"/>
      <c r="J494" s="77"/>
      <c r="K494" s="77"/>
      <c r="L494" s="52">
        <f>L493*0.03</f>
        <v>80.430702450337378</v>
      </c>
      <c r="M494" s="51"/>
      <c r="N494" s="51"/>
      <c r="O494" s="51"/>
      <c r="P494" s="51"/>
      <c r="Q494" s="43"/>
      <c r="R494" s="45"/>
      <c r="S494" s="43"/>
      <c r="CD494" s="47"/>
      <c r="CE494" s="2" t="s">
        <v>518</v>
      </c>
      <c r="CF494" s="47"/>
    </row>
    <row r="495" spans="1:84" customFormat="1" ht="15" x14ac:dyDescent="0.25">
      <c r="A495" s="74" t="s">
        <v>519</v>
      </c>
      <c r="B495" s="74"/>
      <c r="C495" s="74"/>
      <c r="D495" s="74"/>
      <c r="E495" s="74"/>
      <c r="F495" s="74"/>
      <c r="G495" s="74"/>
      <c r="H495" s="74"/>
      <c r="I495" s="74"/>
      <c r="J495" s="74"/>
      <c r="K495" s="74"/>
      <c r="L495" s="41">
        <f>L493+L494</f>
        <v>2761.4541174615833</v>
      </c>
      <c r="M495" s="51"/>
      <c r="N495" s="51"/>
      <c r="O495" s="51"/>
      <c r="P495" s="51"/>
      <c r="Q495" s="45"/>
      <c r="R495" s="45"/>
      <c r="S495" s="45"/>
      <c r="CD495" s="47"/>
      <c r="CF495" s="47" t="s">
        <v>519</v>
      </c>
    </row>
    <row r="496" spans="1:84" customFormat="1" ht="15" x14ac:dyDescent="0.25">
      <c r="A496" s="76" t="s">
        <v>528</v>
      </c>
      <c r="B496" s="77"/>
      <c r="C496" s="77"/>
      <c r="D496" s="77"/>
      <c r="E496" s="77"/>
      <c r="F496" s="77"/>
      <c r="G496" s="77"/>
      <c r="H496" s="77"/>
      <c r="I496" s="77"/>
      <c r="J496" s="77"/>
      <c r="K496" s="77"/>
      <c r="L496" s="52">
        <f>L495*0.018</f>
        <v>49.706174114308496</v>
      </c>
      <c r="M496" s="51"/>
      <c r="N496" s="51"/>
      <c r="O496" s="51"/>
      <c r="P496" s="51"/>
      <c r="Q496" s="43"/>
      <c r="R496" s="45"/>
      <c r="S496" s="43"/>
      <c r="CD496" s="47"/>
      <c r="CE496" s="2" t="s">
        <v>520</v>
      </c>
      <c r="CF496" s="47"/>
    </row>
    <row r="497" spans="1:86" customFormat="1" ht="15" x14ac:dyDescent="0.25">
      <c r="A497" s="74" t="s">
        <v>521</v>
      </c>
      <c r="B497" s="74"/>
      <c r="C497" s="74"/>
      <c r="D497" s="74"/>
      <c r="E497" s="74"/>
      <c r="F497" s="74"/>
      <c r="G497" s="74"/>
      <c r="H497" s="74"/>
      <c r="I497" s="74"/>
      <c r="J497" s="74"/>
      <c r="K497" s="74"/>
      <c r="L497" s="41">
        <f>L495+L496</f>
        <v>2811.1602915758917</v>
      </c>
      <c r="M497" s="51"/>
      <c r="N497" s="51"/>
      <c r="O497" s="51"/>
      <c r="P497" s="51"/>
      <c r="Q497" s="45"/>
      <c r="R497" s="45"/>
      <c r="S497" s="45"/>
      <c r="CD497" s="47"/>
      <c r="CF497" s="47" t="s">
        <v>521</v>
      </c>
    </row>
    <row r="498" spans="1:86" customFormat="1" ht="15" x14ac:dyDescent="0.25">
      <c r="A498" s="77" t="s">
        <v>522</v>
      </c>
      <c r="B498" s="77"/>
      <c r="C498" s="77"/>
      <c r="D498" s="77"/>
      <c r="E498" s="77"/>
      <c r="F498" s="77"/>
      <c r="G498" s="77"/>
      <c r="H498" s="77"/>
      <c r="I498" s="77"/>
      <c r="J498" s="77"/>
      <c r="K498" s="77"/>
      <c r="L498" s="52">
        <f>ROUND(L497*0.2,2)</f>
        <v>562.23</v>
      </c>
      <c r="M498" s="51"/>
      <c r="N498" s="51"/>
      <c r="O498" s="51"/>
      <c r="P498" s="51"/>
      <c r="Q498" s="43"/>
      <c r="R498" s="45"/>
      <c r="S498" s="43"/>
      <c r="CD498" s="47"/>
      <c r="CF498" s="47"/>
      <c r="CG498" s="2" t="s">
        <v>522</v>
      </c>
    </row>
    <row r="499" spans="1:86" customFormat="1" ht="15" x14ac:dyDescent="0.25">
      <c r="A499" s="74" t="s">
        <v>523</v>
      </c>
      <c r="B499" s="74"/>
      <c r="C499" s="74"/>
      <c r="D499" s="74"/>
      <c r="E499" s="74"/>
      <c r="F499" s="74"/>
      <c r="G499" s="74"/>
      <c r="H499" s="74"/>
      <c r="I499" s="74"/>
      <c r="J499" s="74"/>
      <c r="K499" s="74"/>
      <c r="L499" s="41">
        <f>L497+L498</f>
        <v>3373.3902915758918</v>
      </c>
      <c r="M499" s="51"/>
      <c r="N499" s="51"/>
      <c r="O499" s="51"/>
      <c r="P499" s="51"/>
      <c r="Q499" s="44"/>
      <c r="R499" s="45"/>
      <c r="S499" s="44"/>
      <c r="CD499" s="47"/>
      <c r="CF499" s="47"/>
      <c r="CH499" s="47" t="s">
        <v>523</v>
      </c>
    </row>
    <row r="500" spans="1:86" customFormat="1" ht="30.75" customHeight="1" x14ac:dyDescent="0.25"/>
    <row r="501" spans="1:86" s="10" customFormat="1" ht="12.75" customHeight="1" x14ac:dyDescent="0.2">
      <c r="A501" s="75"/>
      <c r="B501" s="75"/>
      <c r="C501" s="75"/>
      <c r="D501" s="75"/>
      <c r="E501" s="75"/>
      <c r="F501" s="75"/>
      <c r="G501" s="75"/>
      <c r="H501" s="75"/>
      <c r="I501" s="75"/>
      <c r="J501" s="75"/>
      <c r="K501" s="75"/>
      <c r="L501" s="75"/>
      <c r="M501" s="75"/>
      <c r="N501" s="75"/>
      <c r="O501" s="75"/>
      <c r="P501" s="75"/>
      <c r="Q501" s="75"/>
      <c r="R501" s="6"/>
      <c r="S501" s="6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9"/>
      <c r="BJ501" s="9"/>
      <c r="BK501" s="9"/>
      <c r="BL501" s="9"/>
      <c r="BM501" s="9"/>
      <c r="BN501" s="9"/>
      <c r="BO501" s="9"/>
      <c r="BP501" s="9"/>
      <c r="BQ501" s="9"/>
      <c r="BR501" s="9"/>
      <c r="BS501" s="9"/>
      <c r="BT501" s="9"/>
      <c r="BU501" s="9"/>
      <c r="BV501" s="9"/>
      <c r="BW501" s="9"/>
      <c r="BX501" s="9"/>
      <c r="BY501" s="9"/>
      <c r="BZ501" s="9"/>
      <c r="CA501" s="9"/>
      <c r="CB501" s="9"/>
      <c r="CC501" s="9"/>
      <c r="CD501" s="9"/>
      <c r="CE501" s="9"/>
      <c r="CF501" s="9"/>
      <c r="CG501" s="9"/>
      <c r="CH501" s="9"/>
    </row>
    <row r="502" spans="1:86" s="10" customFormat="1" ht="12.75" customHeight="1" x14ac:dyDescent="0.2">
      <c r="A502" s="69"/>
      <c r="B502" s="69"/>
      <c r="C502" s="69"/>
      <c r="D502" s="69"/>
      <c r="E502" s="69"/>
      <c r="F502" s="69"/>
      <c r="G502" s="69"/>
      <c r="H502" s="69"/>
      <c r="I502" s="69"/>
      <c r="J502" s="69"/>
      <c r="K502" s="69"/>
      <c r="L502" s="69"/>
      <c r="M502" s="69"/>
      <c r="N502" s="69"/>
      <c r="O502" s="69"/>
      <c r="P502" s="69"/>
      <c r="Q502" s="69"/>
      <c r="R502" s="7"/>
      <c r="S502" s="7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/>
      <c r="BM502" s="9"/>
      <c r="BN502" s="9"/>
      <c r="BO502" s="9"/>
      <c r="BP502" s="9"/>
      <c r="BQ502" s="9"/>
      <c r="BR502" s="9"/>
      <c r="BS502" s="9"/>
      <c r="BT502" s="9"/>
      <c r="BU502" s="9"/>
      <c r="BV502" s="9"/>
      <c r="BW502" s="9"/>
      <c r="BX502" s="9"/>
      <c r="BY502" s="9"/>
      <c r="BZ502" s="9"/>
      <c r="CA502" s="9"/>
      <c r="CB502" s="9"/>
      <c r="CC502" s="9"/>
      <c r="CD502" s="9"/>
      <c r="CE502" s="9"/>
      <c r="CF502" s="9"/>
      <c r="CG502" s="9"/>
      <c r="CH502" s="9"/>
    </row>
    <row r="503" spans="1:86" s="10" customFormat="1" ht="13.5" customHeight="1" x14ac:dyDescent="0.2">
      <c r="A503" s="7"/>
      <c r="B503" s="7"/>
      <c r="C503" s="7"/>
      <c r="D503" s="7"/>
      <c r="E503" s="7"/>
      <c r="F503" s="7"/>
      <c r="G503" s="7"/>
      <c r="H503" s="53"/>
      <c r="I503" s="54"/>
      <c r="J503" s="54"/>
      <c r="K503" s="54"/>
      <c r="L503" s="7"/>
      <c r="M503" s="7"/>
      <c r="N503" s="7"/>
      <c r="O503" s="7"/>
      <c r="P503" s="7"/>
      <c r="Q503" s="7"/>
      <c r="R503" s="7"/>
      <c r="S503" s="7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N503" s="9"/>
      <c r="BO503" s="9"/>
      <c r="BP503" s="9"/>
      <c r="BQ503" s="9"/>
      <c r="BR503" s="9"/>
      <c r="BS503" s="9"/>
      <c r="BT503" s="9"/>
      <c r="BU503" s="9"/>
      <c r="BV503" s="9"/>
      <c r="BW503" s="9"/>
      <c r="BX503" s="9"/>
      <c r="BY503" s="9"/>
      <c r="BZ503" s="9"/>
      <c r="CA503" s="9"/>
      <c r="CB503" s="9"/>
      <c r="CC503" s="9"/>
      <c r="CD503" s="9"/>
      <c r="CE503" s="9"/>
      <c r="CF503" s="9"/>
      <c r="CG503" s="9"/>
      <c r="CH503" s="9"/>
    </row>
    <row r="504" spans="1:86" s="10" customFormat="1" ht="12.75" customHeight="1" x14ac:dyDescent="0.2">
      <c r="A504" s="75"/>
      <c r="B504" s="75"/>
      <c r="C504" s="75"/>
      <c r="D504" s="75"/>
      <c r="E504" s="75"/>
      <c r="F504" s="75"/>
      <c r="G504" s="75"/>
      <c r="H504" s="75"/>
      <c r="I504" s="75"/>
      <c r="J504" s="75"/>
      <c r="K504" s="75"/>
      <c r="L504" s="75"/>
      <c r="M504" s="75"/>
      <c r="N504" s="75"/>
      <c r="O504" s="75"/>
      <c r="P504" s="75"/>
      <c r="Q504" s="75"/>
      <c r="R504" s="6"/>
      <c r="S504" s="6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/>
      <c r="BM504" s="9"/>
      <c r="BN504" s="9"/>
      <c r="BO504" s="9"/>
      <c r="BP504" s="9"/>
      <c r="BQ504" s="9"/>
      <c r="BR504" s="9"/>
      <c r="BS504" s="9"/>
      <c r="BT504" s="9"/>
      <c r="BU504" s="9"/>
      <c r="BV504" s="9"/>
      <c r="BW504" s="9"/>
      <c r="BX504" s="9"/>
      <c r="BY504" s="9"/>
      <c r="BZ504" s="9"/>
      <c r="CA504" s="9"/>
      <c r="CB504" s="9"/>
      <c r="CC504" s="9"/>
      <c r="CD504" s="9"/>
      <c r="CE504" s="9"/>
      <c r="CF504" s="9"/>
      <c r="CG504" s="9"/>
      <c r="CH504" s="9"/>
    </row>
    <row r="505" spans="1:86" s="10" customFormat="1" ht="12.75" customHeight="1" x14ac:dyDescent="0.2">
      <c r="A505" s="69"/>
      <c r="B505" s="69"/>
      <c r="C505" s="69"/>
      <c r="D505" s="69"/>
      <c r="E505" s="69"/>
      <c r="F505" s="69"/>
      <c r="G505" s="69"/>
      <c r="H505" s="69"/>
      <c r="I505" s="69"/>
      <c r="J505" s="69"/>
      <c r="K505" s="69"/>
      <c r="L505" s="69"/>
      <c r="M505" s="69"/>
      <c r="N505" s="69"/>
      <c r="O505" s="69"/>
      <c r="P505" s="69"/>
      <c r="Q505" s="69"/>
      <c r="R505" s="7"/>
      <c r="S505" s="7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  <c r="BM505" s="9"/>
      <c r="BN505" s="9"/>
      <c r="BO505" s="9"/>
      <c r="BP505" s="9"/>
      <c r="BQ505" s="9"/>
      <c r="BR505" s="9"/>
      <c r="BS505" s="9"/>
      <c r="BT505" s="9"/>
      <c r="BU505" s="9"/>
      <c r="BV505" s="9"/>
      <c r="BW505" s="9"/>
      <c r="BX505" s="9"/>
      <c r="BY505" s="9"/>
      <c r="BZ505" s="9"/>
      <c r="CA505" s="9"/>
      <c r="CB505" s="9"/>
      <c r="CC505" s="9"/>
      <c r="CD505" s="9"/>
      <c r="CE505" s="9"/>
      <c r="CF505" s="9"/>
      <c r="CG505" s="9"/>
      <c r="CH505" s="9"/>
    </row>
    <row r="506" spans="1:86" s="10" customFormat="1" ht="13.5" customHeight="1" x14ac:dyDescent="0.2">
      <c r="A506" s="7"/>
      <c r="B506" s="7"/>
      <c r="C506" s="7"/>
      <c r="D506" s="7"/>
      <c r="E506" s="7"/>
      <c r="F506" s="7"/>
      <c r="G506" s="7"/>
      <c r="H506" s="53"/>
      <c r="I506" s="54"/>
      <c r="J506" s="54"/>
      <c r="K506" s="54"/>
      <c r="L506" s="7"/>
      <c r="M506" s="7"/>
      <c r="N506" s="7"/>
      <c r="O506" s="7"/>
      <c r="P506" s="7"/>
      <c r="Q506" s="7"/>
      <c r="R506" s="7"/>
      <c r="S506" s="7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  <c r="BG506" s="9"/>
      <c r="BH506" s="9"/>
      <c r="BI506" s="9"/>
      <c r="BJ506" s="9"/>
      <c r="BK506" s="9"/>
      <c r="BL506" s="9"/>
      <c r="BM506" s="9"/>
      <c r="BN506" s="9"/>
      <c r="BO506" s="9"/>
      <c r="BP506" s="9"/>
      <c r="BQ506" s="9"/>
      <c r="BR506" s="9"/>
      <c r="BS506" s="9"/>
      <c r="BT506" s="9"/>
      <c r="BU506" s="9"/>
      <c r="BV506" s="9"/>
      <c r="BW506" s="9"/>
      <c r="BX506" s="9"/>
      <c r="BY506" s="9"/>
      <c r="BZ506" s="9"/>
      <c r="CA506" s="9"/>
      <c r="CB506" s="9"/>
      <c r="CC506" s="9"/>
      <c r="CD506" s="9"/>
      <c r="CE506" s="9"/>
      <c r="CF506" s="9"/>
      <c r="CG506" s="9"/>
      <c r="CH506" s="9"/>
    </row>
    <row r="507" spans="1:86" s="10" customFormat="1" ht="12.75" customHeight="1" x14ac:dyDescent="0.2">
      <c r="A507" s="75"/>
      <c r="B507" s="75"/>
      <c r="C507" s="75"/>
      <c r="D507" s="75"/>
      <c r="E507" s="75"/>
      <c r="F507" s="75"/>
      <c r="G507" s="75"/>
      <c r="H507" s="75"/>
      <c r="I507" s="75"/>
      <c r="J507" s="75"/>
      <c r="K507" s="75"/>
      <c r="L507" s="75"/>
      <c r="M507" s="75"/>
      <c r="N507" s="75"/>
      <c r="O507" s="75"/>
      <c r="P507" s="75"/>
      <c r="Q507" s="75"/>
      <c r="R507" s="6"/>
      <c r="S507" s="6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9"/>
      <c r="BM507" s="9"/>
      <c r="BN507" s="9"/>
      <c r="BO507" s="9"/>
      <c r="BP507" s="9"/>
      <c r="BQ507" s="9"/>
      <c r="BR507" s="9"/>
      <c r="BS507" s="9"/>
      <c r="BT507" s="9"/>
      <c r="BU507" s="9"/>
      <c r="BV507" s="9"/>
      <c r="BW507" s="9"/>
      <c r="BX507" s="9"/>
      <c r="BY507" s="9"/>
      <c r="BZ507" s="9"/>
      <c r="CA507" s="9"/>
      <c r="CB507" s="9"/>
      <c r="CC507" s="9"/>
      <c r="CD507" s="9"/>
      <c r="CE507" s="9"/>
      <c r="CF507" s="9"/>
      <c r="CG507" s="9"/>
      <c r="CH507" s="9"/>
    </row>
    <row r="508" spans="1:86" s="10" customFormat="1" ht="12.75" customHeight="1" x14ac:dyDescent="0.2">
      <c r="A508" s="69"/>
      <c r="B508" s="69"/>
      <c r="C508" s="69"/>
      <c r="D508" s="69"/>
      <c r="E508" s="69"/>
      <c r="F508" s="69"/>
      <c r="G508" s="69"/>
      <c r="H508" s="69"/>
      <c r="I508" s="69"/>
      <c r="J508" s="69"/>
      <c r="K508" s="69"/>
      <c r="L508" s="69"/>
      <c r="M508" s="69"/>
      <c r="N508" s="69"/>
      <c r="O508" s="69"/>
      <c r="P508" s="69"/>
      <c r="Q508" s="69"/>
      <c r="R508" s="7"/>
      <c r="S508" s="7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/>
      <c r="BM508" s="9"/>
      <c r="BN508" s="9"/>
      <c r="BO508" s="9"/>
      <c r="BP508" s="9"/>
      <c r="BQ508" s="9"/>
      <c r="BR508" s="9"/>
      <c r="BS508" s="9"/>
      <c r="BT508" s="9"/>
      <c r="BU508" s="9"/>
      <c r="BV508" s="9"/>
      <c r="BW508" s="9"/>
      <c r="BX508" s="9"/>
      <c r="BY508" s="9"/>
      <c r="BZ508" s="9"/>
      <c r="CA508" s="9"/>
      <c r="CB508" s="9"/>
      <c r="CC508" s="9"/>
      <c r="CD508" s="9"/>
      <c r="CE508" s="9"/>
      <c r="CF508" s="9"/>
      <c r="CG508" s="9"/>
      <c r="CH508" s="9"/>
    </row>
    <row r="509" spans="1:86" s="10" customFormat="1" ht="13.5" customHeight="1" x14ac:dyDescent="0.2">
      <c r="A509" s="7"/>
      <c r="B509" s="7"/>
      <c r="C509" s="7"/>
      <c r="D509" s="7"/>
      <c r="E509" s="7"/>
      <c r="F509" s="7"/>
      <c r="G509" s="7"/>
      <c r="H509" s="53"/>
      <c r="I509" s="54"/>
      <c r="J509" s="54"/>
      <c r="K509" s="54"/>
      <c r="L509" s="7"/>
      <c r="M509" s="7"/>
      <c r="N509" s="7"/>
      <c r="O509" s="7"/>
      <c r="P509" s="7"/>
      <c r="Q509" s="7"/>
      <c r="R509" s="7"/>
      <c r="S509" s="7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  <c r="BM509" s="9"/>
      <c r="BN509" s="9"/>
      <c r="BO509" s="9"/>
      <c r="BP509" s="9"/>
      <c r="BQ509" s="9"/>
      <c r="BR509" s="9"/>
      <c r="BS509" s="9"/>
      <c r="BT509" s="9"/>
      <c r="BU509" s="9"/>
      <c r="BV509" s="9"/>
      <c r="BW509" s="9"/>
      <c r="BX509" s="9"/>
      <c r="BY509" s="9"/>
      <c r="BZ509" s="9"/>
      <c r="CA509" s="9"/>
      <c r="CB509" s="9"/>
      <c r="CC509" s="9"/>
      <c r="CD509" s="9"/>
      <c r="CE509" s="9"/>
      <c r="CF509" s="9"/>
      <c r="CG509" s="9"/>
      <c r="CH509" s="9"/>
    </row>
    <row r="510" spans="1:86" customFormat="1" ht="15" x14ac:dyDescent="0.25">
      <c r="A510" s="6"/>
      <c r="B510" s="6"/>
      <c r="C510" s="6"/>
      <c r="D510" s="6"/>
      <c r="E510" s="6"/>
      <c r="F510" s="6"/>
      <c r="G510" s="6"/>
      <c r="H510" s="7"/>
      <c r="I510" s="70"/>
      <c r="J510" s="70"/>
      <c r="K510" s="70"/>
      <c r="L510" s="6"/>
      <c r="M510" s="6"/>
      <c r="N510" s="6"/>
      <c r="O510" s="6"/>
      <c r="P510" s="6"/>
      <c r="Q510" s="6"/>
      <c r="R510" s="6"/>
      <c r="S510" s="6"/>
    </row>
    <row r="511" spans="1:86" customFormat="1" ht="15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</row>
  </sheetData>
  <autoFilter ref="A11:S499" xr:uid="{00000000-0001-0000-0000-000000000000}">
    <filterColumn colId="2" showButton="0"/>
    <filterColumn colId="3" showButton="0"/>
    <filterColumn colId="7" showButton="0"/>
    <filterColumn colId="8" showButton="0"/>
    <filterColumn colId="9" showButton="0"/>
    <filterColumn colId="11" showButton="0"/>
    <filterColumn colId="12" showButton="0"/>
    <filterColumn colId="13" showButton="0"/>
  </autoFilter>
  <mergeCells count="347">
    <mergeCell ref="A2:S2"/>
    <mergeCell ref="A3:S3"/>
    <mergeCell ref="A5:S5"/>
    <mergeCell ref="A6:S6"/>
    <mergeCell ref="A7:S7"/>
    <mergeCell ref="A8:S8"/>
    <mergeCell ref="C9:G9"/>
    <mergeCell ref="A11:A13"/>
    <mergeCell ref="B11:B13"/>
    <mergeCell ref="C11:E13"/>
    <mergeCell ref="F11:F13"/>
    <mergeCell ref="G11:G13"/>
    <mergeCell ref="H11:K11"/>
    <mergeCell ref="L11:O11"/>
    <mergeCell ref="P11:P13"/>
    <mergeCell ref="Q11:Q13"/>
    <mergeCell ref="R11:R13"/>
    <mergeCell ref="S11:S13"/>
    <mergeCell ref="H12:H13"/>
    <mergeCell ref="I12:K12"/>
    <mergeCell ref="A17:S17"/>
    <mergeCell ref="C18:E18"/>
    <mergeCell ref="C19:E19"/>
    <mergeCell ref="C20:S20"/>
    <mergeCell ref="C21:E21"/>
    <mergeCell ref="L12:L13"/>
    <mergeCell ref="M12:O12"/>
    <mergeCell ref="C14:E14"/>
    <mergeCell ref="A15:S15"/>
    <mergeCell ref="A16:S16"/>
    <mergeCell ref="C35:E35"/>
    <mergeCell ref="C36:S36"/>
    <mergeCell ref="C37:E37"/>
    <mergeCell ref="C40:E40"/>
    <mergeCell ref="C41:S41"/>
    <mergeCell ref="C24:E24"/>
    <mergeCell ref="C27:E27"/>
    <mergeCell ref="C28:S28"/>
    <mergeCell ref="C29:E29"/>
    <mergeCell ref="C32:E32"/>
    <mergeCell ref="C51:E51"/>
    <mergeCell ref="C54:E54"/>
    <mergeCell ref="C55:E55"/>
    <mergeCell ref="C58:E58"/>
    <mergeCell ref="C59:S59"/>
    <mergeCell ref="C42:E42"/>
    <mergeCell ref="C43:S43"/>
    <mergeCell ref="C44:E44"/>
    <mergeCell ref="C47:E47"/>
    <mergeCell ref="C50:E50"/>
    <mergeCell ref="C69:E69"/>
    <mergeCell ref="C70:S70"/>
    <mergeCell ref="C71:E71"/>
    <mergeCell ref="C74:E74"/>
    <mergeCell ref="C75:S75"/>
    <mergeCell ref="C60:E60"/>
    <mergeCell ref="C63:E63"/>
    <mergeCell ref="C64:S64"/>
    <mergeCell ref="A65:S65"/>
    <mergeCell ref="C66:E66"/>
    <mergeCell ref="C85:S85"/>
    <mergeCell ref="C86:E86"/>
    <mergeCell ref="C89:E89"/>
    <mergeCell ref="C90:S90"/>
    <mergeCell ref="C91:E91"/>
    <mergeCell ref="C76:E76"/>
    <mergeCell ref="C79:E79"/>
    <mergeCell ref="C80:S80"/>
    <mergeCell ref="C81:E81"/>
    <mergeCell ref="C84:E84"/>
    <mergeCell ref="C101:E101"/>
    <mergeCell ref="C104:E104"/>
    <mergeCell ref="C105:S105"/>
    <mergeCell ref="C106:E106"/>
    <mergeCell ref="C109:E109"/>
    <mergeCell ref="C94:E94"/>
    <mergeCell ref="C95:S95"/>
    <mergeCell ref="C96:E96"/>
    <mergeCell ref="C99:E99"/>
    <mergeCell ref="C100:S100"/>
    <mergeCell ref="A117:K117"/>
    <mergeCell ref="A118:S118"/>
    <mergeCell ref="A119:S119"/>
    <mergeCell ref="C120:E120"/>
    <mergeCell ref="C123:E123"/>
    <mergeCell ref="C110:S110"/>
    <mergeCell ref="C111:E111"/>
    <mergeCell ref="C114:E114"/>
    <mergeCell ref="C115:E115"/>
    <mergeCell ref="C116:S116"/>
    <mergeCell ref="C131:S131"/>
    <mergeCell ref="C132:E132"/>
    <mergeCell ref="C133:E133"/>
    <mergeCell ref="C134:E134"/>
    <mergeCell ref="C137:E137"/>
    <mergeCell ref="C124:S124"/>
    <mergeCell ref="C125:E125"/>
    <mergeCell ref="C128:E128"/>
    <mergeCell ref="C129:S129"/>
    <mergeCell ref="C130:E130"/>
    <mergeCell ref="C149:S149"/>
    <mergeCell ref="C150:E150"/>
    <mergeCell ref="C153:E153"/>
    <mergeCell ref="C154:S154"/>
    <mergeCell ref="A155:S155"/>
    <mergeCell ref="C140:E140"/>
    <mergeCell ref="C141:E141"/>
    <mergeCell ref="C144:E144"/>
    <mergeCell ref="C145:E145"/>
    <mergeCell ref="C148:E148"/>
    <mergeCell ref="C165:S165"/>
    <mergeCell ref="C166:E166"/>
    <mergeCell ref="C169:E169"/>
    <mergeCell ref="C170:S170"/>
    <mergeCell ref="C171:E171"/>
    <mergeCell ref="C156:E156"/>
    <mergeCell ref="C159:E159"/>
    <mergeCell ref="C160:S160"/>
    <mergeCell ref="C161:E161"/>
    <mergeCell ref="C164:E164"/>
    <mergeCell ref="C181:E181"/>
    <mergeCell ref="C184:E184"/>
    <mergeCell ref="C185:S185"/>
    <mergeCell ref="C186:E186"/>
    <mergeCell ref="C189:E189"/>
    <mergeCell ref="C174:E174"/>
    <mergeCell ref="C175:S175"/>
    <mergeCell ref="C176:E176"/>
    <mergeCell ref="C179:E179"/>
    <mergeCell ref="C180:S180"/>
    <mergeCell ref="C199:E199"/>
    <mergeCell ref="C200:S200"/>
    <mergeCell ref="C201:E201"/>
    <mergeCell ref="C204:E204"/>
    <mergeCell ref="C205:E205"/>
    <mergeCell ref="C190:S190"/>
    <mergeCell ref="C191:E191"/>
    <mergeCell ref="C194:E194"/>
    <mergeCell ref="C195:S195"/>
    <mergeCell ref="C196:E196"/>
    <mergeCell ref="C213:E213"/>
    <mergeCell ref="C216:E216"/>
    <mergeCell ref="C217:E217"/>
    <mergeCell ref="C220:E220"/>
    <mergeCell ref="C221:S221"/>
    <mergeCell ref="C206:S206"/>
    <mergeCell ref="A207:K207"/>
    <mergeCell ref="A208:S208"/>
    <mergeCell ref="A209:S209"/>
    <mergeCell ref="C210:E210"/>
    <mergeCell ref="C233:E233"/>
    <mergeCell ref="C234:S234"/>
    <mergeCell ref="C235:E235"/>
    <mergeCell ref="C238:E238"/>
    <mergeCell ref="C239:S239"/>
    <mergeCell ref="C222:E222"/>
    <mergeCell ref="C225:E225"/>
    <mergeCell ref="C226:S226"/>
    <mergeCell ref="C227:E227"/>
    <mergeCell ref="C230:E230"/>
    <mergeCell ref="C249:S249"/>
    <mergeCell ref="C250:E250"/>
    <mergeCell ref="C251:S251"/>
    <mergeCell ref="C252:E252"/>
    <mergeCell ref="C253:S253"/>
    <mergeCell ref="C240:E240"/>
    <mergeCell ref="C243:E243"/>
    <mergeCell ref="C244:S244"/>
    <mergeCell ref="C245:E245"/>
    <mergeCell ref="C248:E248"/>
    <mergeCell ref="C259:S259"/>
    <mergeCell ref="C260:E260"/>
    <mergeCell ref="C263:E263"/>
    <mergeCell ref="C264:S264"/>
    <mergeCell ref="C265:E265"/>
    <mergeCell ref="C254:E254"/>
    <mergeCell ref="C255:S255"/>
    <mergeCell ref="C256:E256"/>
    <mergeCell ref="C257:S257"/>
    <mergeCell ref="C258:E258"/>
    <mergeCell ref="C277:E277"/>
    <mergeCell ref="C278:S278"/>
    <mergeCell ref="C279:E279"/>
    <mergeCell ref="C280:E280"/>
    <mergeCell ref="C281:E281"/>
    <mergeCell ref="C268:E268"/>
    <mergeCell ref="C271:E271"/>
    <mergeCell ref="C272:E272"/>
    <mergeCell ref="C273:S273"/>
    <mergeCell ref="C274:E274"/>
    <mergeCell ref="C291:E291"/>
    <mergeCell ref="C294:E294"/>
    <mergeCell ref="C295:S295"/>
    <mergeCell ref="A296:S296"/>
    <mergeCell ref="C297:E297"/>
    <mergeCell ref="C284:E284"/>
    <mergeCell ref="C285:S285"/>
    <mergeCell ref="C286:E286"/>
    <mergeCell ref="C289:E289"/>
    <mergeCell ref="C290:S290"/>
    <mergeCell ref="C307:E307"/>
    <mergeCell ref="C310:E310"/>
    <mergeCell ref="C311:S311"/>
    <mergeCell ref="C312:E312"/>
    <mergeCell ref="C315:E315"/>
    <mergeCell ref="C300:E300"/>
    <mergeCell ref="C301:S301"/>
    <mergeCell ref="C302:E302"/>
    <mergeCell ref="C305:E305"/>
    <mergeCell ref="C306:S306"/>
    <mergeCell ref="C325:E325"/>
    <mergeCell ref="C326:S326"/>
    <mergeCell ref="C327:E327"/>
    <mergeCell ref="C330:E330"/>
    <mergeCell ref="C331:S331"/>
    <mergeCell ref="C316:S316"/>
    <mergeCell ref="C317:E317"/>
    <mergeCell ref="C320:E320"/>
    <mergeCell ref="C321:S321"/>
    <mergeCell ref="C322:E322"/>
    <mergeCell ref="C341:S341"/>
    <mergeCell ref="C342:E342"/>
    <mergeCell ref="C345:E345"/>
    <mergeCell ref="C346:S346"/>
    <mergeCell ref="C347:E347"/>
    <mergeCell ref="C332:E332"/>
    <mergeCell ref="C335:E335"/>
    <mergeCell ref="C336:S336"/>
    <mergeCell ref="C337:E337"/>
    <mergeCell ref="C340:E340"/>
    <mergeCell ref="C355:E355"/>
    <mergeCell ref="C358:E358"/>
    <mergeCell ref="C359:S359"/>
    <mergeCell ref="C360:E360"/>
    <mergeCell ref="C363:E363"/>
    <mergeCell ref="C350:E350"/>
    <mergeCell ref="C351:S351"/>
    <mergeCell ref="A352:K352"/>
    <mergeCell ref="A353:S353"/>
    <mergeCell ref="A354:S354"/>
    <mergeCell ref="C371:E371"/>
    <mergeCell ref="C374:E374"/>
    <mergeCell ref="C375:S375"/>
    <mergeCell ref="C376:E376"/>
    <mergeCell ref="C379:E379"/>
    <mergeCell ref="C364:S364"/>
    <mergeCell ref="C365:E365"/>
    <mergeCell ref="C368:E368"/>
    <mergeCell ref="C369:S369"/>
    <mergeCell ref="A370:S370"/>
    <mergeCell ref="C389:E389"/>
    <mergeCell ref="C390:S390"/>
    <mergeCell ref="C391:E391"/>
    <mergeCell ref="C394:E394"/>
    <mergeCell ref="C395:S395"/>
    <mergeCell ref="C380:S380"/>
    <mergeCell ref="C381:E381"/>
    <mergeCell ref="C384:E384"/>
    <mergeCell ref="C385:S385"/>
    <mergeCell ref="C386:E386"/>
    <mergeCell ref="C405:S405"/>
    <mergeCell ref="C406:E406"/>
    <mergeCell ref="C409:E409"/>
    <mergeCell ref="C410:S410"/>
    <mergeCell ref="C411:E411"/>
    <mergeCell ref="C396:E396"/>
    <mergeCell ref="C399:E399"/>
    <mergeCell ref="C400:S400"/>
    <mergeCell ref="C401:E401"/>
    <mergeCell ref="C404:E404"/>
    <mergeCell ref="C421:E421"/>
    <mergeCell ref="C424:E424"/>
    <mergeCell ref="C425:S425"/>
    <mergeCell ref="C426:E426"/>
    <mergeCell ref="C429:E429"/>
    <mergeCell ref="C414:E414"/>
    <mergeCell ref="C415:S415"/>
    <mergeCell ref="C416:E416"/>
    <mergeCell ref="C419:E419"/>
    <mergeCell ref="C420:S420"/>
    <mergeCell ref="C439:E439"/>
    <mergeCell ref="C440:S440"/>
    <mergeCell ref="C441:E441"/>
    <mergeCell ref="C444:E444"/>
    <mergeCell ref="C445:S445"/>
    <mergeCell ref="C430:S430"/>
    <mergeCell ref="C431:E431"/>
    <mergeCell ref="C434:E434"/>
    <mergeCell ref="C435:S435"/>
    <mergeCell ref="C436:E436"/>
    <mergeCell ref="A462:K462"/>
    <mergeCell ref="A463:K463"/>
    <mergeCell ref="A464:K464"/>
    <mergeCell ref="A455:K455"/>
    <mergeCell ref="A446:K446"/>
    <mergeCell ref="A447:S447"/>
    <mergeCell ref="C448:E448"/>
    <mergeCell ref="C451:E451"/>
    <mergeCell ref="A454:K454"/>
    <mergeCell ref="A490:K490"/>
    <mergeCell ref="A480:K480"/>
    <mergeCell ref="A481:K481"/>
    <mergeCell ref="A482:K482"/>
    <mergeCell ref="A483:K483"/>
    <mergeCell ref="A484:K484"/>
    <mergeCell ref="A456:K456"/>
    <mergeCell ref="A475:K475"/>
    <mergeCell ref="A476:K476"/>
    <mergeCell ref="A477:K477"/>
    <mergeCell ref="A478:K478"/>
    <mergeCell ref="A479:K479"/>
    <mergeCell ref="A470:K470"/>
    <mergeCell ref="A471:K471"/>
    <mergeCell ref="A472:K472"/>
    <mergeCell ref="A473:K473"/>
    <mergeCell ref="A474:K474"/>
    <mergeCell ref="A465:K465"/>
    <mergeCell ref="A466:K466"/>
    <mergeCell ref="A467:K467"/>
    <mergeCell ref="A468:K468"/>
    <mergeCell ref="A469:K469"/>
    <mergeCell ref="A460:K460"/>
    <mergeCell ref="A461:K461"/>
    <mergeCell ref="A508:Q508"/>
    <mergeCell ref="I510:K510"/>
    <mergeCell ref="A459:K459"/>
    <mergeCell ref="A458:K458"/>
    <mergeCell ref="A457:K457"/>
    <mergeCell ref="A487:K487"/>
    <mergeCell ref="A501:Q501"/>
    <mergeCell ref="A502:Q502"/>
    <mergeCell ref="A504:Q504"/>
    <mergeCell ref="A505:Q505"/>
    <mergeCell ref="A507:Q507"/>
    <mergeCell ref="A495:K495"/>
    <mergeCell ref="A496:K496"/>
    <mergeCell ref="A497:K497"/>
    <mergeCell ref="A498:K498"/>
    <mergeCell ref="A499:K499"/>
    <mergeCell ref="A491:K491"/>
    <mergeCell ref="A492:K492"/>
    <mergeCell ref="A493:K493"/>
    <mergeCell ref="A494:K494"/>
    <mergeCell ref="A485:K485"/>
    <mergeCell ref="A486:K486"/>
    <mergeCell ref="A488:K488"/>
    <mergeCell ref="A489:K48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Прокладка КЛ от ПС-106 с ценами</vt:lpstr>
      <vt:lpstr>'Прокладка КЛ от ПС-106 с ценами'!Заголовки_для_печати</vt:lpstr>
      <vt:lpstr>'Прокладка КЛ от ПС-106 с ценами'!Область_печати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2023-03-02T08:19:36Z</cp:lastPrinted>
  <dcterms:created xsi:type="dcterms:W3CDTF">2020-09-30T08:50:27Z</dcterms:created>
  <dcterms:modified xsi:type="dcterms:W3CDTF">2024-12-09T07:35:57Z</dcterms:modified>
</cp:coreProperties>
</file>