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!!! ОФОРМЛЕНО на подпись\"/>
    </mc:Choice>
  </mc:AlternateContent>
  <xr:revisionPtr revIDLastSave="0" documentId="13_ncr:1_{7F900EA8-0632-40B0-955F-C6886844F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(рынок)" sheetId="8" r:id="rId1"/>
    <sheet name="ЛСР" sheetId="7" r:id="rId2"/>
    <sheet name="Каб.линии_анализ ЛСРкорр_26.11" sheetId="6" r:id="rId3"/>
    <sheet name="трудозатраты" sheetId="5" r:id="rId4"/>
    <sheet name="Каб.линии_анализ ЛСР" sheetId="3" r:id="rId5"/>
    <sheet name="ЛСР  Ремонт пути №3_11.09 v3-25" sheetId="1" state="hidden" r:id="rId6"/>
    <sheet name="анализ" sheetId="2" state="hidden" r:id="rId7"/>
  </sheets>
  <externalReferences>
    <externalReference r:id="rId8"/>
  </externalReferences>
  <definedNames>
    <definedName name="_xlnm._FilterDatabase" localSheetId="0" hidden="1">'ЛСР (рынок)'!$A$35:$N$424</definedName>
    <definedName name="ГС_Итог.БИМ.ВетикальныеСтроки2020">'[1]ЛСР форма ЛЭУ'!#REF!</definedName>
    <definedName name="ГС_Коэффициенты2020">'[1]ЛСР форма ЛЭУ'!#REF!</definedName>
    <definedName name="ГС_Разделы">'[1]ЛСР форма ЛЭУ'!#REF!</definedName>
    <definedName name="ГС_Строки\ТипСтроки_Позиция">'[1]ЛСР форма ЛЭУ'!#REF!</definedName>
    <definedName name="_xlnm.Print_Titles" localSheetId="1">ЛСР!$38:$38</definedName>
    <definedName name="_xlnm.Print_Titles" localSheetId="5">'ЛСР  Ремонт пути №3_11.09 v3-25'!$38:$38</definedName>
    <definedName name="_xlnm.Print_Titles" localSheetId="0">'ЛСР (рынок)'!$38:$38</definedName>
    <definedName name="_xlnm.Print_Titles" localSheetId="3">трудозатраты!$8:$8</definedName>
    <definedName name="_xlnm.Print_Area" localSheetId="1">ЛСР!$A$1:$N$1725</definedName>
    <definedName name="_xlnm.Print_Area" localSheetId="5">'ЛСР  Ремонт пути №3_11.09 v3-25'!$A$1:$N$562</definedName>
    <definedName name="_xlnm.Print_Area" localSheetId="0">'ЛСР (рынок)'!$A$1:$N$1725</definedName>
    <definedName name="_xlnm.Print_Area" localSheetId="3">трудозатраты!$A:$E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3" i="8" l="1"/>
  <c r="L123" i="8" s="1"/>
  <c r="J90" i="8"/>
  <c r="L90" i="8" s="1"/>
  <c r="L94" i="8" s="1"/>
  <c r="J85" i="8"/>
  <c r="I84" i="8"/>
  <c r="I83" i="8"/>
  <c r="L82" i="8"/>
  <c r="L81" i="8"/>
  <c r="L80" i="8"/>
  <c r="L79" i="8"/>
  <c r="L86" i="8" s="1"/>
  <c r="L68" i="8"/>
  <c r="I70" i="8"/>
  <c r="I69" i="8"/>
  <c r="L67" i="8"/>
  <c r="L66" i="8"/>
  <c r="L65" i="8"/>
  <c r="L72" i="8" s="1"/>
  <c r="L74" i="8" s="1"/>
  <c r="L48" i="8"/>
  <c r="L47" i="8"/>
  <c r="J51" i="8"/>
  <c r="I50" i="8"/>
  <c r="I49" i="8"/>
  <c r="L56" i="8"/>
  <c r="L60" i="8" s="1"/>
  <c r="J56" i="8"/>
  <c r="L46" i="8"/>
  <c r="L88" i="8" l="1"/>
  <c r="L87" i="8"/>
  <c r="L85" i="8"/>
  <c r="L73" i="8"/>
  <c r="L71" i="8"/>
  <c r="L75" i="8" s="1"/>
  <c r="L45" i="8"/>
  <c r="L89" i="8" l="1"/>
  <c r="L52" i="8"/>
  <c r="L51" i="8"/>
  <c r="L53" i="8" l="1"/>
  <c r="L54" i="8"/>
  <c r="L55" i="8" l="1"/>
  <c r="I16" i="6" l="1"/>
  <c r="G13" i="6"/>
  <c r="I13" i="6" s="1"/>
  <c r="G12" i="6"/>
  <c r="G10" i="6"/>
  <c r="G8" i="6"/>
  <c r="G6" i="6"/>
  <c r="G4" i="6"/>
  <c r="C4" i="6"/>
  <c r="C14" i="6"/>
  <c r="G11" i="6"/>
  <c r="I11" i="6"/>
  <c r="E11" i="6"/>
  <c r="C10" i="6"/>
  <c r="C6" i="6"/>
  <c r="C8" i="6" s="1"/>
  <c r="E13" i="6"/>
  <c r="H7" i="6"/>
  <c r="G7" i="6"/>
  <c r="I7" i="6" s="1"/>
  <c r="E7" i="6"/>
  <c r="D7" i="6"/>
  <c r="G9" i="6"/>
  <c r="I9" i="6" s="1"/>
  <c r="E9" i="6"/>
  <c r="G5" i="6"/>
  <c r="I5" i="6" s="1"/>
  <c r="E5" i="6"/>
  <c r="F37" i="5"/>
  <c r="F20" i="5"/>
  <c r="F19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0" i="5"/>
  <c r="A19" i="5"/>
  <c r="A18" i="5"/>
  <c r="A17" i="5"/>
  <c r="A16" i="5"/>
  <c r="A15" i="5"/>
  <c r="A14" i="5"/>
  <c r="A13" i="5"/>
  <c r="A12" i="5"/>
  <c r="A11" i="5"/>
  <c r="I10" i="3"/>
  <c r="I11" i="3"/>
  <c r="I9" i="3"/>
  <c r="I6" i="3"/>
  <c r="I4" i="3"/>
  <c r="G10" i="3"/>
  <c r="G11" i="3"/>
  <c r="G9" i="3"/>
  <c r="G6" i="3"/>
  <c r="G4" i="3"/>
  <c r="E11" i="3"/>
  <c r="E10" i="3"/>
  <c r="E9" i="3"/>
  <c r="E6" i="3"/>
  <c r="E4" i="3"/>
  <c r="C12" i="3"/>
  <c r="H8" i="3"/>
  <c r="D8" i="3"/>
  <c r="G8" i="3"/>
  <c r="I8" i="3" s="1"/>
  <c r="G7" i="3"/>
  <c r="I7" i="3" s="1"/>
  <c r="E7" i="3"/>
  <c r="G5" i="3"/>
  <c r="I5" i="3" s="1"/>
  <c r="E5" i="3"/>
  <c r="C17" i="2"/>
  <c r="D17" i="2" s="1"/>
  <c r="H8" i="2"/>
  <c r="D8" i="2"/>
  <c r="C8" i="2"/>
  <c r="E12" i="2"/>
  <c r="C12" i="2"/>
  <c r="R547" i="1"/>
  <c r="I6" i="2"/>
  <c r="I9" i="2"/>
  <c r="C20" i="2" s="1"/>
  <c r="G20" i="2" s="1"/>
  <c r="I10" i="2"/>
  <c r="C19" i="2" s="1"/>
  <c r="G19" i="2" s="1"/>
  <c r="I11" i="2"/>
  <c r="C21" i="2" s="1"/>
  <c r="G21" i="2" s="1"/>
  <c r="I4" i="2"/>
  <c r="G7" i="2"/>
  <c r="I7" i="2" s="1"/>
  <c r="G5" i="2"/>
  <c r="I5" i="2" s="1"/>
  <c r="G6" i="2"/>
  <c r="G9" i="2"/>
  <c r="G10" i="2"/>
  <c r="G11" i="2"/>
  <c r="G4" i="2"/>
  <c r="E7" i="2"/>
  <c r="E5" i="2"/>
  <c r="I10" i="6" l="1"/>
  <c r="I8" i="6"/>
  <c r="G14" i="6"/>
  <c r="E12" i="6"/>
  <c r="E14" i="6" s="1"/>
  <c r="I6" i="6"/>
  <c r="E6" i="6"/>
  <c r="E10" i="6"/>
  <c r="E8" i="6"/>
  <c r="E4" i="6"/>
  <c r="E12" i="3"/>
  <c r="I12" i="3"/>
  <c r="G12" i="3"/>
  <c r="E8" i="3"/>
  <c r="G12" i="2"/>
  <c r="M7" i="2"/>
  <c r="P7" i="2" s="1"/>
  <c r="C18" i="2"/>
  <c r="D18" i="2" s="1"/>
  <c r="G18" i="2" s="1"/>
  <c r="C22" i="2"/>
  <c r="G17" i="2"/>
  <c r="D22" i="2"/>
  <c r="M5" i="2"/>
  <c r="N5" i="2" s="1"/>
  <c r="P5" i="2" s="1"/>
  <c r="I12" i="2"/>
  <c r="G8" i="2"/>
  <c r="I8" i="2" s="1"/>
  <c r="E8" i="2"/>
  <c r="I12" i="6" l="1"/>
  <c r="I4" i="6"/>
  <c r="I14" i="6" s="1"/>
  <c r="D25" i="2"/>
  <c r="D26" i="2" s="1"/>
  <c r="G22" i="2"/>
</calcChain>
</file>

<file path=xl/sharedStrings.xml><?xml version="1.0" encoding="utf-8"?>
<sst xmlns="http://schemas.openxmlformats.org/spreadsheetml/2006/main" count="12869" uniqueCount="943">
  <si>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</si>
  <si>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</si>
  <si>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</si>
  <si>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</si>
  <si>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</si>
  <si>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</si>
  <si>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</si>
  <si>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</si>
  <si>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</si>
  <si>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</si>
  <si>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</si>
  <si>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</si>
  <si>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</si>
  <si>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</si>
  <si>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</si>
  <si>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и устройство пути №3 от СП24 до СП35.</t>
  </si>
  <si>
    <t>(наименование объекта капитального строительства)</t>
  </si>
  <si>
    <t>ЛОКАЛЬНЫЙ СМЕТНЫЙ РАСЧЕТ (СМЕТА) № 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</si>
  <si>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</si>
  <si>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</si>
  <si>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</si>
  <si>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</si>
  <si>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</si>
  <si>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</si>
  <si>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</si>
  <si>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</si>
  <si>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</si>
  <si>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</si>
  <si>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(2900,76)</t>
  </si>
  <si>
    <t>тыс.руб.</t>
  </si>
  <si>
    <t>в том числе:</t>
  </si>
  <si>
    <t>строительных работ</t>
  </si>
  <si>
    <t>(2084,57)</t>
  </si>
  <si>
    <t>Средства на оплату труда рабочих</t>
  </si>
  <si>
    <t>(21,58)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</si>
  <si>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</si>
  <si>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</si>
  <si>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</si>
  <si>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</si>
  <si>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</si>
  <si>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</si>
  <si>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</si>
  <si>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</si>
  <si>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</si>
  <si>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</si>
  <si>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</si>
  <si>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</si>
  <si>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</si>
  <si>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</si>
  <si>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</si>
  <si>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</si>
  <si>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</si>
  <si>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</si>
  <si>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</si>
  <si>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</si>
  <si>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</si>
  <si>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</si>
  <si>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</si>
  <si>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</si>
  <si>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</si>
  <si>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</si>
  <si>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</si>
  <si>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</si>
  <si>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</si>
  <si>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</si>
  <si>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</si>
  <si>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</si>
  <si>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</si>
  <si>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</si>
  <si>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</si>
  <si>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</si>
  <si>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</si>
  <si>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</si>
  <si>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</si>
  <si>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</si>
  <si>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</si>
  <si>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</si>
  <si>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</si>
  <si>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</si>
  <si>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ЭМ</t>
  </si>
  <si>
    <t>3</t>
  </si>
  <si>
    <t>в т.ч. ОТм</t>
  </si>
  <si>
    <t>4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</si>
  <si>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</si>
  <si>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</si>
  <si>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</si>
  <si>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</si>
  <si>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</si>
  <si>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</si>
  <si>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</si>
  <si>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</si>
  <si>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</si>
  <si>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</si>
  <si>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</si>
  <si>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</si>
  <si>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</si>
  <si>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</si>
  <si>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</si>
  <si>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</si>
  <si>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</si>
  <si>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</si>
  <si>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</si>
  <si>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</si>
  <si>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</si>
  <si>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</si>
  <si>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</si>
  <si>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</si>
  <si>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</si>
  <si>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</si>
  <si>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</si>
  <si>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</si>
  <si>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</si>
  <si>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</si>
  <si>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</si>
  <si>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</si>
  <si>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</si>
  <si>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</si>
  <si>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</si>
  <si>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</si>
  <si>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</si>
  <si>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</si>
  <si>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</si>
  <si>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</si>
  <si>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</si>
  <si>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</si>
  <si>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</si>
  <si>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</si>
  <si>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</si>
  <si>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</si>
  <si>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</si>
  <si>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</si>
  <si>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</si>
  <si>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</si>
  <si>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</si>
  <si>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</si>
  <si>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</si>
  <si>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</si>
  <si>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</si>
  <si>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</si>
  <si>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</si>
  <si>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</si>
  <si>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</si>
  <si>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</si>
  <si>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</si>
  <si>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</si>
  <si>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</si>
  <si>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</si>
  <si>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</si>
  <si>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</si>
  <si>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</si>
  <si>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</si>
  <si>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</si>
  <si>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</si>
  <si>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</si>
  <si>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</si>
  <si>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</si>
  <si>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</si>
  <si>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</si>
  <si>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</si>
  <si>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</si>
  <si>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</si>
  <si>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</si>
  <si>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</si>
  <si>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</si>
  <si>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</si>
  <si>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</si>
  <si>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</si>
  <si>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</si>
  <si>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</si>
  <si>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Объем=(3,52+3)/1000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</si>
  <si>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</si>
  <si>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</si>
  <si>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Объем=40/1000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</si>
  <si>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</si>
  <si>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</si>
  <si>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</si>
  <si>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</si>
  <si>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</si>
  <si>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</si>
  <si>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</si>
  <si>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</si>
  <si>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</si>
  <si>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</si>
  <si>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</si>
  <si>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</si>
  <si>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</si>
  <si>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</si>
  <si>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</si>
  <si>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</si>
  <si>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</si>
  <si>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</si>
  <si>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</si>
  <si>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</si>
  <si>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</si>
  <si>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</si>
  <si>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</si>
  <si>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</si>
  <si>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</si>
  <si>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</si>
  <si>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</si>
  <si>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</si>
  <si>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</si>
  <si>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</si>
  <si>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</si>
  <si>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</si>
  <si>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</si>
  <si>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</si>
  <si>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</si>
  <si>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</si>
  <si>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</si>
  <si>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</si>
  <si>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</si>
  <si>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</si>
  <si>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</si>
  <si>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</si>
  <si>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</si>
  <si>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</si>
  <si>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</si>
  <si>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</si>
  <si>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</si>
  <si>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</si>
  <si>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</si>
  <si>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</si>
  <si>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</si>
  <si>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</si>
  <si>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</si>
  <si>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</si>
  <si>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</si>
  <si>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</si>
  <si>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</si>
  <si>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</si>
  <si>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</si>
  <si>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</si>
  <si>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</si>
  <si>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</si>
  <si>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</si>
  <si>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</si>
  <si>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</si>
  <si>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</si>
  <si>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</si>
  <si>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</si>
  <si>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</si>
  <si>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</si>
  <si>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</si>
  <si>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</si>
  <si>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</si>
  <si>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</si>
  <si>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АО "НТПК" Счет №6846 от августа 2024 г. п.3</t>
  </si>
  <si>
    <t>Шпала железобетонная, Ш1 1-й сорт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</si>
  <si>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</si>
  <si>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</si>
  <si>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</si>
  <si>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</si>
  <si>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</si>
  <si>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</si>
  <si>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</si>
  <si>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</si>
  <si>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</si>
  <si>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</si>
  <si>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</si>
  <si>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</si>
  <si>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</si>
  <si>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</si>
  <si>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 Счет №6846 от августа 2024 г. п.7</t>
  </si>
  <si>
    <t>Болт клеммный М22х75 в сборе (справочно 1840 шт.)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</si>
  <si>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</si>
  <si>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</si>
  <si>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</si>
  <si>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</si>
  <si>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</si>
  <si>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АО "НТПК" Счет №6846 от августа 2024 г. п.9</t>
  </si>
  <si>
    <t>Болт стыковой М27х160 в сборе (справочно 252 шт.)</t>
  </si>
  <si>
    <t>Цена=308000/8,75/1,2</t>
  </si>
  <si>
    <t>40</t>
  </si>
  <si>
    <t>ФССЦ-25.1.05.01-0002</t>
  </si>
  <si>
    <t>Накладка рельсовая двухголовая 2Р65</t>
  </si>
  <si>
    <t>41</t>
  </si>
  <si>
    <t>АО "НТПК" Счет №6846 от августа 2024 г. п.2</t>
  </si>
  <si>
    <t>Накладка 1Р-65 (справочно 84 шт.)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</si>
  <si>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</si>
  <si>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</si>
  <si>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</si>
  <si>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</si>
  <si>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43</t>
  </si>
  <si>
    <t>АО "НТПК" Счет №6846 от августа 2024 г. п.4</t>
  </si>
  <si>
    <t>Подкладка КБ-65 (справочно 920 шт.)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</si>
  <si>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</si>
  <si>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</si>
  <si>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</si>
  <si>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</si>
  <si>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</si>
  <si>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45</t>
  </si>
  <si>
    <t>АО "НТПК" Счет №6846 от августа 2024 г. п.1</t>
  </si>
  <si>
    <t>Рельсы РП65 ДТ350 L=12.5 м (40 шт.)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</si>
  <si>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</si>
  <si>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</si>
  <si>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</si>
  <si>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</si>
  <si>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</si>
  <si>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</si>
  <si>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</si>
  <si>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Цена=132/8,75/1,2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</si>
  <si>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</si>
  <si>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</si>
  <si>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</si>
  <si>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</si>
  <si>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</si>
  <si>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</si>
  <si>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</si>
  <si>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</si>
  <si>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</si>
  <si>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</si>
  <si>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</si>
  <si>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</si>
  <si>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</si>
  <si>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</si>
  <si>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</si>
  <si>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</si>
  <si>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</si>
  <si>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</si>
  <si>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</si>
  <si>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</si>
  <si>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</si>
  <si>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</si>
  <si>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</si>
  <si>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</si>
  <si>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</si>
  <si>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</si>
  <si>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</si>
  <si>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</si>
  <si>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</si>
  <si>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</si>
  <si>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</si>
  <si>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</si>
  <si>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</si>
  <si>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</si>
  <si>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Объем=39/1000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</si>
  <si>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</si>
  <si>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</si>
  <si>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</si>
  <si>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</si>
  <si>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</si>
  <si>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</si>
  <si>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</si>
  <si>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</si>
  <si>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</si>
  <si>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</si>
  <si>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</si>
  <si>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</si>
  <si>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</si>
  <si>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</si>
  <si>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</si>
  <si>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</si>
  <si>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</si>
  <si>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</si>
  <si>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</si>
  <si>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</si>
  <si>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</si>
  <si>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</si>
  <si>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</si>
  <si>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</si>
  <si>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</si>
  <si>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</si>
  <si>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</si>
  <si>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</si>
  <si>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</si>
  <si>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</si>
  <si>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</si>
  <si>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</si>
  <si>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</si>
  <si>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</si>
  <si>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</si>
  <si>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Ремонт и устройство пути №3 от СП24 до СП35, расположенного на территории АО "Коломенс</t>
  </si>
  <si>
    <t>руб.</t>
  </si>
  <si>
    <t>чел/час</t>
  </si>
  <si>
    <t>маш-час</t>
  </si>
  <si>
    <t>МАТ</t>
  </si>
  <si>
    <t>НР</t>
  </si>
  <si>
    <t>СП</t>
  </si>
  <si>
    <t>без непредв.</t>
  </si>
  <si>
    <t>с непредв. 3%</t>
  </si>
  <si>
    <t>ФОТ(рабочих)</t>
  </si>
  <si>
    <t>ЭМ(+ ФОТ машинистов)</t>
  </si>
  <si>
    <t>Итого</t>
  </si>
  <si>
    <t>с непредв. 3% с НДС</t>
  </si>
  <si>
    <t>Без Дог. коэфф. с материалами по прайсам (++%)</t>
  </si>
  <si>
    <t>без непредв. с НДС</t>
  </si>
  <si>
    <t>* трудозатраты машинистов</t>
  </si>
  <si>
    <t>*трудозатраты рабочих</t>
  </si>
  <si>
    <t>* на работу механизмов</t>
  </si>
  <si>
    <t>Машины и механизмы</t>
  </si>
  <si>
    <t>Материалы</t>
  </si>
  <si>
    <t>Накладные расходы</t>
  </si>
  <si>
    <t>смета</t>
  </si>
  <si>
    <t>Статья</t>
  </si>
  <si>
    <t>Сметная прибыль/маржа</t>
  </si>
  <si>
    <t>Факт</t>
  </si>
  <si>
    <t>коэф факт</t>
  </si>
  <si>
    <t>коэф</t>
  </si>
  <si>
    <t>текущая</t>
  </si>
  <si>
    <t>С Взис и зим</t>
  </si>
  <si>
    <t>Ком.расц</t>
  </si>
  <si>
    <t>без ВЗиС и ЗУ с НДС 20%</t>
  </si>
  <si>
    <t>без ВЗиС и ЗУ, без НДС</t>
  </si>
  <si>
    <t>с ВЗиС и ЗУ, без НДС</t>
  </si>
  <si>
    <t>с ВЗиС и ЗУ с НДС 20%</t>
  </si>
  <si>
    <t>на 3кв.24г., без Дог. коэфф. с материалами по прайсам (++%)</t>
  </si>
  <si>
    <t>РАСЧЕТ ПОТРЕБНОСТИ В МАТЕРИАЛАХ</t>
  </si>
  <si>
    <t>Стройка</t>
  </si>
  <si>
    <t>Московская область, г. Мытищи, ул. Колонцова, стр.4Б/3</t>
  </si>
  <si>
    <t>Объект</t>
  </si>
  <si>
    <t>Смета № 04-01-01</t>
  </si>
  <si>
    <t>Реконструкция высоковольтного кабеля от ПС-106 к ПС -6 кВ-26</t>
  </si>
  <si>
    <t>Код ресурса</t>
  </si>
  <si>
    <t>Наименование ресурса</t>
  </si>
  <si>
    <t>Ед. изм.</t>
  </si>
  <si>
    <t>Кол.</t>
  </si>
  <si>
    <t>Ресурсы подрядчика</t>
  </si>
  <si>
    <t xml:space="preserve">          Трудозатраты</t>
  </si>
  <si>
    <t>10-3-3</t>
  </si>
  <si>
    <t>Инженер III категории</t>
  </si>
  <si>
    <t xml:space="preserve">1 </t>
  </si>
  <si>
    <t>1-3-0</t>
  </si>
  <si>
    <t>Затраты труда рабочих (средний разряд работы 3,0)</t>
  </si>
  <si>
    <t>1-3-5</t>
  </si>
  <si>
    <t>Затраты труда рабочих (средний разряд работы 3,5)</t>
  </si>
  <si>
    <t>1-3-8</t>
  </si>
  <si>
    <t>Затраты труда рабочих (ср 3,8)</t>
  </si>
  <si>
    <t>Затраты труда рабочих (средний разряд работы 3,8)</t>
  </si>
  <si>
    <t>1-3-9</t>
  </si>
  <si>
    <t>Затраты труда рабочих (средний разряд работы 3,9)</t>
  </si>
  <si>
    <t>1-4-0</t>
  </si>
  <si>
    <t>Затраты труда рабочих (средний разряд работы 4,0)</t>
  </si>
  <si>
    <t>1-4-2</t>
  </si>
  <si>
    <t>Затраты труда рабочих (средний разряд работы 4,2)</t>
  </si>
  <si>
    <t>1-6-0</t>
  </si>
  <si>
    <t>Затраты труда рабочих (средний разряд работы 6,0)</t>
  </si>
  <si>
    <t>Затраты труда машинистов</t>
  </si>
  <si>
    <t xml:space="preserve">          Машины и механизмы</t>
  </si>
  <si>
    <t>91.05.01-017</t>
  </si>
  <si>
    <t>Краны башенные, грузоподъемность 8 т</t>
  </si>
  <si>
    <t>маш.час</t>
  </si>
  <si>
    <t>91.05.02-005</t>
  </si>
  <si>
    <t>Краны козловые, грузоподъемность 32 т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</si>
  <si>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</si>
  <si>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</si>
  <si>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</si>
  <si>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</si>
  <si>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91.05.06-008</t>
  </si>
  <si>
    <t>Краны на гусеничном ходу, грузоподъемность 40 т</t>
  </si>
  <si>
    <t>91.05.06-009</t>
  </si>
  <si>
    <t>Краны на гусеничном ходу, грузоподъемность 50-63 т</t>
  </si>
  <si>
    <t>91.06.01-003</t>
  </si>
  <si>
    <t>Домкраты гидравлические, грузоподъемность 63-100 т</t>
  </si>
  <si>
    <t>91.06.03-062</t>
  </si>
  <si>
    <t>Лебедки электрические тяговым усилием до 31,39 кН (3,2 т)</t>
  </si>
  <si>
    <t>91.06.06-042</t>
  </si>
  <si>
    <t>Подъемники гидравлические, высота подъема 10 м</t>
  </si>
  <si>
    <t>маш.-ч</t>
  </si>
  <si>
    <t>91.14.02-001</t>
  </si>
  <si>
    <t>Автомобили бортовые, грузоподъемность до 5 т</t>
  </si>
  <si>
    <t>91.15.03-014</t>
  </si>
  <si>
    <t>Тракторы на пневмоколесном ходу, мощность 59 кВт (80 л.с.)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</si>
  <si>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</si>
  <si>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</si>
  <si>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</si>
  <si>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</si>
  <si>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91.17.04-233</t>
  </si>
  <si>
    <t>Установки для сварки ручной дуговой (постоянного тока)</t>
  </si>
  <si>
    <t>91.18.01-012</t>
  </si>
  <si>
    <t>Компрессоры передвижные с электродвигателем давление 600 кПа (6 ат), производительность до 3,5 м3/мин</t>
  </si>
  <si>
    <t>91.21.01-012</t>
  </si>
  <si>
    <t>Агрегаты окрасочные высокого давления для окраски поверхностей конструкций, мощность 1 кВт</t>
  </si>
  <si>
    <t xml:space="preserve">          Материалы</t>
  </si>
  <si>
    <t>01.1.01.09-0024</t>
  </si>
  <si>
    <t>Шнур асбестовый общего назначения ШАОН, диаметр 3-5 мм</t>
  </si>
  <si>
    <t>01.3.01.01-0001</t>
  </si>
  <si>
    <t>Бензин авиационный Б-70</t>
  </si>
  <si>
    <t>01.3.01.05-0009</t>
  </si>
  <si>
    <t>Парафин нефтяной твердый Т-1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</si>
  <si>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</si>
  <si>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</si>
  <si>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</si>
  <si>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</si>
  <si>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</si>
  <si>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01.7.03.01-0001</t>
  </si>
  <si>
    <t>Вода</t>
  </si>
  <si>
    <t>01.7.03.04-0001</t>
  </si>
  <si>
    <t>Электроэнергия</t>
  </si>
  <si>
    <t>кВт-ч</t>
  </si>
  <si>
    <t>01.7.06.07-0002</t>
  </si>
  <si>
    <t>Лента монтажная, тип ЛМ-5</t>
  </si>
  <si>
    <t>10 м</t>
  </si>
  <si>
    <t>01.7.07.08-0003</t>
  </si>
  <si>
    <t>Мыло хозяйственное твердое 72%</t>
  </si>
  <si>
    <t>01.7.07.29-0111</t>
  </si>
  <si>
    <t>Пакля пропитанная</t>
  </si>
  <si>
    <t>01.7.07.29-0221</t>
  </si>
  <si>
    <t>Состав уплотнительный</t>
  </si>
  <si>
    <t>01.7.11.07-0032</t>
  </si>
  <si>
    <t>Электроды сварочные Э42, диаметр 4 мм</t>
  </si>
  <si>
    <t>01.7.11.07-0034</t>
  </si>
  <si>
    <t>Электроды сварочные Э42А, диаметр 4 мм</t>
  </si>
  <si>
    <t>01.7.11.07-0055</t>
  </si>
  <si>
    <t>Электроды сварочные Э42А, диаметр 6 мм</t>
  </si>
  <si>
    <t>01.7.15.03-0014</t>
  </si>
  <si>
    <t>Болты с гайками и шайбами для санитарно-технических работ, диаметр 16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</si>
  <si>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</si>
  <si>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</si>
  <si>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</si>
  <si>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</si>
  <si>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01.7.15.07-0014</t>
  </si>
  <si>
    <t>Дюбели распорные полипропиленовые</t>
  </si>
  <si>
    <t>01.7.15.14-0043</t>
  </si>
  <si>
    <t>Шурупы самонарезающий прокалывающий, для крепления металлических профилей или листовых деталей 3,5/11 мм</t>
  </si>
  <si>
    <t>01.7.15.14-0165</t>
  </si>
  <si>
    <t>Шурупы с полукруглой головкой 4х40 мм</t>
  </si>
  <si>
    <t>01.7.17.06-0091</t>
  </si>
  <si>
    <t>Круг отрезной, размер 125 мм</t>
  </si>
  <si>
    <t>01.7.17.09-1018</t>
  </si>
  <si>
    <t>Бур с победитовым наконечником из твердого сплава, с хвостовиком SDS-max, размеры 22х340 мм</t>
  </si>
  <si>
    <t>01.7.19.02-0041</t>
  </si>
  <si>
    <t>Кольца резиновые для чугунных напорных труб диаметром 65-300 мм</t>
  </si>
  <si>
    <t>01.7.20.08-0051</t>
  </si>
  <si>
    <t>Ветошь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</si>
  <si>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</si>
  <si>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</si>
  <si>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</si>
  <si>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</si>
  <si>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</si>
  <si>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</si>
  <si>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</si>
  <si>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</si>
  <si>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</si>
  <si>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</si>
  <si>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10.3.02.03-0011</t>
  </si>
  <si>
    <t>Припои оловянно-свинцовые бессурьмянистые, марка ПОС30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</si>
  <si>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</si>
  <si>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</si>
  <si>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</si>
  <si>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</si>
  <si>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14.4.02.09-0301</t>
  </si>
  <si>
    <t>Композиция антикоррозионная цинкнаполненная</t>
  </si>
  <si>
    <t>14.4.03.03-0002</t>
  </si>
  <si>
    <t>Лак битумный БТ-123</t>
  </si>
  <si>
    <t>14.5.09.07-0030</t>
  </si>
  <si>
    <t>Растворитель Р-4</t>
  </si>
  <si>
    <t>20.2.01.05-0011</t>
  </si>
  <si>
    <t>Гильзы кабельные медные ГМ 120</t>
  </si>
  <si>
    <t>20.2.08.07-0033</t>
  </si>
  <si>
    <t>Скоба У1078</t>
  </si>
  <si>
    <t>999-9950</t>
  </si>
  <si>
    <t>Вспомогательные ненормируемые ресурсы (2% от Оплаты труда рабочих)</t>
  </si>
  <si>
    <t>руб</t>
  </si>
  <si>
    <t>ИП Николашина А.А. Счет №2827 от 25.11.24 г. п.1</t>
  </si>
  <si>
    <t>Пена двухкомпонентная огнезащитная DN1201 (330мл)</t>
  </si>
  <si>
    <t>ООО "Все инструменты.ру" Счет №2408-286218-99348 от 25.1.24г.  п.2</t>
  </si>
  <si>
    <t>Система КМ Лоток лестничный 100x400x1,2 L3000 мм INOX304 N LL100-400-1.2-3000 INOX304 N</t>
  </si>
  <si>
    <t>ООО "Все инструменты.ру" Счет №2408-286218-99348 от 25.11.24г.   п.1</t>
  </si>
  <si>
    <t>Система КМ Лоток лестничный 100х200х1,2 L3000 мм Быстрый монтаж LO6893 LLS100-200-1.2-3000</t>
  </si>
  <si>
    <t>ООО "Все инструменты.ру" Счет №2408-286218-99348 от 25.11.24г.  п.1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</si>
  <si>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</si>
  <si>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</si>
  <si>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ООО "Все инструменты.ру" Счет №2408-286218-99348 от 25.11.24г.  п.2</t>
  </si>
  <si>
    <t>ООО "Все инструменты.ру" Счет №2408-286218-99348 от 25.11.24г.  п.5</t>
  </si>
  <si>
    <t>Лоток перфорированный200x100 L3000,цинк-ламельный 35343ZL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</si>
  <si>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</si>
  <si>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</si>
  <si>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</si>
  <si>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</si>
  <si>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ООО "Все инструменты.ру" Счет №2408-286218-99348 от 25.11.24г. п.1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</si>
  <si>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</si>
  <si>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</si>
  <si>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</si>
  <si>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</si>
  <si>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</si>
  <si>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</si>
  <si>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ООО "Все инструменты.ру" Счет №2408-286218-99348 от 25.11.24г. п.8</t>
  </si>
  <si>
    <t>Лоток перфорированный 400x100 L3000,цинк ламельный 35345ZL</t>
  </si>
  <si>
    <t>ООО "Кабельная арматура" Счет №УТ-14277 от 23.11.24 г. п.1</t>
  </si>
  <si>
    <t>Муфта 3 КВТп-10 (70-120) с наконечниками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</si>
  <si>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</si>
  <si>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</si>
  <si>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ООО "МосПромКомплект" Счет №МПК/2331 от 25.11.24 г. п.1</t>
  </si>
  <si>
    <t>Кабель АСБл-10 3х95 ож</t>
  </si>
  <si>
    <t>ООО "Поинт" Счет №ПНТ/2987 от 22.11.24 г. п.1</t>
  </si>
  <si>
    <t>Огнезащитное покрытие для кабелей ОГРАКС-ВВ (1,5кг/м2)</t>
  </si>
  <si>
    <t>ООО "СТД "Петрович" Счет №МАЭ00296717 от 25.11.2024 г. п.1</t>
  </si>
  <si>
    <t>Герметик кровельный KIM TEC 310мл</t>
  </si>
  <si>
    <t>ООО "ТПК АЙЭМ" Счет №М1-00431 от 20.11.24 г.  п.1</t>
  </si>
  <si>
    <t>Консоль настенная средняя 200х2,5 цинк</t>
  </si>
  <si>
    <t>ООО "ТПК АЙЭМ" Счет №М1-00431 от 20.11.24 г.  п.2</t>
  </si>
  <si>
    <t>Консоль настенная средняя 400х2,5 цинк</t>
  </si>
  <si>
    <t>ООО "УТС ТехноНиколь"Счет №ТСТН-000834833 от 23.11.24 г. п.1</t>
  </si>
  <si>
    <t>Опора кровельная с горизонтальным кронштейном</t>
  </si>
  <si>
    <t>ФССЦ-01.7.07.29-0221</t>
  </si>
  <si>
    <t>ФССЦ-01.7.15.02-0040</t>
  </si>
  <si>
    <t>Болты анкерные с гайкой, размер 12,0х100 мм/применит.</t>
  </si>
  <si>
    <t>ФССЦ-01.7.15.02-0065</t>
  </si>
  <si>
    <t>Болты оцинкованные диаметр 16 (18) мм</t>
  </si>
  <si>
    <t>ФССЦ-01.7.15.05-0015</t>
  </si>
  <si>
    <t>Гайки шестигранные, диаметр резьбы 16-18 мм</t>
  </si>
  <si>
    <t>ФССЦ-01.7.17.09-0074</t>
  </si>
  <si>
    <t>Сверло кольцевое алмазное, диаметр 110 мм</t>
  </si>
  <si>
    <t>ФССЦ-23.3.08.01-0044</t>
  </si>
  <si>
    <t>Трубы стальные квадратные (ГОСТ 8639-82) размером: 50х50 мм, толщина стенки 4 мм</t>
  </si>
  <si>
    <t>ФССЦ-24.3.03.13-0272</t>
  </si>
  <si>
    <t>Трубы полиэтиленовые ПЭ100, SDR11, диаметр 110 мм</t>
  </si>
  <si>
    <t>ФОТ машинистов</t>
  </si>
  <si>
    <t>ПНР</t>
  </si>
  <si>
    <t>Локальный сметный расчет к письму № 294-К от 25.11.2024г.</t>
  </si>
  <si>
    <t>ЛОКАЛЬНЫЙ СМЕТНЫЙ РАСЧЕТ (СМЕТА) № 04-01-01</t>
  </si>
  <si>
    <t>III квартал 2024 года (01.01.2000)</t>
  </si>
  <si>
    <t>(1344,19)</t>
  </si>
  <si>
    <t>(25,89)</t>
  </si>
  <si>
    <t>(17,57)</t>
  </si>
  <si>
    <t>(1036,27)</t>
  </si>
  <si>
    <t>(2,05)</t>
  </si>
  <si>
    <t>Раздел 1. Реконструкция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</si>
  <si>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</si>
  <si>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</si>
  <si>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ФЕРм08-04-750-01</t>
  </si>
  <si>
    <t>Опорные конструкции на болтовых соединениях (подвесы, консоли, профили, опоры, кронштейны и т.п.)</t>
  </si>
  <si>
    <t>Объем=1,05*16/1000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</si>
  <si>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</si>
  <si>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</si>
  <si>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</si>
  <si>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</si>
  <si>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</si>
  <si>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</si>
  <si>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Цена=1555,9/1,2/9,12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</si>
  <si>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</si>
  <si>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</si>
  <si>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</si>
  <si>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</si>
  <si>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</si>
  <si>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</si>
  <si>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</si>
  <si>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</si>
  <si>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</si>
  <si>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</si>
  <si>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</si>
  <si>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Объем=1,05*51/1000</t>
  </si>
  <si>
    <t>Монтаж ограждающих конструкций стен: из профилированного листа при высоте здания до 30 м (Ранее демонтированного)</t>
  </si>
  <si>
    <t>Объем=1,05*27/1000</t>
  </si>
  <si>
    <t>ФЕРм08-02-396-06</t>
  </si>
  <si>
    <t>Короб металлический по стенам и потолкам, длина: 3 м</t>
  </si>
  <si>
    <t>100 м</t>
  </si>
  <si>
    <t>Объем=54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</si>
  <si>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</si>
  <si>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</si>
  <si>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</si>
  <si>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</si>
  <si>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Цена=16199/1,2/9,12</t>
  </si>
  <si>
    <t>Цена=3755/1,2/9,12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</si>
  <si>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</si>
  <si>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</si>
  <si>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</si>
  <si>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</si>
  <si>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</si>
  <si>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</si>
  <si>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</si>
  <si>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</si>
  <si>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</si>
  <si>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</si>
  <si>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</si>
  <si>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</si>
  <si>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</si>
  <si>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</si>
  <si>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</si>
  <si>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</si>
  <si>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</si>
  <si>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</si>
  <si>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</si>
  <si>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</si>
  <si>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Объем=2,76/1000*10</t>
  </si>
  <si>
    <t>Цена=5070/1,2/9,12</t>
  </si>
  <si>
    <t>Объем=0,54*21/1000</t>
  </si>
  <si>
    <t>Цена=956/1,2/9,12</t>
  </si>
  <si>
    <t>Монтаж кабеля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</si>
  <si>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</si>
  <si>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</si>
  <si>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Цена=4935/1,2/9,12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</si>
  <si>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</si>
  <si>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</si>
  <si>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</si>
  <si>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Объем=30*1,02</t>
  </si>
  <si>
    <t>Цена=1856,4/1,2/9,12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</si>
  <si>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</si>
  <si>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</si>
  <si>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</si>
  <si>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</si>
  <si>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</si>
  <si>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</si>
  <si>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</si>
  <si>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Цена=1915/1,2/9,12</t>
  </si>
  <si>
    <t>ФЕРм08-02-151-02</t>
  </si>
  <si>
    <t>Кабель до 35 кВ, прокладываемый по непроходным эстакадам, масса 1 м кабеля: до 6 кг</t>
  </si>
  <si>
    <t>Объем=304 / 100</t>
  </si>
  <si>
    <t>ОП п.1.8.3</t>
  </si>
  <si>
    <t>При производстве работ на высоте св. 8 до 15 м ОЗП=1,1; ТЗ=1,1</t>
  </si>
  <si>
    <t>Объем=304*1,02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</si>
  <si>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</si>
  <si>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Объем=152 / 100</t>
  </si>
  <si>
    <t>Объем=152*1,02</t>
  </si>
  <si>
    <t>Объем=108 / 100</t>
  </si>
  <si>
    <t>Объем=108*1,02</t>
  </si>
  <si>
    <t>Объем=20 / 100</t>
  </si>
  <si>
    <t>Объем=20*1,02</t>
  </si>
  <si>
    <t>Объем=40 / 100</t>
  </si>
  <si>
    <t>Объем=40*1,02</t>
  </si>
  <si>
    <t>Объем=23,7 / 100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</si>
  <si>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</si>
  <si>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</si>
  <si>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Цена=6900/1,2/9,12</t>
  </si>
  <si>
    <t>Итого по разделу 1 Реконструкция высоковольтного кабеля от ПС №106 к ПС №26, 6 кВ</t>
  </si>
  <si>
    <t>Раздел 2. Реконструкция высоковольтного кабеля от ПС №106 к ПС №25, 6 кВ</t>
  </si>
  <si>
    <t>Объем=0,54*54/1000</t>
  </si>
  <si>
    <t>Цена=9632/1,2/9,12</t>
  </si>
  <si>
    <t>Цена=6452/1,2/9,12</t>
  </si>
  <si>
    <t>Объем=0,027*158/1000</t>
  </si>
  <si>
    <t>Объем=0,04032*158/1000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</si>
  <si>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</si>
  <si>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59</t>
  </si>
  <si>
    <t>60</t>
  </si>
  <si>
    <t>61</t>
  </si>
  <si>
    <t>62</t>
  </si>
  <si>
    <t>63</t>
  </si>
  <si>
    <t>64</t>
  </si>
  <si>
    <t>65</t>
  </si>
  <si>
    <t>66</t>
  </si>
  <si>
    <t>Кабель до 35 кВ по установленным конструкциям и лоткам с креплением по всей длине, масса 1 м кабеля: до 6 кг (высотой до 9 м.)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</si>
  <si>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</si>
  <si>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</si>
  <si>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</si>
  <si>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</si>
  <si>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</si>
  <si>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</si>
  <si>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</si>
  <si>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</si>
  <si>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</si>
  <si>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</si>
  <si>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</si>
  <si>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</si>
  <si>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</si>
  <si>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77</t>
  </si>
  <si>
    <t>78</t>
  </si>
  <si>
    <t>Итого по разделу 2 Реконструкция высоковольтного кабеля от ПС №106 к ПС №25, 6 кВ</t>
  </si>
  <si>
    <t>Раздел 3. Реконструкция высоковольтного кабеля от ПС №106 к ПС №24, 6 кВ</t>
  </si>
  <si>
    <t>Реконструкция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</si>
  <si>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</si>
  <si>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</si>
  <si>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</si>
  <si>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80</t>
  </si>
  <si>
    <t>Объем=5,56*5/1000</t>
  </si>
  <si>
    <t>81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</si>
  <si>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</si>
  <si>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</si>
  <si>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</si>
  <si>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</si>
  <si>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</si>
  <si>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</si>
  <si>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Цена=27340/1,2/9,12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</si>
  <si>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</si>
  <si>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</si>
  <si>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</si>
  <si>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</si>
  <si>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</si>
  <si>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</si>
  <si>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</si>
  <si>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</si>
  <si>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</si>
  <si>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</si>
  <si>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</si>
  <si>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</si>
  <si>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</si>
  <si>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</si>
  <si>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кг/применит.</t>
  </si>
  <si>
    <t>Объем=16 / 100</t>
  </si>
  <si>
    <t>92</t>
  </si>
  <si>
    <t>Цена=5100/1,2/9,12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</si>
  <si>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</si>
  <si>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</si>
  <si>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</si>
  <si>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</si>
  <si>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</si>
  <si>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</si>
  <si>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Цена=3983/1,2/9,12</t>
  </si>
  <si>
    <t>97</t>
  </si>
  <si>
    <t>Цена=2920/1,2/9,12</t>
  </si>
  <si>
    <t>98</t>
  </si>
  <si>
    <t>Цена=4016/1,2/9,12</t>
  </si>
  <si>
    <t>99</t>
  </si>
  <si>
    <t>Цена=3332/1,2/9,12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</si>
  <si>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</si>
  <si>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</si>
  <si>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</si>
  <si>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</si>
  <si>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</si>
  <si>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</si>
  <si>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</si>
  <si>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</si>
  <si>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</si>
  <si>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</si>
  <si>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</si>
  <si>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105</t>
  </si>
  <si>
    <t>Цена=1192/1,2/9,12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</si>
  <si>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</si>
  <si>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</si>
  <si>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</si>
  <si>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</si>
  <si>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</si>
  <si>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</si>
  <si>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</si>
  <si>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</si>
  <si>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</si>
  <si>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</si>
  <si>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Объем=2,76/1000*12</t>
  </si>
  <si>
    <t>113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</si>
  <si>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</si>
  <si>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</si>
  <si>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Объем=2,76/1000*8</t>
  </si>
  <si>
    <t>115</t>
  </si>
  <si>
    <t>116</t>
  </si>
  <si>
    <t>117</t>
  </si>
  <si>
    <t>118</t>
  </si>
  <si>
    <t>119</t>
  </si>
  <si>
    <t>120</t>
  </si>
  <si>
    <t>121</t>
  </si>
  <si>
    <t>122</t>
  </si>
  <si>
    <t>Объем=216 / 100</t>
  </si>
  <si>
    <t>123</t>
  </si>
  <si>
    <t>Объем=216*1,02</t>
  </si>
  <si>
    <t>124</t>
  </si>
  <si>
    <t>Кабель до 35 кВ по установленным конструкциям и лоткам с креплением по всей длине, масса 1 м кабеля: до 6 кг (до 9 м.)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</si>
  <si>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</si>
  <si>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</si>
  <si>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</si>
  <si>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</si>
  <si>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</si>
  <si>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</si>
  <si>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</si>
  <si>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</si>
  <si>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</si>
  <si>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</si>
  <si>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</si>
  <si>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</si>
  <si>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</si>
  <si>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</si>
  <si>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</si>
  <si>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</si>
  <si>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</si>
  <si>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</si>
  <si>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</si>
  <si>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</si>
  <si>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</si>
  <si>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</si>
  <si>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</si>
  <si>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</si>
  <si>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Итого по разделу 3 Реконструкция высоковольтного кабеля от ПС №106 к ПС №24, 6 кВ</t>
  </si>
  <si>
    <t>Раздел 4. Реконструкция высоковольтного кабеля от ПС №106 к ПС №30, 6 кВ</t>
  </si>
  <si>
    <t>138</t>
  </si>
  <si>
    <t>Объем=0,54*33/1000</t>
  </si>
  <si>
    <t>139</t>
  </si>
  <si>
    <t>140</t>
  </si>
  <si>
    <t>Объем=2,76/1000*50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</si>
  <si>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</si>
  <si>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</si>
  <si>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</si>
  <si>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</si>
  <si>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</si>
  <si>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</si>
  <si>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</si>
  <si>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</si>
  <si>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</si>
  <si>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</si>
  <si>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Цена=9728,4/1,2/9,12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</si>
  <si>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</si>
  <si>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</si>
  <si>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</si>
  <si>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</si>
  <si>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</si>
  <si>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</si>
  <si>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</si>
  <si>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</si>
  <si>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</si>
  <si>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</si>
  <si>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</si>
  <si>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</si>
  <si>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</si>
  <si>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</si>
  <si>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</si>
  <si>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</si>
  <si>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</si>
  <si>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</si>
  <si>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</si>
  <si>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</si>
  <si>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</si>
  <si>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</si>
  <si>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</si>
  <si>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</si>
  <si>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</si>
  <si>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</si>
  <si>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</si>
  <si>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</si>
  <si>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</si>
  <si>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</si>
  <si>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</si>
  <si>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</si>
  <si>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</si>
  <si>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Итого по разделу 4 Реконструкция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</si>
  <si>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</si>
  <si>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</si>
  <si>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</si>
  <si>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</si>
  <si>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</si>
  <si>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</si>
  <si>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</si>
  <si>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</si>
  <si>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</si>
  <si>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</si>
  <si>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</si>
  <si>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ФЕРп01-11-024-01</t>
  </si>
  <si>
    <t>Фазировка электрической линии или трансформатора с сетью напряжением: до 1 кВ</t>
  </si>
  <si>
    <t>Объем=24/3</t>
  </si>
  <si>
    <t>Итого по разделу 5 Пусконаладочные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</si>
  <si>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</si>
  <si>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</si>
  <si>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</si>
  <si>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</si>
  <si>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</si>
  <si>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</si>
  <si>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</si>
  <si>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</si>
  <si>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</si>
  <si>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Итого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</si>
  <si>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</si>
  <si>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п.4 - 2,8%</t>
  </si>
  <si>
    <t xml:space="preserve">     Производство работ в зимнее время, 325/пр от 25.05.2021г., прил.1, п.8 - 2,4%</t>
  </si>
  <si>
    <t xml:space="preserve">     Итого с прочими затратами</t>
  </si>
  <si>
    <t>(Головина А.М.)</t>
  </si>
  <si>
    <t>ЛСР</t>
  </si>
  <si>
    <t>Стоимость в текущем уровне цен),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</si>
</sst>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2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i/>
      <sz val="11"/>
      <color rgb="FF7030A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theme="0"/>
      <name val="Calibri"/>
      <family val="2"/>
      <charset val="204"/>
    </font>
    <font>
      <b/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41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1" fillId="0" borderId="0" xfId="1"/>
    <xf numFmtId="0" fontId="12" fillId="0" borderId="0" xfId="1" applyFont="1"/>
    <xf numFmtId="4" fontId="11" fillId="0" borderId="0" xfId="1" applyNumberFormat="1"/>
    <xf numFmtId="0" fontId="11" fillId="0" borderId="0" xfId="1" applyAlignment="1">
      <alignment horizontal="center" vertical="center"/>
    </xf>
    <xf numFmtId="2" fontId="11" fillId="0" borderId="0" xfId="1" applyNumberFormat="1" applyAlignment="1">
      <alignment wrapText="1"/>
    </xf>
    <xf numFmtId="0" fontId="11" fillId="0" borderId="4" xfId="1" applyBorder="1"/>
    <xf numFmtId="4" fontId="11" fillId="0" borderId="4" xfId="1" applyNumberFormat="1" applyBorder="1"/>
    <xf numFmtId="4" fontId="13" fillId="0" borderId="4" xfId="1" applyNumberFormat="1" applyFont="1" applyBorder="1"/>
    <xf numFmtId="0" fontId="13" fillId="0" borderId="4" xfId="1" applyFont="1" applyBorder="1"/>
    <xf numFmtId="2" fontId="11" fillId="0" borderId="4" xfId="1" applyNumberFormat="1" applyBorder="1" applyAlignment="1">
      <alignment horizontal="center" wrapText="1"/>
    </xf>
    <xf numFmtId="2" fontId="11" fillId="0" borderId="11" xfId="1" applyNumberFormat="1" applyBorder="1" applyAlignment="1">
      <alignment horizontal="center" wrapText="1"/>
    </xf>
    <xf numFmtId="4" fontId="11" fillId="0" borderId="11" xfId="1" applyNumberFormat="1" applyBorder="1"/>
    <xf numFmtId="0" fontId="11" fillId="0" borderId="11" xfId="1" applyBorder="1"/>
    <xf numFmtId="0" fontId="14" fillId="0" borderId="4" xfId="1" applyFont="1" applyBorder="1" applyAlignment="1">
      <alignment horizontal="center" vertical="center"/>
    </xf>
    <xf numFmtId="2" fontId="15" fillId="0" borderId="12" xfId="1" applyNumberFormat="1" applyFont="1" applyBorder="1" applyAlignment="1">
      <alignment horizontal="center" vertical="center" wrapText="1"/>
    </xf>
    <xf numFmtId="4" fontId="15" fillId="0" borderId="12" xfId="1" applyNumberFormat="1" applyFont="1" applyBorder="1"/>
    <xf numFmtId="0" fontId="15" fillId="0" borderId="12" xfId="1" applyFont="1" applyBorder="1"/>
    <xf numFmtId="4" fontId="15" fillId="0" borderId="0" xfId="1" applyNumberFormat="1" applyFont="1"/>
    <xf numFmtId="0" fontId="11" fillId="0" borderId="4" xfId="1" applyBorder="1" applyAlignment="1">
      <alignment horizontal="center"/>
    </xf>
    <xf numFmtId="4" fontId="11" fillId="0" borderId="4" xfId="1" applyNumberFormat="1" applyBorder="1" applyAlignment="1">
      <alignment wrapText="1"/>
    </xf>
    <xf numFmtId="0" fontId="11" fillId="0" borderId="0" xfId="1" applyBorder="1" applyAlignment="1">
      <alignment horizontal="center"/>
    </xf>
    <xf numFmtId="4" fontId="11" fillId="0" borderId="0" xfId="1" applyNumberFormat="1" applyBorder="1"/>
    <xf numFmtId="0" fontId="13" fillId="4" borderId="4" xfId="1" applyFont="1" applyFill="1" applyBorder="1"/>
    <xf numFmtId="0" fontId="11" fillId="2" borderId="0" xfId="1" applyFill="1"/>
    <xf numFmtId="0" fontId="14" fillId="2" borderId="0" xfId="1" applyFont="1" applyFill="1"/>
    <xf numFmtId="0" fontId="17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49" fontId="18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wrapText="1"/>
    </xf>
    <xf numFmtId="0" fontId="1" fillId="0" borderId="0" xfId="1" applyFont="1" applyAlignment="1">
      <alignment vertical="center"/>
    </xf>
    <xf numFmtId="0" fontId="1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8" fillId="0" borderId="0" xfId="1" applyFont="1" applyAlignment="1">
      <alignment wrapText="1"/>
    </xf>
    <xf numFmtId="0" fontId="1" fillId="0" borderId="12" xfId="1" applyFont="1" applyBorder="1" applyAlignment="1">
      <alignment horizontal="center" vertical="top" wrapText="1"/>
    </xf>
    <xf numFmtId="0" fontId="1" fillId="0" borderId="4" xfId="1" applyFont="1" applyBorder="1" applyAlignment="1">
      <alignment horizontal="left" vertical="top" wrapText="1"/>
    </xf>
    <xf numFmtId="0" fontId="1" fillId="0" borderId="4" xfId="1" applyFont="1" applyBorder="1" applyAlignment="1">
      <alignment vertical="top" wrapText="1"/>
    </xf>
    <xf numFmtId="0" fontId="1" fillId="0" borderId="4" xfId="1" applyFont="1" applyBorder="1" applyAlignment="1">
      <alignment horizontal="center" vertical="top" wrapText="1"/>
    </xf>
    <xf numFmtId="1" fontId="1" fillId="0" borderId="4" xfId="1" applyNumberFormat="1" applyFont="1" applyBorder="1" applyAlignment="1">
      <alignment horizontal="center" vertical="top" wrapText="1"/>
    </xf>
    <xf numFmtId="0" fontId="1" fillId="0" borderId="0" xfId="1" applyFont="1"/>
    <xf numFmtId="164" fontId="1" fillId="0" borderId="4" xfId="1" applyNumberFormat="1" applyFont="1" applyBorder="1" applyAlignment="1">
      <alignment horizontal="center" vertical="top" wrapText="1"/>
    </xf>
    <xf numFmtId="168" fontId="1" fillId="0" borderId="4" xfId="1" applyNumberFormat="1" applyFont="1" applyBorder="1" applyAlignment="1">
      <alignment horizontal="center" vertical="top" wrapText="1"/>
    </xf>
    <xf numFmtId="166" fontId="1" fillId="0" borderId="4" xfId="1" applyNumberFormat="1" applyFont="1" applyBorder="1" applyAlignment="1">
      <alignment horizontal="center" vertical="top" wrapText="1"/>
    </xf>
    <xf numFmtId="169" fontId="1" fillId="0" borderId="4" xfId="1" applyNumberFormat="1" applyFont="1" applyBorder="1" applyAlignment="1">
      <alignment horizontal="center" vertical="top" wrapText="1"/>
    </xf>
    <xf numFmtId="2" fontId="1" fillId="0" borderId="4" xfId="1" applyNumberFormat="1" applyFont="1" applyBorder="1" applyAlignment="1">
      <alignment horizontal="center" vertical="top" wrapText="1"/>
    </xf>
    <xf numFmtId="1" fontId="1" fillId="0" borderId="4" xfId="1" applyNumberFormat="1" applyFont="1" applyBorder="1" applyAlignment="1">
      <alignment horizontal="left" vertical="top" wrapText="1"/>
    </xf>
    <xf numFmtId="165" fontId="1" fillId="0" borderId="4" xfId="1" applyNumberFormat="1" applyFont="1" applyBorder="1" applyAlignment="1">
      <alignment horizontal="center" vertical="top" wrapText="1"/>
    </xf>
    <xf numFmtId="167" fontId="1" fillId="0" borderId="4" xfId="1" applyNumberFormat="1" applyFont="1" applyBorder="1" applyAlignment="1">
      <alignment horizontal="center" vertical="top" wrapText="1"/>
    </xf>
    <xf numFmtId="0" fontId="1" fillId="0" borderId="0" xfId="1" applyFont="1" applyAlignment="1">
      <alignment wrapText="1"/>
    </xf>
    <xf numFmtId="2" fontId="11" fillId="0" borderId="0" xfId="1" applyNumberFormat="1"/>
    <xf numFmtId="4" fontId="11" fillId="0" borderId="16" xfId="1" applyNumberFormat="1" applyBorder="1"/>
    <xf numFmtId="0" fontId="11" fillId="0" borderId="16" xfId="1" applyBorder="1"/>
    <xf numFmtId="4" fontId="11" fillId="0" borderId="17" xfId="1" applyNumberFormat="1" applyBorder="1"/>
    <xf numFmtId="4" fontId="16" fillId="0" borderId="19" xfId="1" applyNumberFormat="1" applyFont="1" applyBorder="1"/>
    <xf numFmtId="0" fontId="13" fillId="0" borderId="19" xfId="1" applyFont="1" applyBorder="1"/>
    <xf numFmtId="4" fontId="13" fillId="0" borderId="20" xfId="1" applyNumberFormat="1" applyFont="1" applyBorder="1"/>
    <xf numFmtId="0" fontId="16" fillId="4" borderId="19" xfId="1" applyFont="1" applyFill="1" applyBorder="1"/>
    <xf numFmtId="2" fontId="11" fillId="0" borderId="23" xfId="1" applyNumberFormat="1" applyBorder="1" applyAlignment="1">
      <alignment horizontal="center" wrapText="1"/>
    </xf>
    <xf numFmtId="4" fontId="11" fillId="0" borderId="24" xfId="1" applyNumberFormat="1" applyBorder="1"/>
    <xf numFmtId="0" fontId="11" fillId="0" borderId="24" xfId="1" applyBorder="1"/>
    <xf numFmtId="4" fontId="11" fillId="0" borderId="25" xfId="1" applyNumberFormat="1" applyBorder="1"/>
    <xf numFmtId="2" fontId="11" fillId="0" borderId="26" xfId="1" applyNumberFormat="1" applyBorder="1" applyAlignment="1">
      <alignment horizontal="center" wrapText="1"/>
    </xf>
    <xf numFmtId="4" fontId="11" fillId="0" borderId="27" xfId="1" applyNumberFormat="1" applyBorder="1"/>
    <xf numFmtId="0" fontId="11" fillId="0" borderId="27" xfId="1" applyBorder="1"/>
    <xf numFmtId="4" fontId="11" fillId="0" borderId="28" xfId="1" applyNumberFormat="1" applyBorder="1"/>
    <xf numFmtId="0" fontId="11" fillId="0" borderId="21" xfId="1" applyBorder="1"/>
    <xf numFmtId="0" fontId="14" fillId="0" borderId="29" xfId="1" applyFont="1" applyBorder="1" applyAlignment="1">
      <alignment horizontal="center" vertical="center"/>
    </xf>
    <xf numFmtId="2" fontId="15" fillId="0" borderId="22" xfId="1" applyNumberFormat="1" applyFont="1" applyBorder="1" applyAlignment="1">
      <alignment horizontal="center" vertical="center" wrapText="1"/>
    </xf>
    <xf numFmtId="4" fontId="15" fillId="0" borderId="32" xfId="1" applyNumberFormat="1" applyFont="1" applyBorder="1"/>
    <xf numFmtId="2" fontId="11" fillId="2" borderId="0" xfId="1" applyNumberFormat="1" applyFill="1"/>
    <xf numFmtId="2" fontId="11" fillId="5" borderId="0" xfId="1" applyNumberFormat="1" applyFill="1"/>
    <xf numFmtId="4" fontId="1" fillId="2" borderId="4" xfId="1" applyNumberFormat="1" applyFont="1" applyFill="1" applyBorder="1" applyAlignment="1">
      <alignment horizontal="center" vertical="top" wrapText="1"/>
    </xf>
    <xf numFmtId="4" fontId="1" fillId="5" borderId="4" xfId="1" applyNumberFormat="1" applyFont="1" applyFill="1" applyBorder="1" applyAlignment="1">
      <alignment horizontal="center" vertical="top" wrapText="1"/>
    </xf>
    <xf numFmtId="0" fontId="11" fillId="6" borderId="0" xfId="1" applyFill="1"/>
    <xf numFmtId="2" fontId="11" fillId="6" borderId="0" xfId="1" applyNumberFormat="1" applyFill="1"/>
    <xf numFmtId="4" fontId="1" fillId="6" borderId="4" xfId="1" applyNumberFormat="1" applyFont="1" applyFill="1" applyBorder="1" applyAlignment="1">
      <alignment horizontal="center" vertical="top" wrapText="1"/>
    </xf>
    <xf numFmtId="4" fontId="19" fillId="6" borderId="4" xfId="1" applyNumberFormat="1" applyFont="1" applyFill="1" applyBorder="1" applyAlignment="1">
      <alignment horizontal="center" vertical="top" wrapText="1"/>
    </xf>
    <xf numFmtId="166" fontId="20" fillId="0" borderId="0" xfId="1" applyNumberFormat="1" applyFont="1"/>
    <xf numFmtId="49" fontId="1" fillId="0" borderId="0" xfId="1" applyNumberFormat="1" applyFont="1"/>
    <xf numFmtId="49" fontId="7" fillId="0" borderId="0" xfId="1" applyNumberFormat="1" applyFont="1"/>
    <xf numFmtId="49" fontId="21" fillId="0" borderId="0" xfId="1" applyNumberFormat="1" applyFont="1" applyAlignment="1">
      <alignment horizontal="right"/>
    </xf>
    <xf numFmtId="49" fontId="2" fillId="0" borderId="0" xfId="1" applyNumberFormat="1" applyFont="1"/>
    <xf numFmtId="49" fontId="21" fillId="0" borderId="0" xfId="1" applyNumberFormat="1" applyFont="1"/>
    <xf numFmtId="49" fontId="2" fillId="0" borderId="0" xfId="1" applyNumberFormat="1" applyFont="1" applyAlignment="1">
      <alignment horizontal="right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vertical="top" wrapText="1"/>
    </xf>
    <xf numFmtId="0" fontId="3" fillId="0" borderId="0" xfId="1" applyFont="1" applyAlignment="1">
      <alignment wrapText="1"/>
    </xf>
    <xf numFmtId="0" fontId="3" fillId="0" borderId="0" xfId="1" applyFont="1"/>
    <xf numFmtId="49" fontId="2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4" fillId="0" borderId="0" xfId="1" applyNumberFormat="1" applyFont="1"/>
    <xf numFmtId="49" fontId="1" fillId="0" borderId="0" xfId="1" applyNumberFormat="1" applyFont="1" applyAlignment="1">
      <alignment horizontal="right" vertical="top"/>
    </xf>
    <xf numFmtId="49" fontId="4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4" fontId="2" fillId="0" borderId="1" xfId="1" applyNumberFormat="1" applyFont="1" applyBorder="1"/>
    <xf numFmtId="49" fontId="1" fillId="0" borderId="1" xfId="1" applyNumberFormat="1" applyFont="1" applyBorder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 wrapText="1"/>
    </xf>
    <xf numFmtId="0" fontId="4" fillId="0" borderId="0" xfId="1" applyFont="1"/>
    <xf numFmtId="2" fontId="2" fillId="0" borderId="0" xfId="1" applyNumberFormat="1" applyFont="1"/>
    <xf numFmtId="49" fontId="1" fillId="0" borderId="0" xfId="1" applyNumberFormat="1" applyFont="1" applyAlignment="1">
      <alignment horizontal="right"/>
    </xf>
    <xf numFmtId="0" fontId="6" fillId="0" borderId="0" xfId="1" applyFont="1"/>
    <xf numFmtId="49" fontId="2" fillId="0" borderId="1" xfId="1" applyNumberFormat="1" applyFont="1" applyBorder="1" applyAlignment="1">
      <alignment horizontal="right"/>
    </xf>
    <xf numFmtId="49" fontId="1" fillId="0" borderId="2" xfId="1" applyNumberFormat="1" applyFont="1" applyBorder="1" applyAlignment="1">
      <alignment horizontal="right"/>
    </xf>
    <xf numFmtId="49" fontId="1" fillId="0" borderId="0" xfId="1" applyNumberFormat="1" applyFont="1" applyAlignment="1">
      <alignment vertical="center"/>
    </xf>
    <xf numFmtId="49" fontId="1" fillId="0" borderId="4" xfId="1" applyNumberFormat="1" applyFont="1" applyBorder="1" applyAlignment="1">
      <alignment horizontal="center" vertical="center"/>
    </xf>
    <xf numFmtId="0" fontId="7" fillId="0" borderId="0" xfId="1" applyFont="1"/>
    <xf numFmtId="0" fontId="9" fillId="0" borderId="0" xfId="1" applyFont="1" applyAlignment="1">
      <alignment wrapText="1"/>
    </xf>
    <xf numFmtId="49" fontId="9" fillId="0" borderId="7" xfId="1" applyNumberFormat="1" applyFont="1" applyBorder="1" applyAlignment="1">
      <alignment horizontal="center" vertical="top" wrapText="1"/>
    </xf>
    <xf numFmtId="49" fontId="9" fillId="0" borderId="3" xfId="1" applyNumberFormat="1" applyFont="1" applyBorder="1" applyAlignment="1">
      <alignment horizontal="left" vertical="top" wrapText="1"/>
    </xf>
    <xf numFmtId="49" fontId="9" fillId="0" borderId="3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top" wrapText="1"/>
    </xf>
    <xf numFmtId="1" fontId="9" fillId="0" borderId="3" xfId="1" applyNumberFormat="1" applyFont="1" applyBorder="1" applyAlignment="1">
      <alignment horizontal="center" vertical="top" wrapText="1"/>
    </xf>
    <xf numFmtId="164" fontId="9" fillId="0" borderId="3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right" vertical="top" wrapText="1"/>
    </xf>
    <xf numFmtId="0" fontId="9" fillId="0" borderId="8" xfId="1" applyFont="1" applyBorder="1" applyAlignment="1">
      <alignment horizontal="right" vertical="top" wrapText="1"/>
    </xf>
    <xf numFmtId="49" fontId="1" fillId="0" borderId="9" xfId="1" applyNumberFormat="1" applyFont="1" applyBorder="1" applyAlignment="1">
      <alignment horizontal="center" vertical="top" wrapText="1"/>
    </xf>
    <xf numFmtId="49" fontId="1" fillId="0" borderId="0" xfId="1" applyNumberFormat="1" applyFont="1" applyAlignment="1">
      <alignment horizontal="left" vertical="top" wrapText="1"/>
    </xf>
    <xf numFmtId="49" fontId="1" fillId="0" borderId="9" xfId="1" applyNumberFormat="1" applyFont="1" applyBorder="1" applyAlignment="1">
      <alignment vertical="center" wrapText="1"/>
    </xf>
    <xf numFmtId="49" fontId="1" fillId="0" borderId="0" xfId="1" applyNumberFormat="1" applyFont="1" applyAlignment="1">
      <alignment horizontal="right" vertical="top" wrapText="1"/>
    </xf>
    <xf numFmtId="0" fontId="1" fillId="0" borderId="9" xfId="1" applyFont="1" applyBorder="1"/>
    <xf numFmtId="49" fontId="1" fillId="0" borderId="0" xfId="1" applyNumberFormat="1" applyFont="1" applyAlignment="1">
      <alignment horizontal="center" vertical="top" wrapText="1"/>
    </xf>
    <xf numFmtId="0" fontId="1" fillId="0" borderId="0" xfId="1" applyFont="1" applyAlignment="1">
      <alignment horizontal="center" vertical="top" wrapText="1"/>
    </xf>
    <xf numFmtId="4" fontId="1" fillId="0" borderId="0" xfId="1" applyNumberFormat="1" applyFont="1" applyAlignment="1">
      <alignment horizontal="right" vertical="top" wrapText="1"/>
    </xf>
    <xf numFmtId="2" fontId="1" fillId="0" borderId="0" xfId="1" applyNumberFormat="1" applyFont="1" applyAlignment="1">
      <alignment horizontal="center" vertical="top" wrapText="1"/>
    </xf>
    <xf numFmtId="2" fontId="1" fillId="0" borderId="0" xfId="1" applyNumberFormat="1" applyFont="1" applyAlignment="1">
      <alignment horizontal="right" vertical="top" wrapText="1"/>
    </xf>
    <xf numFmtId="4" fontId="1" fillId="0" borderId="10" xfId="1" applyNumberFormat="1" applyFont="1" applyBorder="1" applyAlignment="1">
      <alignment horizontal="right" vertical="top" wrapText="1"/>
    </xf>
    <xf numFmtId="2" fontId="1" fillId="0" borderId="10" xfId="1" applyNumberFormat="1" applyFont="1" applyBorder="1" applyAlignment="1">
      <alignment horizontal="right" vertical="top" wrapText="1"/>
    </xf>
    <xf numFmtId="49" fontId="1" fillId="0" borderId="9" xfId="1" applyNumberFormat="1" applyFont="1" applyBorder="1" applyAlignment="1">
      <alignment horizontal="right" vertical="top" wrapText="1"/>
    </xf>
    <xf numFmtId="169" fontId="1" fillId="0" borderId="0" xfId="1" applyNumberFormat="1" applyFont="1" applyAlignment="1">
      <alignment horizontal="center" vertical="top" wrapText="1"/>
    </xf>
    <xf numFmtId="0" fontId="1" fillId="0" borderId="0" xfId="1" applyFont="1" applyAlignment="1">
      <alignment horizontal="right" vertical="top" wrapText="1"/>
    </xf>
    <xf numFmtId="0" fontId="1" fillId="0" borderId="10" xfId="1" applyFont="1" applyBorder="1" applyAlignment="1">
      <alignment horizontal="right" vertical="top" wrapText="1"/>
    </xf>
    <xf numFmtId="49" fontId="1" fillId="0" borderId="3" xfId="1" applyNumberFormat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4" fontId="1" fillId="0" borderId="3" xfId="1" applyNumberFormat="1" applyFont="1" applyBorder="1" applyAlignment="1">
      <alignment horizontal="right" vertical="top" wrapText="1"/>
    </xf>
    <xf numFmtId="2" fontId="1" fillId="0" borderId="3" xfId="1" applyNumberFormat="1" applyFont="1" applyBorder="1" applyAlignment="1">
      <alignment horizontal="right" vertical="top" wrapText="1"/>
    </xf>
    <xf numFmtId="4" fontId="1" fillId="0" borderId="8" xfId="1" applyNumberFormat="1" applyFont="1" applyBorder="1" applyAlignment="1">
      <alignment horizontal="right" vertical="top" wrapText="1"/>
    </xf>
    <xf numFmtId="1" fontId="1" fillId="0" borderId="0" xfId="1" applyNumberFormat="1" applyFont="1" applyAlignment="1">
      <alignment horizontal="center" vertical="top" wrapText="1"/>
    </xf>
    <xf numFmtId="49" fontId="9" fillId="0" borderId="9" xfId="1" applyNumberFormat="1" applyFont="1" applyBorder="1" applyAlignment="1">
      <alignment horizontal="center" vertical="top" wrapText="1"/>
    </xf>
    <xf numFmtId="49" fontId="9" fillId="0" borderId="0" xfId="1" applyNumberFormat="1" applyFont="1" applyAlignment="1">
      <alignment horizontal="left" vertical="top" wrapText="1"/>
    </xf>
    <xf numFmtId="2" fontId="9" fillId="0" borderId="3" xfId="1" applyNumberFormat="1" applyFont="1" applyBorder="1" applyAlignment="1">
      <alignment horizontal="right" vertical="top" wrapText="1"/>
    </xf>
    <xf numFmtId="4" fontId="9" fillId="0" borderId="8" xfId="1" applyNumberFormat="1" applyFont="1" applyBorder="1" applyAlignment="1">
      <alignment horizontal="right" vertical="top" wrapText="1"/>
    </xf>
    <xf numFmtId="165" fontId="9" fillId="0" borderId="3" xfId="1" applyNumberFormat="1" applyFont="1" applyBorder="1" applyAlignment="1">
      <alignment horizontal="center" vertical="top" wrapText="1"/>
    </xf>
    <xf numFmtId="4" fontId="9" fillId="0" borderId="3" xfId="1" applyNumberFormat="1" applyFont="1" applyBorder="1" applyAlignment="1">
      <alignment horizontal="right" vertical="top" wrapText="1"/>
    </xf>
    <xf numFmtId="2" fontId="9" fillId="0" borderId="3" xfId="1" applyNumberFormat="1" applyFont="1" applyBorder="1" applyAlignment="1">
      <alignment horizontal="center" vertical="top" wrapText="1"/>
    </xf>
    <xf numFmtId="166" fontId="1" fillId="0" borderId="0" xfId="1" applyNumberFormat="1" applyFont="1" applyAlignment="1">
      <alignment horizontal="center" vertical="top" wrapText="1"/>
    </xf>
    <xf numFmtId="164" fontId="1" fillId="0" borderId="0" xfId="1" applyNumberFormat="1" applyFont="1" applyAlignment="1">
      <alignment horizontal="center" vertical="top" wrapText="1"/>
    </xf>
    <xf numFmtId="167" fontId="1" fillId="0" borderId="0" xfId="1" applyNumberFormat="1" applyFont="1" applyAlignment="1">
      <alignment horizontal="center" vertical="top" wrapText="1"/>
    </xf>
    <xf numFmtId="165" fontId="1" fillId="0" borderId="0" xfId="1" applyNumberFormat="1" applyFont="1" applyAlignment="1">
      <alignment horizontal="center" vertical="top" wrapText="1"/>
    </xf>
    <xf numFmtId="166" fontId="9" fillId="0" borderId="3" xfId="1" applyNumberFormat="1" applyFont="1" applyBorder="1" applyAlignment="1">
      <alignment horizontal="center" vertical="top" wrapText="1"/>
    </xf>
    <xf numFmtId="168" fontId="1" fillId="0" borderId="0" xfId="1" applyNumberFormat="1" applyFont="1" applyAlignment="1">
      <alignment horizontal="center" vertical="top" wrapText="1"/>
    </xf>
    <xf numFmtId="2" fontId="1" fillId="0" borderId="8" xfId="1" applyNumberFormat="1" applyFont="1" applyBorder="1" applyAlignment="1">
      <alignment horizontal="right" vertical="top" wrapText="1"/>
    </xf>
    <xf numFmtId="2" fontId="9" fillId="0" borderId="8" xfId="1" applyNumberFormat="1" applyFont="1" applyBorder="1" applyAlignment="1">
      <alignment horizontal="right" vertical="top" wrapText="1"/>
    </xf>
    <xf numFmtId="167" fontId="9" fillId="0" borderId="3" xfId="1" applyNumberFormat="1" applyFont="1" applyBorder="1" applyAlignment="1">
      <alignment horizontal="center" vertical="top" wrapText="1"/>
    </xf>
    <xf numFmtId="49" fontId="9" fillId="0" borderId="0" xfId="1" applyNumberFormat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horizontal="right" vertical="top" wrapText="1"/>
    </xf>
    <xf numFmtId="49" fontId="1" fillId="0" borderId="7" xfId="1" applyNumberFormat="1" applyFont="1" applyBorder="1"/>
    <xf numFmtId="49" fontId="9" fillId="0" borderId="3" xfId="1" applyNumberFormat="1" applyFont="1" applyBorder="1" applyAlignment="1">
      <alignment horizontal="right" vertical="top" wrapText="1"/>
    </xf>
    <xf numFmtId="4" fontId="9" fillId="0" borderId="3" xfId="1" applyNumberFormat="1" applyFont="1" applyBorder="1" applyAlignment="1">
      <alignment horizontal="right" vertical="top"/>
    </xf>
    <xf numFmtId="0" fontId="9" fillId="0" borderId="3" xfId="1" applyFont="1" applyBorder="1" applyAlignment="1">
      <alignment horizontal="center" vertical="top"/>
    </xf>
    <xf numFmtId="4" fontId="9" fillId="0" borderId="8" xfId="1" applyNumberFormat="1" applyFont="1" applyBorder="1" applyAlignment="1">
      <alignment horizontal="right" vertical="top"/>
    </xf>
    <xf numFmtId="49" fontId="1" fillId="0" borderId="0" xfId="1" applyNumberFormat="1" applyFont="1" applyAlignment="1">
      <alignment vertical="top"/>
    </xf>
    <xf numFmtId="0" fontId="1" fillId="0" borderId="0" xfId="1" applyFont="1" applyAlignment="1">
      <alignment vertical="top"/>
    </xf>
    <xf numFmtId="0" fontId="9" fillId="0" borderId="3" xfId="1" applyFont="1" applyBorder="1" applyAlignment="1">
      <alignment horizontal="right" vertical="top"/>
    </xf>
    <xf numFmtId="0" fontId="9" fillId="0" borderId="8" xfId="1" applyFont="1" applyBorder="1" applyAlignment="1">
      <alignment horizontal="right" vertical="top"/>
    </xf>
    <xf numFmtId="49" fontId="1" fillId="0" borderId="9" xfId="1" applyNumberFormat="1" applyFont="1" applyBorder="1"/>
    <xf numFmtId="4" fontId="1" fillId="0" borderId="0" xfId="1" applyNumberFormat="1" applyFont="1" applyAlignment="1">
      <alignment horizontal="right" vertical="top"/>
    </xf>
    <xf numFmtId="0" fontId="1" fillId="0" borderId="0" xfId="1" applyFont="1" applyAlignment="1">
      <alignment horizontal="center" vertical="top"/>
    </xf>
    <xf numFmtId="4" fontId="1" fillId="0" borderId="10" xfId="1" applyNumberFormat="1" applyFont="1" applyBorder="1" applyAlignment="1">
      <alignment horizontal="right" vertical="top"/>
    </xf>
    <xf numFmtId="0" fontId="10" fillId="0" borderId="0" xfId="1" applyFont="1"/>
    <xf numFmtId="0" fontId="1" fillId="0" borderId="0" xfId="1" applyFont="1" applyAlignment="1">
      <alignment horizontal="right" vertical="top"/>
    </xf>
    <xf numFmtId="0" fontId="1" fillId="0" borderId="10" xfId="1" applyFont="1" applyBorder="1" applyAlignment="1">
      <alignment horizontal="right" vertical="top"/>
    </xf>
    <xf numFmtId="2" fontId="1" fillId="0" borderId="0" xfId="1" applyNumberFormat="1" applyFont="1" applyAlignment="1">
      <alignment horizontal="right" vertical="top"/>
    </xf>
    <xf numFmtId="49" fontId="9" fillId="0" borderId="0" xfId="1" applyNumberFormat="1" applyFont="1" applyAlignment="1">
      <alignment horizontal="right" vertical="top" wrapText="1"/>
    </xf>
    <xf numFmtId="4" fontId="9" fillId="0" borderId="0" xfId="1" applyNumberFormat="1" applyFont="1" applyAlignment="1">
      <alignment horizontal="right" vertical="top"/>
    </xf>
    <xf numFmtId="0" fontId="9" fillId="0" borderId="0" xfId="1" applyFont="1" applyAlignment="1">
      <alignment horizontal="center" vertical="top"/>
    </xf>
    <xf numFmtId="4" fontId="9" fillId="0" borderId="10" xfId="1" applyNumberFormat="1" applyFont="1" applyBorder="1" applyAlignment="1">
      <alignment horizontal="right" vertical="top"/>
    </xf>
    <xf numFmtId="2" fontId="9" fillId="0" borderId="0" xfId="1" applyNumberFormat="1" applyFont="1" applyAlignment="1">
      <alignment horizontal="center" vertical="top"/>
    </xf>
    <xf numFmtId="0" fontId="9" fillId="0" borderId="0" xfId="1" applyFont="1" applyAlignment="1">
      <alignment horizontal="right" vertical="top"/>
    </xf>
    <xf numFmtId="49" fontId="1" fillId="0" borderId="3" xfId="1" applyNumberFormat="1" applyFont="1" applyBorder="1"/>
    <xf numFmtId="0" fontId="1" fillId="0" borderId="3" xfId="1" applyFont="1" applyBorder="1"/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1" fillId="0" borderId="0" xfId="1" applyAlignment="1">
      <alignment horizontal="right"/>
    </xf>
    <xf numFmtId="49" fontId="9" fillId="0" borderId="0" xfId="1" applyNumberFormat="1" applyFont="1" applyAlignment="1">
      <alignment horizontal="left" vertical="top" wrapText="1"/>
    </xf>
    <xf numFmtId="49" fontId="1" fillId="0" borderId="0" xfId="1" applyNumberFormat="1" applyFont="1" applyAlignment="1">
      <alignment horizontal="left" vertical="top" wrapText="1"/>
    </xf>
    <xf numFmtId="49" fontId="9" fillId="0" borderId="3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 vertical="top"/>
    </xf>
    <xf numFmtId="4" fontId="1" fillId="5" borderId="10" xfId="1" applyNumberFormat="1" applyFont="1" applyFill="1" applyBorder="1" applyAlignment="1">
      <alignment horizontal="right" vertical="top" wrapText="1"/>
    </xf>
    <xf numFmtId="4" fontId="1" fillId="5" borderId="0" xfId="1" applyNumberFormat="1" applyFont="1" applyFill="1" applyAlignment="1">
      <alignment horizontal="right" vertical="top" wrapText="1"/>
    </xf>
    <xf numFmtId="2" fontId="1" fillId="5" borderId="0" xfId="1" applyNumberFormat="1" applyFont="1" applyFill="1" applyAlignment="1">
      <alignment horizontal="right" vertical="top" wrapText="1"/>
    </xf>
    <xf numFmtId="4" fontId="1" fillId="5" borderId="8" xfId="1" applyNumberFormat="1" applyFont="1" applyFill="1" applyBorder="1" applyAlignment="1">
      <alignment horizontal="right" vertical="top" wrapText="1"/>
    </xf>
    <xf numFmtId="49" fontId="9" fillId="2" borderId="7" xfId="1" applyNumberFormat="1" applyFont="1" applyFill="1" applyBorder="1" applyAlignment="1">
      <alignment horizontal="center" vertical="top" wrapText="1"/>
    </xf>
    <xf numFmtId="49" fontId="9" fillId="2" borderId="3" xfId="1" applyNumberFormat="1" applyFont="1" applyFill="1" applyBorder="1" applyAlignment="1">
      <alignment horizontal="left" vertical="top" wrapText="1"/>
    </xf>
    <xf numFmtId="49" fontId="9" fillId="2" borderId="3" xfId="1" applyNumberFormat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top" wrapText="1"/>
    </xf>
    <xf numFmtId="1" fontId="9" fillId="2" borderId="3" xfId="1" applyNumberFormat="1" applyFont="1" applyFill="1" applyBorder="1" applyAlignment="1">
      <alignment horizontal="center" vertical="top" wrapText="1"/>
    </xf>
    <xf numFmtId="164" fontId="9" fillId="2" borderId="3" xfId="1" applyNumberFormat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right" vertical="top" wrapText="1"/>
    </xf>
    <xf numFmtId="166" fontId="9" fillId="2" borderId="3" xfId="1" applyNumberFormat="1" applyFont="1" applyFill="1" applyBorder="1" applyAlignment="1">
      <alignment horizontal="center" vertical="top" wrapText="1"/>
    </xf>
    <xf numFmtId="165" fontId="9" fillId="2" borderId="3" xfId="1" applyNumberFormat="1" applyFont="1" applyFill="1" applyBorder="1" applyAlignment="1">
      <alignment horizontal="center" vertical="top" wrapText="1"/>
    </xf>
    <xf numFmtId="4" fontId="22" fillId="0" borderId="3" xfId="1" applyNumberFormat="1" applyFont="1" applyBorder="1" applyAlignment="1">
      <alignment horizontal="right" vertical="top" wrapText="1"/>
    </xf>
    <xf numFmtId="2" fontId="22" fillId="0" borderId="3" xfId="1" applyNumberFormat="1" applyFont="1" applyBorder="1" applyAlignment="1">
      <alignment horizontal="right" vertical="top" wrapText="1"/>
    </xf>
    <xf numFmtId="2" fontId="22" fillId="4" borderId="3" xfId="1" applyNumberFormat="1" applyFont="1" applyFill="1" applyBorder="1" applyAlignment="1">
      <alignment horizontal="right" vertical="top" wrapText="1"/>
    </xf>
    <xf numFmtId="2" fontId="2" fillId="0" borderId="0" xfId="1" applyNumberFormat="1" applyFont="1" applyAlignment="1">
      <alignment horizontal="right" vertical="top" wrapText="1"/>
    </xf>
    <xf numFmtId="0" fontId="1" fillId="0" borderId="0" xfId="1" applyFont="1" applyAlignment="1">
      <alignment horizontal="left" vertical="top" wrapText="1"/>
    </xf>
    <xf numFmtId="0" fontId="4" fillId="0" borderId="3" xfId="1" applyFont="1" applyBorder="1" applyAlignment="1">
      <alignment horizontal="center" vertical="top"/>
    </xf>
    <xf numFmtId="49" fontId="2" fillId="0" borderId="1" xfId="1" applyNumberFormat="1" applyFont="1" applyBorder="1" applyAlignment="1">
      <alignment vertical="top" wrapText="1"/>
    </xf>
    <xf numFmtId="49" fontId="2" fillId="0" borderId="1" xfId="1" applyNumberFormat="1" applyFont="1" applyBorder="1" applyAlignment="1">
      <alignment horizontal="right" vertical="top" wrapText="1"/>
    </xf>
    <xf numFmtId="49" fontId="9" fillId="0" borderId="0" xfId="1" applyNumberFormat="1" applyFont="1" applyAlignment="1">
      <alignment horizontal="left" vertical="top" wrapText="1"/>
    </xf>
    <xf numFmtId="49" fontId="1" fillId="0" borderId="0" xfId="1" applyNumberFormat="1" applyFont="1" applyAlignment="1">
      <alignment horizontal="left" vertical="top" wrapText="1"/>
    </xf>
    <xf numFmtId="49" fontId="9" fillId="0" borderId="3" xfId="1" applyNumberFormat="1" applyFont="1" applyBorder="1" applyAlignment="1">
      <alignment horizontal="left" vertical="top" wrapText="1"/>
    </xf>
    <xf numFmtId="49" fontId="1" fillId="0" borderId="10" xfId="1" applyNumberFormat="1" applyFont="1" applyBorder="1" applyAlignment="1">
      <alignment horizontal="left" vertical="top" wrapText="1"/>
    </xf>
    <xf numFmtId="49" fontId="1" fillId="0" borderId="3" xfId="1" applyNumberFormat="1" applyFont="1" applyBorder="1" applyAlignment="1">
      <alignment horizontal="left" vertical="top" wrapText="1"/>
    </xf>
    <xf numFmtId="0" fontId="1" fillId="0" borderId="10" xfId="1" applyFont="1" applyBorder="1" applyAlignment="1">
      <alignment horizontal="left" vertical="top" wrapText="1"/>
    </xf>
    <xf numFmtId="49" fontId="8" fillId="0" borderId="5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8" fillId="0" borderId="6" xfId="1" applyNumberFormat="1" applyFont="1" applyBorder="1" applyAlignment="1">
      <alignment horizontal="left" vertical="center" wrapText="1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49" fontId="9" fillId="2" borderId="3" xfId="1" applyNumberFormat="1" applyFont="1" applyFill="1" applyBorder="1" applyAlignment="1">
      <alignment horizontal="left" vertical="top" wrapText="1"/>
    </xf>
    <xf numFmtId="0" fontId="1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49" fontId="1" fillId="0" borderId="4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left" wrapText="1"/>
    </xf>
    <xf numFmtId="49" fontId="4" fillId="0" borderId="3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wrapText="1"/>
    </xf>
    <xf numFmtId="4" fontId="2" fillId="0" borderId="2" xfId="1" applyNumberFormat="1" applyFont="1" applyBorder="1" applyAlignment="1">
      <alignment horizontal="right"/>
    </xf>
    <xf numFmtId="49" fontId="2" fillId="0" borderId="0" xfId="1" applyNumberFormat="1" applyFont="1" applyAlignment="1">
      <alignment horizontal="center" wrapText="1"/>
    </xf>
    <xf numFmtId="49" fontId="5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 wrapText="1"/>
    </xf>
    <xf numFmtId="49" fontId="2" fillId="0" borderId="0" xfId="1" applyNumberFormat="1" applyFont="1" applyAlignment="1">
      <alignment horizontal="left" vertical="top" wrapText="1"/>
    </xf>
    <xf numFmtId="0" fontId="2" fillId="0" borderId="2" xfId="1" applyFont="1" applyBorder="1" applyAlignment="1">
      <alignment horizontal="left" wrapText="1"/>
    </xf>
    <xf numFmtId="49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14" fillId="0" borderId="30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2" fontId="11" fillId="0" borderId="15" xfId="1" applyNumberFormat="1" applyBorder="1" applyAlignment="1">
      <alignment horizontal="center" vertical="center" wrapText="1"/>
    </xf>
    <xf numFmtId="2" fontId="11" fillId="0" borderId="18" xfId="1" applyNumberFormat="1" applyBorder="1" applyAlignment="1">
      <alignment horizontal="center" vertical="center" wrapText="1"/>
    </xf>
    <xf numFmtId="2" fontId="11" fillId="0" borderId="21" xfId="1" applyNumberFormat="1" applyBorder="1" applyAlignment="1">
      <alignment horizontal="center" vertical="center" wrapText="1"/>
    </xf>
    <xf numFmtId="2" fontId="11" fillId="0" borderId="22" xfId="1" applyNumberForma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2" fontId="11" fillId="0" borderId="4" xfId="1" applyNumberFormat="1" applyBorder="1" applyAlignment="1">
      <alignment horizontal="center" vertical="center" wrapText="1"/>
    </xf>
    <xf numFmtId="2" fontId="11" fillId="0" borderId="13" xfId="1" applyNumberFormat="1" applyBorder="1" applyAlignment="1">
      <alignment horizontal="center" vertical="center" wrapText="1"/>
    </xf>
    <xf numFmtId="2" fontId="11" fillId="0" borderId="14" xfId="1" applyNumberFormat="1" applyBorder="1" applyAlignment="1">
      <alignment horizontal="center" vertical="center" wrapText="1"/>
    </xf>
    <xf numFmtId="2" fontId="11" fillId="0" borderId="12" xfId="1" applyNumberForma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2" fillId="3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A8ACE870-D890-46A8-A07A-36EE3C4EF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2;&#1086;&#1088;&#1084;&#1072;%20&#1051;&#1069;&#105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форма ЛЭУ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69BC-679D-4F79-91DC-886154717E51}">
  <sheetPr>
    <tabColor rgb="FFFF0000"/>
    <pageSetUpPr fitToPage="1"/>
  </sheetPr>
  <dimension ref="A1:IA1726"/>
  <sheetViews>
    <sheetView tabSelected="1" topLeftCell="A34" workbookViewId="0">
      <pane ySplit="5" topLeftCell="A39" activePane="bottomLeft" state="frozen"/>
      <selection activeCell="A34" sqref="A34"/>
      <selection pane="bottomLeft" activeCell="L51" sqref="L51"/>
    </sheetView>
  </sheetViews>
  <sheetFormatPr defaultColWidth="9.140625" defaultRowHeight="11.25" customHeight="1" x14ac:dyDescent="0.2"/>
  <cols>
    <col min="1" max="1" width="8.85546875" style="194" customWidth="1"/>
    <col min="2" max="2" width="20.140625" style="155" customWidth="1"/>
    <col min="3" max="4" width="10.42578125" style="155" customWidth="1"/>
    <col min="5" max="5" width="13.28515625" style="155" customWidth="1"/>
    <col min="6" max="6" width="8.5703125" style="155" customWidth="1"/>
    <col min="7" max="7" width="10.7109375" style="155" customWidth="1"/>
    <col min="8" max="8" width="8.42578125" style="155" customWidth="1"/>
    <col min="9" max="9" width="13.140625" style="155" customWidth="1"/>
    <col min="10" max="10" width="12.28515625" style="155" customWidth="1"/>
    <col min="11" max="11" width="8.5703125" style="155" customWidth="1"/>
    <col min="12" max="12" width="13" style="155" customWidth="1"/>
    <col min="13" max="13" width="7.85546875" style="155" hidden="1" customWidth="1"/>
    <col min="14" max="14" width="13.28515625" style="155" hidden="1" customWidth="1"/>
    <col min="15" max="15" width="1.140625" style="155" hidden="1" customWidth="1"/>
    <col min="16" max="16" width="73.85546875" style="155" hidden="1" customWidth="1"/>
    <col min="17" max="17" width="83.42578125" style="155" hidden="1" customWidth="1"/>
    <col min="18" max="24" width="9.140625" style="155"/>
    <col min="25" max="40" width="87.28515625" style="164" hidden="1" customWidth="1"/>
    <col min="41" max="46" width="71.7109375" style="164" hidden="1" customWidth="1"/>
    <col min="47" max="54" width="87.28515625" style="164" hidden="1" customWidth="1"/>
    <col min="55" max="60" width="71.7109375" style="164" hidden="1" customWidth="1"/>
    <col min="61" max="68" width="87.28515625" style="164" hidden="1" customWidth="1"/>
    <col min="69" max="74" width="71.7109375" style="164" hidden="1" customWidth="1"/>
    <col min="75" max="82" width="87.28515625" style="164" hidden="1" customWidth="1"/>
    <col min="83" max="88" width="71.7109375" style="164" hidden="1" customWidth="1"/>
    <col min="89" max="96" width="87.28515625" style="164" hidden="1" customWidth="1"/>
    <col min="97" max="102" width="71.7109375" style="164" hidden="1" customWidth="1"/>
    <col min="103" max="110" width="87.28515625" style="164" hidden="1" customWidth="1"/>
    <col min="111" max="152" width="159" style="164" hidden="1" customWidth="1"/>
    <col min="153" max="155" width="32.28515625" style="164" hidden="1" customWidth="1"/>
    <col min="156" max="157" width="159" style="164" hidden="1" customWidth="1"/>
    <col min="158" max="160" width="34.140625" style="164" hidden="1" customWidth="1"/>
    <col min="161" max="162" width="130" style="164" hidden="1" customWidth="1"/>
    <col min="163" max="166" width="34.140625" style="164" hidden="1" customWidth="1"/>
    <col min="167" max="167" width="130" style="164" hidden="1" customWidth="1"/>
    <col min="168" max="173" width="95.85546875" style="164" hidden="1" customWidth="1"/>
    <col min="174" max="178" width="53.42578125" style="164" hidden="1" customWidth="1"/>
    <col min="179" max="183" width="55.42578125" style="164" hidden="1" customWidth="1"/>
    <col min="184" max="188" width="53.42578125" style="164" hidden="1" customWidth="1"/>
    <col min="189" max="193" width="55.42578125" style="164" hidden="1" customWidth="1"/>
    <col min="194" max="235" width="159" style="164" hidden="1" customWidth="1"/>
    <col min="236" max="16384" width="9.140625" style="155"/>
  </cols>
  <sheetData>
    <row r="1" spans="1:138" s="117" customFormat="1" ht="15" hidden="1" x14ac:dyDescent="0.25">
      <c r="B1" s="194"/>
      <c r="C1" s="194"/>
      <c r="D1" s="194"/>
      <c r="E1" s="194"/>
      <c r="F1" s="194"/>
      <c r="G1" s="194"/>
      <c r="H1" s="194"/>
      <c r="I1" s="194"/>
      <c r="J1" s="195"/>
      <c r="K1" s="195"/>
      <c r="L1" s="195"/>
      <c r="M1" s="195"/>
      <c r="N1" s="196" t="s">
        <v>0</v>
      </c>
    </row>
    <row r="2" spans="1:138" s="117" customFormat="1" ht="11.25" hidden="1" customHeight="1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8"/>
      <c r="K2" s="198"/>
      <c r="L2" s="198"/>
      <c r="M2" s="198"/>
      <c r="N2" s="196" t="s">
        <v>610</v>
      </c>
    </row>
    <row r="3" spans="1:138" s="117" customFormat="1" ht="8.25" hidden="1" customHeight="1" x14ac:dyDescent="0.2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9"/>
    </row>
    <row r="4" spans="1:138" s="117" customFormat="1" ht="2.25" hidden="1" customHeight="1" x14ac:dyDescent="0.25">
      <c r="A4" s="318"/>
      <c r="B4" s="20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</row>
    <row r="5" spans="1:138" s="117" customFormat="1" ht="11.25" hidden="1" customHeight="1" x14ac:dyDescent="0.25">
      <c r="A5" s="318" t="s">
        <v>2</v>
      </c>
      <c r="B5" s="201"/>
      <c r="C5" s="197"/>
      <c r="E5" s="197"/>
      <c r="F5" s="197"/>
      <c r="G5" s="358" t="s">
        <v>3</v>
      </c>
      <c r="H5" s="358"/>
      <c r="I5" s="358"/>
      <c r="J5" s="358"/>
      <c r="K5" s="358"/>
      <c r="L5" s="358"/>
      <c r="M5" s="358"/>
      <c r="N5" s="358"/>
      <c r="Y5" s="202" t="s">
        <v>3</v>
      </c>
      <c r="Z5" s="202" t="s">
        <v>9</v>
      </c>
      <c r="AA5" s="202" t="s">
        <v>9</v>
      </c>
      <c r="AB5" s="202" t="s">
        <v>9</v>
      </c>
      <c r="AC5" s="202" t="s">
        <v>9</v>
      </c>
      <c r="AD5" s="202" t="s">
        <v>9</v>
      </c>
      <c r="AE5" s="202" t="s">
        <v>9</v>
      </c>
      <c r="AF5" s="202" t="s">
        <v>9</v>
      </c>
    </row>
    <row r="6" spans="1:138" s="117" customFormat="1" ht="56.25" hidden="1" customHeight="1" x14ac:dyDescent="0.25">
      <c r="A6" s="318" t="s">
        <v>4</v>
      </c>
      <c r="B6" s="201"/>
      <c r="C6" s="197"/>
      <c r="E6" s="203"/>
      <c r="F6" s="203"/>
      <c r="G6" s="366" t="s">
        <v>5</v>
      </c>
      <c r="H6" s="366"/>
      <c r="I6" s="366"/>
      <c r="J6" s="366"/>
      <c r="K6" s="366"/>
      <c r="L6" s="366"/>
      <c r="M6" s="366"/>
      <c r="N6" s="366"/>
      <c r="AG6" s="202" t="s">
        <v>5</v>
      </c>
      <c r="AH6" s="202" t="s">
        <v>9</v>
      </c>
      <c r="AI6" s="202" t="s">
        <v>9</v>
      </c>
      <c r="AJ6" s="202" t="s">
        <v>9</v>
      </c>
      <c r="AK6" s="202" t="s">
        <v>9</v>
      </c>
      <c r="AL6" s="202" t="s">
        <v>9</v>
      </c>
      <c r="AM6" s="202" t="s">
        <v>9</v>
      </c>
      <c r="AN6" s="202" t="s">
        <v>9</v>
      </c>
    </row>
    <row r="7" spans="1:138" s="117" customFormat="1" ht="45" hidden="1" customHeight="1" x14ac:dyDescent="0.25">
      <c r="A7" s="365" t="s">
        <v>6</v>
      </c>
      <c r="B7" s="365"/>
      <c r="C7" s="365"/>
      <c r="D7" s="365"/>
      <c r="E7" s="365"/>
      <c r="F7" s="365"/>
      <c r="G7" s="366" t="s">
        <v>7</v>
      </c>
      <c r="H7" s="366"/>
      <c r="I7" s="366"/>
      <c r="J7" s="366"/>
      <c r="K7" s="366"/>
      <c r="L7" s="366"/>
      <c r="M7" s="366"/>
      <c r="N7" s="366"/>
      <c r="P7" s="204" t="s">
        <v>6</v>
      </c>
      <c r="Q7" s="205" t="s">
        <v>7</v>
      </c>
      <c r="R7" s="202"/>
      <c r="S7" s="202"/>
      <c r="T7" s="202"/>
      <c r="U7" s="202"/>
      <c r="V7" s="202"/>
      <c r="W7" s="202"/>
      <c r="X7" s="202"/>
      <c r="AO7" s="202" t="s">
        <v>6</v>
      </c>
      <c r="AP7" s="202" t="s">
        <v>9</v>
      </c>
      <c r="AQ7" s="202" t="s">
        <v>9</v>
      </c>
      <c r="AR7" s="202" t="s">
        <v>9</v>
      </c>
      <c r="AS7" s="202" t="s">
        <v>9</v>
      </c>
      <c r="AT7" s="202" t="s">
        <v>9</v>
      </c>
      <c r="AU7" s="202" t="s">
        <v>7</v>
      </c>
      <c r="AV7" s="202" t="s">
        <v>9</v>
      </c>
      <c r="AW7" s="202" t="s">
        <v>9</v>
      </c>
      <c r="AX7" s="202" t="s">
        <v>9</v>
      </c>
      <c r="AY7" s="202" t="s">
        <v>9</v>
      </c>
      <c r="AZ7" s="202" t="s">
        <v>9</v>
      </c>
      <c r="BA7" s="202" t="s">
        <v>9</v>
      </c>
      <c r="BB7" s="202" t="s">
        <v>9</v>
      </c>
    </row>
    <row r="8" spans="1:138" s="117" customFormat="1" ht="67.5" hidden="1" customHeight="1" x14ac:dyDescent="0.25">
      <c r="A8" s="368" t="s">
        <v>8</v>
      </c>
      <c r="B8" s="368"/>
      <c r="C8" s="368"/>
      <c r="D8" s="368"/>
      <c r="E8" s="368"/>
      <c r="F8" s="368"/>
      <c r="G8" s="366"/>
      <c r="H8" s="366"/>
      <c r="I8" s="366"/>
      <c r="J8" s="366"/>
      <c r="K8" s="366"/>
      <c r="L8" s="366"/>
      <c r="M8" s="366"/>
      <c r="N8" s="366"/>
      <c r="P8" s="204" t="s">
        <v>8</v>
      </c>
      <c r="Q8" s="205"/>
      <c r="R8" s="202"/>
      <c r="S8" s="202"/>
      <c r="T8" s="202"/>
      <c r="U8" s="202"/>
      <c r="V8" s="202"/>
      <c r="W8" s="202"/>
      <c r="X8" s="202"/>
      <c r="BC8" s="202" t="s">
        <v>8</v>
      </c>
      <c r="BD8" s="202" t="s">
        <v>9</v>
      </c>
      <c r="BE8" s="202" t="s">
        <v>9</v>
      </c>
      <c r="BF8" s="202" t="s">
        <v>9</v>
      </c>
      <c r="BG8" s="202" t="s">
        <v>9</v>
      </c>
      <c r="BH8" s="202" t="s">
        <v>9</v>
      </c>
      <c r="BI8" s="202" t="s">
        <v>9</v>
      </c>
      <c r="BJ8" s="202" t="s">
        <v>9</v>
      </c>
      <c r="BK8" s="202" t="s">
        <v>9</v>
      </c>
      <c r="BL8" s="202" t="s">
        <v>9</v>
      </c>
      <c r="BM8" s="202" t="s">
        <v>9</v>
      </c>
      <c r="BN8" s="202" t="s">
        <v>9</v>
      </c>
      <c r="BO8" s="202" t="s">
        <v>9</v>
      </c>
      <c r="BP8" s="202" t="s">
        <v>9</v>
      </c>
    </row>
    <row r="9" spans="1:138" s="117" customFormat="1" ht="33.75" hidden="1" customHeight="1" x14ac:dyDescent="0.25">
      <c r="A9" s="365" t="s">
        <v>10</v>
      </c>
      <c r="B9" s="365"/>
      <c r="C9" s="365"/>
      <c r="D9" s="365"/>
      <c r="E9" s="365"/>
      <c r="F9" s="365"/>
      <c r="G9" s="366"/>
      <c r="H9" s="366"/>
      <c r="I9" s="366"/>
      <c r="J9" s="366"/>
      <c r="K9" s="366"/>
      <c r="L9" s="366"/>
      <c r="M9" s="366"/>
      <c r="N9" s="366"/>
      <c r="P9" s="204" t="s">
        <v>10</v>
      </c>
      <c r="Q9" s="205"/>
      <c r="R9" s="202"/>
      <c r="S9" s="202"/>
      <c r="T9" s="202"/>
      <c r="U9" s="202"/>
      <c r="V9" s="202"/>
      <c r="W9" s="202"/>
      <c r="X9" s="202"/>
      <c r="BQ9" s="202" t="s">
        <v>10</v>
      </c>
      <c r="BR9" s="202" t="s">
        <v>9</v>
      </c>
      <c r="BS9" s="202" t="s">
        <v>9</v>
      </c>
      <c r="BT9" s="202" t="s">
        <v>9</v>
      </c>
      <c r="BU9" s="202" t="s">
        <v>9</v>
      </c>
      <c r="BV9" s="202" t="s">
        <v>9</v>
      </c>
      <c r="BW9" s="202" t="s">
        <v>9</v>
      </c>
      <c r="BX9" s="202" t="s">
        <v>9</v>
      </c>
      <c r="BY9" s="202" t="s">
        <v>9</v>
      </c>
      <c r="BZ9" s="202" t="s">
        <v>9</v>
      </c>
      <c r="CA9" s="202" t="s">
        <v>9</v>
      </c>
      <c r="CB9" s="202" t="s">
        <v>9</v>
      </c>
      <c r="CC9" s="202" t="s">
        <v>9</v>
      </c>
      <c r="CD9" s="202" t="s">
        <v>9</v>
      </c>
    </row>
    <row r="10" spans="1:138" s="117" customFormat="1" ht="11.25" hidden="1" customHeight="1" x14ac:dyDescent="0.25">
      <c r="A10" s="367" t="s">
        <v>11</v>
      </c>
      <c r="B10" s="367"/>
      <c r="C10" s="367"/>
      <c r="D10" s="367"/>
      <c r="E10" s="367"/>
      <c r="F10" s="367"/>
      <c r="G10" s="366" t="s">
        <v>12</v>
      </c>
      <c r="H10" s="366"/>
      <c r="I10" s="366"/>
      <c r="J10" s="366"/>
      <c r="K10" s="366"/>
      <c r="L10" s="366"/>
      <c r="M10" s="366"/>
      <c r="N10" s="366"/>
      <c r="P10" s="206"/>
      <c r="Q10" s="206"/>
      <c r="CE10" s="202" t="s">
        <v>11</v>
      </c>
      <c r="CF10" s="202" t="s">
        <v>9</v>
      </c>
      <c r="CG10" s="202" t="s">
        <v>9</v>
      </c>
      <c r="CH10" s="202" t="s">
        <v>9</v>
      </c>
      <c r="CI10" s="202" t="s">
        <v>9</v>
      </c>
      <c r="CJ10" s="202" t="s">
        <v>9</v>
      </c>
      <c r="CK10" s="202" t="s">
        <v>12</v>
      </c>
      <c r="CL10" s="202" t="s">
        <v>9</v>
      </c>
      <c r="CM10" s="202" t="s">
        <v>9</v>
      </c>
      <c r="CN10" s="202" t="s">
        <v>9</v>
      </c>
      <c r="CO10" s="202" t="s">
        <v>9</v>
      </c>
      <c r="CP10" s="202" t="s">
        <v>9</v>
      </c>
      <c r="CQ10" s="202" t="s">
        <v>9</v>
      </c>
      <c r="CR10" s="202" t="s">
        <v>9</v>
      </c>
    </row>
    <row r="11" spans="1:138" s="117" customFormat="1" ht="15" hidden="1" x14ac:dyDescent="0.25">
      <c r="A11" s="367" t="s">
        <v>13</v>
      </c>
      <c r="B11" s="367"/>
      <c r="C11" s="367"/>
      <c r="D11" s="367"/>
      <c r="E11" s="367"/>
      <c r="F11" s="367"/>
      <c r="G11" s="366"/>
      <c r="H11" s="366"/>
      <c r="I11" s="366"/>
      <c r="J11" s="366"/>
      <c r="K11" s="366"/>
      <c r="L11" s="366"/>
      <c r="M11" s="366"/>
      <c r="N11" s="366"/>
      <c r="CS11" s="202" t="s">
        <v>13</v>
      </c>
      <c r="CT11" s="202" t="s">
        <v>9</v>
      </c>
      <c r="CU11" s="202" t="s">
        <v>9</v>
      </c>
      <c r="CV11" s="202" t="s">
        <v>9</v>
      </c>
      <c r="CW11" s="202" t="s">
        <v>9</v>
      </c>
      <c r="CX11" s="202" t="s">
        <v>9</v>
      </c>
      <c r="CY11" s="202" t="s">
        <v>9</v>
      </c>
      <c r="CZ11" s="202" t="s">
        <v>9</v>
      </c>
      <c r="DA11" s="202" t="s">
        <v>9</v>
      </c>
      <c r="DB11" s="202" t="s">
        <v>9</v>
      </c>
      <c r="DC11" s="202" t="s">
        <v>9</v>
      </c>
      <c r="DD11" s="202" t="s">
        <v>9</v>
      </c>
      <c r="DE11" s="202" t="s">
        <v>9</v>
      </c>
      <c r="DF11" s="202" t="s">
        <v>9</v>
      </c>
    </row>
    <row r="12" spans="1:138" s="117" customFormat="1" ht="8.25" hidden="1" customHeight="1" x14ac:dyDescent="0.25">
      <c r="A12" s="207"/>
      <c r="B12" s="197"/>
      <c r="C12" s="197"/>
      <c r="D12" s="197"/>
      <c r="E12" s="197"/>
      <c r="F12" s="201"/>
      <c r="G12" s="201"/>
      <c r="H12" s="201"/>
      <c r="I12" s="201"/>
      <c r="J12" s="201"/>
      <c r="K12" s="201"/>
      <c r="L12" s="201"/>
      <c r="M12" s="201"/>
      <c r="N12" s="201"/>
    </row>
    <row r="13" spans="1:138" s="117" customFormat="1" ht="15" hidden="1" x14ac:dyDescent="0.25">
      <c r="A13" s="362" t="s">
        <v>409</v>
      </c>
      <c r="B13" s="362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2"/>
      <c r="DG13" s="202" t="s">
        <v>409</v>
      </c>
      <c r="DH13" s="202" t="s">
        <v>9</v>
      </c>
      <c r="DI13" s="202" t="s">
        <v>9</v>
      </c>
      <c r="DJ13" s="202" t="s">
        <v>9</v>
      </c>
      <c r="DK13" s="202" t="s">
        <v>9</v>
      </c>
      <c r="DL13" s="202" t="s">
        <v>9</v>
      </c>
      <c r="DM13" s="202" t="s">
        <v>9</v>
      </c>
      <c r="DN13" s="202" t="s">
        <v>9</v>
      </c>
      <c r="DO13" s="202" t="s">
        <v>9</v>
      </c>
      <c r="DP13" s="202" t="s">
        <v>9</v>
      </c>
      <c r="DQ13" s="202" t="s">
        <v>9</v>
      </c>
      <c r="DR13" s="202" t="s">
        <v>9</v>
      </c>
      <c r="DS13" s="202" t="s">
        <v>9</v>
      </c>
      <c r="DT13" s="202" t="s">
        <v>9</v>
      </c>
    </row>
    <row r="14" spans="1:138" s="117" customFormat="1" ht="15" hidden="1" x14ac:dyDescent="0.25">
      <c r="A14" s="357" t="s">
        <v>14</v>
      </c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</row>
    <row r="15" spans="1:138" s="117" customFormat="1" ht="8.25" hidden="1" customHeight="1" x14ac:dyDescent="0.25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</row>
    <row r="16" spans="1:138" s="117" customFormat="1" ht="15" hidden="1" x14ac:dyDescent="0.25">
      <c r="A16" s="362" t="s">
        <v>409</v>
      </c>
      <c r="B16" s="362"/>
      <c r="C16" s="362"/>
      <c r="D16" s="362"/>
      <c r="E16" s="362"/>
      <c r="F16" s="362"/>
      <c r="G16" s="362"/>
      <c r="H16" s="362"/>
      <c r="I16" s="362"/>
      <c r="J16" s="362"/>
      <c r="K16" s="362"/>
      <c r="L16" s="362"/>
      <c r="M16" s="362"/>
      <c r="N16" s="362"/>
      <c r="DU16" s="202" t="s">
        <v>409</v>
      </c>
      <c r="DV16" s="202" t="s">
        <v>9</v>
      </c>
      <c r="DW16" s="202" t="s">
        <v>9</v>
      </c>
      <c r="DX16" s="202" t="s">
        <v>9</v>
      </c>
      <c r="DY16" s="202" t="s">
        <v>9</v>
      </c>
      <c r="DZ16" s="202" t="s">
        <v>9</v>
      </c>
      <c r="EA16" s="202" t="s">
        <v>9</v>
      </c>
      <c r="EB16" s="202" t="s">
        <v>9</v>
      </c>
      <c r="EC16" s="202" t="s">
        <v>9</v>
      </c>
      <c r="ED16" s="202" t="s">
        <v>9</v>
      </c>
      <c r="EE16" s="202" t="s">
        <v>9</v>
      </c>
      <c r="EF16" s="202" t="s">
        <v>9</v>
      </c>
      <c r="EG16" s="202" t="s">
        <v>9</v>
      </c>
      <c r="EH16" s="202" t="s">
        <v>9</v>
      </c>
    </row>
    <row r="17" spans="1:155" s="117" customFormat="1" ht="15" hidden="1" x14ac:dyDescent="0.25">
      <c r="A17" s="357" t="s">
        <v>16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</row>
    <row r="18" spans="1:155" s="117" customFormat="1" ht="24" hidden="1" customHeight="1" x14ac:dyDescent="0.25">
      <c r="A18" s="363" t="s">
        <v>611</v>
      </c>
      <c r="B18" s="363"/>
      <c r="C18" s="363"/>
      <c r="D18" s="363"/>
      <c r="E18" s="363"/>
      <c r="F18" s="363"/>
      <c r="G18" s="363"/>
      <c r="H18" s="363"/>
      <c r="I18" s="363"/>
      <c r="J18" s="363"/>
      <c r="K18" s="363"/>
      <c r="L18" s="363"/>
      <c r="M18" s="363"/>
      <c r="N18" s="363"/>
    </row>
    <row r="19" spans="1:155" s="117" customFormat="1" ht="8.25" hidden="1" customHeight="1" x14ac:dyDescent="0.25">
      <c r="A19" s="317"/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</row>
    <row r="20" spans="1:155" s="117" customFormat="1" ht="15" hidden="1" x14ac:dyDescent="0.25">
      <c r="A20" s="364" t="s">
        <v>412</v>
      </c>
      <c r="B20" s="364"/>
      <c r="C20" s="364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EI20" s="202" t="s">
        <v>412</v>
      </c>
      <c r="EJ20" s="202" t="s">
        <v>9</v>
      </c>
      <c r="EK20" s="202" t="s">
        <v>9</v>
      </c>
      <c r="EL20" s="202" t="s">
        <v>9</v>
      </c>
      <c r="EM20" s="202" t="s">
        <v>9</v>
      </c>
      <c r="EN20" s="202" t="s">
        <v>9</v>
      </c>
      <c r="EO20" s="202" t="s">
        <v>9</v>
      </c>
      <c r="EP20" s="202" t="s">
        <v>9</v>
      </c>
      <c r="EQ20" s="202" t="s">
        <v>9</v>
      </c>
      <c r="ER20" s="202" t="s">
        <v>9</v>
      </c>
      <c r="ES20" s="202" t="s">
        <v>9</v>
      </c>
      <c r="ET20" s="202" t="s">
        <v>9</v>
      </c>
      <c r="EU20" s="202" t="s">
        <v>9</v>
      </c>
      <c r="EV20" s="202" t="s">
        <v>9</v>
      </c>
    </row>
    <row r="21" spans="1:155" s="117" customFormat="1" ht="13.5" hidden="1" customHeight="1" x14ac:dyDescent="0.25">
      <c r="A21" s="357" t="s">
        <v>18</v>
      </c>
      <c r="B21" s="357"/>
      <c r="C21" s="357"/>
      <c r="D21" s="357"/>
      <c r="E21" s="357"/>
      <c r="F21" s="357"/>
      <c r="G21" s="357"/>
      <c r="H21" s="357"/>
      <c r="I21" s="357"/>
      <c r="J21" s="357"/>
      <c r="K21" s="357"/>
      <c r="L21" s="357"/>
      <c r="M21" s="357"/>
      <c r="N21" s="357"/>
    </row>
    <row r="22" spans="1:155" s="117" customFormat="1" ht="15" hidden="1" customHeight="1" x14ac:dyDescent="0.25">
      <c r="A22" s="197" t="s">
        <v>19</v>
      </c>
      <c r="B22" s="210" t="s">
        <v>20</v>
      </c>
      <c r="C22" s="194" t="s">
        <v>21</v>
      </c>
      <c r="D22" s="194"/>
      <c r="E22" s="194"/>
      <c r="F22" s="203"/>
      <c r="G22" s="203"/>
      <c r="H22" s="203"/>
      <c r="I22" s="203"/>
      <c r="J22" s="203"/>
      <c r="K22" s="203"/>
      <c r="L22" s="203"/>
      <c r="M22" s="203"/>
      <c r="N22" s="203"/>
    </row>
    <row r="23" spans="1:155" s="117" customFormat="1" ht="18" hidden="1" customHeight="1" x14ac:dyDescent="0.25">
      <c r="A23" s="197" t="s">
        <v>22</v>
      </c>
      <c r="B23" s="358" t="s">
        <v>23</v>
      </c>
      <c r="C23" s="358"/>
      <c r="D23" s="358"/>
      <c r="E23" s="358"/>
      <c r="F23" s="358"/>
      <c r="G23" s="203"/>
      <c r="H23" s="203"/>
      <c r="I23" s="203"/>
      <c r="J23" s="203"/>
      <c r="K23" s="203"/>
      <c r="L23" s="203"/>
      <c r="M23" s="203"/>
      <c r="N23" s="203"/>
    </row>
    <row r="24" spans="1:155" s="117" customFormat="1" ht="15" hidden="1" x14ac:dyDescent="0.25">
      <c r="A24" s="197"/>
      <c r="B24" s="359" t="s">
        <v>24</v>
      </c>
      <c r="C24" s="359"/>
      <c r="D24" s="359"/>
      <c r="E24" s="359"/>
      <c r="F24" s="359"/>
      <c r="G24" s="211"/>
      <c r="H24" s="211"/>
      <c r="I24" s="211"/>
      <c r="J24" s="211"/>
      <c r="K24" s="211"/>
      <c r="L24" s="211"/>
      <c r="M24" s="212"/>
      <c r="N24" s="211"/>
    </row>
    <row r="25" spans="1:155" s="117" customFormat="1" ht="9.75" hidden="1" customHeight="1" x14ac:dyDescent="0.25">
      <c r="A25" s="197"/>
      <c r="B25" s="197"/>
      <c r="C25" s="197"/>
      <c r="D25" s="213"/>
      <c r="E25" s="213"/>
      <c r="F25" s="213"/>
      <c r="G25" s="213"/>
      <c r="H25" s="213"/>
      <c r="I25" s="213"/>
      <c r="J25" s="213"/>
      <c r="K25" s="213"/>
      <c r="L25" s="213"/>
      <c r="M25" s="211"/>
      <c r="N25" s="211"/>
    </row>
    <row r="26" spans="1:155" s="117" customFormat="1" ht="15" hidden="1" x14ac:dyDescent="0.25">
      <c r="A26" s="214" t="s">
        <v>25</v>
      </c>
      <c r="B26" s="197"/>
      <c r="C26" s="197"/>
      <c r="D26" s="360" t="s">
        <v>612</v>
      </c>
      <c r="E26" s="360"/>
      <c r="F26" s="360"/>
      <c r="G26" s="215"/>
      <c r="H26" s="215"/>
      <c r="I26" s="215"/>
      <c r="J26" s="215"/>
      <c r="K26" s="215"/>
      <c r="L26" s="215"/>
      <c r="M26" s="215"/>
      <c r="N26" s="215"/>
      <c r="EW26" s="202" t="s">
        <v>612</v>
      </c>
      <c r="EX26" s="202" t="s">
        <v>9</v>
      </c>
      <c r="EY26" s="202" t="s">
        <v>9</v>
      </c>
    </row>
    <row r="27" spans="1:155" s="117" customFormat="1" ht="9.75" hidden="1" customHeight="1" x14ac:dyDescent="0.25">
      <c r="A27" s="197"/>
      <c r="B27" s="216"/>
      <c r="C27" s="216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</row>
    <row r="28" spans="1:155" s="117" customFormat="1" ht="12.75" hidden="1" customHeight="1" x14ac:dyDescent="0.25">
      <c r="A28" s="214" t="s">
        <v>27</v>
      </c>
      <c r="B28" s="216"/>
      <c r="C28" s="218">
        <v>14844.76</v>
      </c>
      <c r="D28" s="219" t="s">
        <v>613</v>
      </c>
      <c r="E28" s="220" t="s">
        <v>29</v>
      </c>
      <c r="G28" s="216"/>
      <c r="H28" s="216"/>
      <c r="I28" s="216"/>
      <c r="J28" s="216"/>
      <c r="K28" s="216"/>
      <c r="L28" s="221"/>
      <c r="M28" s="221"/>
      <c r="N28" s="216"/>
    </row>
    <row r="29" spans="1:155" s="117" customFormat="1" ht="12.75" hidden="1" customHeight="1" x14ac:dyDescent="0.25">
      <c r="A29" s="197"/>
      <c r="B29" s="222" t="s">
        <v>30</v>
      </c>
      <c r="C29" s="223"/>
      <c r="D29" s="224"/>
      <c r="E29" s="220"/>
      <c r="G29" s="216"/>
    </row>
    <row r="30" spans="1:155" s="117" customFormat="1" ht="12.75" hidden="1" customHeight="1" x14ac:dyDescent="0.25">
      <c r="A30" s="197"/>
      <c r="B30" s="225" t="s">
        <v>31</v>
      </c>
      <c r="C30" s="218">
        <v>699.4</v>
      </c>
      <c r="D30" s="219" t="s">
        <v>614</v>
      </c>
      <c r="E30" s="220" t="s">
        <v>29</v>
      </c>
      <c r="G30" s="216" t="s">
        <v>33</v>
      </c>
      <c r="I30" s="216"/>
      <c r="J30" s="216"/>
      <c r="K30" s="216"/>
      <c r="L30" s="218">
        <v>868.89</v>
      </c>
      <c r="M30" s="226" t="s">
        <v>615</v>
      </c>
      <c r="N30" s="220" t="s">
        <v>29</v>
      </c>
    </row>
    <row r="31" spans="1:155" s="117" customFormat="1" ht="12.75" hidden="1" customHeight="1" x14ac:dyDescent="0.25">
      <c r="A31" s="197"/>
      <c r="B31" s="225" t="s">
        <v>35</v>
      </c>
      <c r="C31" s="218">
        <v>10956.03</v>
      </c>
      <c r="D31" s="227" t="s">
        <v>616</v>
      </c>
      <c r="E31" s="220" t="s">
        <v>29</v>
      </c>
      <c r="G31" s="216" t="s">
        <v>37</v>
      </c>
      <c r="I31" s="216"/>
      <c r="J31" s="216"/>
      <c r="K31" s="216"/>
      <c r="L31" s="361">
        <v>1867.05</v>
      </c>
      <c r="M31" s="361"/>
      <c r="N31" s="220" t="s">
        <v>38</v>
      </c>
    </row>
    <row r="32" spans="1:155" s="117" customFormat="1" ht="12.75" hidden="1" customHeight="1" x14ac:dyDescent="0.25">
      <c r="A32" s="197"/>
      <c r="B32" s="225" t="s">
        <v>39</v>
      </c>
      <c r="C32" s="218">
        <v>0</v>
      </c>
      <c r="D32" s="227" t="s">
        <v>36</v>
      </c>
      <c r="E32" s="220" t="s">
        <v>29</v>
      </c>
      <c r="G32" s="216" t="s">
        <v>40</v>
      </c>
      <c r="I32" s="216"/>
      <c r="J32" s="216"/>
      <c r="K32" s="216"/>
      <c r="L32" s="361">
        <v>278.36</v>
      </c>
      <c r="M32" s="361"/>
      <c r="N32" s="220" t="s">
        <v>38</v>
      </c>
    </row>
    <row r="33" spans="1:163" s="117" customFormat="1" ht="12.75" hidden="1" customHeight="1" x14ac:dyDescent="0.25">
      <c r="A33" s="197"/>
      <c r="B33" s="225" t="s">
        <v>41</v>
      </c>
      <c r="C33" s="218">
        <v>101.29</v>
      </c>
      <c r="D33" s="219" t="s">
        <v>617</v>
      </c>
      <c r="E33" s="220" t="s">
        <v>29</v>
      </c>
      <c r="G33" s="216"/>
      <c r="H33" s="216"/>
      <c r="I33" s="216"/>
      <c r="J33" s="216"/>
      <c r="K33" s="216"/>
      <c r="L33" s="355" t="s">
        <v>42</v>
      </c>
      <c r="M33" s="355"/>
      <c r="N33" s="216"/>
    </row>
    <row r="34" spans="1:163" s="117" customFormat="1" ht="9.75" customHeight="1" x14ac:dyDescent="0.25">
      <c r="A34" s="228"/>
    </row>
    <row r="35" spans="1:163" s="117" customFormat="1" ht="36" customHeight="1" x14ac:dyDescent="0.25">
      <c r="A35" s="356" t="s">
        <v>43</v>
      </c>
      <c r="B35" s="353" t="s">
        <v>44</v>
      </c>
      <c r="C35" s="353" t="s">
        <v>45</v>
      </c>
      <c r="D35" s="353"/>
      <c r="E35" s="353"/>
      <c r="F35" s="353" t="s">
        <v>46</v>
      </c>
      <c r="G35" s="353" t="s">
        <v>47</v>
      </c>
      <c r="H35" s="353"/>
      <c r="I35" s="353"/>
      <c r="J35" s="353" t="s">
        <v>942</v>
      </c>
      <c r="K35" s="353"/>
      <c r="L35" s="353"/>
      <c r="M35" s="353" t="s">
        <v>49</v>
      </c>
      <c r="N35" s="353" t="s">
        <v>50</v>
      </c>
    </row>
    <row r="36" spans="1:163" s="117" customFormat="1" ht="11.25" customHeight="1" x14ac:dyDescent="0.25">
      <c r="A36" s="356"/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</row>
    <row r="37" spans="1:163" s="117" customFormat="1" ht="34.5" customHeight="1" x14ac:dyDescent="0.25">
      <c r="A37" s="356"/>
      <c r="B37" s="353"/>
      <c r="C37" s="353"/>
      <c r="D37" s="353"/>
      <c r="E37" s="353"/>
      <c r="F37" s="353"/>
      <c r="G37" s="315" t="s">
        <v>51</v>
      </c>
      <c r="H37" s="315" t="s">
        <v>52</v>
      </c>
      <c r="I37" s="315" t="s">
        <v>53</v>
      </c>
      <c r="J37" s="315" t="s">
        <v>51</v>
      </c>
      <c r="K37" s="315" t="s">
        <v>52</v>
      </c>
      <c r="L37" s="315" t="s">
        <v>54</v>
      </c>
      <c r="M37" s="353"/>
      <c r="N37" s="353"/>
    </row>
    <row r="38" spans="1:163" s="117" customFormat="1" ht="15" x14ac:dyDescent="0.25">
      <c r="A38" s="229">
        <v>1</v>
      </c>
      <c r="B38" s="316">
        <v>2</v>
      </c>
      <c r="C38" s="354">
        <v>3</v>
      </c>
      <c r="D38" s="354"/>
      <c r="E38" s="354"/>
      <c r="F38" s="316">
        <v>4</v>
      </c>
      <c r="G38" s="316">
        <v>5</v>
      </c>
      <c r="H38" s="316">
        <v>6</v>
      </c>
      <c r="I38" s="316">
        <v>7</v>
      </c>
      <c r="J38" s="316">
        <v>8</v>
      </c>
      <c r="K38" s="316">
        <v>9</v>
      </c>
      <c r="L38" s="316">
        <v>10</v>
      </c>
      <c r="M38" s="316">
        <v>11</v>
      </c>
      <c r="N38" s="316">
        <v>12</v>
      </c>
      <c r="O38" s="230"/>
      <c r="P38" s="230"/>
      <c r="Q38" s="230"/>
    </row>
    <row r="39" spans="1:163" s="117" customFormat="1" ht="15" x14ac:dyDescent="0.25">
      <c r="A39" s="346" t="s">
        <v>618</v>
      </c>
      <c r="B39" s="347"/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8"/>
      <c r="EZ39" s="149" t="s">
        <v>618</v>
      </c>
    </row>
    <row r="40" spans="1:163" s="117" customFormat="1" ht="15" x14ac:dyDescent="0.25">
      <c r="A40" s="349" t="s">
        <v>619</v>
      </c>
      <c r="B40" s="350"/>
      <c r="C40" s="350"/>
      <c r="D40" s="350"/>
      <c r="E40" s="350"/>
      <c r="F40" s="350"/>
      <c r="G40" s="350"/>
      <c r="H40" s="350"/>
      <c r="I40" s="350"/>
      <c r="J40" s="350"/>
      <c r="K40" s="350"/>
      <c r="L40" s="350"/>
      <c r="M40" s="350"/>
      <c r="N40" s="351"/>
      <c r="EZ40" s="149"/>
      <c r="FA40" s="231" t="s">
        <v>619</v>
      </c>
    </row>
    <row r="41" spans="1:163" s="117" customFormat="1" ht="15" x14ac:dyDescent="0.25">
      <c r="A41" s="349" t="s">
        <v>620</v>
      </c>
      <c r="B41" s="350"/>
      <c r="C41" s="350"/>
      <c r="D41" s="350"/>
      <c r="E41" s="350"/>
      <c r="F41" s="350"/>
      <c r="G41" s="350"/>
      <c r="H41" s="350"/>
      <c r="I41" s="350"/>
      <c r="J41" s="350"/>
      <c r="K41" s="350"/>
      <c r="L41" s="350"/>
      <c r="M41" s="350"/>
      <c r="N41" s="351"/>
      <c r="EZ41" s="149"/>
      <c r="FA41" s="231" t="s">
        <v>620</v>
      </c>
    </row>
    <row r="42" spans="1:163" s="117" customFormat="1" ht="34.5" x14ac:dyDescent="0.25">
      <c r="A42" s="323" t="s">
        <v>57</v>
      </c>
      <c r="B42" s="324" t="s">
        <v>621</v>
      </c>
      <c r="C42" s="352" t="s">
        <v>622</v>
      </c>
      <c r="D42" s="352"/>
      <c r="E42" s="352"/>
      <c r="F42" s="325" t="s">
        <v>253</v>
      </c>
      <c r="G42" s="326">
        <v>1.6799999999999999E-2</v>
      </c>
      <c r="H42" s="327">
        <v>1</v>
      </c>
      <c r="I42" s="328">
        <v>1.6799999999999999E-2</v>
      </c>
      <c r="J42" s="329"/>
      <c r="K42" s="326"/>
      <c r="L42" s="329"/>
      <c r="M42" s="235"/>
      <c r="N42" s="239"/>
      <c r="EZ42" s="149"/>
      <c r="FA42" s="231"/>
      <c r="FB42" s="231" t="s">
        <v>622</v>
      </c>
      <c r="FC42" s="231" t="s">
        <v>9</v>
      </c>
      <c r="FD42" s="231" t="s">
        <v>9</v>
      </c>
    </row>
    <row r="43" spans="1:163" s="117" customFormat="1" ht="15" x14ac:dyDescent="0.25">
      <c r="A43" s="240"/>
      <c r="B43" s="313"/>
      <c r="C43" s="341" t="s">
        <v>623</v>
      </c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3"/>
      <c r="EZ43" s="149"/>
      <c r="FA43" s="231"/>
      <c r="FB43" s="231"/>
      <c r="FC43" s="231"/>
      <c r="FD43" s="231"/>
      <c r="FE43" s="164" t="s">
        <v>623</v>
      </c>
    </row>
    <row r="44" spans="1:163" s="117" customFormat="1" ht="68.25" x14ac:dyDescent="0.25">
      <c r="A44" s="242"/>
      <c r="B44" s="243" t="s">
        <v>624</v>
      </c>
      <c r="C44" s="336" t="s">
        <v>625</v>
      </c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45"/>
      <c r="EZ44" s="149"/>
      <c r="FA44" s="231"/>
      <c r="FB44" s="231"/>
      <c r="FC44" s="231"/>
      <c r="FD44" s="231"/>
      <c r="FF44" s="164" t="s">
        <v>625</v>
      </c>
    </row>
    <row r="45" spans="1:163" s="117" customFormat="1" ht="15" x14ac:dyDescent="0.25">
      <c r="A45" s="244"/>
      <c r="B45" s="243" t="s">
        <v>57</v>
      </c>
      <c r="C45" s="341" t="s">
        <v>64</v>
      </c>
      <c r="D45" s="341"/>
      <c r="E45" s="341"/>
      <c r="F45" s="245"/>
      <c r="G45" s="246"/>
      <c r="H45" s="246"/>
      <c r="I45" s="246"/>
      <c r="J45" s="320">
        <v>214500</v>
      </c>
      <c r="K45" s="248">
        <v>1.1499999999999999</v>
      </c>
      <c r="L45" s="249">
        <f>G42*J45*K45</f>
        <v>4144.1399999999994</v>
      </c>
      <c r="M45" s="248">
        <v>49.45</v>
      </c>
      <c r="N45" s="250">
        <v>1995.8</v>
      </c>
      <c r="EZ45" s="149"/>
      <c r="FA45" s="231"/>
      <c r="FB45" s="231"/>
      <c r="FC45" s="231"/>
      <c r="FD45" s="231"/>
      <c r="FG45" s="164" t="s">
        <v>64</v>
      </c>
    </row>
    <row r="46" spans="1:163" s="117" customFormat="1" ht="15" x14ac:dyDescent="0.25">
      <c r="A46" s="244"/>
      <c r="B46" s="243" t="s">
        <v>75</v>
      </c>
      <c r="C46" s="341" t="s">
        <v>79</v>
      </c>
      <c r="D46" s="341"/>
      <c r="E46" s="341"/>
      <c r="F46" s="245"/>
      <c r="G46" s="246"/>
      <c r="H46" s="246"/>
      <c r="I46" s="246"/>
      <c r="J46" s="321">
        <v>23000</v>
      </c>
      <c r="K46" s="248">
        <v>1.1499999999999999</v>
      </c>
      <c r="L46" s="249">
        <f>G42*J46*K46</f>
        <v>444.35999999999996</v>
      </c>
      <c r="M46" s="248">
        <v>14.53</v>
      </c>
      <c r="N46" s="251">
        <v>66.55</v>
      </c>
      <c r="EZ46" s="149"/>
      <c r="FA46" s="231"/>
      <c r="FB46" s="231"/>
      <c r="FC46" s="231"/>
      <c r="FD46" s="231"/>
      <c r="FG46" s="164" t="s">
        <v>79</v>
      </c>
    </row>
    <row r="47" spans="1:163" s="117" customFormat="1" ht="15" x14ac:dyDescent="0.25">
      <c r="A47" s="244"/>
      <c r="B47" s="243" t="s">
        <v>80</v>
      </c>
      <c r="C47" s="341" t="s">
        <v>81</v>
      </c>
      <c r="D47" s="341"/>
      <c r="E47" s="341"/>
      <c r="F47" s="245"/>
      <c r="G47" s="246"/>
      <c r="H47" s="246"/>
      <c r="I47" s="246"/>
      <c r="J47" s="321">
        <v>0</v>
      </c>
      <c r="K47" s="248">
        <v>1.1499999999999999</v>
      </c>
      <c r="L47" s="249">
        <f>G42*J47*K47</f>
        <v>0</v>
      </c>
      <c r="M47" s="248">
        <v>49.45</v>
      </c>
      <c r="N47" s="251">
        <v>8.41</v>
      </c>
      <c r="EZ47" s="149"/>
      <c r="FA47" s="231"/>
      <c r="FB47" s="231"/>
      <c r="FC47" s="231"/>
      <c r="FD47" s="231"/>
      <c r="FG47" s="164" t="s">
        <v>81</v>
      </c>
    </row>
    <row r="48" spans="1:163" s="117" customFormat="1" ht="15" x14ac:dyDescent="0.25">
      <c r="A48" s="244"/>
      <c r="B48" s="243" t="s">
        <v>82</v>
      </c>
      <c r="C48" s="341" t="s">
        <v>83</v>
      </c>
      <c r="D48" s="341"/>
      <c r="E48" s="341"/>
      <c r="F48" s="245"/>
      <c r="G48" s="246"/>
      <c r="H48" s="246"/>
      <c r="I48" s="246"/>
      <c r="J48" s="247">
        <v>2732.35</v>
      </c>
      <c r="K48" s="246"/>
      <c r="L48" s="335">
        <f>G42*J48</f>
        <v>45.903479999999995</v>
      </c>
      <c r="M48" s="248">
        <v>9.1199999999999992</v>
      </c>
      <c r="N48" s="251">
        <v>418.61</v>
      </c>
      <c r="EZ48" s="149"/>
      <c r="FA48" s="231"/>
      <c r="FB48" s="231"/>
      <c r="FC48" s="231"/>
      <c r="FD48" s="231"/>
      <c r="FG48" s="164" t="s">
        <v>83</v>
      </c>
    </row>
    <row r="49" spans="1:167" s="117" customFormat="1" ht="15" x14ac:dyDescent="0.25">
      <c r="A49" s="252"/>
      <c r="B49" s="243"/>
      <c r="C49" s="341" t="s">
        <v>65</v>
      </c>
      <c r="D49" s="341"/>
      <c r="E49" s="341"/>
      <c r="F49" s="245" t="s">
        <v>66</v>
      </c>
      <c r="G49" s="248">
        <v>219.68</v>
      </c>
      <c r="H49" s="248">
        <v>1.1499999999999999</v>
      </c>
      <c r="I49" s="248">
        <f>G42*G49*H49</f>
        <v>4.2442175999999989</v>
      </c>
      <c r="J49" s="254"/>
      <c r="K49" s="246"/>
      <c r="L49" s="254"/>
      <c r="M49" s="246"/>
      <c r="N49" s="255"/>
      <c r="EZ49" s="149"/>
      <c r="FA49" s="231"/>
      <c r="FB49" s="231"/>
      <c r="FC49" s="231"/>
      <c r="FD49" s="231"/>
      <c r="FH49" s="164" t="s">
        <v>65</v>
      </c>
    </row>
    <row r="50" spans="1:167" s="117" customFormat="1" ht="15" x14ac:dyDescent="0.25">
      <c r="A50" s="252"/>
      <c r="B50" s="243"/>
      <c r="C50" s="341" t="s">
        <v>84</v>
      </c>
      <c r="D50" s="341"/>
      <c r="E50" s="341"/>
      <c r="F50" s="245" t="s">
        <v>66</v>
      </c>
      <c r="G50" s="248">
        <v>0.71</v>
      </c>
      <c r="H50" s="248">
        <v>1.1499999999999999</v>
      </c>
      <c r="I50" s="248">
        <f>G42*G50*H50</f>
        <v>1.3717199999999999E-2</v>
      </c>
      <c r="J50" s="254"/>
      <c r="K50" s="246"/>
      <c r="L50" s="254"/>
      <c r="M50" s="246"/>
      <c r="N50" s="255"/>
      <c r="EZ50" s="149"/>
      <c r="FA50" s="231"/>
      <c r="FB50" s="231"/>
      <c r="FC50" s="231"/>
      <c r="FD50" s="231"/>
      <c r="FH50" s="164" t="s">
        <v>84</v>
      </c>
    </row>
    <row r="51" spans="1:167" s="117" customFormat="1" ht="15" x14ac:dyDescent="0.25">
      <c r="A51" s="240"/>
      <c r="B51" s="243"/>
      <c r="C51" s="344" t="s">
        <v>67</v>
      </c>
      <c r="D51" s="344"/>
      <c r="E51" s="344"/>
      <c r="F51" s="256"/>
      <c r="G51" s="257"/>
      <c r="H51" s="257"/>
      <c r="I51" s="257"/>
      <c r="J51" s="258">
        <f>J45+J46+J48</f>
        <v>240232.35</v>
      </c>
      <c r="K51" s="257"/>
      <c r="L51" s="259">
        <f>L45+L46+L48</f>
        <v>4634.403479999999</v>
      </c>
      <c r="M51" s="257"/>
      <c r="N51" s="322">
        <v>2480.96</v>
      </c>
      <c r="EZ51" s="149"/>
      <c r="FA51" s="231"/>
      <c r="FB51" s="231"/>
      <c r="FC51" s="231"/>
      <c r="FD51" s="231"/>
      <c r="FI51" s="164" t="s">
        <v>67</v>
      </c>
    </row>
    <row r="52" spans="1:167" s="117" customFormat="1" ht="15" x14ac:dyDescent="0.25">
      <c r="A52" s="252"/>
      <c r="B52" s="243"/>
      <c r="C52" s="341" t="s">
        <v>68</v>
      </c>
      <c r="D52" s="341"/>
      <c r="E52" s="341"/>
      <c r="F52" s="245"/>
      <c r="G52" s="246"/>
      <c r="H52" s="246"/>
      <c r="I52" s="246"/>
      <c r="J52" s="254"/>
      <c r="K52" s="246"/>
      <c r="L52" s="249">
        <f>L45+L47</f>
        <v>4144.1399999999994</v>
      </c>
      <c r="M52" s="246"/>
      <c r="N52" s="319">
        <v>2004.21</v>
      </c>
      <c r="EZ52" s="149"/>
      <c r="FA52" s="231"/>
      <c r="FB52" s="231"/>
      <c r="FC52" s="231"/>
      <c r="FD52" s="231"/>
      <c r="FH52" s="164" t="s">
        <v>68</v>
      </c>
    </row>
    <row r="53" spans="1:167" s="117" customFormat="1" ht="23.25" x14ac:dyDescent="0.25">
      <c r="A53" s="252"/>
      <c r="B53" s="243" t="s">
        <v>626</v>
      </c>
      <c r="C53" s="341" t="s">
        <v>627</v>
      </c>
      <c r="D53" s="341"/>
      <c r="E53" s="341"/>
      <c r="F53" s="245" t="s">
        <v>71</v>
      </c>
      <c r="G53" s="261">
        <v>126</v>
      </c>
      <c r="H53" s="246"/>
      <c r="I53" s="261">
        <v>126</v>
      </c>
      <c r="J53" s="254"/>
      <c r="K53" s="246"/>
      <c r="L53" s="249">
        <f>L52*I53%</f>
        <v>5221.616399999999</v>
      </c>
      <c r="M53" s="246"/>
      <c r="N53" s="250">
        <v>2525.3000000000002</v>
      </c>
      <c r="EZ53" s="149"/>
      <c r="FA53" s="231"/>
      <c r="FB53" s="231"/>
      <c r="FC53" s="231"/>
      <c r="FD53" s="231"/>
      <c r="FH53" s="164" t="s">
        <v>627</v>
      </c>
    </row>
    <row r="54" spans="1:167" s="117" customFormat="1" ht="23.25" x14ac:dyDescent="0.25">
      <c r="A54" s="252"/>
      <c r="B54" s="243" t="s">
        <v>628</v>
      </c>
      <c r="C54" s="341" t="s">
        <v>629</v>
      </c>
      <c r="D54" s="341"/>
      <c r="E54" s="341"/>
      <c r="F54" s="245" t="s">
        <v>71</v>
      </c>
      <c r="G54" s="261">
        <v>68</v>
      </c>
      <c r="H54" s="246"/>
      <c r="I54" s="261">
        <v>68</v>
      </c>
      <c r="J54" s="254"/>
      <c r="K54" s="246"/>
      <c r="L54" s="249">
        <f>L52*I54%</f>
        <v>2818.0151999999998</v>
      </c>
      <c r="M54" s="246"/>
      <c r="N54" s="250">
        <v>1362.86</v>
      </c>
      <c r="EZ54" s="149"/>
      <c r="FA54" s="231"/>
      <c r="FB54" s="231"/>
      <c r="FC54" s="231"/>
      <c r="FD54" s="231"/>
      <c r="FH54" s="164" t="s">
        <v>629</v>
      </c>
    </row>
    <row r="55" spans="1:167" s="117" customFormat="1" ht="15" x14ac:dyDescent="0.25">
      <c r="A55" s="262"/>
      <c r="B55" s="312"/>
      <c r="C55" s="342" t="s">
        <v>74</v>
      </c>
      <c r="D55" s="342"/>
      <c r="E55" s="342"/>
      <c r="F55" s="234"/>
      <c r="G55" s="235"/>
      <c r="H55" s="235"/>
      <c r="I55" s="235"/>
      <c r="J55" s="238"/>
      <c r="K55" s="235"/>
      <c r="L55" s="334">
        <f>L51+L53+L54</f>
        <v>12674.035079999998</v>
      </c>
      <c r="M55" s="257"/>
      <c r="N55" s="265">
        <v>6369.12</v>
      </c>
      <c r="EZ55" s="149"/>
      <c r="FA55" s="231"/>
      <c r="FB55" s="231"/>
      <c r="FC55" s="231"/>
      <c r="FD55" s="231"/>
      <c r="FJ55" s="231" t="s">
        <v>74</v>
      </c>
    </row>
    <row r="56" spans="1:167" s="117" customFormat="1" ht="33.75" x14ac:dyDescent="0.25">
      <c r="A56" s="232" t="s">
        <v>75</v>
      </c>
      <c r="B56" s="314" t="s">
        <v>591</v>
      </c>
      <c r="C56" s="342" t="s">
        <v>592</v>
      </c>
      <c r="D56" s="342"/>
      <c r="E56" s="342"/>
      <c r="F56" s="234" t="s">
        <v>118</v>
      </c>
      <c r="G56" s="235">
        <v>16</v>
      </c>
      <c r="H56" s="236">
        <v>1</v>
      </c>
      <c r="I56" s="236">
        <v>16</v>
      </c>
      <c r="J56" s="264">
        <f>1555.9/1.2</f>
        <v>1296.5833333333335</v>
      </c>
      <c r="K56" s="266">
        <v>1.04236</v>
      </c>
      <c r="L56" s="267">
        <f>G56*J56*K56</f>
        <v>21624.105653333336</v>
      </c>
      <c r="M56" s="268"/>
      <c r="N56" s="265"/>
      <c r="EZ56" s="149"/>
      <c r="FA56" s="231"/>
      <c r="FB56" s="231" t="s">
        <v>592</v>
      </c>
      <c r="FC56" s="231" t="s">
        <v>9</v>
      </c>
      <c r="FD56" s="231" t="s">
        <v>9</v>
      </c>
      <c r="FJ56" s="231"/>
    </row>
    <row r="57" spans="1:167" s="117" customFormat="1" ht="15" x14ac:dyDescent="0.25">
      <c r="A57" s="240"/>
      <c r="B57" s="313"/>
      <c r="C57" s="341" t="s">
        <v>630</v>
      </c>
      <c r="D57" s="341"/>
      <c r="E57" s="341"/>
      <c r="F57" s="341"/>
      <c r="G57" s="341"/>
      <c r="H57" s="341"/>
      <c r="I57" s="341"/>
      <c r="J57" s="341"/>
      <c r="K57" s="341"/>
      <c r="L57" s="341"/>
      <c r="M57" s="341"/>
      <c r="N57" s="343"/>
      <c r="EZ57" s="149"/>
      <c r="FA57" s="231"/>
      <c r="FB57" s="231"/>
      <c r="FC57" s="231"/>
      <c r="FD57" s="231"/>
      <c r="FJ57" s="231"/>
      <c r="FK57" s="164" t="s">
        <v>630</v>
      </c>
    </row>
    <row r="58" spans="1:167" s="117" customFormat="1" ht="15" x14ac:dyDescent="0.25">
      <c r="A58" s="242"/>
      <c r="B58" s="243"/>
      <c r="C58" s="336" t="s">
        <v>631</v>
      </c>
      <c r="D58" s="336"/>
      <c r="E58" s="336"/>
      <c r="F58" s="336"/>
      <c r="G58" s="336"/>
      <c r="H58" s="336"/>
      <c r="I58" s="336"/>
      <c r="J58" s="336"/>
      <c r="K58" s="336"/>
      <c r="L58" s="336"/>
      <c r="M58" s="336"/>
      <c r="N58" s="345"/>
      <c r="EZ58" s="149"/>
      <c r="FA58" s="231"/>
      <c r="FB58" s="231"/>
      <c r="FC58" s="231"/>
      <c r="FD58" s="231"/>
      <c r="FF58" s="164" t="s">
        <v>631</v>
      </c>
      <c r="FJ58" s="231"/>
    </row>
    <row r="59" spans="1:167" s="117" customFormat="1" ht="15" x14ac:dyDescent="0.25">
      <c r="A59" s="242"/>
      <c r="B59" s="243"/>
      <c r="C59" s="336" t="s">
        <v>632</v>
      </c>
      <c r="D59" s="336"/>
      <c r="E59" s="336"/>
      <c r="F59" s="336"/>
      <c r="G59" s="336"/>
      <c r="H59" s="336"/>
      <c r="I59" s="336"/>
      <c r="J59" s="336"/>
      <c r="K59" s="336"/>
      <c r="L59" s="336"/>
      <c r="M59" s="336"/>
      <c r="N59" s="345"/>
      <c r="EZ59" s="149"/>
      <c r="FA59" s="231"/>
      <c r="FB59" s="231"/>
      <c r="FC59" s="231"/>
      <c r="FD59" s="231"/>
      <c r="FF59" s="164" t="s">
        <v>632</v>
      </c>
      <c r="FJ59" s="231"/>
    </row>
    <row r="60" spans="1:167" s="117" customFormat="1" ht="15" x14ac:dyDescent="0.25">
      <c r="A60" s="262"/>
      <c r="B60" s="312"/>
      <c r="C60" s="342" t="s">
        <v>74</v>
      </c>
      <c r="D60" s="342"/>
      <c r="E60" s="342"/>
      <c r="F60" s="234"/>
      <c r="G60" s="235"/>
      <c r="H60" s="235"/>
      <c r="I60" s="235"/>
      <c r="J60" s="238"/>
      <c r="K60" s="235"/>
      <c r="L60" s="332">
        <f>L56</f>
        <v>21624.105653333336</v>
      </c>
      <c r="M60" s="257"/>
      <c r="N60" s="265">
        <v>21624.25</v>
      </c>
      <c r="EZ60" s="149"/>
      <c r="FA60" s="231"/>
      <c r="FB60" s="231"/>
      <c r="FC60" s="231"/>
      <c r="FD60" s="231"/>
      <c r="FJ60" s="231" t="s">
        <v>74</v>
      </c>
    </row>
    <row r="61" spans="1:167" s="117" customFormat="1" ht="34.5" x14ac:dyDescent="0.25">
      <c r="A61" s="232" t="s">
        <v>80</v>
      </c>
      <c r="B61" s="314" t="s">
        <v>633</v>
      </c>
      <c r="C61" s="342" t="s">
        <v>634</v>
      </c>
      <c r="D61" s="342"/>
      <c r="E61" s="342"/>
      <c r="F61" s="234" t="s">
        <v>635</v>
      </c>
      <c r="G61" s="235">
        <v>1.1399999999999999</v>
      </c>
      <c r="H61" s="236">
        <v>1</v>
      </c>
      <c r="I61" s="268">
        <v>1.1399999999999999</v>
      </c>
      <c r="J61" s="238"/>
      <c r="K61" s="235"/>
      <c r="L61" s="238"/>
      <c r="M61" s="235"/>
      <c r="N61" s="239"/>
      <c r="EZ61" s="149"/>
      <c r="FA61" s="231"/>
      <c r="FB61" s="231" t="s">
        <v>634</v>
      </c>
      <c r="FC61" s="231" t="s">
        <v>9</v>
      </c>
      <c r="FD61" s="231" t="s">
        <v>9</v>
      </c>
      <c r="FJ61" s="231"/>
    </row>
    <row r="62" spans="1:167" s="117" customFormat="1" ht="15" x14ac:dyDescent="0.25">
      <c r="A62" s="240"/>
      <c r="B62" s="313"/>
      <c r="C62" s="341" t="s">
        <v>636</v>
      </c>
      <c r="D62" s="341"/>
      <c r="E62" s="341"/>
      <c r="F62" s="341"/>
      <c r="G62" s="341"/>
      <c r="H62" s="341"/>
      <c r="I62" s="341"/>
      <c r="J62" s="341"/>
      <c r="K62" s="341"/>
      <c r="L62" s="341"/>
      <c r="M62" s="341"/>
      <c r="N62" s="343"/>
      <c r="EZ62" s="149"/>
      <c r="FA62" s="231"/>
      <c r="FB62" s="231"/>
      <c r="FC62" s="231"/>
      <c r="FD62" s="231"/>
      <c r="FE62" s="164" t="s">
        <v>636</v>
      </c>
      <c r="FJ62" s="231"/>
    </row>
    <row r="63" spans="1:167" s="117" customFormat="1" ht="68.25" x14ac:dyDescent="0.25">
      <c r="A63" s="242"/>
      <c r="B63" s="243" t="s">
        <v>624</v>
      </c>
      <c r="C63" s="336" t="s">
        <v>625</v>
      </c>
      <c r="D63" s="336"/>
      <c r="E63" s="336"/>
      <c r="F63" s="336"/>
      <c r="G63" s="336"/>
      <c r="H63" s="336"/>
      <c r="I63" s="336"/>
      <c r="J63" s="336"/>
      <c r="K63" s="336"/>
      <c r="L63" s="336"/>
      <c r="M63" s="336"/>
      <c r="N63" s="345"/>
      <c r="EZ63" s="149"/>
      <c r="FA63" s="231"/>
      <c r="FB63" s="231"/>
      <c r="FC63" s="231"/>
      <c r="FD63" s="231"/>
      <c r="FF63" s="164" t="s">
        <v>625</v>
      </c>
      <c r="FJ63" s="231"/>
    </row>
    <row r="64" spans="1:167" s="117" customFormat="1" ht="22.5" x14ac:dyDescent="0.25">
      <c r="A64" s="242"/>
      <c r="B64" s="243" t="s">
        <v>152</v>
      </c>
      <c r="C64" s="336" t="s">
        <v>637</v>
      </c>
      <c r="D64" s="336"/>
      <c r="E64" s="336"/>
      <c r="F64" s="336"/>
      <c r="G64" s="336"/>
      <c r="H64" s="336"/>
      <c r="I64" s="336"/>
      <c r="J64" s="336"/>
      <c r="K64" s="336"/>
      <c r="L64" s="336"/>
      <c r="M64" s="336"/>
      <c r="N64" s="345"/>
      <c r="EZ64" s="149"/>
      <c r="FA64" s="231"/>
      <c r="FB64" s="231"/>
      <c r="FC64" s="231"/>
      <c r="FD64" s="231"/>
      <c r="FF64" s="164" t="s">
        <v>637</v>
      </c>
      <c r="FJ64" s="231"/>
    </row>
    <row r="65" spans="1:166" s="117" customFormat="1" ht="15" x14ac:dyDescent="0.25">
      <c r="A65" s="244"/>
      <c r="B65" s="243" t="s">
        <v>57</v>
      </c>
      <c r="C65" s="341" t="s">
        <v>64</v>
      </c>
      <c r="D65" s="341"/>
      <c r="E65" s="341"/>
      <c r="F65" s="245"/>
      <c r="G65" s="246"/>
      <c r="H65" s="246"/>
      <c r="I65" s="246"/>
      <c r="J65" s="321">
        <v>852.58</v>
      </c>
      <c r="K65" s="269">
        <v>0.80500000000000005</v>
      </c>
      <c r="L65" s="249">
        <f>G61*J65*K65</f>
        <v>782.41266600000006</v>
      </c>
      <c r="M65" s="248">
        <v>49.45</v>
      </c>
      <c r="N65" s="250">
        <v>38690.17</v>
      </c>
      <c r="EZ65" s="149"/>
      <c r="FA65" s="231"/>
      <c r="FB65" s="231"/>
      <c r="FC65" s="231"/>
      <c r="FD65" s="231"/>
      <c r="FG65" s="164" t="s">
        <v>64</v>
      </c>
      <c r="FJ65" s="231"/>
    </row>
    <row r="66" spans="1:166" s="117" customFormat="1" ht="15" x14ac:dyDescent="0.25">
      <c r="A66" s="244"/>
      <c r="B66" s="243" t="s">
        <v>75</v>
      </c>
      <c r="C66" s="341" t="s">
        <v>79</v>
      </c>
      <c r="D66" s="341"/>
      <c r="E66" s="341"/>
      <c r="F66" s="245"/>
      <c r="G66" s="246"/>
      <c r="H66" s="246"/>
      <c r="I66" s="246"/>
      <c r="J66" s="320">
        <v>2390.59</v>
      </c>
      <c r="K66" s="269">
        <v>0.80500000000000005</v>
      </c>
      <c r="L66" s="247">
        <f>G61*J66*K66</f>
        <v>2193.844443</v>
      </c>
      <c r="M66" s="248">
        <v>14.53</v>
      </c>
      <c r="N66" s="250">
        <v>31876.5</v>
      </c>
      <c r="EZ66" s="149"/>
      <c r="FA66" s="231"/>
      <c r="FB66" s="231"/>
      <c r="FC66" s="231"/>
      <c r="FD66" s="231"/>
      <c r="FG66" s="164" t="s">
        <v>79</v>
      </c>
      <c r="FJ66" s="231"/>
    </row>
    <row r="67" spans="1:166" s="117" customFormat="1" ht="15" x14ac:dyDescent="0.25">
      <c r="A67" s="244"/>
      <c r="B67" s="243" t="s">
        <v>80</v>
      </c>
      <c r="C67" s="341" t="s">
        <v>81</v>
      </c>
      <c r="D67" s="341"/>
      <c r="E67" s="341"/>
      <c r="F67" s="245"/>
      <c r="G67" s="246"/>
      <c r="H67" s="246"/>
      <c r="I67" s="246"/>
      <c r="J67" s="249">
        <v>229.05</v>
      </c>
      <c r="K67" s="269">
        <v>0.80500000000000005</v>
      </c>
      <c r="L67" s="249">
        <f>G61*J67*K67</f>
        <v>210.19918500000003</v>
      </c>
      <c r="M67" s="248">
        <v>49.45</v>
      </c>
      <c r="N67" s="250">
        <v>10394.39</v>
      </c>
      <c r="EZ67" s="149"/>
      <c r="FA67" s="231"/>
      <c r="FB67" s="231"/>
      <c r="FC67" s="231"/>
      <c r="FD67" s="231"/>
      <c r="FG67" s="164" t="s">
        <v>81</v>
      </c>
      <c r="FJ67" s="231"/>
    </row>
    <row r="68" spans="1:166" s="117" customFormat="1" ht="15" x14ac:dyDescent="0.25">
      <c r="A68" s="244"/>
      <c r="B68" s="243" t="s">
        <v>82</v>
      </c>
      <c r="C68" s="341" t="s">
        <v>83</v>
      </c>
      <c r="D68" s="341"/>
      <c r="E68" s="341"/>
      <c r="F68" s="245"/>
      <c r="G68" s="246"/>
      <c r="H68" s="246"/>
      <c r="I68" s="246"/>
      <c r="J68" s="321">
        <v>300.83999999999997</v>
      </c>
      <c r="K68" s="261">
        <v>0</v>
      </c>
      <c r="L68" s="249">
        <f>G62*J68*K68</f>
        <v>0</v>
      </c>
      <c r="M68" s="248">
        <v>9.1199999999999992</v>
      </c>
      <c r="N68" s="255"/>
      <c r="EZ68" s="149"/>
      <c r="FA68" s="231"/>
      <c r="FB68" s="231"/>
      <c r="FC68" s="231"/>
      <c r="FD68" s="231"/>
      <c r="FG68" s="164" t="s">
        <v>83</v>
      </c>
      <c r="FJ68" s="231"/>
    </row>
    <row r="69" spans="1:166" s="117" customFormat="1" ht="15" x14ac:dyDescent="0.25">
      <c r="A69" s="252"/>
      <c r="B69" s="243"/>
      <c r="C69" s="341" t="s">
        <v>65</v>
      </c>
      <c r="D69" s="341"/>
      <c r="E69" s="341"/>
      <c r="F69" s="245" t="s">
        <v>66</v>
      </c>
      <c r="G69" s="261">
        <v>94</v>
      </c>
      <c r="H69" s="269">
        <v>0.80500000000000005</v>
      </c>
      <c r="I69" s="248">
        <f>G61*G69*H69</f>
        <v>86.263800000000003</v>
      </c>
      <c r="J69" s="254"/>
      <c r="K69" s="246"/>
      <c r="L69" s="254"/>
      <c r="M69" s="246"/>
      <c r="N69" s="255"/>
      <c r="EZ69" s="149"/>
      <c r="FA69" s="231"/>
      <c r="FB69" s="231"/>
      <c r="FC69" s="231"/>
      <c r="FD69" s="231"/>
      <c r="FH69" s="164" t="s">
        <v>65</v>
      </c>
      <c r="FJ69" s="231"/>
    </row>
    <row r="70" spans="1:166" s="117" customFormat="1" ht="15" x14ac:dyDescent="0.25">
      <c r="A70" s="252"/>
      <c r="B70" s="243"/>
      <c r="C70" s="341" t="s">
        <v>84</v>
      </c>
      <c r="D70" s="341"/>
      <c r="E70" s="341"/>
      <c r="F70" s="245" t="s">
        <v>66</v>
      </c>
      <c r="G70" s="271">
        <v>16.899999999999999</v>
      </c>
      <c r="H70" s="269">
        <v>0.80500000000000005</v>
      </c>
      <c r="I70" s="248">
        <f>G61*G70*H70</f>
        <v>15.509129999999999</v>
      </c>
      <c r="J70" s="254"/>
      <c r="K70" s="246"/>
      <c r="L70" s="254"/>
      <c r="M70" s="246"/>
      <c r="N70" s="255"/>
      <c r="EZ70" s="149"/>
      <c r="FA70" s="231"/>
      <c r="FB70" s="231"/>
      <c r="FC70" s="231"/>
      <c r="FD70" s="231"/>
      <c r="FH70" s="164" t="s">
        <v>84</v>
      </c>
      <c r="FJ70" s="231"/>
    </row>
    <row r="71" spans="1:166" s="117" customFormat="1" ht="15" x14ac:dyDescent="0.25">
      <c r="A71" s="240"/>
      <c r="B71" s="243"/>
      <c r="C71" s="344" t="s">
        <v>67</v>
      </c>
      <c r="D71" s="344"/>
      <c r="E71" s="344"/>
      <c r="F71" s="256"/>
      <c r="G71" s="257"/>
      <c r="H71" s="257"/>
      <c r="I71" s="257"/>
      <c r="J71" s="258">
        <v>3544.01</v>
      </c>
      <c r="K71" s="257"/>
      <c r="L71" s="258">
        <f>L65+L66+L68</f>
        <v>2976.2571090000001</v>
      </c>
      <c r="M71" s="257"/>
      <c r="N71" s="260">
        <v>70566.67</v>
      </c>
      <c r="EZ71" s="149"/>
      <c r="FA71" s="231"/>
      <c r="FB71" s="231"/>
      <c r="FC71" s="231"/>
      <c r="FD71" s="231"/>
      <c r="FI71" s="164" t="s">
        <v>67</v>
      </c>
      <c r="FJ71" s="231"/>
    </row>
    <row r="72" spans="1:166" s="117" customFormat="1" ht="15" x14ac:dyDescent="0.25">
      <c r="A72" s="252"/>
      <c r="B72" s="243"/>
      <c r="C72" s="341" t="s">
        <v>68</v>
      </c>
      <c r="D72" s="341"/>
      <c r="E72" s="341"/>
      <c r="F72" s="245"/>
      <c r="G72" s="246"/>
      <c r="H72" s="246"/>
      <c r="I72" s="246"/>
      <c r="J72" s="254"/>
      <c r="K72" s="246"/>
      <c r="L72" s="249">
        <f>L65+L67</f>
        <v>992.61185100000012</v>
      </c>
      <c r="M72" s="246"/>
      <c r="N72" s="250">
        <v>49084.56</v>
      </c>
      <c r="EZ72" s="149"/>
      <c r="FA72" s="231"/>
      <c r="FB72" s="231"/>
      <c r="FC72" s="231"/>
      <c r="FD72" s="231"/>
      <c r="FH72" s="164" t="s">
        <v>68</v>
      </c>
      <c r="FJ72" s="231"/>
    </row>
    <row r="73" spans="1:166" s="117" customFormat="1" ht="23.25" x14ac:dyDescent="0.25">
      <c r="A73" s="252"/>
      <c r="B73" s="243" t="s">
        <v>638</v>
      </c>
      <c r="C73" s="341" t="s">
        <v>639</v>
      </c>
      <c r="D73" s="341"/>
      <c r="E73" s="341"/>
      <c r="F73" s="245" t="s">
        <v>71</v>
      </c>
      <c r="G73" s="261">
        <v>93</v>
      </c>
      <c r="H73" s="246"/>
      <c r="I73" s="261">
        <v>93</v>
      </c>
      <c r="J73" s="254"/>
      <c r="K73" s="246"/>
      <c r="L73" s="249">
        <f>L72*I73%</f>
        <v>923.12902143000019</v>
      </c>
      <c r="M73" s="246"/>
      <c r="N73" s="250">
        <v>45648.639999999999</v>
      </c>
      <c r="EZ73" s="149"/>
      <c r="FA73" s="231"/>
      <c r="FB73" s="231"/>
      <c r="FC73" s="231"/>
      <c r="FD73" s="231"/>
      <c r="FH73" s="164" t="s">
        <v>639</v>
      </c>
      <c r="FJ73" s="231"/>
    </row>
    <row r="74" spans="1:166" s="117" customFormat="1" ht="45" x14ac:dyDescent="0.25">
      <c r="A74" s="252"/>
      <c r="B74" s="243" t="s">
        <v>640</v>
      </c>
      <c r="C74" s="341" t="s">
        <v>641</v>
      </c>
      <c r="D74" s="341"/>
      <c r="E74" s="341"/>
      <c r="F74" s="245" t="s">
        <v>71</v>
      </c>
      <c r="G74" s="261">
        <v>62</v>
      </c>
      <c r="H74" s="248">
        <v>0.85</v>
      </c>
      <c r="I74" s="271">
        <v>52.7</v>
      </c>
      <c r="J74" s="254"/>
      <c r="K74" s="246"/>
      <c r="L74" s="249">
        <f>L72*I74%</f>
        <v>523.10644547700008</v>
      </c>
      <c r="M74" s="246"/>
      <c r="N74" s="250">
        <v>25867.56</v>
      </c>
      <c r="EZ74" s="149"/>
      <c r="FA74" s="231"/>
      <c r="FB74" s="231"/>
      <c r="FC74" s="231"/>
      <c r="FD74" s="231"/>
      <c r="FH74" s="164" t="s">
        <v>641</v>
      </c>
      <c r="FJ74" s="231"/>
    </row>
    <row r="75" spans="1:166" s="117" customFormat="1" ht="15" x14ac:dyDescent="0.25">
      <c r="A75" s="262"/>
      <c r="B75" s="312"/>
      <c r="C75" s="342" t="s">
        <v>74</v>
      </c>
      <c r="D75" s="342"/>
      <c r="E75" s="342"/>
      <c r="F75" s="234"/>
      <c r="G75" s="235"/>
      <c r="H75" s="235"/>
      <c r="I75" s="235"/>
      <c r="J75" s="238"/>
      <c r="K75" s="235"/>
      <c r="L75" s="332">
        <f>L71+L73+L74</f>
        <v>4422.4925759070002</v>
      </c>
      <c r="M75" s="257"/>
      <c r="N75" s="265">
        <v>142082.87</v>
      </c>
      <c r="EZ75" s="149"/>
      <c r="FA75" s="231"/>
      <c r="FB75" s="231"/>
      <c r="FC75" s="231"/>
      <c r="FD75" s="231"/>
      <c r="FJ75" s="231" t="s">
        <v>74</v>
      </c>
    </row>
    <row r="76" spans="1:166" s="117" customFormat="1" ht="34.5" x14ac:dyDescent="0.25">
      <c r="A76" s="323" t="s">
        <v>82</v>
      </c>
      <c r="B76" s="324" t="s">
        <v>621</v>
      </c>
      <c r="C76" s="352" t="s">
        <v>622</v>
      </c>
      <c r="D76" s="352"/>
      <c r="E76" s="352"/>
      <c r="F76" s="325" t="s">
        <v>253</v>
      </c>
      <c r="G76" s="326">
        <v>5.3999999999999999E-2</v>
      </c>
      <c r="H76" s="327">
        <v>1</v>
      </c>
      <c r="I76" s="330">
        <v>5.3999999999999999E-2</v>
      </c>
      <c r="J76" s="329"/>
      <c r="K76" s="326"/>
      <c r="L76" s="329"/>
      <c r="M76" s="235"/>
      <c r="N76" s="239"/>
      <c r="EZ76" s="149"/>
      <c r="FA76" s="231"/>
      <c r="FB76" s="231" t="s">
        <v>622</v>
      </c>
      <c r="FC76" s="231" t="s">
        <v>9</v>
      </c>
      <c r="FD76" s="231" t="s">
        <v>9</v>
      </c>
      <c r="FJ76" s="231"/>
    </row>
    <row r="77" spans="1:166" s="117" customFormat="1" ht="15" x14ac:dyDescent="0.25">
      <c r="A77" s="240"/>
      <c r="B77" s="313"/>
      <c r="C77" s="341" t="s">
        <v>642</v>
      </c>
      <c r="D77" s="341"/>
      <c r="E77" s="341"/>
      <c r="F77" s="341"/>
      <c r="G77" s="341"/>
      <c r="H77" s="341"/>
      <c r="I77" s="341"/>
      <c r="J77" s="341"/>
      <c r="K77" s="341"/>
      <c r="L77" s="341"/>
      <c r="M77" s="341"/>
      <c r="N77" s="343"/>
      <c r="EZ77" s="149"/>
      <c r="FA77" s="231"/>
      <c r="FB77" s="231"/>
      <c r="FC77" s="231"/>
      <c r="FD77" s="231"/>
      <c r="FE77" s="164" t="s">
        <v>642</v>
      </c>
      <c r="FJ77" s="231"/>
    </row>
    <row r="78" spans="1:166" s="117" customFormat="1" ht="68.25" x14ac:dyDescent="0.25">
      <c r="A78" s="242"/>
      <c r="B78" s="243" t="s">
        <v>624</v>
      </c>
      <c r="C78" s="336" t="s">
        <v>625</v>
      </c>
      <c r="D78" s="336"/>
      <c r="E78" s="336"/>
      <c r="F78" s="336"/>
      <c r="G78" s="336"/>
      <c r="H78" s="336"/>
      <c r="I78" s="336"/>
      <c r="J78" s="336"/>
      <c r="K78" s="336"/>
      <c r="L78" s="336"/>
      <c r="M78" s="336"/>
      <c r="N78" s="345"/>
      <c r="EZ78" s="149"/>
      <c r="FA78" s="231"/>
      <c r="FB78" s="231"/>
      <c r="FC78" s="231"/>
      <c r="FD78" s="231"/>
      <c r="FF78" s="164" t="s">
        <v>625</v>
      </c>
      <c r="FJ78" s="231"/>
    </row>
    <row r="79" spans="1:166" s="117" customFormat="1" ht="15" x14ac:dyDescent="0.25">
      <c r="A79" s="244"/>
      <c r="B79" s="243" t="s">
        <v>57</v>
      </c>
      <c r="C79" s="341" t="s">
        <v>64</v>
      </c>
      <c r="D79" s="341"/>
      <c r="E79" s="341"/>
      <c r="F79" s="245"/>
      <c r="G79" s="246"/>
      <c r="H79" s="246"/>
      <c r="I79" s="246"/>
      <c r="J79" s="247">
        <v>2089.16</v>
      </c>
      <c r="K79" s="248">
        <v>1.1499999999999999</v>
      </c>
      <c r="L79" s="249">
        <f>G76*J79*K79</f>
        <v>129.73683599999998</v>
      </c>
      <c r="M79" s="248">
        <v>49.45</v>
      </c>
      <c r="N79" s="250">
        <v>6415.64</v>
      </c>
      <c r="EZ79" s="149"/>
      <c r="FA79" s="231"/>
      <c r="FB79" s="231"/>
      <c r="FC79" s="231"/>
      <c r="FD79" s="231"/>
      <c r="FG79" s="164" t="s">
        <v>64</v>
      </c>
      <c r="FJ79" s="231"/>
    </row>
    <row r="80" spans="1:166" s="117" customFormat="1" ht="15" x14ac:dyDescent="0.25">
      <c r="A80" s="244"/>
      <c r="B80" s="243" t="s">
        <v>75</v>
      </c>
      <c r="C80" s="341" t="s">
        <v>79</v>
      </c>
      <c r="D80" s="341"/>
      <c r="E80" s="341"/>
      <c r="F80" s="245"/>
      <c r="G80" s="246"/>
      <c r="H80" s="246"/>
      <c r="I80" s="246"/>
      <c r="J80" s="249">
        <v>236.87</v>
      </c>
      <c r="K80" s="248">
        <v>1.1499999999999999</v>
      </c>
      <c r="L80" s="249">
        <f>G76*J80*K80</f>
        <v>14.709626999999998</v>
      </c>
      <c r="M80" s="248">
        <v>14.53</v>
      </c>
      <c r="N80" s="251">
        <v>213.74</v>
      </c>
      <c r="EZ80" s="149"/>
      <c r="FA80" s="231"/>
      <c r="FB80" s="231"/>
      <c r="FC80" s="231"/>
      <c r="FD80" s="231"/>
      <c r="FG80" s="164" t="s">
        <v>79</v>
      </c>
      <c r="FJ80" s="231"/>
    </row>
    <row r="81" spans="1:167" s="117" customFormat="1" ht="15" x14ac:dyDescent="0.25">
      <c r="A81" s="244"/>
      <c r="B81" s="243" t="s">
        <v>80</v>
      </c>
      <c r="C81" s="341" t="s">
        <v>81</v>
      </c>
      <c r="D81" s="341"/>
      <c r="E81" s="341"/>
      <c r="F81" s="245"/>
      <c r="G81" s="246"/>
      <c r="H81" s="246"/>
      <c r="I81" s="246"/>
      <c r="J81" s="249">
        <v>9</v>
      </c>
      <c r="K81" s="248">
        <v>1.1499999999999999</v>
      </c>
      <c r="L81" s="249">
        <f>G76*J81*K81</f>
        <v>0.55889999999999995</v>
      </c>
      <c r="M81" s="248">
        <v>49.45</v>
      </c>
      <c r="N81" s="251">
        <v>27.69</v>
      </c>
      <c r="EZ81" s="149"/>
      <c r="FA81" s="231"/>
      <c r="FB81" s="231"/>
      <c r="FC81" s="231"/>
      <c r="FD81" s="231"/>
      <c r="FG81" s="164" t="s">
        <v>81</v>
      </c>
      <c r="FJ81" s="231"/>
    </row>
    <row r="82" spans="1:167" s="117" customFormat="1" ht="15" x14ac:dyDescent="0.25">
      <c r="A82" s="244"/>
      <c r="B82" s="243" t="s">
        <v>82</v>
      </c>
      <c r="C82" s="341" t="s">
        <v>83</v>
      </c>
      <c r="D82" s="341"/>
      <c r="E82" s="341"/>
      <c r="F82" s="245"/>
      <c r="G82" s="246"/>
      <c r="H82" s="246"/>
      <c r="I82" s="246"/>
      <c r="J82" s="247">
        <v>2732.35</v>
      </c>
      <c r="K82" s="246"/>
      <c r="L82" s="249">
        <f>G76*J82</f>
        <v>147.54689999999999</v>
      </c>
      <c r="M82" s="248">
        <v>9.1199999999999992</v>
      </c>
      <c r="N82" s="250">
        <v>1345.66</v>
      </c>
      <c r="EZ82" s="149"/>
      <c r="FA82" s="231"/>
      <c r="FB82" s="231"/>
      <c r="FC82" s="231"/>
      <c r="FD82" s="231"/>
      <c r="FG82" s="164" t="s">
        <v>83</v>
      </c>
      <c r="FJ82" s="231"/>
    </row>
    <row r="83" spans="1:167" s="117" customFormat="1" ht="15" x14ac:dyDescent="0.25">
      <c r="A83" s="252"/>
      <c r="B83" s="243"/>
      <c r="C83" s="341" t="s">
        <v>65</v>
      </c>
      <c r="D83" s="341"/>
      <c r="E83" s="341"/>
      <c r="F83" s="245" t="s">
        <v>66</v>
      </c>
      <c r="G83" s="248">
        <v>219.68</v>
      </c>
      <c r="H83" s="248">
        <v>1.1499999999999999</v>
      </c>
      <c r="I83" s="274">
        <f>G76*G83*H83</f>
        <v>13.642127999999998</v>
      </c>
      <c r="J83" s="254"/>
      <c r="K83" s="246"/>
      <c r="L83" s="254"/>
      <c r="M83" s="246"/>
      <c r="N83" s="255"/>
      <c r="EZ83" s="149"/>
      <c r="FA83" s="231"/>
      <c r="FB83" s="231"/>
      <c r="FC83" s="231"/>
      <c r="FD83" s="231"/>
      <c r="FH83" s="164" t="s">
        <v>65</v>
      </c>
      <c r="FJ83" s="231"/>
    </row>
    <row r="84" spans="1:167" s="117" customFormat="1" ht="15" x14ac:dyDescent="0.25">
      <c r="A84" s="252"/>
      <c r="B84" s="243"/>
      <c r="C84" s="341" t="s">
        <v>84</v>
      </c>
      <c r="D84" s="341"/>
      <c r="E84" s="341"/>
      <c r="F84" s="245" t="s">
        <v>66</v>
      </c>
      <c r="G84" s="248">
        <v>0.71</v>
      </c>
      <c r="H84" s="248">
        <v>1.1499999999999999</v>
      </c>
      <c r="I84" s="274">
        <f>G76*G84*H84</f>
        <v>4.4090999999999998E-2</v>
      </c>
      <c r="J84" s="254"/>
      <c r="K84" s="246"/>
      <c r="L84" s="254"/>
      <c r="M84" s="246"/>
      <c r="N84" s="255"/>
      <c r="EZ84" s="149"/>
      <c r="FA84" s="231"/>
      <c r="FB84" s="231"/>
      <c r="FC84" s="231"/>
      <c r="FD84" s="231"/>
      <c r="FH84" s="164" t="s">
        <v>84</v>
      </c>
      <c r="FJ84" s="231"/>
    </row>
    <row r="85" spans="1:167" s="117" customFormat="1" ht="15" x14ac:dyDescent="0.25">
      <c r="A85" s="240"/>
      <c r="B85" s="243"/>
      <c r="C85" s="344" t="s">
        <v>67</v>
      </c>
      <c r="D85" s="344"/>
      <c r="E85" s="344"/>
      <c r="F85" s="256"/>
      <c r="G85" s="257"/>
      <c r="H85" s="257"/>
      <c r="I85" s="257"/>
      <c r="J85" s="258">
        <f>J79+J80+J82</f>
        <v>5058.3799999999992</v>
      </c>
      <c r="K85" s="257"/>
      <c r="L85" s="259">
        <f>L79+L80+L82</f>
        <v>291.99336299999999</v>
      </c>
      <c r="M85" s="257"/>
      <c r="N85" s="260">
        <v>7975.04</v>
      </c>
      <c r="EZ85" s="149"/>
      <c r="FA85" s="231"/>
      <c r="FB85" s="231"/>
      <c r="FC85" s="231"/>
      <c r="FD85" s="231"/>
      <c r="FI85" s="164" t="s">
        <v>67</v>
      </c>
      <c r="FJ85" s="231"/>
    </row>
    <row r="86" spans="1:167" s="117" customFormat="1" ht="15" x14ac:dyDescent="0.25">
      <c r="A86" s="252"/>
      <c r="B86" s="243"/>
      <c r="C86" s="341" t="s">
        <v>68</v>
      </c>
      <c r="D86" s="341"/>
      <c r="E86" s="341"/>
      <c r="F86" s="245"/>
      <c r="G86" s="246"/>
      <c r="H86" s="246"/>
      <c r="I86" s="246"/>
      <c r="J86" s="254"/>
      <c r="K86" s="246"/>
      <c r="L86" s="249">
        <f>L79+L81</f>
        <v>130.29573599999998</v>
      </c>
      <c r="M86" s="246"/>
      <c r="N86" s="250">
        <v>6443.33</v>
      </c>
      <c r="EZ86" s="149"/>
      <c r="FA86" s="231"/>
      <c r="FB86" s="231"/>
      <c r="FC86" s="231"/>
      <c r="FD86" s="231"/>
      <c r="FH86" s="164" t="s">
        <v>68</v>
      </c>
      <c r="FJ86" s="231"/>
    </row>
    <row r="87" spans="1:167" s="117" customFormat="1" ht="23.25" x14ac:dyDescent="0.25">
      <c r="A87" s="252"/>
      <c r="B87" s="243" t="s">
        <v>626</v>
      </c>
      <c r="C87" s="341" t="s">
        <v>627</v>
      </c>
      <c r="D87" s="341"/>
      <c r="E87" s="341"/>
      <c r="F87" s="245" t="s">
        <v>71</v>
      </c>
      <c r="G87" s="261">
        <v>126</v>
      </c>
      <c r="H87" s="246"/>
      <c r="I87" s="261">
        <v>126</v>
      </c>
      <c r="J87" s="254"/>
      <c r="K87" s="246"/>
      <c r="L87" s="249">
        <f>L86*I87%</f>
        <v>164.17262735999998</v>
      </c>
      <c r="M87" s="246"/>
      <c r="N87" s="250">
        <v>8118.6</v>
      </c>
      <c r="EZ87" s="149"/>
      <c r="FA87" s="231"/>
      <c r="FB87" s="231"/>
      <c r="FC87" s="231"/>
      <c r="FD87" s="231"/>
      <c r="FH87" s="164" t="s">
        <v>627</v>
      </c>
      <c r="FJ87" s="231"/>
    </row>
    <row r="88" spans="1:167" s="117" customFormat="1" ht="23.25" x14ac:dyDescent="0.25">
      <c r="A88" s="252"/>
      <c r="B88" s="243" t="s">
        <v>628</v>
      </c>
      <c r="C88" s="341" t="s">
        <v>629</v>
      </c>
      <c r="D88" s="341"/>
      <c r="E88" s="341"/>
      <c r="F88" s="245" t="s">
        <v>71</v>
      </c>
      <c r="G88" s="261">
        <v>68</v>
      </c>
      <c r="H88" s="246"/>
      <c r="I88" s="261">
        <v>68</v>
      </c>
      <c r="J88" s="254"/>
      <c r="K88" s="246"/>
      <c r="L88" s="249">
        <f>L86*I88%</f>
        <v>88.601100479999985</v>
      </c>
      <c r="M88" s="246"/>
      <c r="N88" s="250">
        <v>4381.46</v>
      </c>
      <c r="EZ88" s="149"/>
      <c r="FA88" s="231"/>
      <c r="FB88" s="231"/>
      <c r="FC88" s="231"/>
      <c r="FD88" s="231"/>
      <c r="FH88" s="164" t="s">
        <v>629</v>
      </c>
      <c r="FJ88" s="231"/>
    </row>
    <row r="89" spans="1:167" s="117" customFormat="1" ht="15" x14ac:dyDescent="0.25">
      <c r="A89" s="262"/>
      <c r="B89" s="312"/>
      <c r="C89" s="342" t="s">
        <v>74</v>
      </c>
      <c r="D89" s="342"/>
      <c r="E89" s="342"/>
      <c r="F89" s="234"/>
      <c r="G89" s="235"/>
      <c r="H89" s="235"/>
      <c r="I89" s="235"/>
      <c r="J89" s="238"/>
      <c r="K89" s="235"/>
      <c r="L89" s="333">
        <f>L85+L87+L88</f>
        <v>544.76709083999992</v>
      </c>
      <c r="M89" s="257"/>
      <c r="N89" s="265">
        <v>20475.099999999999</v>
      </c>
      <c r="EZ89" s="149"/>
      <c r="FA89" s="231"/>
      <c r="FB89" s="231"/>
      <c r="FC89" s="231"/>
      <c r="FD89" s="231"/>
      <c r="FJ89" s="231" t="s">
        <v>74</v>
      </c>
    </row>
    <row r="90" spans="1:167" s="117" customFormat="1" ht="33.75" x14ac:dyDescent="0.25">
      <c r="A90" s="232" t="s">
        <v>106</v>
      </c>
      <c r="B90" s="314" t="s">
        <v>591</v>
      </c>
      <c r="C90" s="342" t="s">
        <v>592</v>
      </c>
      <c r="D90" s="342"/>
      <c r="E90" s="342"/>
      <c r="F90" s="234" t="s">
        <v>118</v>
      </c>
      <c r="G90" s="235">
        <v>51</v>
      </c>
      <c r="H90" s="236">
        <v>1</v>
      </c>
      <c r="I90" s="236">
        <v>51</v>
      </c>
      <c r="J90" s="264">
        <f>J56</f>
        <v>1296.5833333333335</v>
      </c>
      <c r="K90" s="266">
        <v>1.04236</v>
      </c>
      <c r="L90" s="267">
        <f>G90*J90*K90</f>
        <v>68926.836770000009</v>
      </c>
      <c r="M90" s="268">
        <v>9.1199999999999992</v>
      </c>
      <c r="N90" s="265">
        <v>68927.23</v>
      </c>
      <c r="EZ90" s="149"/>
      <c r="FA90" s="231"/>
      <c r="FB90" s="231" t="s">
        <v>592</v>
      </c>
      <c r="FC90" s="231" t="s">
        <v>9</v>
      </c>
      <c r="FD90" s="231" t="s">
        <v>9</v>
      </c>
      <c r="FJ90" s="231"/>
    </row>
    <row r="91" spans="1:167" s="117" customFormat="1" ht="15" x14ac:dyDescent="0.25">
      <c r="A91" s="240"/>
      <c r="B91" s="313"/>
      <c r="C91" s="341" t="s">
        <v>630</v>
      </c>
      <c r="D91" s="341"/>
      <c r="E91" s="341"/>
      <c r="F91" s="341"/>
      <c r="G91" s="341"/>
      <c r="H91" s="341"/>
      <c r="I91" s="341"/>
      <c r="J91" s="341"/>
      <c r="K91" s="341"/>
      <c r="L91" s="341"/>
      <c r="M91" s="341"/>
      <c r="N91" s="343"/>
      <c r="EZ91" s="149"/>
      <c r="FA91" s="231"/>
      <c r="FB91" s="231"/>
      <c r="FC91" s="231"/>
      <c r="FD91" s="231"/>
      <c r="FJ91" s="231"/>
      <c r="FK91" s="164" t="s">
        <v>630</v>
      </c>
    </row>
    <row r="92" spans="1:167" s="117" customFormat="1" ht="15" x14ac:dyDescent="0.25">
      <c r="A92" s="242"/>
      <c r="B92" s="243"/>
      <c r="C92" s="336" t="s">
        <v>631</v>
      </c>
      <c r="D92" s="336"/>
      <c r="E92" s="336"/>
      <c r="F92" s="336"/>
      <c r="G92" s="336"/>
      <c r="H92" s="336"/>
      <c r="I92" s="336"/>
      <c r="J92" s="336"/>
      <c r="K92" s="336"/>
      <c r="L92" s="336"/>
      <c r="M92" s="336"/>
      <c r="N92" s="345"/>
      <c r="EZ92" s="149"/>
      <c r="FA92" s="231"/>
      <c r="FB92" s="231"/>
      <c r="FC92" s="231"/>
      <c r="FD92" s="231"/>
      <c r="FF92" s="164" t="s">
        <v>631</v>
      </c>
      <c r="FJ92" s="231"/>
    </row>
    <row r="93" spans="1:167" s="117" customFormat="1" ht="15" x14ac:dyDescent="0.25">
      <c r="A93" s="242"/>
      <c r="B93" s="243"/>
      <c r="C93" s="336" t="s">
        <v>632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45"/>
      <c r="EZ93" s="149"/>
      <c r="FA93" s="231"/>
      <c r="FB93" s="231"/>
      <c r="FC93" s="231"/>
      <c r="FD93" s="231"/>
      <c r="FF93" s="164" t="s">
        <v>632</v>
      </c>
      <c r="FJ93" s="231"/>
    </row>
    <row r="94" spans="1:167" s="117" customFormat="1" ht="15" x14ac:dyDescent="0.25">
      <c r="A94" s="262"/>
      <c r="B94" s="312"/>
      <c r="C94" s="342" t="s">
        <v>74</v>
      </c>
      <c r="D94" s="342"/>
      <c r="E94" s="342"/>
      <c r="F94" s="234"/>
      <c r="G94" s="235"/>
      <c r="H94" s="235"/>
      <c r="I94" s="235"/>
      <c r="J94" s="238"/>
      <c r="K94" s="235"/>
      <c r="L94" s="332">
        <f>L90</f>
        <v>68926.836770000009</v>
      </c>
      <c r="M94" s="257"/>
      <c r="N94" s="265">
        <v>68927.23</v>
      </c>
      <c r="EZ94" s="149"/>
      <c r="FA94" s="231"/>
      <c r="FB94" s="231"/>
      <c r="FC94" s="231"/>
      <c r="FD94" s="231"/>
      <c r="FJ94" s="231" t="s">
        <v>74</v>
      </c>
    </row>
    <row r="95" spans="1:167" s="117" customFormat="1" ht="45.75" x14ac:dyDescent="0.25">
      <c r="A95" s="232" t="s">
        <v>109</v>
      </c>
      <c r="B95" s="314" t="s">
        <v>633</v>
      </c>
      <c r="C95" s="342" t="s">
        <v>643</v>
      </c>
      <c r="D95" s="342"/>
      <c r="E95" s="342"/>
      <c r="F95" s="234" t="s">
        <v>635</v>
      </c>
      <c r="G95" s="235">
        <v>1.1399999999999999</v>
      </c>
      <c r="H95" s="236">
        <v>1</v>
      </c>
      <c r="I95" s="268">
        <v>1.1399999999999999</v>
      </c>
      <c r="J95" s="238"/>
      <c r="K95" s="235"/>
      <c r="L95" s="238"/>
      <c r="M95" s="235"/>
      <c r="N95" s="239"/>
      <c r="EZ95" s="149"/>
      <c r="FA95" s="231"/>
      <c r="FB95" s="231" t="s">
        <v>643</v>
      </c>
      <c r="FC95" s="231" t="s">
        <v>9</v>
      </c>
      <c r="FD95" s="231" t="s">
        <v>9</v>
      </c>
      <c r="FJ95" s="231"/>
    </row>
    <row r="96" spans="1:167" s="117" customFormat="1" ht="15" x14ac:dyDescent="0.25">
      <c r="A96" s="240"/>
      <c r="B96" s="313"/>
      <c r="C96" s="341" t="s">
        <v>636</v>
      </c>
      <c r="D96" s="341"/>
      <c r="E96" s="341"/>
      <c r="F96" s="341"/>
      <c r="G96" s="341"/>
      <c r="H96" s="341"/>
      <c r="I96" s="341"/>
      <c r="J96" s="341"/>
      <c r="K96" s="341"/>
      <c r="L96" s="341"/>
      <c r="M96" s="341"/>
      <c r="N96" s="343"/>
      <c r="EZ96" s="149"/>
      <c r="FA96" s="231"/>
      <c r="FB96" s="231"/>
      <c r="FC96" s="231"/>
      <c r="FD96" s="231"/>
      <c r="FE96" s="164" t="s">
        <v>636</v>
      </c>
      <c r="FJ96" s="231"/>
    </row>
    <row r="97" spans="1:166" s="117" customFormat="1" ht="68.25" x14ac:dyDescent="0.25">
      <c r="A97" s="242"/>
      <c r="B97" s="243" t="s">
        <v>624</v>
      </c>
      <c r="C97" s="336" t="s">
        <v>625</v>
      </c>
      <c r="D97" s="336"/>
      <c r="E97" s="336"/>
      <c r="F97" s="336"/>
      <c r="G97" s="336"/>
      <c r="H97" s="336"/>
      <c r="I97" s="336"/>
      <c r="J97" s="336"/>
      <c r="K97" s="336"/>
      <c r="L97" s="336"/>
      <c r="M97" s="336"/>
      <c r="N97" s="345"/>
      <c r="EZ97" s="149"/>
      <c r="FA97" s="231"/>
      <c r="FB97" s="231"/>
      <c r="FC97" s="231"/>
      <c r="FD97" s="231"/>
      <c r="FF97" s="164" t="s">
        <v>625</v>
      </c>
      <c r="FJ97" s="231"/>
    </row>
    <row r="98" spans="1:166" s="117" customFormat="1" ht="15" x14ac:dyDescent="0.25">
      <c r="A98" s="244"/>
      <c r="B98" s="243" t="s">
        <v>57</v>
      </c>
      <c r="C98" s="341" t="s">
        <v>64</v>
      </c>
      <c r="D98" s="341"/>
      <c r="E98" s="341"/>
      <c r="F98" s="245"/>
      <c r="G98" s="246"/>
      <c r="H98" s="246"/>
      <c r="I98" s="246"/>
      <c r="J98" s="249">
        <v>852.58</v>
      </c>
      <c r="K98" s="248">
        <v>1.1499999999999999</v>
      </c>
      <c r="L98" s="247">
        <v>1117.73</v>
      </c>
      <c r="M98" s="248">
        <v>49.45</v>
      </c>
      <c r="N98" s="250">
        <v>55271.75</v>
      </c>
      <c r="EZ98" s="149"/>
      <c r="FA98" s="231"/>
      <c r="FB98" s="231"/>
      <c r="FC98" s="231"/>
      <c r="FD98" s="231"/>
      <c r="FG98" s="164" t="s">
        <v>64</v>
      </c>
      <c r="FJ98" s="231"/>
    </row>
    <row r="99" spans="1:166" s="117" customFormat="1" ht="15" x14ac:dyDescent="0.25">
      <c r="A99" s="244"/>
      <c r="B99" s="243" t="s">
        <v>75</v>
      </c>
      <c r="C99" s="341" t="s">
        <v>79</v>
      </c>
      <c r="D99" s="341"/>
      <c r="E99" s="341"/>
      <c r="F99" s="245"/>
      <c r="G99" s="246"/>
      <c r="H99" s="246"/>
      <c r="I99" s="246"/>
      <c r="J99" s="247">
        <v>2390.59</v>
      </c>
      <c r="K99" s="248">
        <v>1.1499999999999999</v>
      </c>
      <c r="L99" s="247">
        <v>3134.06</v>
      </c>
      <c r="M99" s="248">
        <v>14.53</v>
      </c>
      <c r="N99" s="250">
        <v>45537.89</v>
      </c>
      <c r="EZ99" s="149"/>
      <c r="FA99" s="231"/>
      <c r="FB99" s="231"/>
      <c r="FC99" s="231"/>
      <c r="FD99" s="231"/>
      <c r="FG99" s="164" t="s">
        <v>79</v>
      </c>
      <c r="FJ99" s="231"/>
    </row>
    <row r="100" spans="1:166" s="117" customFormat="1" ht="15" x14ac:dyDescent="0.25">
      <c r="A100" s="244"/>
      <c r="B100" s="243" t="s">
        <v>80</v>
      </c>
      <c r="C100" s="341" t="s">
        <v>81</v>
      </c>
      <c r="D100" s="341"/>
      <c r="E100" s="341"/>
      <c r="F100" s="245"/>
      <c r="G100" s="246"/>
      <c r="H100" s="246"/>
      <c r="I100" s="246"/>
      <c r="J100" s="249">
        <v>229.05</v>
      </c>
      <c r="K100" s="248">
        <v>1.1499999999999999</v>
      </c>
      <c r="L100" s="249">
        <v>300.27999999999997</v>
      </c>
      <c r="M100" s="248">
        <v>49.45</v>
      </c>
      <c r="N100" s="250">
        <v>14848.85</v>
      </c>
      <c r="EZ100" s="149"/>
      <c r="FA100" s="231"/>
      <c r="FB100" s="231"/>
      <c r="FC100" s="231"/>
      <c r="FD100" s="231"/>
      <c r="FG100" s="164" t="s">
        <v>81</v>
      </c>
      <c r="FJ100" s="231"/>
    </row>
    <row r="101" spans="1:166" s="117" customFormat="1" ht="15" x14ac:dyDescent="0.25">
      <c r="A101" s="244"/>
      <c r="B101" s="243" t="s">
        <v>82</v>
      </c>
      <c r="C101" s="341" t="s">
        <v>83</v>
      </c>
      <c r="D101" s="341"/>
      <c r="E101" s="341"/>
      <c r="F101" s="245"/>
      <c r="G101" s="246"/>
      <c r="H101" s="246"/>
      <c r="I101" s="246"/>
      <c r="J101" s="249">
        <v>300.83999999999997</v>
      </c>
      <c r="K101" s="246"/>
      <c r="L101" s="249">
        <v>342.96</v>
      </c>
      <c r="M101" s="248">
        <v>9.1199999999999992</v>
      </c>
      <c r="N101" s="250">
        <v>3127.8</v>
      </c>
      <c r="EZ101" s="149"/>
      <c r="FA101" s="231"/>
      <c r="FB101" s="231"/>
      <c r="FC101" s="231"/>
      <c r="FD101" s="231"/>
      <c r="FG101" s="164" t="s">
        <v>83</v>
      </c>
      <c r="FJ101" s="231"/>
    </row>
    <row r="102" spans="1:166" s="117" customFormat="1" ht="15" x14ac:dyDescent="0.25">
      <c r="A102" s="252"/>
      <c r="B102" s="243"/>
      <c r="C102" s="341" t="s">
        <v>65</v>
      </c>
      <c r="D102" s="341"/>
      <c r="E102" s="341"/>
      <c r="F102" s="245" t="s">
        <v>66</v>
      </c>
      <c r="G102" s="261">
        <v>94</v>
      </c>
      <c r="H102" s="248">
        <v>1.1499999999999999</v>
      </c>
      <c r="I102" s="269">
        <v>123.23399999999999</v>
      </c>
      <c r="J102" s="254"/>
      <c r="K102" s="246"/>
      <c r="L102" s="254"/>
      <c r="M102" s="246"/>
      <c r="N102" s="255"/>
      <c r="EZ102" s="149"/>
      <c r="FA102" s="231"/>
      <c r="FB102" s="231"/>
      <c r="FC102" s="231"/>
      <c r="FD102" s="231"/>
      <c r="FH102" s="164" t="s">
        <v>65</v>
      </c>
      <c r="FJ102" s="231"/>
    </row>
    <row r="103" spans="1:166" s="117" customFormat="1" ht="15" x14ac:dyDescent="0.25">
      <c r="A103" s="252"/>
      <c r="B103" s="243"/>
      <c r="C103" s="341" t="s">
        <v>84</v>
      </c>
      <c r="D103" s="341"/>
      <c r="E103" s="341"/>
      <c r="F103" s="245" t="s">
        <v>66</v>
      </c>
      <c r="G103" s="271">
        <v>16.899999999999999</v>
      </c>
      <c r="H103" s="248">
        <v>1.1499999999999999</v>
      </c>
      <c r="I103" s="270">
        <v>22.155899999999999</v>
      </c>
      <c r="J103" s="254"/>
      <c r="K103" s="246"/>
      <c r="L103" s="254"/>
      <c r="M103" s="246"/>
      <c r="N103" s="255"/>
      <c r="EZ103" s="149"/>
      <c r="FA103" s="231"/>
      <c r="FB103" s="231"/>
      <c r="FC103" s="231"/>
      <c r="FD103" s="231"/>
      <c r="FH103" s="164" t="s">
        <v>84</v>
      </c>
      <c r="FJ103" s="231"/>
    </row>
    <row r="104" spans="1:166" s="117" customFormat="1" ht="15" x14ac:dyDescent="0.25">
      <c r="A104" s="240"/>
      <c r="B104" s="243"/>
      <c r="C104" s="344" t="s">
        <v>67</v>
      </c>
      <c r="D104" s="344"/>
      <c r="E104" s="344"/>
      <c r="F104" s="256"/>
      <c r="G104" s="257"/>
      <c r="H104" s="257"/>
      <c r="I104" s="257"/>
      <c r="J104" s="258">
        <v>3544.01</v>
      </c>
      <c r="K104" s="257"/>
      <c r="L104" s="258">
        <v>4594.75</v>
      </c>
      <c r="M104" s="257"/>
      <c r="N104" s="260">
        <v>103937.44</v>
      </c>
      <c r="EZ104" s="149"/>
      <c r="FA104" s="231"/>
      <c r="FB104" s="231"/>
      <c r="FC104" s="231"/>
      <c r="FD104" s="231"/>
      <c r="FI104" s="164" t="s">
        <v>67</v>
      </c>
      <c r="FJ104" s="231"/>
    </row>
    <row r="105" spans="1:166" s="117" customFormat="1" ht="15" x14ac:dyDescent="0.25">
      <c r="A105" s="252"/>
      <c r="B105" s="243"/>
      <c r="C105" s="341" t="s">
        <v>68</v>
      </c>
      <c r="D105" s="341"/>
      <c r="E105" s="341"/>
      <c r="F105" s="245"/>
      <c r="G105" s="246"/>
      <c r="H105" s="246"/>
      <c r="I105" s="246"/>
      <c r="J105" s="254"/>
      <c r="K105" s="246"/>
      <c r="L105" s="247">
        <v>1418.01</v>
      </c>
      <c r="M105" s="246"/>
      <c r="N105" s="250">
        <v>70120.600000000006</v>
      </c>
      <c r="EZ105" s="149"/>
      <c r="FA105" s="231"/>
      <c r="FB105" s="231"/>
      <c r="FC105" s="231"/>
      <c r="FD105" s="231"/>
      <c r="FH105" s="164" t="s">
        <v>68</v>
      </c>
      <c r="FJ105" s="231"/>
    </row>
    <row r="106" spans="1:166" s="117" customFormat="1" ht="23.25" x14ac:dyDescent="0.25">
      <c r="A106" s="252"/>
      <c r="B106" s="243" t="s">
        <v>638</v>
      </c>
      <c r="C106" s="341" t="s">
        <v>639</v>
      </c>
      <c r="D106" s="341"/>
      <c r="E106" s="341"/>
      <c r="F106" s="245" t="s">
        <v>71</v>
      </c>
      <c r="G106" s="261">
        <v>93</v>
      </c>
      <c r="H106" s="246"/>
      <c r="I106" s="261">
        <v>93</v>
      </c>
      <c r="J106" s="254"/>
      <c r="K106" s="246"/>
      <c r="L106" s="247">
        <v>1318.75</v>
      </c>
      <c r="M106" s="246"/>
      <c r="N106" s="250">
        <v>65212.160000000003</v>
      </c>
      <c r="EZ106" s="149"/>
      <c r="FA106" s="231"/>
      <c r="FB106" s="231"/>
      <c r="FC106" s="231"/>
      <c r="FD106" s="231"/>
      <c r="FH106" s="164" t="s">
        <v>639</v>
      </c>
      <c r="FJ106" s="231"/>
    </row>
    <row r="107" spans="1:166" s="117" customFormat="1" ht="45" x14ac:dyDescent="0.25">
      <c r="A107" s="252"/>
      <c r="B107" s="243" t="s">
        <v>640</v>
      </c>
      <c r="C107" s="341" t="s">
        <v>641</v>
      </c>
      <c r="D107" s="341"/>
      <c r="E107" s="341"/>
      <c r="F107" s="245" t="s">
        <v>71</v>
      </c>
      <c r="G107" s="261">
        <v>62</v>
      </c>
      <c r="H107" s="248">
        <v>0.85</v>
      </c>
      <c r="I107" s="271">
        <v>52.7</v>
      </c>
      <c r="J107" s="254"/>
      <c r="K107" s="246"/>
      <c r="L107" s="249">
        <v>747.29</v>
      </c>
      <c r="M107" s="246"/>
      <c r="N107" s="250">
        <v>36953.56</v>
      </c>
      <c r="EZ107" s="149"/>
      <c r="FA107" s="231"/>
      <c r="FB107" s="231"/>
      <c r="FC107" s="231"/>
      <c r="FD107" s="231"/>
      <c r="FH107" s="164" t="s">
        <v>641</v>
      </c>
      <c r="FJ107" s="231"/>
    </row>
    <row r="108" spans="1:166" s="117" customFormat="1" ht="15" x14ac:dyDescent="0.25">
      <c r="A108" s="262"/>
      <c r="B108" s="312"/>
      <c r="C108" s="342" t="s">
        <v>74</v>
      </c>
      <c r="D108" s="342"/>
      <c r="E108" s="342"/>
      <c r="F108" s="234"/>
      <c r="G108" s="235"/>
      <c r="H108" s="235"/>
      <c r="I108" s="235"/>
      <c r="J108" s="238"/>
      <c r="K108" s="235"/>
      <c r="L108" s="267">
        <v>6660.79</v>
      </c>
      <c r="M108" s="257"/>
      <c r="N108" s="265">
        <v>206103.16</v>
      </c>
      <c r="EZ108" s="149"/>
      <c r="FA108" s="231"/>
      <c r="FB108" s="231"/>
      <c r="FC108" s="231"/>
      <c r="FD108" s="231"/>
      <c r="FJ108" s="231" t="s">
        <v>74</v>
      </c>
    </row>
    <row r="109" spans="1:166" s="117" customFormat="1" ht="34.5" x14ac:dyDescent="0.25">
      <c r="A109" s="323" t="s">
        <v>115</v>
      </c>
      <c r="B109" s="324" t="s">
        <v>621</v>
      </c>
      <c r="C109" s="352" t="s">
        <v>622</v>
      </c>
      <c r="D109" s="352"/>
      <c r="E109" s="352"/>
      <c r="F109" s="325" t="s">
        <v>253</v>
      </c>
      <c r="G109" s="326">
        <v>2.8000000000000001E-2</v>
      </c>
      <c r="H109" s="327">
        <v>1</v>
      </c>
      <c r="I109" s="330">
        <v>2.8000000000000001E-2</v>
      </c>
      <c r="J109" s="329"/>
      <c r="K109" s="326"/>
      <c r="L109" s="329"/>
      <c r="M109" s="235"/>
      <c r="N109" s="239"/>
      <c r="EZ109" s="149"/>
      <c r="FA109" s="231"/>
      <c r="FB109" s="231" t="s">
        <v>622</v>
      </c>
      <c r="FC109" s="231" t="s">
        <v>9</v>
      </c>
      <c r="FD109" s="231" t="s">
        <v>9</v>
      </c>
      <c r="FJ109" s="231"/>
    </row>
    <row r="110" spans="1:166" s="117" customFormat="1" ht="15" x14ac:dyDescent="0.25">
      <c r="A110" s="240"/>
      <c r="B110" s="313"/>
      <c r="C110" s="341" t="s">
        <v>644</v>
      </c>
      <c r="D110" s="341"/>
      <c r="E110" s="341"/>
      <c r="F110" s="341"/>
      <c r="G110" s="341"/>
      <c r="H110" s="341"/>
      <c r="I110" s="341"/>
      <c r="J110" s="341"/>
      <c r="K110" s="341"/>
      <c r="L110" s="341"/>
      <c r="M110" s="341"/>
      <c r="N110" s="343"/>
      <c r="EZ110" s="149"/>
      <c r="FA110" s="231"/>
      <c r="FB110" s="231"/>
      <c r="FC110" s="231"/>
      <c r="FD110" s="231"/>
      <c r="FE110" s="164" t="s">
        <v>644</v>
      </c>
      <c r="FJ110" s="231"/>
    </row>
    <row r="111" spans="1:166" s="117" customFormat="1" ht="68.25" x14ac:dyDescent="0.25">
      <c r="A111" s="242"/>
      <c r="B111" s="243" t="s">
        <v>624</v>
      </c>
      <c r="C111" s="336" t="s">
        <v>625</v>
      </c>
      <c r="D111" s="336"/>
      <c r="E111" s="336"/>
      <c r="F111" s="336"/>
      <c r="G111" s="336"/>
      <c r="H111" s="336"/>
      <c r="I111" s="336"/>
      <c r="J111" s="336"/>
      <c r="K111" s="336"/>
      <c r="L111" s="336"/>
      <c r="M111" s="336"/>
      <c r="N111" s="345"/>
      <c r="EZ111" s="149"/>
      <c r="FA111" s="231"/>
      <c r="FB111" s="231"/>
      <c r="FC111" s="231"/>
      <c r="FD111" s="231"/>
      <c r="FF111" s="164" t="s">
        <v>625</v>
      </c>
      <c r="FJ111" s="231"/>
    </row>
    <row r="112" spans="1:166" s="117" customFormat="1" ht="15" x14ac:dyDescent="0.25">
      <c r="A112" s="244"/>
      <c r="B112" s="243" t="s">
        <v>57</v>
      </c>
      <c r="C112" s="341" t="s">
        <v>64</v>
      </c>
      <c r="D112" s="341"/>
      <c r="E112" s="341"/>
      <c r="F112" s="245"/>
      <c r="G112" s="246"/>
      <c r="H112" s="246"/>
      <c r="I112" s="246"/>
      <c r="J112" s="247">
        <v>2089.16</v>
      </c>
      <c r="K112" s="248">
        <v>1.1499999999999999</v>
      </c>
      <c r="L112" s="249">
        <v>67.27</v>
      </c>
      <c r="M112" s="248">
        <v>49.45</v>
      </c>
      <c r="N112" s="250">
        <v>3326.5</v>
      </c>
      <c r="EZ112" s="149"/>
      <c r="FA112" s="231"/>
      <c r="FB112" s="231"/>
      <c r="FC112" s="231"/>
      <c r="FD112" s="231"/>
      <c r="FG112" s="164" t="s">
        <v>64</v>
      </c>
      <c r="FJ112" s="231"/>
    </row>
    <row r="113" spans="1:167" s="117" customFormat="1" ht="15" x14ac:dyDescent="0.25">
      <c r="A113" s="244"/>
      <c r="B113" s="243" t="s">
        <v>75</v>
      </c>
      <c r="C113" s="341" t="s">
        <v>79</v>
      </c>
      <c r="D113" s="341"/>
      <c r="E113" s="341"/>
      <c r="F113" s="245"/>
      <c r="G113" s="246"/>
      <c r="H113" s="246"/>
      <c r="I113" s="246"/>
      <c r="J113" s="249">
        <v>236.87</v>
      </c>
      <c r="K113" s="248">
        <v>1.1499999999999999</v>
      </c>
      <c r="L113" s="249">
        <v>7.63</v>
      </c>
      <c r="M113" s="248">
        <v>14.53</v>
      </c>
      <c r="N113" s="251">
        <v>110.86</v>
      </c>
      <c r="EZ113" s="149"/>
      <c r="FA113" s="231"/>
      <c r="FB113" s="231"/>
      <c r="FC113" s="231"/>
      <c r="FD113" s="231"/>
      <c r="FG113" s="164" t="s">
        <v>79</v>
      </c>
      <c r="FJ113" s="231"/>
    </row>
    <row r="114" spans="1:167" s="117" customFormat="1" ht="15" x14ac:dyDescent="0.25">
      <c r="A114" s="244"/>
      <c r="B114" s="243" t="s">
        <v>80</v>
      </c>
      <c r="C114" s="341" t="s">
        <v>81</v>
      </c>
      <c r="D114" s="341"/>
      <c r="E114" s="341"/>
      <c r="F114" s="245"/>
      <c r="G114" s="246"/>
      <c r="H114" s="246"/>
      <c r="I114" s="246"/>
      <c r="J114" s="249">
        <v>9</v>
      </c>
      <c r="K114" s="248">
        <v>1.1499999999999999</v>
      </c>
      <c r="L114" s="249">
        <v>0.28999999999999998</v>
      </c>
      <c r="M114" s="248">
        <v>49.45</v>
      </c>
      <c r="N114" s="251">
        <v>14.34</v>
      </c>
      <c r="EZ114" s="149"/>
      <c r="FA114" s="231"/>
      <c r="FB114" s="231"/>
      <c r="FC114" s="231"/>
      <c r="FD114" s="231"/>
      <c r="FG114" s="164" t="s">
        <v>81</v>
      </c>
      <c r="FJ114" s="231"/>
    </row>
    <row r="115" spans="1:167" s="117" customFormat="1" ht="15" x14ac:dyDescent="0.25">
      <c r="A115" s="244"/>
      <c r="B115" s="243" t="s">
        <v>82</v>
      </c>
      <c r="C115" s="341" t="s">
        <v>83</v>
      </c>
      <c r="D115" s="341"/>
      <c r="E115" s="341"/>
      <c r="F115" s="245"/>
      <c r="G115" s="246"/>
      <c r="H115" s="246"/>
      <c r="I115" s="246"/>
      <c r="J115" s="247">
        <v>2732.35</v>
      </c>
      <c r="K115" s="246"/>
      <c r="L115" s="249">
        <v>76.510000000000005</v>
      </c>
      <c r="M115" s="248">
        <v>9.1199999999999992</v>
      </c>
      <c r="N115" s="251">
        <v>697.77</v>
      </c>
      <c r="EZ115" s="149"/>
      <c r="FA115" s="231"/>
      <c r="FB115" s="231"/>
      <c r="FC115" s="231"/>
      <c r="FD115" s="231"/>
      <c r="FG115" s="164" t="s">
        <v>83</v>
      </c>
      <c r="FJ115" s="231"/>
    </row>
    <row r="116" spans="1:167" s="117" customFormat="1" ht="15" x14ac:dyDescent="0.25">
      <c r="A116" s="252"/>
      <c r="B116" s="243"/>
      <c r="C116" s="341" t="s">
        <v>65</v>
      </c>
      <c r="D116" s="341"/>
      <c r="E116" s="341"/>
      <c r="F116" s="245" t="s">
        <v>66</v>
      </c>
      <c r="G116" s="248">
        <v>219.68</v>
      </c>
      <c r="H116" s="248">
        <v>1.1499999999999999</v>
      </c>
      <c r="I116" s="274">
        <v>7.073696</v>
      </c>
      <c r="J116" s="254"/>
      <c r="K116" s="246"/>
      <c r="L116" s="254"/>
      <c r="M116" s="246"/>
      <c r="N116" s="255"/>
      <c r="EZ116" s="149"/>
      <c r="FA116" s="231"/>
      <c r="FB116" s="231"/>
      <c r="FC116" s="231"/>
      <c r="FD116" s="231"/>
      <c r="FH116" s="164" t="s">
        <v>65</v>
      </c>
      <c r="FJ116" s="231"/>
    </row>
    <row r="117" spans="1:167" s="117" customFormat="1" ht="15" x14ac:dyDescent="0.25">
      <c r="A117" s="252"/>
      <c r="B117" s="243"/>
      <c r="C117" s="341" t="s">
        <v>84</v>
      </c>
      <c r="D117" s="341"/>
      <c r="E117" s="341"/>
      <c r="F117" s="245" t="s">
        <v>66</v>
      </c>
      <c r="G117" s="248">
        <v>0.71</v>
      </c>
      <c r="H117" s="248">
        <v>1.1499999999999999</v>
      </c>
      <c r="I117" s="274">
        <v>2.2862E-2</v>
      </c>
      <c r="J117" s="254"/>
      <c r="K117" s="246"/>
      <c r="L117" s="254"/>
      <c r="M117" s="246"/>
      <c r="N117" s="255"/>
      <c r="EZ117" s="149"/>
      <c r="FA117" s="231"/>
      <c r="FB117" s="231"/>
      <c r="FC117" s="231"/>
      <c r="FD117" s="231"/>
      <c r="FH117" s="164" t="s">
        <v>84</v>
      </c>
      <c r="FJ117" s="231"/>
    </row>
    <row r="118" spans="1:167" s="117" customFormat="1" ht="15" x14ac:dyDescent="0.25">
      <c r="A118" s="240"/>
      <c r="B118" s="243"/>
      <c r="C118" s="344" t="s">
        <v>67</v>
      </c>
      <c r="D118" s="344"/>
      <c r="E118" s="344"/>
      <c r="F118" s="256"/>
      <c r="G118" s="257"/>
      <c r="H118" s="257"/>
      <c r="I118" s="257"/>
      <c r="J118" s="258">
        <v>5058.38</v>
      </c>
      <c r="K118" s="257"/>
      <c r="L118" s="259">
        <v>151.41</v>
      </c>
      <c r="M118" s="257"/>
      <c r="N118" s="260">
        <v>4135.13</v>
      </c>
      <c r="EZ118" s="149"/>
      <c r="FA118" s="231"/>
      <c r="FB118" s="231"/>
      <c r="FC118" s="231"/>
      <c r="FD118" s="231"/>
      <c r="FI118" s="164" t="s">
        <v>67</v>
      </c>
      <c r="FJ118" s="231"/>
    </row>
    <row r="119" spans="1:167" s="117" customFormat="1" ht="15" x14ac:dyDescent="0.25">
      <c r="A119" s="252"/>
      <c r="B119" s="243"/>
      <c r="C119" s="341" t="s">
        <v>68</v>
      </c>
      <c r="D119" s="341"/>
      <c r="E119" s="341"/>
      <c r="F119" s="245"/>
      <c r="G119" s="246"/>
      <c r="H119" s="246"/>
      <c r="I119" s="246"/>
      <c r="J119" s="254"/>
      <c r="K119" s="246"/>
      <c r="L119" s="249">
        <v>67.56</v>
      </c>
      <c r="M119" s="246"/>
      <c r="N119" s="250">
        <v>3340.84</v>
      </c>
      <c r="EZ119" s="149"/>
      <c r="FA119" s="231"/>
      <c r="FB119" s="231"/>
      <c r="FC119" s="231"/>
      <c r="FD119" s="231"/>
      <c r="FH119" s="164" t="s">
        <v>68</v>
      </c>
      <c r="FJ119" s="231"/>
    </row>
    <row r="120" spans="1:167" s="117" customFormat="1" ht="23.25" x14ac:dyDescent="0.25">
      <c r="A120" s="252"/>
      <c r="B120" s="243" t="s">
        <v>626</v>
      </c>
      <c r="C120" s="341" t="s">
        <v>627</v>
      </c>
      <c r="D120" s="341"/>
      <c r="E120" s="341"/>
      <c r="F120" s="245" t="s">
        <v>71</v>
      </c>
      <c r="G120" s="261">
        <v>126</v>
      </c>
      <c r="H120" s="246"/>
      <c r="I120" s="261">
        <v>126</v>
      </c>
      <c r="J120" s="254"/>
      <c r="K120" s="246"/>
      <c r="L120" s="249">
        <v>85.13</v>
      </c>
      <c r="M120" s="246"/>
      <c r="N120" s="250">
        <v>4209.46</v>
      </c>
      <c r="EZ120" s="149"/>
      <c r="FA120" s="231"/>
      <c r="FB120" s="231"/>
      <c r="FC120" s="231"/>
      <c r="FD120" s="231"/>
      <c r="FH120" s="164" t="s">
        <v>627</v>
      </c>
      <c r="FJ120" s="231"/>
    </row>
    <row r="121" spans="1:167" s="117" customFormat="1" ht="23.25" x14ac:dyDescent="0.25">
      <c r="A121" s="252"/>
      <c r="B121" s="243" t="s">
        <v>628</v>
      </c>
      <c r="C121" s="341" t="s">
        <v>629</v>
      </c>
      <c r="D121" s="341"/>
      <c r="E121" s="341"/>
      <c r="F121" s="245" t="s">
        <v>71</v>
      </c>
      <c r="G121" s="261">
        <v>68</v>
      </c>
      <c r="H121" s="246"/>
      <c r="I121" s="261">
        <v>68</v>
      </c>
      <c r="J121" s="254"/>
      <c r="K121" s="246"/>
      <c r="L121" s="249">
        <v>45.94</v>
      </c>
      <c r="M121" s="246"/>
      <c r="N121" s="250">
        <v>2271.77</v>
      </c>
      <c r="EZ121" s="149"/>
      <c r="FA121" s="231"/>
      <c r="FB121" s="231"/>
      <c r="FC121" s="231"/>
      <c r="FD121" s="231"/>
      <c r="FH121" s="164" t="s">
        <v>629</v>
      </c>
      <c r="FJ121" s="231"/>
    </row>
    <row r="122" spans="1:167" s="117" customFormat="1" ht="15" x14ac:dyDescent="0.25">
      <c r="A122" s="262"/>
      <c r="B122" s="312"/>
      <c r="C122" s="342" t="s">
        <v>74</v>
      </c>
      <c r="D122" s="342"/>
      <c r="E122" s="342"/>
      <c r="F122" s="234"/>
      <c r="G122" s="235"/>
      <c r="H122" s="235"/>
      <c r="I122" s="235"/>
      <c r="J122" s="238"/>
      <c r="K122" s="235"/>
      <c r="L122" s="264">
        <v>282.48</v>
      </c>
      <c r="M122" s="257"/>
      <c r="N122" s="265">
        <v>10616.36</v>
      </c>
      <c r="EZ122" s="149"/>
      <c r="FA122" s="231"/>
      <c r="FB122" s="231"/>
      <c r="FC122" s="231"/>
      <c r="FD122" s="231"/>
      <c r="FJ122" s="231" t="s">
        <v>74</v>
      </c>
    </row>
    <row r="123" spans="1:167" s="117" customFormat="1" ht="33.75" x14ac:dyDescent="0.25">
      <c r="A123" s="232" t="s">
        <v>123</v>
      </c>
      <c r="B123" s="314" t="s">
        <v>591</v>
      </c>
      <c r="C123" s="342" t="s">
        <v>592</v>
      </c>
      <c r="D123" s="342"/>
      <c r="E123" s="342"/>
      <c r="F123" s="234" t="s">
        <v>118</v>
      </c>
      <c r="G123" s="235">
        <v>27</v>
      </c>
      <c r="H123" s="236">
        <v>1</v>
      </c>
      <c r="I123" s="236">
        <v>27</v>
      </c>
      <c r="J123" s="264">
        <f>J90</f>
        <v>1296.5833333333335</v>
      </c>
      <c r="K123" s="266">
        <v>1.04236</v>
      </c>
      <c r="L123" s="267">
        <f>G123*J123*K123</f>
        <v>36490.678290000003</v>
      </c>
      <c r="M123" s="268">
        <v>9.1199999999999992</v>
      </c>
      <c r="N123" s="265">
        <v>36490.85</v>
      </c>
      <c r="EZ123" s="149"/>
      <c r="FA123" s="231"/>
      <c r="FB123" s="231" t="s">
        <v>592</v>
      </c>
      <c r="FC123" s="231" t="s">
        <v>9</v>
      </c>
      <c r="FD123" s="231" t="s">
        <v>9</v>
      </c>
      <c r="FJ123" s="231"/>
    </row>
    <row r="124" spans="1:167" s="117" customFormat="1" ht="15" x14ac:dyDescent="0.25">
      <c r="A124" s="240"/>
      <c r="B124" s="313"/>
      <c r="C124" s="341" t="s">
        <v>630</v>
      </c>
      <c r="D124" s="341"/>
      <c r="E124" s="341"/>
      <c r="F124" s="341"/>
      <c r="G124" s="341"/>
      <c r="H124" s="341"/>
      <c r="I124" s="341"/>
      <c r="J124" s="341"/>
      <c r="K124" s="341"/>
      <c r="L124" s="341"/>
      <c r="M124" s="341"/>
      <c r="N124" s="343"/>
      <c r="EZ124" s="149"/>
      <c r="FA124" s="231"/>
      <c r="FB124" s="231"/>
      <c r="FC124" s="231"/>
      <c r="FD124" s="231"/>
      <c r="FJ124" s="231"/>
      <c r="FK124" s="164" t="s">
        <v>630</v>
      </c>
    </row>
    <row r="125" spans="1:167" s="117" customFormat="1" ht="15" x14ac:dyDescent="0.25">
      <c r="A125" s="242"/>
      <c r="B125" s="243"/>
      <c r="C125" s="336" t="s">
        <v>631</v>
      </c>
      <c r="D125" s="336"/>
      <c r="E125" s="336"/>
      <c r="F125" s="336"/>
      <c r="G125" s="336"/>
      <c r="H125" s="336"/>
      <c r="I125" s="336"/>
      <c r="J125" s="336"/>
      <c r="K125" s="336"/>
      <c r="L125" s="336"/>
      <c r="M125" s="336"/>
      <c r="N125" s="345"/>
      <c r="EZ125" s="149"/>
      <c r="FA125" s="231"/>
      <c r="FB125" s="231"/>
      <c r="FC125" s="231"/>
      <c r="FD125" s="231"/>
      <c r="FF125" s="164" t="s">
        <v>631</v>
      </c>
      <c r="FJ125" s="231"/>
    </row>
    <row r="126" spans="1:167" s="117" customFormat="1" ht="15" x14ac:dyDescent="0.25">
      <c r="A126" s="242"/>
      <c r="B126" s="243"/>
      <c r="C126" s="336" t="s">
        <v>632</v>
      </c>
      <c r="D126" s="336"/>
      <c r="E126" s="336"/>
      <c r="F126" s="336"/>
      <c r="G126" s="336"/>
      <c r="H126" s="336"/>
      <c r="I126" s="336"/>
      <c r="J126" s="336"/>
      <c r="K126" s="336"/>
      <c r="L126" s="336"/>
      <c r="M126" s="336"/>
      <c r="N126" s="345"/>
      <c r="EZ126" s="149"/>
      <c r="FA126" s="231"/>
      <c r="FB126" s="231"/>
      <c r="FC126" s="231"/>
      <c r="FD126" s="231"/>
      <c r="FF126" s="164" t="s">
        <v>632</v>
      </c>
      <c r="FJ126" s="231"/>
    </row>
    <row r="127" spans="1:167" s="117" customFormat="1" ht="15" x14ac:dyDescent="0.25">
      <c r="A127" s="262"/>
      <c r="B127" s="312"/>
      <c r="C127" s="342" t="s">
        <v>74</v>
      </c>
      <c r="D127" s="342"/>
      <c r="E127" s="342"/>
      <c r="F127" s="234"/>
      <c r="G127" s="235"/>
      <c r="H127" s="235"/>
      <c r="I127" s="235"/>
      <c r="J127" s="238"/>
      <c r="K127" s="235"/>
      <c r="L127" s="267">
        <v>4001.19</v>
      </c>
      <c r="M127" s="257"/>
      <c r="N127" s="265">
        <v>36490.85</v>
      </c>
      <c r="EZ127" s="149"/>
      <c r="FA127" s="231"/>
      <c r="FB127" s="231"/>
      <c r="FC127" s="231"/>
      <c r="FD127" s="231"/>
      <c r="FJ127" s="231" t="s">
        <v>74</v>
      </c>
    </row>
    <row r="128" spans="1:167" s="117" customFormat="1" ht="23.25" x14ac:dyDescent="0.25">
      <c r="A128" s="232" t="s">
        <v>132</v>
      </c>
      <c r="B128" s="314" t="s">
        <v>645</v>
      </c>
      <c r="C128" s="342" t="s">
        <v>646</v>
      </c>
      <c r="D128" s="342"/>
      <c r="E128" s="342"/>
      <c r="F128" s="234" t="s">
        <v>647</v>
      </c>
      <c r="G128" s="235">
        <v>0.54</v>
      </c>
      <c r="H128" s="236">
        <v>1</v>
      </c>
      <c r="I128" s="268">
        <v>0.54</v>
      </c>
      <c r="J128" s="238"/>
      <c r="K128" s="235"/>
      <c r="L128" s="238"/>
      <c r="M128" s="235"/>
      <c r="N128" s="239"/>
      <c r="EZ128" s="149"/>
      <c r="FA128" s="231"/>
      <c r="FB128" s="231" t="s">
        <v>646</v>
      </c>
      <c r="FC128" s="231" t="s">
        <v>9</v>
      </c>
      <c r="FD128" s="231" t="s">
        <v>9</v>
      </c>
      <c r="FJ128" s="231"/>
    </row>
    <row r="129" spans="1:167" s="117" customFormat="1" ht="15" x14ac:dyDescent="0.25">
      <c r="A129" s="240"/>
      <c r="B129" s="313"/>
      <c r="C129" s="341" t="s">
        <v>648</v>
      </c>
      <c r="D129" s="341"/>
      <c r="E129" s="341"/>
      <c r="F129" s="341"/>
      <c r="G129" s="341"/>
      <c r="H129" s="341"/>
      <c r="I129" s="341"/>
      <c r="J129" s="341"/>
      <c r="K129" s="341"/>
      <c r="L129" s="341"/>
      <c r="M129" s="341"/>
      <c r="N129" s="343"/>
      <c r="EZ129" s="149"/>
      <c r="FA129" s="231"/>
      <c r="FB129" s="231"/>
      <c r="FC129" s="231"/>
      <c r="FD129" s="231"/>
      <c r="FE129" s="164" t="s">
        <v>648</v>
      </c>
      <c r="FJ129" s="231"/>
    </row>
    <row r="130" spans="1:167" s="117" customFormat="1" ht="68.25" x14ac:dyDescent="0.25">
      <c r="A130" s="242"/>
      <c r="B130" s="243" t="s">
        <v>624</v>
      </c>
      <c r="C130" s="336" t="s">
        <v>625</v>
      </c>
      <c r="D130" s="336"/>
      <c r="E130" s="336"/>
      <c r="F130" s="336"/>
      <c r="G130" s="336"/>
      <c r="H130" s="336"/>
      <c r="I130" s="336"/>
      <c r="J130" s="336"/>
      <c r="K130" s="336"/>
      <c r="L130" s="336"/>
      <c r="M130" s="336"/>
      <c r="N130" s="345"/>
      <c r="EZ130" s="149"/>
      <c r="FA130" s="231"/>
      <c r="FB130" s="231"/>
      <c r="FC130" s="231"/>
      <c r="FD130" s="231"/>
      <c r="FF130" s="164" t="s">
        <v>625</v>
      </c>
      <c r="FJ130" s="231"/>
    </row>
    <row r="131" spans="1:167" s="117" customFormat="1" ht="15" x14ac:dyDescent="0.25">
      <c r="A131" s="244"/>
      <c r="B131" s="243" t="s">
        <v>57</v>
      </c>
      <c r="C131" s="341" t="s">
        <v>64</v>
      </c>
      <c r="D131" s="341"/>
      <c r="E131" s="341"/>
      <c r="F131" s="245"/>
      <c r="G131" s="246"/>
      <c r="H131" s="246"/>
      <c r="I131" s="246"/>
      <c r="J131" s="249">
        <v>221.09</v>
      </c>
      <c r="K131" s="248">
        <v>1.1499999999999999</v>
      </c>
      <c r="L131" s="249">
        <v>137.30000000000001</v>
      </c>
      <c r="M131" s="248">
        <v>49.45</v>
      </c>
      <c r="N131" s="250">
        <v>6789.49</v>
      </c>
      <c r="EZ131" s="149"/>
      <c r="FA131" s="231"/>
      <c r="FB131" s="231"/>
      <c r="FC131" s="231"/>
      <c r="FD131" s="231"/>
      <c r="FG131" s="164" t="s">
        <v>64</v>
      </c>
      <c r="FJ131" s="231"/>
    </row>
    <row r="132" spans="1:167" s="117" customFormat="1" ht="15" x14ac:dyDescent="0.25">
      <c r="A132" s="244"/>
      <c r="B132" s="243" t="s">
        <v>75</v>
      </c>
      <c r="C132" s="341" t="s">
        <v>79</v>
      </c>
      <c r="D132" s="341"/>
      <c r="E132" s="341"/>
      <c r="F132" s="245"/>
      <c r="G132" s="246"/>
      <c r="H132" s="246"/>
      <c r="I132" s="246"/>
      <c r="J132" s="249">
        <v>32.119999999999997</v>
      </c>
      <c r="K132" s="248">
        <v>1.1499999999999999</v>
      </c>
      <c r="L132" s="249">
        <v>19.95</v>
      </c>
      <c r="M132" s="248">
        <v>14.53</v>
      </c>
      <c r="N132" s="251">
        <v>289.87</v>
      </c>
      <c r="EZ132" s="149"/>
      <c r="FA132" s="231"/>
      <c r="FB132" s="231"/>
      <c r="FC132" s="231"/>
      <c r="FD132" s="231"/>
      <c r="FG132" s="164" t="s">
        <v>79</v>
      </c>
      <c r="FJ132" s="231"/>
    </row>
    <row r="133" spans="1:167" s="117" customFormat="1" ht="15" x14ac:dyDescent="0.25">
      <c r="A133" s="244"/>
      <c r="B133" s="243" t="s">
        <v>80</v>
      </c>
      <c r="C133" s="341" t="s">
        <v>81</v>
      </c>
      <c r="D133" s="341"/>
      <c r="E133" s="341"/>
      <c r="F133" s="245"/>
      <c r="G133" s="246"/>
      <c r="H133" s="246"/>
      <c r="I133" s="246"/>
      <c r="J133" s="249">
        <v>2.5099999999999998</v>
      </c>
      <c r="K133" s="248">
        <v>1.1499999999999999</v>
      </c>
      <c r="L133" s="249">
        <v>1.56</v>
      </c>
      <c r="M133" s="248">
        <v>49.45</v>
      </c>
      <c r="N133" s="251">
        <v>77.14</v>
      </c>
      <c r="EZ133" s="149"/>
      <c r="FA133" s="231"/>
      <c r="FB133" s="231"/>
      <c r="FC133" s="231"/>
      <c r="FD133" s="231"/>
      <c r="FG133" s="164" t="s">
        <v>81</v>
      </c>
      <c r="FJ133" s="231"/>
    </row>
    <row r="134" spans="1:167" s="117" customFormat="1" ht="15" x14ac:dyDescent="0.25">
      <c r="A134" s="244"/>
      <c r="B134" s="243" t="s">
        <v>82</v>
      </c>
      <c r="C134" s="341" t="s">
        <v>83</v>
      </c>
      <c r="D134" s="341"/>
      <c r="E134" s="341"/>
      <c r="F134" s="245"/>
      <c r="G134" s="246"/>
      <c r="H134" s="246"/>
      <c r="I134" s="246"/>
      <c r="J134" s="249">
        <v>111.92</v>
      </c>
      <c r="K134" s="246"/>
      <c r="L134" s="249">
        <v>60.44</v>
      </c>
      <c r="M134" s="248">
        <v>9.1199999999999992</v>
      </c>
      <c r="N134" s="251">
        <v>551.21</v>
      </c>
      <c r="EZ134" s="149"/>
      <c r="FA134" s="231"/>
      <c r="FB134" s="231"/>
      <c r="FC134" s="231"/>
      <c r="FD134" s="231"/>
      <c r="FG134" s="164" t="s">
        <v>83</v>
      </c>
      <c r="FJ134" s="231"/>
    </row>
    <row r="135" spans="1:167" s="117" customFormat="1" ht="15" x14ac:dyDescent="0.25">
      <c r="A135" s="252"/>
      <c r="B135" s="243"/>
      <c r="C135" s="341" t="s">
        <v>65</v>
      </c>
      <c r="D135" s="341"/>
      <c r="E135" s="341"/>
      <c r="F135" s="245" t="s">
        <v>66</v>
      </c>
      <c r="G135" s="248">
        <v>23.52</v>
      </c>
      <c r="H135" s="248">
        <v>1.1499999999999999</v>
      </c>
      <c r="I135" s="272">
        <v>14.605919999999999</v>
      </c>
      <c r="J135" s="254"/>
      <c r="K135" s="246"/>
      <c r="L135" s="254"/>
      <c r="M135" s="246"/>
      <c r="N135" s="255"/>
      <c r="EZ135" s="149"/>
      <c r="FA135" s="231"/>
      <c r="FB135" s="231"/>
      <c r="FC135" s="231"/>
      <c r="FD135" s="231"/>
      <c r="FH135" s="164" t="s">
        <v>65</v>
      </c>
      <c r="FJ135" s="231"/>
    </row>
    <row r="136" spans="1:167" s="117" customFormat="1" ht="15" x14ac:dyDescent="0.25">
      <c r="A136" s="252"/>
      <c r="B136" s="243"/>
      <c r="C136" s="341" t="s">
        <v>84</v>
      </c>
      <c r="D136" s="341"/>
      <c r="E136" s="341"/>
      <c r="F136" s="245" t="s">
        <v>66</v>
      </c>
      <c r="G136" s="271">
        <v>0.2</v>
      </c>
      <c r="H136" s="248">
        <v>1.1499999999999999</v>
      </c>
      <c r="I136" s="270">
        <v>0.1242</v>
      </c>
      <c r="J136" s="254"/>
      <c r="K136" s="246"/>
      <c r="L136" s="254"/>
      <c r="M136" s="246"/>
      <c r="N136" s="255"/>
      <c r="EZ136" s="149"/>
      <c r="FA136" s="231"/>
      <c r="FB136" s="231"/>
      <c r="FC136" s="231"/>
      <c r="FD136" s="231"/>
      <c r="FH136" s="164" t="s">
        <v>84</v>
      </c>
      <c r="FJ136" s="231"/>
    </row>
    <row r="137" spans="1:167" s="117" customFormat="1" ht="15" x14ac:dyDescent="0.25">
      <c r="A137" s="240"/>
      <c r="B137" s="243"/>
      <c r="C137" s="344" t="s">
        <v>67</v>
      </c>
      <c r="D137" s="344"/>
      <c r="E137" s="344"/>
      <c r="F137" s="256"/>
      <c r="G137" s="257"/>
      <c r="H137" s="257"/>
      <c r="I137" s="257"/>
      <c r="J137" s="259">
        <v>365.13</v>
      </c>
      <c r="K137" s="257"/>
      <c r="L137" s="259">
        <v>217.69</v>
      </c>
      <c r="M137" s="257"/>
      <c r="N137" s="260">
        <v>7630.57</v>
      </c>
      <c r="EZ137" s="149"/>
      <c r="FA137" s="231"/>
      <c r="FB137" s="231"/>
      <c r="FC137" s="231"/>
      <c r="FD137" s="231"/>
      <c r="FI137" s="164" t="s">
        <v>67</v>
      </c>
      <c r="FJ137" s="231"/>
    </row>
    <row r="138" spans="1:167" s="117" customFormat="1" ht="15" x14ac:dyDescent="0.25">
      <c r="A138" s="252"/>
      <c r="B138" s="243"/>
      <c r="C138" s="341" t="s">
        <v>68</v>
      </c>
      <c r="D138" s="341"/>
      <c r="E138" s="341"/>
      <c r="F138" s="245"/>
      <c r="G138" s="246"/>
      <c r="H138" s="246"/>
      <c r="I138" s="246"/>
      <c r="J138" s="254"/>
      <c r="K138" s="246"/>
      <c r="L138" s="249">
        <v>138.86000000000001</v>
      </c>
      <c r="M138" s="246"/>
      <c r="N138" s="250">
        <v>6866.63</v>
      </c>
      <c r="EZ138" s="149"/>
      <c r="FA138" s="231"/>
      <c r="FB138" s="231"/>
      <c r="FC138" s="231"/>
      <c r="FD138" s="231"/>
      <c r="FH138" s="164" t="s">
        <v>68</v>
      </c>
      <c r="FJ138" s="231"/>
    </row>
    <row r="139" spans="1:167" s="117" customFormat="1" ht="23.25" x14ac:dyDescent="0.25">
      <c r="A139" s="252"/>
      <c r="B139" s="243" t="s">
        <v>649</v>
      </c>
      <c r="C139" s="341" t="s">
        <v>650</v>
      </c>
      <c r="D139" s="341"/>
      <c r="E139" s="341"/>
      <c r="F139" s="245" t="s">
        <v>71</v>
      </c>
      <c r="G139" s="261">
        <v>97</v>
      </c>
      <c r="H139" s="246"/>
      <c r="I139" s="261">
        <v>97</v>
      </c>
      <c r="J139" s="254"/>
      <c r="K139" s="246"/>
      <c r="L139" s="249">
        <v>134.69</v>
      </c>
      <c r="M139" s="246"/>
      <c r="N139" s="250">
        <v>6660.63</v>
      </c>
      <c r="EZ139" s="149"/>
      <c r="FA139" s="231"/>
      <c r="FB139" s="231"/>
      <c r="FC139" s="231"/>
      <c r="FD139" s="231"/>
      <c r="FH139" s="164" t="s">
        <v>650</v>
      </c>
      <c r="FJ139" s="231"/>
    </row>
    <row r="140" spans="1:167" s="117" customFormat="1" ht="23.25" x14ac:dyDescent="0.25">
      <c r="A140" s="252"/>
      <c r="B140" s="243" t="s">
        <v>651</v>
      </c>
      <c r="C140" s="341" t="s">
        <v>652</v>
      </c>
      <c r="D140" s="341"/>
      <c r="E140" s="341"/>
      <c r="F140" s="245" t="s">
        <v>71</v>
      </c>
      <c r="G140" s="261">
        <v>51</v>
      </c>
      <c r="H140" s="246"/>
      <c r="I140" s="261">
        <v>51</v>
      </c>
      <c r="J140" s="254"/>
      <c r="K140" s="246"/>
      <c r="L140" s="249">
        <v>70.819999999999993</v>
      </c>
      <c r="M140" s="246"/>
      <c r="N140" s="250">
        <v>3501.98</v>
      </c>
      <c r="EZ140" s="149"/>
      <c r="FA140" s="231"/>
      <c r="FB140" s="231"/>
      <c r="FC140" s="231"/>
      <c r="FD140" s="231"/>
      <c r="FH140" s="164" t="s">
        <v>652</v>
      </c>
      <c r="FJ140" s="231"/>
    </row>
    <row r="141" spans="1:167" s="117" customFormat="1" ht="15" x14ac:dyDescent="0.25">
      <c r="A141" s="262"/>
      <c r="B141" s="312"/>
      <c r="C141" s="342" t="s">
        <v>74</v>
      </c>
      <c r="D141" s="342"/>
      <c r="E141" s="342"/>
      <c r="F141" s="234"/>
      <c r="G141" s="235"/>
      <c r="H141" s="235"/>
      <c r="I141" s="235"/>
      <c r="J141" s="238"/>
      <c r="K141" s="235"/>
      <c r="L141" s="264">
        <v>423.2</v>
      </c>
      <c r="M141" s="257"/>
      <c r="N141" s="265">
        <v>17793.18</v>
      </c>
      <c r="EZ141" s="149"/>
      <c r="FA141" s="231"/>
      <c r="FB141" s="231"/>
      <c r="FC141" s="231"/>
      <c r="FD141" s="231"/>
      <c r="FJ141" s="231" t="s">
        <v>74</v>
      </c>
    </row>
    <row r="142" spans="1:167" s="117" customFormat="1" ht="45" x14ac:dyDescent="0.25">
      <c r="A142" s="232" t="s">
        <v>135</v>
      </c>
      <c r="B142" s="314" t="s">
        <v>577</v>
      </c>
      <c r="C142" s="342" t="s">
        <v>578</v>
      </c>
      <c r="D142" s="342"/>
      <c r="E142" s="342"/>
      <c r="F142" s="234" t="s">
        <v>118</v>
      </c>
      <c r="G142" s="235">
        <v>18</v>
      </c>
      <c r="H142" s="236">
        <v>1</v>
      </c>
      <c r="I142" s="236">
        <v>18</v>
      </c>
      <c r="J142" s="267">
        <v>1480.17</v>
      </c>
      <c r="K142" s="266">
        <v>1.04236</v>
      </c>
      <c r="L142" s="267">
        <v>27771.66</v>
      </c>
      <c r="M142" s="268">
        <v>9.1199999999999992</v>
      </c>
      <c r="N142" s="265">
        <v>253277.54</v>
      </c>
      <c r="EZ142" s="149"/>
      <c r="FA142" s="231"/>
      <c r="FB142" s="231" t="s">
        <v>578</v>
      </c>
      <c r="FC142" s="231" t="s">
        <v>9</v>
      </c>
      <c r="FD142" s="231" t="s">
        <v>9</v>
      </c>
      <c r="FJ142" s="231"/>
    </row>
    <row r="143" spans="1:167" s="117" customFormat="1" ht="15" x14ac:dyDescent="0.25">
      <c r="A143" s="240"/>
      <c r="B143" s="313"/>
      <c r="C143" s="341" t="s">
        <v>653</v>
      </c>
      <c r="D143" s="341"/>
      <c r="E143" s="341"/>
      <c r="F143" s="341"/>
      <c r="G143" s="341"/>
      <c r="H143" s="341"/>
      <c r="I143" s="341"/>
      <c r="J143" s="341"/>
      <c r="K143" s="341"/>
      <c r="L143" s="341"/>
      <c r="M143" s="341"/>
      <c r="N143" s="343"/>
      <c r="EZ143" s="149"/>
      <c r="FA143" s="231"/>
      <c r="FB143" s="231"/>
      <c r="FC143" s="231"/>
      <c r="FD143" s="231"/>
      <c r="FJ143" s="231"/>
      <c r="FK143" s="164" t="s">
        <v>653</v>
      </c>
    </row>
    <row r="144" spans="1:167" s="117" customFormat="1" ht="15" x14ac:dyDescent="0.25">
      <c r="A144" s="242"/>
      <c r="B144" s="243"/>
      <c r="C144" s="336" t="s">
        <v>631</v>
      </c>
      <c r="D144" s="336"/>
      <c r="E144" s="336"/>
      <c r="F144" s="336"/>
      <c r="G144" s="336"/>
      <c r="H144" s="336"/>
      <c r="I144" s="336"/>
      <c r="J144" s="336"/>
      <c r="K144" s="336"/>
      <c r="L144" s="336"/>
      <c r="M144" s="336"/>
      <c r="N144" s="345"/>
      <c r="EZ144" s="149"/>
      <c r="FA144" s="231"/>
      <c r="FB144" s="231"/>
      <c r="FC144" s="231"/>
      <c r="FD144" s="231"/>
      <c r="FF144" s="164" t="s">
        <v>631</v>
      </c>
      <c r="FJ144" s="231"/>
    </row>
    <row r="145" spans="1:167" s="117" customFormat="1" ht="15" x14ac:dyDescent="0.25">
      <c r="A145" s="242"/>
      <c r="B145" s="243"/>
      <c r="C145" s="336" t="s">
        <v>632</v>
      </c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45"/>
      <c r="EZ145" s="149"/>
      <c r="FA145" s="231"/>
      <c r="FB145" s="231"/>
      <c r="FC145" s="231"/>
      <c r="FD145" s="231"/>
      <c r="FF145" s="164" t="s">
        <v>632</v>
      </c>
      <c r="FJ145" s="231"/>
    </row>
    <row r="146" spans="1:167" s="117" customFormat="1" ht="15" x14ac:dyDescent="0.25">
      <c r="A146" s="262"/>
      <c r="B146" s="312"/>
      <c r="C146" s="342" t="s">
        <v>74</v>
      </c>
      <c r="D146" s="342"/>
      <c r="E146" s="342"/>
      <c r="F146" s="234"/>
      <c r="G146" s="235"/>
      <c r="H146" s="235"/>
      <c r="I146" s="235"/>
      <c r="J146" s="238"/>
      <c r="K146" s="235"/>
      <c r="L146" s="267">
        <v>27771.66</v>
      </c>
      <c r="M146" s="257"/>
      <c r="N146" s="265">
        <v>253277.54</v>
      </c>
      <c r="EZ146" s="149"/>
      <c r="FA146" s="231"/>
      <c r="FB146" s="231"/>
      <c r="FC146" s="231"/>
      <c r="FD146" s="231"/>
      <c r="FJ146" s="231" t="s">
        <v>74</v>
      </c>
    </row>
    <row r="147" spans="1:167" s="117" customFormat="1" ht="45" x14ac:dyDescent="0.25">
      <c r="A147" s="232" t="s">
        <v>139</v>
      </c>
      <c r="B147" s="314" t="s">
        <v>575</v>
      </c>
      <c r="C147" s="342" t="s">
        <v>576</v>
      </c>
      <c r="D147" s="342"/>
      <c r="E147" s="342"/>
      <c r="F147" s="234" t="s">
        <v>118</v>
      </c>
      <c r="G147" s="235">
        <v>18</v>
      </c>
      <c r="H147" s="236">
        <v>1</v>
      </c>
      <c r="I147" s="236">
        <v>18</v>
      </c>
      <c r="J147" s="264">
        <v>343.11</v>
      </c>
      <c r="K147" s="266">
        <v>1.04236</v>
      </c>
      <c r="L147" s="267">
        <v>6437.59</v>
      </c>
      <c r="M147" s="268">
        <v>9.1199999999999992</v>
      </c>
      <c r="N147" s="265">
        <v>58710.82</v>
      </c>
      <c r="EZ147" s="149"/>
      <c r="FA147" s="231"/>
      <c r="FB147" s="231" t="s">
        <v>576</v>
      </c>
      <c r="FC147" s="231" t="s">
        <v>9</v>
      </c>
      <c r="FD147" s="231" t="s">
        <v>9</v>
      </c>
      <c r="FJ147" s="231"/>
    </row>
    <row r="148" spans="1:167" s="117" customFormat="1" ht="15" x14ac:dyDescent="0.25">
      <c r="A148" s="240"/>
      <c r="B148" s="313"/>
      <c r="C148" s="341" t="s">
        <v>654</v>
      </c>
      <c r="D148" s="341"/>
      <c r="E148" s="341"/>
      <c r="F148" s="341"/>
      <c r="G148" s="341"/>
      <c r="H148" s="341"/>
      <c r="I148" s="341"/>
      <c r="J148" s="341"/>
      <c r="K148" s="341"/>
      <c r="L148" s="341"/>
      <c r="M148" s="341"/>
      <c r="N148" s="343"/>
      <c r="EZ148" s="149"/>
      <c r="FA148" s="231"/>
      <c r="FB148" s="231"/>
      <c r="FC148" s="231"/>
      <c r="FD148" s="231"/>
      <c r="FJ148" s="231"/>
      <c r="FK148" s="164" t="s">
        <v>654</v>
      </c>
    </row>
    <row r="149" spans="1:167" s="117" customFormat="1" ht="15" x14ac:dyDescent="0.25">
      <c r="A149" s="242"/>
      <c r="B149" s="243"/>
      <c r="C149" s="336" t="s">
        <v>631</v>
      </c>
      <c r="D149" s="336"/>
      <c r="E149" s="336"/>
      <c r="F149" s="336"/>
      <c r="G149" s="336"/>
      <c r="H149" s="336"/>
      <c r="I149" s="336"/>
      <c r="J149" s="336"/>
      <c r="K149" s="336"/>
      <c r="L149" s="336"/>
      <c r="M149" s="336"/>
      <c r="N149" s="345"/>
      <c r="EZ149" s="149"/>
      <c r="FA149" s="231"/>
      <c r="FB149" s="231"/>
      <c r="FC149" s="231"/>
      <c r="FD149" s="231"/>
      <c r="FF149" s="164" t="s">
        <v>631</v>
      </c>
      <c r="FJ149" s="231"/>
    </row>
    <row r="150" spans="1:167" s="117" customFormat="1" ht="15" x14ac:dyDescent="0.25">
      <c r="A150" s="242"/>
      <c r="B150" s="243"/>
      <c r="C150" s="336" t="s">
        <v>632</v>
      </c>
      <c r="D150" s="336"/>
      <c r="E150" s="336"/>
      <c r="F150" s="336"/>
      <c r="G150" s="336"/>
      <c r="H150" s="336"/>
      <c r="I150" s="336"/>
      <c r="J150" s="336"/>
      <c r="K150" s="336"/>
      <c r="L150" s="336"/>
      <c r="M150" s="336"/>
      <c r="N150" s="345"/>
      <c r="EZ150" s="149"/>
      <c r="FA150" s="231"/>
      <c r="FB150" s="231"/>
      <c r="FC150" s="231"/>
      <c r="FD150" s="231"/>
      <c r="FF150" s="164" t="s">
        <v>632</v>
      </c>
      <c r="FJ150" s="231"/>
    </row>
    <row r="151" spans="1:167" s="117" customFormat="1" ht="15" x14ac:dyDescent="0.25">
      <c r="A151" s="262"/>
      <c r="B151" s="312"/>
      <c r="C151" s="342" t="s">
        <v>74</v>
      </c>
      <c r="D151" s="342"/>
      <c r="E151" s="342"/>
      <c r="F151" s="234"/>
      <c r="G151" s="235"/>
      <c r="H151" s="235"/>
      <c r="I151" s="235"/>
      <c r="J151" s="238"/>
      <c r="K151" s="235"/>
      <c r="L151" s="267">
        <v>6437.59</v>
      </c>
      <c r="M151" s="257"/>
      <c r="N151" s="265">
        <v>58710.82</v>
      </c>
      <c r="EZ151" s="149"/>
      <c r="FA151" s="231"/>
      <c r="FB151" s="231"/>
      <c r="FC151" s="231"/>
      <c r="FD151" s="231"/>
      <c r="FJ151" s="231" t="s">
        <v>74</v>
      </c>
    </row>
    <row r="152" spans="1:167" s="117" customFormat="1" ht="45.75" x14ac:dyDescent="0.25">
      <c r="A152" s="232" t="s">
        <v>141</v>
      </c>
      <c r="B152" s="314" t="s">
        <v>655</v>
      </c>
      <c r="C152" s="342" t="s">
        <v>656</v>
      </c>
      <c r="D152" s="342"/>
      <c r="E152" s="342"/>
      <c r="F152" s="234" t="s">
        <v>657</v>
      </c>
      <c r="G152" s="235">
        <v>0.02</v>
      </c>
      <c r="H152" s="236">
        <v>1</v>
      </c>
      <c r="I152" s="268">
        <v>0.02</v>
      </c>
      <c r="J152" s="238"/>
      <c r="K152" s="235"/>
      <c r="L152" s="238"/>
      <c r="M152" s="235"/>
      <c r="N152" s="239"/>
      <c r="EZ152" s="149"/>
      <c r="FA152" s="231"/>
      <c r="FB152" s="231" t="s">
        <v>656</v>
      </c>
      <c r="FC152" s="231" t="s">
        <v>9</v>
      </c>
      <c r="FD152" s="231" t="s">
        <v>9</v>
      </c>
      <c r="FJ152" s="231"/>
    </row>
    <row r="153" spans="1:167" s="117" customFormat="1" ht="15" x14ac:dyDescent="0.25">
      <c r="A153" s="240"/>
      <c r="B153" s="313"/>
      <c r="C153" s="341" t="s">
        <v>658</v>
      </c>
      <c r="D153" s="341"/>
      <c r="E153" s="341"/>
      <c r="F153" s="341"/>
      <c r="G153" s="341"/>
      <c r="H153" s="341"/>
      <c r="I153" s="341"/>
      <c r="J153" s="341"/>
      <c r="K153" s="341"/>
      <c r="L153" s="341"/>
      <c r="M153" s="341"/>
      <c r="N153" s="343"/>
      <c r="EZ153" s="149"/>
      <c r="FA153" s="231"/>
      <c r="FB153" s="231"/>
      <c r="FC153" s="231"/>
      <c r="FD153" s="231"/>
      <c r="FE153" s="164" t="s">
        <v>658</v>
      </c>
      <c r="FJ153" s="231"/>
    </row>
    <row r="154" spans="1:167" s="117" customFormat="1" ht="68.25" x14ac:dyDescent="0.25">
      <c r="A154" s="242"/>
      <c r="B154" s="243" t="s">
        <v>624</v>
      </c>
      <c r="C154" s="336" t="s">
        <v>625</v>
      </c>
      <c r="D154" s="336"/>
      <c r="E154" s="336"/>
      <c r="F154" s="336"/>
      <c r="G154" s="336"/>
      <c r="H154" s="336"/>
      <c r="I154" s="336"/>
      <c r="J154" s="336"/>
      <c r="K154" s="336"/>
      <c r="L154" s="336"/>
      <c r="M154" s="336"/>
      <c r="N154" s="345"/>
      <c r="EZ154" s="149"/>
      <c r="FA154" s="231"/>
      <c r="FB154" s="231"/>
      <c r="FC154" s="231"/>
      <c r="FD154" s="231"/>
      <c r="FF154" s="164" t="s">
        <v>625</v>
      </c>
      <c r="FJ154" s="231"/>
    </row>
    <row r="155" spans="1:167" s="117" customFormat="1" ht="15" x14ac:dyDescent="0.25">
      <c r="A155" s="244"/>
      <c r="B155" s="243" t="s">
        <v>57</v>
      </c>
      <c r="C155" s="341" t="s">
        <v>64</v>
      </c>
      <c r="D155" s="341"/>
      <c r="E155" s="341"/>
      <c r="F155" s="245"/>
      <c r="G155" s="246"/>
      <c r="H155" s="246"/>
      <c r="I155" s="246"/>
      <c r="J155" s="249">
        <v>221.35</v>
      </c>
      <c r="K155" s="248">
        <v>1.1499999999999999</v>
      </c>
      <c r="L155" s="249">
        <v>5.09</v>
      </c>
      <c r="M155" s="248">
        <v>49.45</v>
      </c>
      <c r="N155" s="251">
        <v>251.7</v>
      </c>
      <c r="EZ155" s="149"/>
      <c r="FA155" s="231"/>
      <c r="FB155" s="231"/>
      <c r="FC155" s="231"/>
      <c r="FD155" s="231"/>
      <c r="FG155" s="164" t="s">
        <v>64</v>
      </c>
      <c r="FJ155" s="231"/>
    </row>
    <row r="156" spans="1:167" s="117" customFormat="1" ht="15" x14ac:dyDescent="0.25">
      <c r="A156" s="252"/>
      <c r="B156" s="243"/>
      <c r="C156" s="341" t="s">
        <v>65</v>
      </c>
      <c r="D156" s="341"/>
      <c r="E156" s="341"/>
      <c r="F156" s="245" t="s">
        <v>66</v>
      </c>
      <c r="G156" s="248">
        <v>25.95</v>
      </c>
      <c r="H156" s="248">
        <v>1.1499999999999999</v>
      </c>
      <c r="I156" s="272">
        <v>0.59684999999999999</v>
      </c>
      <c r="J156" s="254"/>
      <c r="K156" s="246"/>
      <c r="L156" s="254"/>
      <c r="M156" s="246"/>
      <c r="N156" s="255"/>
      <c r="EZ156" s="149"/>
      <c r="FA156" s="231"/>
      <c r="FB156" s="231"/>
      <c r="FC156" s="231"/>
      <c r="FD156" s="231"/>
      <c r="FH156" s="164" t="s">
        <v>65</v>
      </c>
      <c r="FJ156" s="231"/>
    </row>
    <row r="157" spans="1:167" s="117" customFormat="1" ht="15" x14ac:dyDescent="0.25">
      <c r="A157" s="240"/>
      <c r="B157" s="243"/>
      <c r="C157" s="344" t="s">
        <v>67</v>
      </c>
      <c r="D157" s="344"/>
      <c r="E157" s="344"/>
      <c r="F157" s="256"/>
      <c r="G157" s="257"/>
      <c r="H157" s="257"/>
      <c r="I157" s="257"/>
      <c r="J157" s="259">
        <v>221.35</v>
      </c>
      <c r="K157" s="257"/>
      <c r="L157" s="259">
        <v>5.09</v>
      </c>
      <c r="M157" s="257"/>
      <c r="N157" s="275">
        <v>251.7</v>
      </c>
      <c r="EZ157" s="149"/>
      <c r="FA157" s="231"/>
      <c r="FB157" s="231"/>
      <c r="FC157" s="231"/>
      <c r="FD157" s="231"/>
      <c r="FI157" s="164" t="s">
        <v>67</v>
      </c>
      <c r="FJ157" s="231"/>
    </row>
    <row r="158" spans="1:167" s="117" customFormat="1" ht="15" x14ac:dyDescent="0.25">
      <c r="A158" s="252"/>
      <c r="B158" s="243"/>
      <c r="C158" s="341" t="s">
        <v>68</v>
      </c>
      <c r="D158" s="341"/>
      <c r="E158" s="341"/>
      <c r="F158" s="245"/>
      <c r="G158" s="246"/>
      <c r="H158" s="246"/>
      <c r="I158" s="246"/>
      <c r="J158" s="254"/>
      <c r="K158" s="246"/>
      <c r="L158" s="249">
        <v>5.09</v>
      </c>
      <c r="M158" s="246"/>
      <c r="N158" s="251">
        <v>251.7</v>
      </c>
      <c r="EZ158" s="149"/>
      <c r="FA158" s="231"/>
      <c r="FB158" s="231"/>
      <c r="FC158" s="231"/>
      <c r="FD158" s="231"/>
      <c r="FH158" s="164" t="s">
        <v>68</v>
      </c>
      <c r="FJ158" s="231"/>
    </row>
    <row r="159" spans="1:167" s="117" customFormat="1" ht="45.75" x14ac:dyDescent="0.25">
      <c r="A159" s="252"/>
      <c r="B159" s="243" t="s">
        <v>659</v>
      </c>
      <c r="C159" s="341" t="s">
        <v>660</v>
      </c>
      <c r="D159" s="341"/>
      <c r="E159" s="341"/>
      <c r="F159" s="245" t="s">
        <v>71</v>
      </c>
      <c r="G159" s="261">
        <v>103</v>
      </c>
      <c r="H159" s="246"/>
      <c r="I159" s="261">
        <v>103</v>
      </c>
      <c r="J159" s="254"/>
      <c r="K159" s="246"/>
      <c r="L159" s="249">
        <v>5.24</v>
      </c>
      <c r="M159" s="246"/>
      <c r="N159" s="251">
        <v>259.25</v>
      </c>
      <c r="EZ159" s="149"/>
      <c r="FA159" s="231"/>
      <c r="FB159" s="231"/>
      <c r="FC159" s="231"/>
      <c r="FD159" s="231"/>
      <c r="FH159" s="164" t="s">
        <v>660</v>
      </c>
      <c r="FJ159" s="231"/>
    </row>
    <row r="160" spans="1:167" s="117" customFormat="1" ht="45.75" x14ac:dyDescent="0.25">
      <c r="A160" s="252"/>
      <c r="B160" s="243" t="s">
        <v>661</v>
      </c>
      <c r="C160" s="341" t="s">
        <v>662</v>
      </c>
      <c r="D160" s="341"/>
      <c r="E160" s="341"/>
      <c r="F160" s="245" t="s">
        <v>71</v>
      </c>
      <c r="G160" s="261">
        <v>59</v>
      </c>
      <c r="H160" s="246"/>
      <c r="I160" s="261">
        <v>59</v>
      </c>
      <c r="J160" s="254"/>
      <c r="K160" s="246"/>
      <c r="L160" s="249">
        <v>3</v>
      </c>
      <c r="M160" s="246"/>
      <c r="N160" s="251">
        <v>148.5</v>
      </c>
      <c r="EZ160" s="149"/>
      <c r="FA160" s="231"/>
      <c r="FB160" s="231"/>
      <c r="FC160" s="231"/>
      <c r="FD160" s="231"/>
      <c r="FH160" s="164" t="s">
        <v>662</v>
      </c>
      <c r="FJ160" s="231"/>
    </row>
    <row r="161" spans="1:166" s="117" customFormat="1" ht="15" x14ac:dyDescent="0.25">
      <c r="A161" s="262"/>
      <c r="B161" s="312"/>
      <c r="C161" s="342" t="s">
        <v>74</v>
      </c>
      <c r="D161" s="342"/>
      <c r="E161" s="342"/>
      <c r="F161" s="234"/>
      <c r="G161" s="235"/>
      <c r="H161" s="235"/>
      <c r="I161" s="235"/>
      <c r="J161" s="238"/>
      <c r="K161" s="235"/>
      <c r="L161" s="264">
        <v>13.33</v>
      </c>
      <c r="M161" s="257"/>
      <c r="N161" s="276">
        <v>659.45</v>
      </c>
      <c r="EZ161" s="149"/>
      <c r="FA161" s="231"/>
      <c r="FB161" s="231"/>
      <c r="FC161" s="231"/>
      <c r="FD161" s="231"/>
      <c r="FJ161" s="231" t="s">
        <v>74</v>
      </c>
    </row>
    <row r="162" spans="1:166" s="117" customFormat="1" ht="45.75" x14ac:dyDescent="0.25">
      <c r="A162" s="232" t="s">
        <v>147</v>
      </c>
      <c r="B162" s="314" t="s">
        <v>663</v>
      </c>
      <c r="C162" s="342" t="s">
        <v>664</v>
      </c>
      <c r="D162" s="342"/>
      <c r="E162" s="342"/>
      <c r="F162" s="234" t="s">
        <v>657</v>
      </c>
      <c r="G162" s="235">
        <v>0.02</v>
      </c>
      <c r="H162" s="236">
        <v>1</v>
      </c>
      <c r="I162" s="268">
        <v>0.02</v>
      </c>
      <c r="J162" s="238"/>
      <c r="K162" s="235"/>
      <c r="L162" s="238"/>
      <c r="M162" s="235"/>
      <c r="N162" s="239"/>
      <c r="EZ162" s="149"/>
      <c r="FA162" s="231"/>
      <c r="FB162" s="231" t="s">
        <v>664</v>
      </c>
      <c r="FC162" s="231" t="s">
        <v>9</v>
      </c>
      <c r="FD162" s="231" t="s">
        <v>9</v>
      </c>
      <c r="FJ162" s="231"/>
    </row>
    <row r="163" spans="1:166" s="117" customFormat="1" ht="15" x14ac:dyDescent="0.25">
      <c r="A163" s="240"/>
      <c r="B163" s="313"/>
      <c r="C163" s="341" t="s">
        <v>658</v>
      </c>
      <c r="D163" s="341"/>
      <c r="E163" s="341"/>
      <c r="F163" s="341"/>
      <c r="G163" s="341"/>
      <c r="H163" s="341"/>
      <c r="I163" s="341"/>
      <c r="J163" s="341"/>
      <c r="K163" s="341"/>
      <c r="L163" s="341"/>
      <c r="M163" s="341"/>
      <c r="N163" s="343"/>
      <c r="EZ163" s="149"/>
      <c r="FA163" s="231"/>
      <c r="FB163" s="231"/>
      <c r="FC163" s="231"/>
      <c r="FD163" s="231"/>
      <c r="FE163" s="164" t="s">
        <v>658</v>
      </c>
      <c r="FJ163" s="231"/>
    </row>
    <row r="164" spans="1:166" s="117" customFormat="1" ht="68.25" x14ac:dyDescent="0.25">
      <c r="A164" s="242"/>
      <c r="B164" s="243" t="s">
        <v>624</v>
      </c>
      <c r="C164" s="336" t="s">
        <v>625</v>
      </c>
      <c r="D164" s="336"/>
      <c r="E164" s="336"/>
      <c r="F164" s="336"/>
      <c r="G164" s="336"/>
      <c r="H164" s="336"/>
      <c r="I164" s="336"/>
      <c r="J164" s="336"/>
      <c r="K164" s="336"/>
      <c r="L164" s="336"/>
      <c r="M164" s="336"/>
      <c r="N164" s="345"/>
      <c r="EZ164" s="149"/>
      <c r="FA164" s="231"/>
      <c r="FB164" s="231"/>
      <c r="FC164" s="231"/>
      <c r="FD164" s="231"/>
      <c r="FF164" s="164" t="s">
        <v>625</v>
      </c>
      <c r="FJ164" s="231"/>
    </row>
    <row r="165" spans="1:166" s="117" customFormat="1" ht="15" x14ac:dyDescent="0.25">
      <c r="A165" s="242"/>
      <c r="B165" s="243"/>
      <c r="C165" s="336" t="s">
        <v>665</v>
      </c>
      <c r="D165" s="336"/>
      <c r="E165" s="336"/>
      <c r="F165" s="336"/>
      <c r="G165" s="336"/>
      <c r="H165" s="336"/>
      <c r="I165" s="336"/>
      <c r="J165" s="336"/>
      <c r="K165" s="336"/>
      <c r="L165" s="336"/>
      <c r="M165" s="336"/>
      <c r="N165" s="345"/>
      <c r="EZ165" s="149"/>
      <c r="FA165" s="231"/>
      <c r="FB165" s="231"/>
      <c r="FC165" s="231"/>
      <c r="FD165" s="231"/>
      <c r="FF165" s="164" t="s">
        <v>665</v>
      </c>
      <c r="FJ165" s="231"/>
    </row>
    <row r="166" spans="1:166" s="117" customFormat="1" ht="15" x14ac:dyDescent="0.25">
      <c r="A166" s="244"/>
      <c r="B166" s="243" t="s">
        <v>57</v>
      </c>
      <c r="C166" s="341" t="s">
        <v>64</v>
      </c>
      <c r="D166" s="341"/>
      <c r="E166" s="341"/>
      <c r="F166" s="245"/>
      <c r="G166" s="246"/>
      <c r="H166" s="246"/>
      <c r="I166" s="246"/>
      <c r="J166" s="249">
        <v>10.07</v>
      </c>
      <c r="K166" s="261">
        <v>23</v>
      </c>
      <c r="L166" s="249">
        <v>4.63</v>
      </c>
      <c r="M166" s="248">
        <v>49.45</v>
      </c>
      <c r="N166" s="251">
        <v>228.95</v>
      </c>
      <c r="EZ166" s="149"/>
      <c r="FA166" s="231"/>
      <c r="FB166" s="231"/>
      <c r="FC166" s="231"/>
      <c r="FD166" s="231"/>
      <c r="FG166" s="164" t="s">
        <v>64</v>
      </c>
      <c r="FJ166" s="231"/>
    </row>
    <row r="167" spans="1:166" s="117" customFormat="1" ht="15" x14ac:dyDescent="0.25">
      <c r="A167" s="252"/>
      <c r="B167" s="243"/>
      <c r="C167" s="341" t="s">
        <v>65</v>
      </c>
      <c r="D167" s="341"/>
      <c r="E167" s="341"/>
      <c r="F167" s="245" t="s">
        <v>66</v>
      </c>
      <c r="G167" s="248">
        <v>1.18</v>
      </c>
      <c r="H167" s="261">
        <v>23</v>
      </c>
      <c r="I167" s="270">
        <v>0.54279999999999995</v>
      </c>
      <c r="J167" s="254"/>
      <c r="K167" s="246"/>
      <c r="L167" s="254"/>
      <c r="M167" s="246"/>
      <c r="N167" s="255"/>
      <c r="EZ167" s="149"/>
      <c r="FA167" s="231"/>
      <c r="FB167" s="231"/>
      <c r="FC167" s="231"/>
      <c r="FD167" s="231"/>
      <c r="FH167" s="164" t="s">
        <v>65</v>
      </c>
      <c r="FJ167" s="231"/>
    </row>
    <row r="168" spans="1:166" s="117" customFormat="1" ht="15" x14ac:dyDescent="0.25">
      <c r="A168" s="240"/>
      <c r="B168" s="243"/>
      <c r="C168" s="344" t="s">
        <v>67</v>
      </c>
      <c r="D168" s="344"/>
      <c r="E168" s="344"/>
      <c r="F168" s="256"/>
      <c r="G168" s="257"/>
      <c r="H168" s="257"/>
      <c r="I168" s="257"/>
      <c r="J168" s="259">
        <v>10.07</v>
      </c>
      <c r="K168" s="257"/>
      <c r="L168" s="259">
        <v>4.63</v>
      </c>
      <c r="M168" s="257"/>
      <c r="N168" s="275">
        <v>228.95</v>
      </c>
      <c r="EZ168" s="149"/>
      <c r="FA168" s="231"/>
      <c r="FB168" s="231"/>
      <c r="FC168" s="231"/>
      <c r="FD168" s="231"/>
      <c r="FI168" s="164" t="s">
        <v>67</v>
      </c>
      <c r="FJ168" s="231"/>
    </row>
    <row r="169" spans="1:166" s="117" customFormat="1" ht="15" x14ac:dyDescent="0.25">
      <c r="A169" s="252"/>
      <c r="B169" s="243"/>
      <c r="C169" s="341" t="s">
        <v>68</v>
      </c>
      <c r="D169" s="341"/>
      <c r="E169" s="341"/>
      <c r="F169" s="245"/>
      <c r="G169" s="246"/>
      <c r="H169" s="246"/>
      <c r="I169" s="246"/>
      <c r="J169" s="254"/>
      <c r="K169" s="246"/>
      <c r="L169" s="249">
        <v>4.63</v>
      </c>
      <c r="M169" s="246"/>
      <c r="N169" s="251">
        <v>228.95</v>
      </c>
      <c r="EZ169" s="149"/>
      <c r="FA169" s="231"/>
      <c r="FB169" s="231"/>
      <c r="FC169" s="231"/>
      <c r="FD169" s="231"/>
      <c r="FH169" s="164" t="s">
        <v>68</v>
      </c>
      <c r="FJ169" s="231"/>
    </row>
    <row r="170" spans="1:166" s="117" customFormat="1" ht="45.75" x14ac:dyDescent="0.25">
      <c r="A170" s="252"/>
      <c r="B170" s="243" t="s">
        <v>659</v>
      </c>
      <c r="C170" s="341" t="s">
        <v>660</v>
      </c>
      <c r="D170" s="341"/>
      <c r="E170" s="341"/>
      <c r="F170" s="245" t="s">
        <v>71</v>
      </c>
      <c r="G170" s="261">
        <v>103</v>
      </c>
      <c r="H170" s="246"/>
      <c r="I170" s="261">
        <v>103</v>
      </c>
      <c r="J170" s="254"/>
      <c r="K170" s="246"/>
      <c r="L170" s="249">
        <v>4.7699999999999996</v>
      </c>
      <c r="M170" s="246"/>
      <c r="N170" s="251">
        <v>235.82</v>
      </c>
      <c r="EZ170" s="149"/>
      <c r="FA170" s="231"/>
      <c r="FB170" s="231"/>
      <c r="FC170" s="231"/>
      <c r="FD170" s="231"/>
      <c r="FH170" s="164" t="s">
        <v>660</v>
      </c>
      <c r="FJ170" s="231"/>
    </row>
    <row r="171" spans="1:166" s="117" customFormat="1" ht="45.75" x14ac:dyDescent="0.25">
      <c r="A171" s="252"/>
      <c r="B171" s="243" t="s">
        <v>661</v>
      </c>
      <c r="C171" s="341" t="s">
        <v>662</v>
      </c>
      <c r="D171" s="341"/>
      <c r="E171" s="341"/>
      <c r="F171" s="245" t="s">
        <v>71</v>
      </c>
      <c r="G171" s="261">
        <v>59</v>
      </c>
      <c r="H171" s="246"/>
      <c r="I171" s="261">
        <v>59</v>
      </c>
      <c r="J171" s="254"/>
      <c r="K171" s="246"/>
      <c r="L171" s="249">
        <v>2.73</v>
      </c>
      <c r="M171" s="246"/>
      <c r="N171" s="251">
        <v>135.08000000000001</v>
      </c>
      <c r="EZ171" s="149"/>
      <c r="FA171" s="231"/>
      <c r="FB171" s="231"/>
      <c r="FC171" s="231"/>
      <c r="FD171" s="231"/>
      <c r="FH171" s="164" t="s">
        <v>662</v>
      </c>
      <c r="FJ171" s="231"/>
    </row>
    <row r="172" spans="1:166" s="117" customFormat="1" ht="15" x14ac:dyDescent="0.25">
      <c r="A172" s="262"/>
      <c r="B172" s="312"/>
      <c r="C172" s="342" t="s">
        <v>74</v>
      </c>
      <c r="D172" s="342"/>
      <c r="E172" s="342"/>
      <c r="F172" s="234"/>
      <c r="G172" s="235"/>
      <c r="H172" s="235"/>
      <c r="I172" s="235"/>
      <c r="J172" s="238"/>
      <c r="K172" s="235"/>
      <c r="L172" s="264">
        <v>12.13</v>
      </c>
      <c r="M172" s="257"/>
      <c r="N172" s="276">
        <v>599.85</v>
      </c>
      <c r="EZ172" s="149"/>
      <c r="FA172" s="231"/>
      <c r="FB172" s="231"/>
      <c r="FC172" s="231"/>
      <c r="FD172" s="231"/>
      <c r="FJ172" s="231" t="s">
        <v>74</v>
      </c>
    </row>
    <row r="173" spans="1:166" s="117" customFormat="1" ht="23.25" x14ac:dyDescent="0.25">
      <c r="A173" s="232" t="s">
        <v>158</v>
      </c>
      <c r="B173" s="314" t="s">
        <v>602</v>
      </c>
      <c r="C173" s="342" t="s">
        <v>603</v>
      </c>
      <c r="D173" s="342"/>
      <c r="E173" s="342"/>
      <c r="F173" s="234" t="s">
        <v>118</v>
      </c>
      <c r="G173" s="235">
        <v>1</v>
      </c>
      <c r="H173" s="236">
        <v>1</v>
      </c>
      <c r="I173" s="236">
        <v>1</v>
      </c>
      <c r="J173" s="267">
        <v>2632.8</v>
      </c>
      <c r="K173" s="235"/>
      <c r="L173" s="267">
        <v>2632.8</v>
      </c>
      <c r="M173" s="268">
        <v>9.1199999999999992</v>
      </c>
      <c r="N173" s="265">
        <v>24011.14</v>
      </c>
      <c r="EZ173" s="149"/>
      <c r="FA173" s="231"/>
      <c r="FB173" s="231" t="s">
        <v>603</v>
      </c>
      <c r="FC173" s="231" t="s">
        <v>9</v>
      </c>
      <c r="FD173" s="231" t="s">
        <v>9</v>
      </c>
      <c r="FJ173" s="231"/>
    </row>
    <row r="174" spans="1:166" s="117" customFormat="1" ht="15" x14ac:dyDescent="0.25">
      <c r="A174" s="262"/>
      <c r="B174" s="312"/>
      <c r="C174" s="342" t="s">
        <v>74</v>
      </c>
      <c r="D174" s="342"/>
      <c r="E174" s="342"/>
      <c r="F174" s="234"/>
      <c r="G174" s="235"/>
      <c r="H174" s="235"/>
      <c r="I174" s="235"/>
      <c r="J174" s="238"/>
      <c r="K174" s="235"/>
      <c r="L174" s="267">
        <v>2632.8</v>
      </c>
      <c r="M174" s="257"/>
      <c r="N174" s="265">
        <v>24011.14</v>
      </c>
      <c r="EZ174" s="149"/>
      <c r="FA174" s="231"/>
      <c r="FB174" s="231"/>
      <c r="FC174" s="231"/>
      <c r="FD174" s="231"/>
      <c r="FJ174" s="231" t="s">
        <v>74</v>
      </c>
    </row>
    <row r="175" spans="1:166" s="117" customFormat="1" ht="68.25" x14ac:dyDescent="0.25">
      <c r="A175" s="232" t="s">
        <v>162</v>
      </c>
      <c r="B175" s="314" t="s">
        <v>666</v>
      </c>
      <c r="C175" s="342" t="s">
        <v>667</v>
      </c>
      <c r="D175" s="342"/>
      <c r="E175" s="342"/>
      <c r="F175" s="234" t="s">
        <v>647</v>
      </c>
      <c r="G175" s="235">
        <v>8.0000000000000002E-3</v>
      </c>
      <c r="H175" s="236">
        <v>1</v>
      </c>
      <c r="I175" s="273">
        <v>8.0000000000000002E-3</v>
      </c>
      <c r="J175" s="238"/>
      <c r="K175" s="235"/>
      <c r="L175" s="238"/>
      <c r="M175" s="235"/>
      <c r="N175" s="239"/>
      <c r="EZ175" s="149"/>
      <c r="FA175" s="231"/>
      <c r="FB175" s="231" t="s">
        <v>667</v>
      </c>
      <c r="FC175" s="231" t="s">
        <v>9</v>
      </c>
      <c r="FD175" s="231" t="s">
        <v>9</v>
      </c>
      <c r="FJ175" s="231"/>
    </row>
    <row r="176" spans="1:166" s="117" customFormat="1" ht="15" x14ac:dyDescent="0.25">
      <c r="A176" s="240"/>
      <c r="B176" s="313"/>
      <c r="C176" s="341" t="s">
        <v>668</v>
      </c>
      <c r="D176" s="341"/>
      <c r="E176" s="341"/>
      <c r="F176" s="341"/>
      <c r="G176" s="341"/>
      <c r="H176" s="341"/>
      <c r="I176" s="341"/>
      <c r="J176" s="341"/>
      <c r="K176" s="341"/>
      <c r="L176" s="341"/>
      <c r="M176" s="341"/>
      <c r="N176" s="343"/>
      <c r="EZ176" s="149"/>
      <c r="FA176" s="231"/>
      <c r="FB176" s="231"/>
      <c r="FC176" s="231"/>
      <c r="FD176" s="231"/>
      <c r="FE176" s="164" t="s">
        <v>668</v>
      </c>
      <c r="FJ176" s="231"/>
    </row>
    <row r="177" spans="1:166" s="117" customFormat="1" ht="68.25" x14ac:dyDescent="0.25">
      <c r="A177" s="242"/>
      <c r="B177" s="243" t="s">
        <v>624</v>
      </c>
      <c r="C177" s="336" t="s">
        <v>625</v>
      </c>
      <c r="D177" s="336"/>
      <c r="E177" s="336"/>
      <c r="F177" s="336"/>
      <c r="G177" s="336"/>
      <c r="H177" s="336"/>
      <c r="I177" s="336"/>
      <c r="J177" s="336"/>
      <c r="K177" s="336"/>
      <c r="L177" s="336"/>
      <c r="M177" s="336"/>
      <c r="N177" s="345"/>
      <c r="EZ177" s="149"/>
      <c r="FA177" s="231"/>
      <c r="FB177" s="231"/>
      <c r="FC177" s="231"/>
      <c r="FD177" s="231"/>
      <c r="FF177" s="164" t="s">
        <v>625</v>
      </c>
      <c r="FJ177" s="231"/>
    </row>
    <row r="178" spans="1:166" s="117" customFormat="1" ht="15" x14ac:dyDescent="0.25">
      <c r="A178" s="244"/>
      <c r="B178" s="243" t="s">
        <v>57</v>
      </c>
      <c r="C178" s="341" t="s">
        <v>64</v>
      </c>
      <c r="D178" s="341"/>
      <c r="E178" s="341"/>
      <c r="F178" s="245"/>
      <c r="G178" s="246"/>
      <c r="H178" s="246"/>
      <c r="I178" s="246"/>
      <c r="J178" s="249">
        <v>555.52</v>
      </c>
      <c r="K178" s="248">
        <v>1.1499999999999999</v>
      </c>
      <c r="L178" s="249">
        <v>5.1100000000000003</v>
      </c>
      <c r="M178" s="248">
        <v>49.45</v>
      </c>
      <c r="N178" s="251">
        <v>252.69</v>
      </c>
      <c r="EZ178" s="149"/>
      <c r="FA178" s="231"/>
      <c r="FB178" s="231"/>
      <c r="FC178" s="231"/>
      <c r="FD178" s="231"/>
      <c r="FG178" s="164" t="s">
        <v>64</v>
      </c>
      <c r="FJ178" s="231"/>
    </row>
    <row r="179" spans="1:166" s="117" customFormat="1" ht="15" x14ac:dyDescent="0.25">
      <c r="A179" s="244"/>
      <c r="B179" s="243" t="s">
        <v>75</v>
      </c>
      <c r="C179" s="341" t="s">
        <v>79</v>
      </c>
      <c r="D179" s="341"/>
      <c r="E179" s="341"/>
      <c r="F179" s="245"/>
      <c r="G179" s="246"/>
      <c r="H179" s="246"/>
      <c r="I179" s="246"/>
      <c r="J179" s="249">
        <v>6.21</v>
      </c>
      <c r="K179" s="248">
        <v>1.1499999999999999</v>
      </c>
      <c r="L179" s="249">
        <v>0.06</v>
      </c>
      <c r="M179" s="248">
        <v>14.53</v>
      </c>
      <c r="N179" s="251">
        <v>0.87</v>
      </c>
      <c r="EZ179" s="149"/>
      <c r="FA179" s="231"/>
      <c r="FB179" s="231"/>
      <c r="FC179" s="231"/>
      <c r="FD179" s="231"/>
      <c r="FG179" s="164" t="s">
        <v>79</v>
      </c>
      <c r="FJ179" s="231"/>
    </row>
    <row r="180" spans="1:166" s="117" customFormat="1" ht="15" x14ac:dyDescent="0.25">
      <c r="A180" s="244"/>
      <c r="B180" s="243" t="s">
        <v>80</v>
      </c>
      <c r="C180" s="341" t="s">
        <v>81</v>
      </c>
      <c r="D180" s="341"/>
      <c r="E180" s="341"/>
      <c r="F180" s="245"/>
      <c r="G180" s="246"/>
      <c r="H180" s="246"/>
      <c r="I180" s="246"/>
      <c r="J180" s="249">
        <v>0.91</v>
      </c>
      <c r="K180" s="248">
        <v>1.1499999999999999</v>
      </c>
      <c r="L180" s="249">
        <v>0.01</v>
      </c>
      <c r="M180" s="248">
        <v>49.45</v>
      </c>
      <c r="N180" s="251">
        <v>0.49</v>
      </c>
      <c r="EZ180" s="149"/>
      <c r="FA180" s="231"/>
      <c r="FB180" s="231"/>
      <c r="FC180" s="231"/>
      <c r="FD180" s="231"/>
      <c r="FG180" s="164" t="s">
        <v>81</v>
      </c>
      <c r="FJ180" s="231"/>
    </row>
    <row r="181" spans="1:166" s="117" customFormat="1" ht="15" x14ac:dyDescent="0.25">
      <c r="A181" s="244"/>
      <c r="B181" s="243" t="s">
        <v>82</v>
      </c>
      <c r="C181" s="341" t="s">
        <v>83</v>
      </c>
      <c r="D181" s="341"/>
      <c r="E181" s="341"/>
      <c r="F181" s="245"/>
      <c r="G181" s="246"/>
      <c r="H181" s="246"/>
      <c r="I181" s="246"/>
      <c r="J181" s="249">
        <v>140.91999999999999</v>
      </c>
      <c r="K181" s="246"/>
      <c r="L181" s="249">
        <v>1.1299999999999999</v>
      </c>
      <c r="M181" s="248">
        <v>9.1199999999999992</v>
      </c>
      <c r="N181" s="251">
        <v>10.31</v>
      </c>
      <c r="EZ181" s="149"/>
      <c r="FA181" s="231"/>
      <c r="FB181" s="231"/>
      <c r="FC181" s="231"/>
      <c r="FD181" s="231"/>
      <c r="FG181" s="164" t="s">
        <v>83</v>
      </c>
      <c r="FJ181" s="231"/>
    </row>
    <row r="182" spans="1:166" s="117" customFormat="1" ht="15" x14ac:dyDescent="0.25">
      <c r="A182" s="252"/>
      <c r="B182" s="243"/>
      <c r="C182" s="341" t="s">
        <v>65</v>
      </c>
      <c r="D182" s="341"/>
      <c r="E182" s="341"/>
      <c r="F182" s="245" t="s">
        <v>66</v>
      </c>
      <c r="G182" s="261">
        <v>56</v>
      </c>
      <c r="H182" s="248">
        <v>1.1499999999999999</v>
      </c>
      <c r="I182" s="270">
        <v>0.51519999999999999</v>
      </c>
      <c r="J182" s="254"/>
      <c r="K182" s="246"/>
      <c r="L182" s="254"/>
      <c r="M182" s="246"/>
      <c r="N182" s="255"/>
      <c r="EZ182" s="149"/>
      <c r="FA182" s="231"/>
      <c r="FB182" s="231"/>
      <c r="FC182" s="231"/>
      <c r="FD182" s="231"/>
      <c r="FH182" s="164" t="s">
        <v>65</v>
      </c>
      <c r="FJ182" s="231"/>
    </row>
    <row r="183" spans="1:166" s="117" customFormat="1" ht="15" x14ac:dyDescent="0.25">
      <c r="A183" s="252"/>
      <c r="B183" s="243"/>
      <c r="C183" s="341" t="s">
        <v>84</v>
      </c>
      <c r="D183" s="341"/>
      <c r="E183" s="341"/>
      <c r="F183" s="245" t="s">
        <v>66</v>
      </c>
      <c r="G183" s="248">
        <v>7.0000000000000007E-2</v>
      </c>
      <c r="H183" s="248">
        <v>1.1499999999999999</v>
      </c>
      <c r="I183" s="274">
        <v>6.4400000000000004E-4</v>
      </c>
      <c r="J183" s="254"/>
      <c r="K183" s="246"/>
      <c r="L183" s="254"/>
      <c r="M183" s="246"/>
      <c r="N183" s="255"/>
      <c r="EZ183" s="149"/>
      <c r="FA183" s="231"/>
      <c r="FB183" s="231"/>
      <c r="FC183" s="231"/>
      <c r="FD183" s="231"/>
      <c r="FH183" s="164" t="s">
        <v>84</v>
      </c>
      <c r="FJ183" s="231"/>
    </row>
    <row r="184" spans="1:166" s="117" customFormat="1" ht="15" x14ac:dyDescent="0.25">
      <c r="A184" s="240"/>
      <c r="B184" s="243"/>
      <c r="C184" s="344" t="s">
        <v>67</v>
      </c>
      <c r="D184" s="344"/>
      <c r="E184" s="344"/>
      <c r="F184" s="256"/>
      <c r="G184" s="257"/>
      <c r="H184" s="257"/>
      <c r="I184" s="257"/>
      <c r="J184" s="259">
        <v>702.65</v>
      </c>
      <c r="K184" s="257"/>
      <c r="L184" s="259">
        <v>6.3</v>
      </c>
      <c r="M184" s="257"/>
      <c r="N184" s="275">
        <v>263.87</v>
      </c>
      <c r="EZ184" s="149"/>
      <c r="FA184" s="231"/>
      <c r="FB184" s="231"/>
      <c r="FC184" s="231"/>
      <c r="FD184" s="231"/>
      <c r="FI184" s="164" t="s">
        <v>67</v>
      </c>
      <c r="FJ184" s="231"/>
    </row>
    <row r="185" spans="1:166" s="117" customFormat="1" ht="15" x14ac:dyDescent="0.25">
      <c r="A185" s="252"/>
      <c r="B185" s="243"/>
      <c r="C185" s="341" t="s">
        <v>68</v>
      </c>
      <c r="D185" s="341"/>
      <c r="E185" s="341"/>
      <c r="F185" s="245"/>
      <c r="G185" s="246"/>
      <c r="H185" s="246"/>
      <c r="I185" s="246"/>
      <c r="J185" s="254"/>
      <c r="K185" s="246"/>
      <c r="L185" s="249">
        <v>5.12</v>
      </c>
      <c r="M185" s="246"/>
      <c r="N185" s="251">
        <v>253.18</v>
      </c>
      <c r="EZ185" s="149"/>
      <c r="FA185" s="231"/>
      <c r="FB185" s="231"/>
      <c r="FC185" s="231"/>
      <c r="FD185" s="231"/>
      <c r="FH185" s="164" t="s">
        <v>68</v>
      </c>
      <c r="FJ185" s="231"/>
    </row>
    <row r="186" spans="1:166" s="117" customFormat="1" ht="45.75" x14ac:dyDescent="0.25">
      <c r="A186" s="252"/>
      <c r="B186" s="243" t="s">
        <v>669</v>
      </c>
      <c r="C186" s="341" t="s">
        <v>670</v>
      </c>
      <c r="D186" s="341"/>
      <c r="E186" s="341"/>
      <c r="F186" s="245" t="s">
        <v>71</v>
      </c>
      <c r="G186" s="261">
        <v>121</v>
      </c>
      <c r="H186" s="246"/>
      <c r="I186" s="261">
        <v>121</v>
      </c>
      <c r="J186" s="254"/>
      <c r="K186" s="246"/>
      <c r="L186" s="249">
        <v>6.2</v>
      </c>
      <c r="M186" s="246"/>
      <c r="N186" s="251">
        <v>306.35000000000002</v>
      </c>
      <c r="EZ186" s="149"/>
      <c r="FA186" s="231"/>
      <c r="FB186" s="231"/>
      <c r="FC186" s="231"/>
      <c r="FD186" s="231"/>
      <c r="FH186" s="164" t="s">
        <v>670</v>
      </c>
      <c r="FJ186" s="231"/>
    </row>
    <row r="187" spans="1:166" s="117" customFormat="1" ht="45.75" x14ac:dyDescent="0.25">
      <c r="A187" s="252"/>
      <c r="B187" s="243" t="s">
        <v>671</v>
      </c>
      <c r="C187" s="341" t="s">
        <v>672</v>
      </c>
      <c r="D187" s="341"/>
      <c r="E187" s="341"/>
      <c r="F187" s="245" t="s">
        <v>71</v>
      </c>
      <c r="G187" s="261">
        <v>72</v>
      </c>
      <c r="H187" s="248">
        <v>0.85</v>
      </c>
      <c r="I187" s="271">
        <v>61.2</v>
      </c>
      <c r="J187" s="254"/>
      <c r="K187" s="246"/>
      <c r="L187" s="249">
        <v>3.13</v>
      </c>
      <c r="M187" s="246"/>
      <c r="N187" s="251">
        <v>154.94999999999999</v>
      </c>
      <c r="EZ187" s="149"/>
      <c r="FA187" s="231"/>
      <c r="FB187" s="231"/>
      <c r="FC187" s="231"/>
      <c r="FD187" s="231"/>
      <c r="FH187" s="164" t="s">
        <v>672</v>
      </c>
      <c r="FJ187" s="231"/>
    </row>
    <row r="188" spans="1:166" s="117" customFormat="1" ht="15" x14ac:dyDescent="0.25">
      <c r="A188" s="262"/>
      <c r="B188" s="312"/>
      <c r="C188" s="342" t="s">
        <v>74</v>
      </c>
      <c r="D188" s="342"/>
      <c r="E188" s="342"/>
      <c r="F188" s="234"/>
      <c r="G188" s="235"/>
      <c r="H188" s="235"/>
      <c r="I188" s="235"/>
      <c r="J188" s="238"/>
      <c r="K188" s="235"/>
      <c r="L188" s="264">
        <v>15.63</v>
      </c>
      <c r="M188" s="257"/>
      <c r="N188" s="276">
        <v>725.17</v>
      </c>
      <c r="EZ188" s="149"/>
      <c r="FA188" s="231"/>
      <c r="FB188" s="231"/>
      <c r="FC188" s="231"/>
      <c r="FD188" s="231"/>
      <c r="FJ188" s="231" t="s">
        <v>74</v>
      </c>
    </row>
    <row r="189" spans="1:166" s="117" customFormat="1" ht="23.25" x14ac:dyDescent="0.25">
      <c r="A189" s="232" t="s">
        <v>166</v>
      </c>
      <c r="B189" s="314" t="s">
        <v>606</v>
      </c>
      <c r="C189" s="342" t="s">
        <v>607</v>
      </c>
      <c r="D189" s="342"/>
      <c r="E189" s="342"/>
      <c r="F189" s="234" t="s">
        <v>290</v>
      </c>
      <c r="G189" s="235">
        <v>0.7984</v>
      </c>
      <c r="H189" s="236">
        <v>1</v>
      </c>
      <c r="I189" s="237">
        <v>0.7984</v>
      </c>
      <c r="J189" s="264">
        <v>182.5</v>
      </c>
      <c r="K189" s="235"/>
      <c r="L189" s="264">
        <v>145.71</v>
      </c>
      <c r="M189" s="268">
        <v>9.1199999999999992</v>
      </c>
      <c r="N189" s="265">
        <v>1328.88</v>
      </c>
      <c r="EZ189" s="149"/>
      <c r="FA189" s="231"/>
      <c r="FB189" s="231" t="s">
        <v>607</v>
      </c>
      <c r="FC189" s="231" t="s">
        <v>9</v>
      </c>
      <c r="FD189" s="231" t="s">
        <v>9</v>
      </c>
      <c r="FJ189" s="231"/>
    </row>
    <row r="190" spans="1:166" s="117" customFormat="1" ht="15" x14ac:dyDescent="0.25">
      <c r="A190" s="262"/>
      <c r="B190" s="312"/>
      <c r="C190" s="342" t="s">
        <v>74</v>
      </c>
      <c r="D190" s="342"/>
      <c r="E190" s="342"/>
      <c r="F190" s="234"/>
      <c r="G190" s="235"/>
      <c r="H190" s="235"/>
      <c r="I190" s="235"/>
      <c r="J190" s="238"/>
      <c r="K190" s="235"/>
      <c r="L190" s="264">
        <v>145.71</v>
      </c>
      <c r="M190" s="257"/>
      <c r="N190" s="265">
        <v>1328.88</v>
      </c>
      <c r="EZ190" s="149"/>
      <c r="FA190" s="231"/>
      <c r="FB190" s="231"/>
      <c r="FC190" s="231"/>
      <c r="FD190" s="231"/>
      <c r="FJ190" s="231" t="s">
        <v>74</v>
      </c>
    </row>
    <row r="191" spans="1:166" s="117" customFormat="1" ht="34.5" x14ac:dyDescent="0.25">
      <c r="A191" s="232" t="s">
        <v>170</v>
      </c>
      <c r="B191" s="314" t="s">
        <v>673</v>
      </c>
      <c r="C191" s="342" t="s">
        <v>674</v>
      </c>
      <c r="D191" s="342"/>
      <c r="E191" s="342"/>
      <c r="F191" s="234" t="s">
        <v>253</v>
      </c>
      <c r="G191" s="235">
        <v>2.76E-2</v>
      </c>
      <c r="H191" s="236">
        <v>1</v>
      </c>
      <c r="I191" s="237">
        <v>2.76E-2</v>
      </c>
      <c r="J191" s="238"/>
      <c r="K191" s="235"/>
      <c r="L191" s="238"/>
      <c r="M191" s="235"/>
      <c r="N191" s="239"/>
      <c r="EZ191" s="149"/>
      <c r="FA191" s="231"/>
      <c r="FB191" s="231" t="s">
        <v>674</v>
      </c>
      <c r="FC191" s="231" t="s">
        <v>9</v>
      </c>
      <c r="FD191" s="231" t="s">
        <v>9</v>
      </c>
      <c r="FJ191" s="231"/>
    </row>
    <row r="192" spans="1:166" s="117" customFormat="1" ht="15" x14ac:dyDescent="0.25">
      <c r="A192" s="240"/>
      <c r="B192" s="313"/>
      <c r="C192" s="341" t="s">
        <v>675</v>
      </c>
      <c r="D192" s="341"/>
      <c r="E192" s="341"/>
      <c r="F192" s="341"/>
      <c r="G192" s="341"/>
      <c r="H192" s="341"/>
      <c r="I192" s="341"/>
      <c r="J192" s="341"/>
      <c r="K192" s="341"/>
      <c r="L192" s="341"/>
      <c r="M192" s="341"/>
      <c r="N192" s="343"/>
      <c r="EZ192" s="149"/>
      <c r="FA192" s="231"/>
      <c r="FB192" s="231"/>
      <c r="FC192" s="231"/>
      <c r="FD192" s="231"/>
      <c r="FE192" s="164" t="s">
        <v>675</v>
      </c>
      <c r="FJ192" s="231"/>
    </row>
    <row r="193" spans="1:167" s="117" customFormat="1" ht="68.25" x14ac:dyDescent="0.25">
      <c r="A193" s="242"/>
      <c r="B193" s="243" t="s">
        <v>624</v>
      </c>
      <c r="C193" s="336" t="s">
        <v>625</v>
      </c>
      <c r="D193" s="336"/>
      <c r="E193" s="336"/>
      <c r="F193" s="336"/>
      <c r="G193" s="336"/>
      <c r="H193" s="336"/>
      <c r="I193" s="336"/>
      <c r="J193" s="336"/>
      <c r="K193" s="336"/>
      <c r="L193" s="336"/>
      <c r="M193" s="336"/>
      <c r="N193" s="345"/>
      <c r="EZ193" s="149"/>
      <c r="FA193" s="231"/>
      <c r="FB193" s="231"/>
      <c r="FC193" s="231"/>
      <c r="FD193" s="231"/>
      <c r="FF193" s="164" t="s">
        <v>625</v>
      </c>
      <c r="FJ193" s="231"/>
    </row>
    <row r="194" spans="1:167" s="117" customFormat="1" ht="15" x14ac:dyDescent="0.25">
      <c r="A194" s="244"/>
      <c r="B194" s="243" t="s">
        <v>57</v>
      </c>
      <c r="C194" s="341" t="s">
        <v>64</v>
      </c>
      <c r="D194" s="341"/>
      <c r="E194" s="341"/>
      <c r="F194" s="245"/>
      <c r="G194" s="246"/>
      <c r="H194" s="246"/>
      <c r="I194" s="246"/>
      <c r="J194" s="249">
        <v>507.6</v>
      </c>
      <c r="K194" s="248">
        <v>1.1499999999999999</v>
      </c>
      <c r="L194" s="249">
        <v>16.11</v>
      </c>
      <c r="M194" s="248">
        <v>49.45</v>
      </c>
      <c r="N194" s="251">
        <v>796.64</v>
      </c>
      <c r="EZ194" s="149"/>
      <c r="FA194" s="231"/>
      <c r="FB194" s="231"/>
      <c r="FC194" s="231"/>
      <c r="FD194" s="231"/>
      <c r="FG194" s="164" t="s">
        <v>64</v>
      </c>
      <c r="FJ194" s="231"/>
    </row>
    <row r="195" spans="1:167" s="117" customFormat="1" ht="15" x14ac:dyDescent="0.25">
      <c r="A195" s="244"/>
      <c r="B195" s="243" t="s">
        <v>75</v>
      </c>
      <c r="C195" s="341" t="s">
        <v>79</v>
      </c>
      <c r="D195" s="341"/>
      <c r="E195" s="341"/>
      <c r="F195" s="245"/>
      <c r="G195" s="246"/>
      <c r="H195" s="246"/>
      <c r="I195" s="246"/>
      <c r="J195" s="249">
        <v>311.27999999999997</v>
      </c>
      <c r="K195" s="248">
        <v>1.1499999999999999</v>
      </c>
      <c r="L195" s="249">
        <v>9.8800000000000008</v>
      </c>
      <c r="M195" s="248">
        <v>14.53</v>
      </c>
      <c r="N195" s="251">
        <v>143.56</v>
      </c>
      <c r="EZ195" s="149"/>
      <c r="FA195" s="231"/>
      <c r="FB195" s="231"/>
      <c r="FC195" s="231"/>
      <c r="FD195" s="231"/>
      <c r="FG195" s="164" t="s">
        <v>79</v>
      </c>
      <c r="FJ195" s="231"/>
    </row>
    <row r="196" spans="1:167" s="117" customFormat="1" ht="15" x14ac:dyDescent="0.25">
      <c r="A196" s="244"/>
      <c r="B196" s="243" t="s">
        <v>80</v>
      </c>
      <c r="C196" s="341" t="s">
        <v>81</v>
      </c>
      <c r="D196" s="341"/>
      <c r="E196" s="341"/>
      <c r="F196" s="245"/>
      <c r="G196" s="246"/>
      <c r="H196" s="246"/>
      <c r="I196" s="246"/>
      <c r="J196" s="249">
        <v>31.38</v>
      </c>
      <c r="K196" s="248">
        <v>1.1499999999999999</v>
      </c>
      <c r="L196" s="249">
        <v>1</v>
      </c>
      <c r="M196" s="248">
        <v>49.45</v>
      </c>
      <c r="N196" s="251">
        <v>49.45</v>
      </c>
      <c r="EZ196" s="149"/>
      <c r="FA196" s="231"/>
      <c r="FB196" s="231"/>
      <c r="FC196" s="231"/>
      <c r="FD196" s="231"/>
      <c r="FG196" s="164" t="s">
        <v>81</v>
      </c>
      <c r="FJ196" s="231"/>
    </row>
    <row r="197" spans="1:167" s="117" customFormat="1" ht="15" x14ac:dyDescent="0.25">
      <c r="A197" s="244"/>
      <c r="B197" s="243" t="s">
        <v>82</v>
      </c>
      <c r="C197" s="341" t="s">
        <v>83</v>
      </c>
      <c r="D197" s="341"/>
      <c r="E197" s="341"/>
      <c r="F197" s="245"/>
      <c r="G197" s="246"/>
      <c r="H197" s="246"/>
      <c r="I197" s="246"/>
      <c r="J197" s="249">
        <v>68.63</v>
      </c>
      <c r="K197" s="246"/>
      <c r="L197" s="249">
        <v>1.89</v>
      </c>
      <c r="M197" s="248">
        <v>9.1199999999999992</v>
      </c>
      <c r="N197" s="251">
        <v>17.239999999999998</v>
      </c>
      <c r="EZ197" s="149"/>
      <c r="FA197" s="231"/>
      <c r="FB197" s="231"/>
      <c r="FC197" s="231"/>
      <c r="FD197" s="231"/>
      <c r="FG197" s="164" t="s">
        <v>83</v>
      </c>
      <c r="FJ197" s="231"/>
    </row>
    <row r="198" spans="1:167" s="117" customFormat="1" ht="15" x14ac:dyDescent="0.25">
      <c r="A198" s="252"/>
      <c r="B198" s="243"/>
      <c r="C198" s="341" t="s">
        <v>65</v>
      </c>
      <c r="D198" s="341"/>
      <c r="E198" s="341"/>
      <c r="F198" s="245" t="s">
        <v>66</v>
      </c>
      <c r="G198" s="261">
        <v>54</v>
      </c>
      <c r="H198" s="248">
        <v>1.1499999999999999</v>
      </c>
      <c r="I198" s="272">
        <v>1.7139599999999999</v>
      </c>
      <c r="J198" s="254"/>
      <c r="K198" s="246"/>
      <c r="L198" s="254"/>
      <c r="M198" s="246"/>
      <c r="N198" s="255"/>
      <c r="EZ198" s="149"/>
      <c r="FA198" s="231"/>
      <c r="FB198" s="231"/>
      <c r="FC198" s="231"/>
      <c r="FD198" s="231"/>
      <c r="FH198" s="164" t="s">
        <v>65</v>
      </c>
      <c r="FJ198" s="231"/>
    </row>
    <row r="199" spans="1:167" s="117" customFormat="1" ht="15" x14ac:dyDescent="0.25">
      <c r="A199" s="252"/>
      <c r="B199" s="243"/>
      <c r="C199" s="341" t="s">
        <v>84</v>
      </c>
      <c r="D199" s="341"/>
      <c r="E199" s="341"/>
      <c r="F199" s="245" t="s">
        <v>66</v>
      </c>
      <c r="G199" s="271">
        <v>2.5</v>
      </c>
      <c r="H199" s="248">
        <v>1.1499999999999999</v>
      </c>
      <c r="I199" s="272">
        <v>7.9350000000000004E-2</v>
      </c>
      <c r="J199" s="254"/>
      <c r="K199" s="246"/>
      <c r="L199" s="254"/>
      <c r="M199" s="246"/>
      <c r="N199" s="255"/>
      <c r="EZ199" s="149"/>
      <c r="FA199" s="231"/>
      <c r="FB199" s="231"/>
      <c r="FC199" s="231"/>
      <c r="FD199" s="231"/>
      <c r="FH199" s="164" t="s">
        <v>84</v>
      </c>
      <c r="FJ199" s="231"/>
    </row>
    <row r="200" spans="1:167" s="117" customFormat="1" ht="15" x14ac:dyDescent="0.25">
      <c r="A200" s="240"/>
      <c r="B200" s="243"/>
      <c r="C200" s="344" t="s">
        <v>67</v>
      </c>
      <c r="D200" s="344"/>
      <c r="E200" s="344"/>
      <c r="F200" s="256"/>
      <c r="G200" s="257"/>
      <c r="H200" s="257"/>
      <c r="I200" s="257"/>
      <c r="J200" s="259">
        <v>887.51</v>
      </c>
      <c r="K200" s="257"/>
      <c r="L200" s="259">
        <v>27.88</v>
      </c>
      <c r="M200" s="257"/>
      <c r="N200" s="275">
        <v>957.44</v>
      </c>
      <c r="EZ200" s="149"/>
      <c r="FA200" s="231"/>
      <c r="FB200" s="231"/>
      <c r="FC200" s="231"/>
      <c r="FD200" s="231"/>
      <c r="FI200" s="164" t="s">
        <v>67</v>
      </c>
      <c r="FJ200" s="231"/>
    </row>
    <row r="201" spans="1:167" s="117" customFormat="1" ht="15" x14ac:dyDescent="0.25">
      <c r="A201" s="252"/>
      <c r="B201" s="243"/>
      <c r="C201" s="341" t="s">
        <v>68</v>
      </c>
      <c r="D201" s="341"/>
      <c r="E201" s="341"/>
      <c r="F201" s="245"/>
      <c r="G201" s="246"/>
      <c r="H201" s="246"/>
      <c r="I201" s="246"/>
      <c r="J201" s="254"/>
      <c r="K201" s="246"/>
      <c r="L201" s="249">
        <v>17.11</v>
      </c>
      <c r="M201" s="246"/>
      <c r="N201" s="251">
        <v>846.09</v>
      </c>
      <c r="EZ201" s="149"/>
      <c r="FA201" s="231"/>
      <c r="FB201" s="231"/>
      <c r="FC201" s="231"/>
      <c r="FD201" s="231"/>
      <c r="FH201" s="164" t="s">
        <v>68</v>
      </c>
      <c r="FJ201" s="231"/>
    </row>
    <row r="202" spans="1:167" s="117" customFormat="1" ht="23.25" x14ac:dyDescent="0.25">
      <c r="A202" s="252"/>
      <c r="B202" s="243" t="s">
        <v>649</v>
      </c>
      <c r="C202" s="341" t="s">
        <v>650</v>
      </c>
      <c r="D202" s="341"/>
      <c r="E202" s="341"/>
      <c r="F202" s="245" t="s">
        <v>71</v>
      </c>
      <c r="G202" s="261">
        <v>97</v>
      </c>
      <c r="H202" s="246"/>
      <c r="I202" s="261">
        <v>97</v>
      </c>
      <c r="J202" s="254"/>
      <c r="K202" s="246"/>
      <c r="L202" s="249">
        <v>16.600000000000001</v>
      </c>
      <c r="M202" s="246"/>
      <c r="N202" s="251">
        <v>820.71</v>
      </c>
      <c r="EZ202" s="149"/>
      <c r="FA202" s="231"/>
      <c r="FB202" s="231"/>
      <c r="FC202" s="231"/>
      <c r="FD202" s="231"/>
      <c r="FH202" s="164" t="s">
        <v>650</v>
      </c>
      <c r="FJ202" s="231"/>
    </row>
    <row r="203" spans="1:167" s="117" customFormat="1" ht="23.25" x14ac:dyDescent="0.25">
      <c r="A203" s="252"/>
      <c r="B203" s="243" t="s">
        <v>651</v>
      </c>
      <c r="C203" s="341" t="s">
        <v>652</v>
      </c>
      <c r="D203" s="341"/>
      <c r="E203" s="341"/>
      <c r="F203" s="245" t="s">
        <v>71</v>
      </c>
      <c r="G203" s="261">
        <v>51</v>
      </c>
      <c r="H203" s="246"/>
      <c r="I203" s="261">
        <v>51</v>
      </c>
      <c r="J203" s="254"/>
      <c r="K203" s="246"/>
      <c r="L203" s="249">
        <v>8.73</v>
      </c>
      <c r="M203" s="246"/>
      <c r="N203" s="251">
        <v>431.51</v>
      </c>
      <c r="EZ203" s="149"/>
      <c r="FA203" s="231"/>
      <c r="FB203" s="231"/>
      <c r="FC203" s="231"/>
      <c r="FD203" s="231"/>
      <c r="FH203" s="164" t="s">
        <v>652</v>
      </c>
      <c r="FJ203" s="231"/>
    </row>
    <row r="204" spans="1:167" s="117" customFormat="1" ht="15" x14ac:dyDescent="0.25">
      <c r="A204" s="262"/>
      <c r="B204" s="312"/>
      <c r="C204" s="342" t="s">
        <v>74</v>
      </c>
      <c r="D204" s="342"/>
      <c r="E204" s="342"/>
      <c r="F204" s="234"/>
      <c r="G204" s="235"/>
      <c r="H204" s="235"/>
      <c r="I204" s="235"/>
      <c r="J204" s="238"/>
      <c r="K204" s="235"/>
      <c r="L204" s="264">
        <v>53.21</v>
      </c>
      <c r="M204" s="257"/>
      <c r="N204" s="265">
        <v>2209.66</v>
      </c>
      <c r="EZ204" s="149"/>
      <c r="FA204" s="231"/>
      <c r="FB204" s="231"/>
      <c r="FC204" s="231"/>
      <c r="FD204" s="231"/>
      <c r="FJ204" s="231" t="s">
        <v>74</v>
      </c>
    </row>
    <row r="205" spans="1:167" s="117" customFormat="1" ht="45" x14ac:dyDescent="0.25">
      <c r="A205" s="232" t="s">
        <v>173</v>
      </c>
      <c r="B205" s="314" t="s">
        <v>570</v>
      </c>
      <c r="C205" s="342" t="s">
        <v>559</v>
      </c>
      <c r="D205" s="342"/>
      <c r="E205" s="342"/>
      <c r="F205" s="234" t="s">
        <v>118</v>
      </c>
      <c r="G205" s="235">
        <v>3.3</v>
      </c>
      <c r="H205" s="236">
        <v>1</v>
      </c>
      <c r="I205" s="277">
        <v>3.3</v>
      </c>
      <c r="J205" s="264">
        <v>463.27</v>
      </c>
      <c r="K205" s="266">
        <v>1.04236</v>
      </c>
      <c r="L205" s="267">
        <v>1593.55</v>
      </c>
      <c r="M205" s="268">
        <v>9.1199999999999992</v>
      </c>
      <c r="N205" s="265">
        <v>14533.18</v>
      </c>
      <c r="EZ205" s="149"/>
      <c r="FA205" s="231"/>
      <c r="FB205" s="231" t="s">
        <v>559</v>
      </c>
      <c r="FC205" s="231" t="s">
        <v>9</v>
      </c>
      <c r="FD205" s="231" t="s">
        <v>9</v>
      </c>
      <c r="FJ205" s="231"/>
    </row>
    <row r="206" spans="1:167" s="117" customFormat="1" ht="15" x14ac:dyDescent="0.25">
      <c r="A206" s="240"/>
      <c r="B206" s="313"/>
      <c r="C206" s="341" t="s">
        <v>676</v>
      </c>
      <c r="D206" s="341"/>
      <c r="E206" s="341"/>
      <c r="F206" s="341"/>
      <c r="G206" s="341"/>
      <c r="H206" s="341"/>
      <c r="I206" s="341"/>
      <c r="J206" s="341"/>
      <c r="K206" s="341"/>
      <c r="L206" s="341"/>
      <c r="M206" s="341"/>
      <c r="N206" s="343"/>
      <c r="EZ206" s="149"/>
      <c r="FA206" s="231"/>
      <c r="FB206" s="231"/>
      <c r="FC206" s="231"/>
      <c r="FD206" s="231"/>
      <c r="FJ206" s="231"/>
      <c r="FK206" s="164" t="s">
        <v>676</v>
      </c>
    </row>
    <row r="207" spans="1:167" s="117" customFormat="1" ht="15" x14ac:dyDescent="0.25">
      <c r="A207" s="242"/>
      <c r="B207" s="243"/>
      <c r="C207" s="336" t="s">
        <v>631</v>
      </c>
      <c r="D207" s="336"/>
      <c r="E207" s="336"/>
      <c r="F207" s="336"/>
      <c r="G207" s="336"/>
      <c r="H207" s="336"/>
      <c r="I207" s="336"/>
      <c r="J207" s="336"/>
      <c r="K207" s="336"/>
      <c r="L207" s="336"/>
      <c r="M207" s="336"/>
      <c r="N207" s="345"/>
      <c r="EZ207" s="149"/>
      <c r="FA207" s="231"/>
      <c r="FB207" s="231"/>
      <c r="FC207" s="231"/>
      <c r="FD207" s="231"/>
      <c r="FF207" s="164" t="s">
        <v>631</v>
      </c>
      <c r="FJ207" s="231"/>
    </row>
    <row r="208" spans="1:167" s="117" customFormat="1" ht="15" x14ac:dyDescent="0.25">
      <c r="A208" s="242"/>
      <c r="B208" s="243"/>
      <c r="C208" s="336" t="s">
        <v>632</v>
      </c>
      <c r="D208" s="336"/>
      <c r="E208" s="336"/>
      <c r="F208" s="336"/>
      <c r="G208" s="336"/>
      <c r="H208" s="336"/>
      <c r="I208" s="336"/>
      <c r="J208" s="336"/>
      <c r="K208" s="336"/>
      <c r="L208" s="336"/>
      <c r="M208" s="336"/>
      <c r="N208" s="345"/>
      <c r="EZ208" s="149"/>
      <c r="FA208" s="231"/>
      <c r="FB208" s="231"/>
      <c r="FC208" s="231"/>
      <c r="FD208" s="231"/>
      <c r="FF208" s="164" t="s">
        <v>632</v>
      </c>
      <c r="FJ208" s="231"/>
    </row>
    <row r="209" spans="1:166" s="117" customFormat="1" ht="15" x14ac:dyDescent="0.25">
      <c r="A209" s="262"/>
      <c r="B209" s="312"/>
      <c r="C209" s="342" t="s">
        <v>74</v>
      </c>
      <c r="D209" s="342"/>
      <c r="E209" s="342"/>
      <c r="F209" s="234"/>
      <c r="G209" s="235"/>
      <c r="H209" s="235"/>
      <c r="I209" s="235"/>
      <c r="J209" s="238"/>
      <c r="K209" s="235"/>
      <c r="L209" s="267">
        <v>1593.55</v>
      </c>
      <c r="M209" s="257"/>
      <c r="N209" s="265">
        <v>14533.18</v>
      </c>
      <c r="EZ209" s="149"/>
      <c r="FA209" s="231"/>
      <c r="FB209" s="231"/>
      <c r="FC209" s="231"/>
      <c r="FD209" s="231"/>
      <c r="FJ209" s="231" t="s">
        <v>74</v>
      </c>
    </row>
    <row r="210" spans="1:166" s="117" customFormat="1" ht="34.5" x14ac:dyDescent="0.25">
      <c r="A210" s="323" t="s">
        <v>177</v>
      </c>
      <c r="B210" s="324" t="s">
        <v>621</v>
      </c>
      <c r="C210" s="352" t="s">
        <v>622</v>
      </c>
      <c r="D210" s="352"/>
      <c r="E210" s="352"/>
      <c r="F210" s="325" t="s">
        <v>253</v>
      </c>
      <c r="G210" s="326">
        <v>1.1339999999999999E-2</v>
      </c>
      <c r="H210" s="327">
        <v>1</v>
      </c>
      <c r="I210" s="331">
        <v>1.1339999999999999E-2</v>
      </c>
      <c r="J210" s="329"/>
      <c r="K210" s="326"/>
      <c r="L210" s="329"/>
      <c r="M210" s="235"/>
      <c r="N210" s="239"/>
      <c r="EZ210" s="149"/>
      <c r="FA210" s="231"/>
      <c r="FB210" s="231" t="s">
        <v>622</v>
      </c>
      <c r="FC210" s="231" t="s">
        <v>9</v>
      </c>
      <c r="FD210" s="231" t="s">
        <v>9</v>
      </c>
      <c r="FJ210" s="231"/>
    </row>
    <row r="211" spans="1:166" s="117" customFormat="1" ht="15" x14ac:dyDescent="0.25">
      <c r="A211" s="240"/>
      <c r="B211" s="313"/>
      <c r="C211" s="341" t="s">
        <v>677</v>
      </c>
      <c r="D211" s="341"/>
      <c r="E211" s="341"/>
      <c r="F211" s="341"/>
      <c r="G211" s="341"/>
      <c r="H211" s="341"/>
      <c r="I211" s="341"/>
      <c r="J211" s="341"/>
      <c r="K211" s="341"/>
      <c r="L211" s="341"/>
      <c r="M211" s="341"/>
      <c r="N211" s="343"/>
      <c r="EZ211" s="149"/>
      <c r="FA211" s="231"/>
      <c r="FB211" s="231"/>
      <c r="FC211" s="231"/>
      <c r="FD211" s="231"/>
      <c r="FE211" s="164" t="s">
        <v>677</v>
      </c>
      <c r="FJ211" s="231"/>
    </row>
    <row r="212" spans="1:166" s="117" customFormat="1" ht="68.25" x14ac:dyDescent="0.25">
      <c r="A212" s="242"/>
      <c r="B212" s="243" t="s">
        <v>624</v>
      </c>
      <c r="C212" s="336" t="s">
        <v>625</v>
      </c>
      <c r="D212" s="336"/>
      <c r="E212" s="336"/>
      <c r="F212" s="336"/>
      <c r="G212" s="336"/>
      <c r="H212" s="336"/>
      <c r="I212" s="336"/>
      <c r="J212" s="336"/>
      <c r="K212" s="336"/>
      <c r="L212" s="336"/>
      <c r="M212" s="336"/>
      <c r="N212" s="345"/>
      <c r="EZ212" s="149"/>
      <c r="FA212" s="231"/>
      <c r="FB212" s="231"/>
      <c r="FC212" s="231"/>
      <c r="FD212" s="231"/>
      <c r="FF212" s="164" t="s">
        <v>625</v>
      </c>
      <c r="FJ212" s="231"/>
    </row>
    <row r="213" spans="1:166" s="117" customFormat="1" ht="15" x14ac:dyDescent="0.25">
      <c r="A213" s="244"/>
      <c r="B213" s="243" t="s">
        <v>57</v>
      </c>
      <c r="C213" s="341" t="s">
        <v>64</v>
      </c>
      <c r="D213" s="341"/>
      <c r="E213" s="341"/>
      <c r="F213" s="245"/>
      <c r="G213" s="246"/>
      <c r="H213" s="246"/>
      <c r="I213" s="246"/>
      <c r="J213" s="247">
        <v>2089.16</v>
      </c>
      <c r="K213" s="248">
        <v>1.1499999999999999</v>
      </c>
      <c r="L213" s="249">
        <v>27.24</v>
      </c>
      <c r="M213" s="248">
        <v>49.45</v>
      </c>
      <c r="N213" s="250">
        <v>1347.02</v>
      </c>
      <c r="EZ213" s="149"/>
      <c r="FA213" s="231"/>
      <c r="FB213" s="231"/>
      <c r="FC213" s="231"/>
      <c r="FD213" s="231"/>
      <c r="FG213" s="164" t="s">
        <v>64</v>
      </c>
      <c r="FJ213" s="231"/>
    </row>
    <row r="214" spans="1:166" s="117" customFormat="1" ht="15" x14ac:dyDescent="0.25">
      <c r="A214" s="244"/>
      <c r="B214" s="243" t="s">
        <v>75</v>
      </c>
      <c r="C214" s="341" t="s">
        <v>79</v>
      </c>
      <c r="D214" s="341"/>
      <c r="E214" s="341"/>
      <c r="F214" s="245"/>
      <c r="G214" s="246"/>
      <c r="H214" s="246"/>
      <c r="I214" s="246"/>
      <c r="J214" s="249">
        <v>236.87</v>
      </c>
      <c r="K214" s="248">
        <v>1.1499999999999999</v>
      </c>
      <c r="L214" s="249">
        <v>3.09</v>
      </c>
      <c r="M214" s="248">
        <v>14.53</v>
      </c>
      <c r="N214" s="251">
        <v>44.9</v>
      </c>
      <c r="EZ214" s="149"/>
      <c r="FA214" s="231"/>
      <c r="FB214" s="231"/>
      <c r="FC214" s="231"/>
      <c r="FD214" s="231"/>
      <c r="FG214" s="164" t="s">
        <v>79</v>
      </c>
      <c r="FJ214" s="231"/>
    </row>
    <row r="215" spans="1:166" s="117" customFormat="1" ht="15" x14ac:dyDescent="0.25">
      <c r="A215" s="244"/>
      <c r="B215" s="243" t="s">
        <v>80</v>
      </c>
      <c r="C215" s="341" t="s">
        <v>81</v>
      </c>
      <c r="D215" s="341"/>
      <c r="E215" s="341"/>
      <c r="F215" s="245"/>
      <c r="G215" s="246"/>
      <c r="H215" s="246"/>
      <c r="I215" s="246"/>
      <c r="J215" s="249">
        <v>9</v>
      </c>
      <c r="K215" s="248">
        <v>1.1499999999999999</v>
      </c>
      <c r="L215" s="249">
        <v>0.12</v>
      </c>
      <c r="M215" s="248">
        <v>49.45</v>
      </c>
      <c r="N215" s="251">
        <v>5.93</v>
      </c>
      <c r="EZ215" s="149"/>
      <c r="FA215" s="231"/>
      <c r="FB215" s="231"/>
      <c r="FC215" s="231"/>
      <c r="FD215" s="231"/>
      <c r="FG215" s="164" t="s">
        <v>81</v>
      </c>
      <c r="FJ215" s="231"/>
    </row>
    <row r="216" spans="1:166" s="117" customFormat="1" ht="15" x14ac:dyDescent="0.25">
      <c r="A216" s="244"/>
      <c r="B216" s="243" t="s">
        <v>82</v>
      </c>
      <c r="C216" s="341" t="s">
        <v>83</v>
      </c>
      <c r="D216" s="341"/>
      <c r="E216" s="341"/>
      <c r="F216" s="245"/>
      <c r="G216" s="246"/>
      <c r="H216" s="246"/>
      <c r="I216" s="246"/>
      <c r="J216" s="247">
        <v>2732.35</v>
      </c>
      <c r="K216" s="246"/>
      <c r="L216" s="249">
        <v>30.98</v>
      </c>
      <c r="M216" s="248">
        <v>9.1199999999999992</v>
      </c>
      <c r="N216" s="251">
        <v>282.54000000000002</v>
      </c>
      <c r="EZ216" s="149"/>
      <c r="FA216" s="231"/>
      <c r="FB216" s="231"/>
      <c r="FC216" s="231"/>
      <c r="FD216" s="231"/>
      <c r="FG216" s="164" t="s">
        <v>83</v>
      </c>
      <c r="FJ216" s="231"/>
    </row>
    <row r="217" spans="1:166" s="117" customFormat="1" ht="15" x14ac:dyDescent="0.25">
      <c r="A217" s="252"/>
      <c r="B217" s="243"/>
      <c r="C217" s="341" t="s">
        <v>65</v>
      </c>
      <c r="D217" s="341"/>
      <c r="E217" s="341"/>
      <c r="F217" s="245" t="s">
        <v>66</v>
      </c>
      <c r="G217" s="248">
        <v>219.68</v>
      </c>
      <c r="H217" s="248">
        <v>1.1499999999999999</v>
      </c>
      <c r="I217" s="253">
        <v>2.8648468999999999</v>
      </c>
      <c r="J217" s="254"/>
      <c r="K217" s="246"/>
      <c r="L217" s="254"/>
      <c r="M217" s="246"/>
      <c r="N217" s="255"/>
      <c r="EZ217" s="149"/>
      <c r="FA217" s="231"/>
      <c r="FB217" s="231"/>
      <c r="FC217" s="231"/>
      <c r="FD217" s="231"/>
      <c r="FH217" s="164" t="s">
        <v>65</v>
      </c>
      <c r="FJ217" s="231"/>
    </row>
    <row r="218" spans="1:166" s="117" customFormat="1" ht="15" x14ac:dyDescent="0.25">
      <c r="A218" s="252"/>
      <c r="B218" s="243"/>
      <c r="C218" s="341" t="s">
        <v>84</v>
      </c>
      <c r="D218" s="341"/>
      <c r="E218" s="341"/>
      <c r="F218" s="245" t="s">
        <v>66</v>
      </c>
      <c r="G218" s="248">
        <v>0.71</v>
      </c>
      <c r="H218" s="248">
        <v>1.1499999999999999</v>
      </c>
      <c r="I218" s="253">
        <v>9.2590999999999993E-3</v>
      </c>
      <c r="J218" s="254"/>
      <c r="K218" s="246"/>
      <c r="L218" s="254"/>
      <c r="M218" s="246"/>
      <c r="N218" s="255"/>
      <c r="EZ218" s="149"/>
      <c r="FA218" s="231"/>
      <c r="FB218" s="231"/>
      <c r="FC218" s="231"/>
      <c r="FD218" s="231"/>
      <c r="FH218" s="164" t="s">
        <v>84</v>
      </c>
      <c r="FJ218" s="231"/>
    </row>
    <row r="219" spans="1:166" s="117" customFormat="1" ht="15" x14ac:dyDescent="0.25">
      <c r="A219" s="240"/>
      <c r="B219" s="243"/>
      <c r="C219" s="344" t="s">
        <v>67</v>
      </c>
      <c r="D219" s="344"/>
      <c r="E219" s="344"/>
      <c r="F219" s="256"/>
      <c r="G219" s="257"/>
      <c r="H219" s="257"/>
      <c r="I219" s="257"/>
      <c r="J219" s="258">
        <v>5058.38</v>
      </c>
      <c r="K219" s="257"/>
      <c r="L219" s="259">
        <v>61.31</v>
      </c>
      <c r="M219" s="257"/>
      <c r="N219" s="260">
        <v>1674.46</v>
      </c>
      <c r="EZ219" s="149"/>
      <c r="FA219" s="231"/>
      <c r="FB219" s="231"/>
      <c r="FC219" s="231"/>
      <c r="FD219" s="231"/>
      <c r="FI219" s="164" t="s">
        <v>67</v>
      </c>
      <c r="FJ219" s="231"/>
    </row>
    <row r="220" spans="1:166" s="117" customFormat="1" ht="15" x14ac:dyDescent="0.25">
      <c r="A220" s="252"/>
      <c r="B220" s="243"/>
      <c r="C220" s="341" t="s">
        <v>68</v>
      </c>
      <c r="D220" s="341"/>
      <c r="E220" s="341"/>
      <c r="F220" s="245"/>
      <c r="G220" s="246"/>
      <c r="H220" s="246"/>
      <c r="I220" s="246"/>
      <c r="J220" s="254"/>
      <c r="K220" s="246"/>
      <c r="L220" s="249">
        <v>27.36</v>
      </c>
      <c r="M220" s="246"/>
      <c r="N220" s="250">
        <v>1352.95</v>
      </c>
      <c r="EZ220" s="149"/>
      <c r="FA220" s="231"/>
      <c r="FB220" s="231"/>
      <c r="FC220" s="231"/>
      <c r="FD220" s="231"/>
      <c r="FH220" s="164" t="s">
        <v>68</v>
      </c>
      <c r="FJ220" s="231"/>
    </row>
    <row r="221" spans="1:166" s="117" customFormat="1" ht="23.25" x14ac:dyDescent="0.25">
      <c r="A221" s="252"/>
      <c r="B221" s="243" t="s">
        <v>626</v>
      </c>
      <c r="C221" s="341" t="s">
        <v>627</v>
      </c>
      <c r="D221" s="341"/>
      <c r="E221" s="341"/>
      <c r="F221" s="245" t="s">
        <v>71</v>
      </c>
      <c r="G221" s="261">
        <v>126</v>
      </c>
      <c r="H221" s="246"/>
      <c r="I221" s="261">
        <v>126</v>
      </c>
      <c r="J221" s="254"/>
      <c r="K221" s="246"/>
      <c r="L221" s="249">
        <v>34.47</v>
      </c>
      <c r="M221" s="246"/>
      <c r="N221" s="250">
        <v>1704.72</v>
      </c>
      <c r="EZ221" s="149"/>
      <c r="FA221" s="231"/>
      <c r="FB221" s="231"/>
      <c r="FC221" s="231"/>
      <c r="FD221" s="231"/>
      <c r="FH221" s="164" t="s">
        <v>627</v>
      </c>
      <c r="FJ221" s="231"/>
    </row>
    <row r="222" spans="1:166" s="117" customFormat="1" ht="23.25" x14ac:dyDescent="0.25">
      <c r="A222" s="252"/>
      <c r="B222" s="243" t="s">
        <v>628</v>
      </c>
      <c r="C222" s="341" t="s">
        <v>629</v>
      </c>
      <c r="D222" s="341"/>
      <c r="E222" s="341"/>
      <c r="F222" s="245" t="s">
        <v>71</v>
      </c>
      <c r="G222" s="261">
        <v>68</v>
      </c>
      <c r="H222" s="246"/>
      <c r="I222" s="261">
        <v>68</v>
      </c>
      <c r="J222" s="254"/>
      <c r="K222" s="246"/>
      <c r="L222" s="249">
        <v>18.600000000000001</v>
      </c>
      <c r="M222" s="246"/>
      <c r="N222" s="251">
        <v>920.01</v>
      </c>
      <c r="EZ222" s="149"/>
      <c r="FA222" s="231"/>
      <c r="FB222" s="231"/>
      <c r="FC222" s="231"/>
      <c r="FD222" s="231"/>
      <c r="FH222" s="164" t="s">
        <v>629</v>
      </c>
      <c r="FJ222" s="231"/>
    </row>
    <row r="223" spans="1:166" s="117" customFormat="1" ht="15" x14ac:dyDescent="0.25">
      <c r="A223" s="262"/>
      <c r="B223" s="312"/>
      <c r="C223" s="342" t="s">
        <v>74</v>
      </c>
      <c r="D223" s="342"/>
      <c r="E223" s="342"/>
      <c r="F223" s="234"/>
      <c r="G223" s="235"/>
      <c r="H223" s="235"/>
      <c r="I223" s="235"/>
      <c r="J223" s="238"/>
      <c r="K223" s="235"/>
      <c r="L223" s="264">
        <v>114.38</v>
      </c>
      <c r="M223" s="257"/>
      <c r="N223" s="265">
        <v>4299.1899999999996</v>
      </c>
      <c r="EZ223" s="149"/>
      <c r="FA223" s="231"/>
      <c r="FB223" s="231"/>
      <c r="FC223" s="231"/>
      <c r="FD223" s="231"/>
      <c r="FJ223" s="231" t="s">
        <v>74</v>
      </c>
    </row>
    <row r="224" spans="1:166" s="117" customFormat="1" ht="33.75" x14ac:dyDescent="0.25">
      <c r="A224" s="232" t="s">
        <v>181</v>
      </c>
      <c r="B224" s="314" t="s">
        <v>589</v>
      </c>
      <c r="C224" s="342" t="s">
        <v>590</v>
      </c>
      <c r="D224" s="342"/>
      <c r="E224" s="342"/>
      <c r="F224" s="234" t="s">
        <v>118</v>
      </c>
      <c r="G224" s="235">
        <v>21</v>
      </c>
      <c r="H224" s="236">
        <v>1</v>
      </c>
      <c r="I224" s="236">
        <v>21</v>
      </c>
      <c r="J224" s="264">
        <v>87.35</v>
      </c>
      <c r="K224" s="266">
        <v>1.04236</v>
      </c>
      <c r="L224" s="267">
        <v>1912.05</v>
      </c>
      <c r="M224" s="268">
        <v>9.1199999999999992</v>
      </c>
      <c r="N224" s="265">
        <v>17437.900000000001</v>
      </c>
      <c r="EZ224" s="149"/>
      <c r="FA224" s="231"/>
      <c r="FB224" s="231" t="s">
        <v>590</v>
      </c>
      <c r="FC224" s="231" t="s">
        <v>9</v>
      </c>
      <c r="FD224" s="231" t="s">
        <v>9</v>
      </c>
      <c r="FJ224" s="231"/>
    </row>
    <row r="225" spans="1:167" s="117" customFormat="1" ht="15" x14ac:dyDescent="0.25">
      <c r="A225" s="240"/>
      <c r="B225" s="313"/>
      <c r="C225" s="341" t="s">
        <v>678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3"/>
      <c r="EZ225" s="149"/>
      <c r="FA225" s="231"/>
      <c r="FB225" s="231"/>
      <c r="FC225" s="231"/>
      <c r="FD225" s="231"/>
      <c r="FJ225" s="231"/>
      <c r="FK225" s="164" t="s">
        <v>678</v>
      </c>
    </row>
    <row r="226" spans="1:167" s="117" customFormat="1" ht="15" x14ac:dyDescent="0.25">
      <c r="A226" s="242"/>
      <c r="B226" s="243"/>
      <c r="C226" s="336" t="s">
        <v>631</v>
      </c>
      <c r="D226" s="336"/>
      <c r="E226" s="336"/>
      <c r="F226" s="336"/>
      <c r="G226" s="336"/>
      <c r="H226" s="336"/>
      <c r="I226" s="336"/>
      <c r="J226" s="336"/>
      <c r="K226" s="336"/>
      <c r="L226" s="336"/>
      <c r="M226" s="336"/>
      <c r="N226" s="345"/>
      <c r="EZ226" s="149"/>
      <c r="FA226" s="231"/>
      <c r="FB226" s="231"/>
      <c r="FC226" s="231"/>
      <c r="FD226" s="231"/>
      <c r="FF226" s="164" t="s">
        <v>631</v>
      </c>
      <c r="FJ226" s="231"/>
    </row>
    <row r="227" spans="1:167" s="117" customFormat="1" ht="15" x14ac:dyDescent="0.25">
      <c r="A227" s="242"/>
      <c r="B227" s="243"/>
      <c r="C227" s="336" t="s">
        <v>632</v>
      </c>
      <c r="D227" s="336"/>
      <c r="E227" s="336"/>
      <c r="F227" s="336"/>
      <c r="G227" s="336"/>
      <c r="H227" s="336"/>
      <c r="I227" s="336"/>
      <c r="J227" s="336"/>
      <c r="K227" s="336"/>
      <c r="L227" s="336"/>
      <c r="M227" s="336"/>
      <c r="N227" s="345"/>
      <c r="EZ227" s="149"/>
      <c r="FA227" s="231"/>
      <c r="FB227" s="231"/>
      <c r="FC227" s="231"/>
      <c r="FD227" s="231"/>
      <c r="FF227" s="164" t="s">
        <v>632</v>
      </c>
      <c r="FJ227" s="231"/>
    </row>
    <row r="228" spans="1:167" s="117" customFormat="1" ht="15" x14ac:dyDescent="0.25">
      <c r="A228" s="262"/>
      <c r="B228" s="312"/>
      <c r="C228" s="342" t="s">
        <v>74</v>
      </c>
      <c r="D228" s="342"/>
      <c r="E228" s="342"/>
      <c r="F228" s="234"/>
      <c r="G228" s="235"/>
      <c r="H228" s="235"/>
      <c r="I228" s="235"/>
      <c r="J228" s="238"/>
      <c r="K228" s="235"/>
      <c r="L228" s="267">
        <v>1912.05</v>
      </c>
      <c r="M228" s="257"/>
      <c r="N228" s="265">
        <v>17437.900000000001</v>
      </c>
      <c r="EZ228" s="149"/>
      <c r="FA228" s="231"/>
      <c r="FB228" s="231"/>
      <c r="FC228" s="231"/>
      <c r="FD228" s="231"/>
      <c r="FJ228" s="231" t="s">
        <v>74</v>
      </c>
    </row>
    <row r="229" spans="1:167" s="117" customFormat="1" ht="15" x14ac:dyDescent="0.25">
      <c r="A229" s="349" t="s">
        <v>679</v>
      </c>
      <c r="B229" s="350"/>
      <c r="C229" s="350"/>
      <c r="D229" s="350"/>
      <c r="E229" s="350"/>
      <c r="F229" s="350"/>
      <c r="G229" s="350"/>
      <c r="H229" s="350"/>
      <c r="I229" s="350"/>
      <c r="J229" s="350"/>
      <c r="K229" s="350"/>
      <c r="L229" s="350"/>
      <c r="M229" s="350"/>
      <c r="N229" s="351"/>
      <c r="EZ229" s="149"/>
      <c r="FA229" s="231" t="s">
        <v>679</v>
      </c>
      <c r="FB229" s="231"/>
      <c r="FC229" s="231"/>
      <c r="FD229" s="231"/>
      <c r="FJ229" s="231"/>
    </row>
    <row r="230" spans="1:167" s="117" customFormat="1" ht="68.25" x14ac:dyDescent="0.25">
      <c r="A230" s="232" t="s">
        <v>184</v>
      </c>
      <c r="B230" s="314" t="s">
        <v>680</v>
      </c>
      <c r="C230" s="342" t="s">
        <v>681</v>
      </c>
      <c r="D230" s="342"/>
      <c r="E230" s="342"/>
      <c r="F230" s="234" t="s">
        <v>118</v>
      </c>
      <c r="G230" s="235">
        <v>4</v>
      </c>
      <c r="H230" s="236">
        <v>1</v>
      </c>
      <c r="I230" s="236">
        <v>4</v>
      </c>
      <c r="J230" s="238"/>
      <c r="K230" s="235"/>
      <c r="L230" s="238"/>
      <c r="M230" s="235"/>
      <c r="N230" s="239"/>
      <c r="EZ230" s="149"/>
      <c r="FA230" s="231"/>
      <c r="FB230" s="231" t="s">
        <v>681</v>
      </c>
      <c r="FC230" s="231" t="s">
        <v>9</v>
      </c>
      <c r="FD230" s="231" t="s">
        <v>9</v>
      </c>
      <c r="FJ230" s="231"/>
    </row>
    <row r="231" spans="1:167" s="117" customFormat="1" ht="68.25" x14ac:dyDescent="0.25">
      <c r="A231" s="242"/>
      <c r="B231" s="243" t="s">
        <v>624</v>
      </c>
      <c r="C231" s="336" t="s">
        <v>625</v>
      </c>
      <c r="D231" s="336"/>
      <c r="E231" s="336"/>
      <c r="F231" s="336"/>
      <c r="G231" s="336"/>
      <c r="H231" s="336"/>
      <c r="I231" s="336"/>
      <c r="J231" s="336"/>
      <c r="K231" s="336"/>
      <c r="L231" s="336"/>
      <c r="M231" s="336"/>
      <c r="N231" s="345"/>
      <c r="EZ231" s="149"/>
      <c r="FA231" s="231"/>
      <c r="FB231" s="231"/>
      <c r="FC231" s="231"/>
      <c r="FD231" s="231"/>
      <c r="FF231" s="164" t="s">
        <v>625</v>
      </c>
      <c r="FJ231" s="231"/>
    </row>
    <row r="232" spans="1:167" s="117" customFormat="1" ht="15" x14ac:dyDescent="0.25">
      <c r="A232" s="244"/>
      <c r="B232" s="243" t="s">
        <v>57</v>
      </c>
      <c r="C232" s="341" t="s">
        <v>64</v>
      </c>
      <c r="D232" s="341"/>
      <c r="E232" s="341"/>
      <c r="F232" s="245"/>
      <c r="G232" s="246"/>
      <c r="H232" s="246"/>
      <c r="I232" s="246"/>
      <c r="J232" s="249">
        <v>12.97</v>
      </c>
      <c r="K232" s="248">
        <v>1.1499999999999999</v>
      </c>
      <c r="L232" s="249">
        <v>59.66</v>
      </c>
      <c r="M232" s="248">
        <v>49.45</v>
      </c>
      <c r="N232" s="250">
        <v>2950.19</v>
      </c>
      <c r="EZ232" s="149"/>
      <c r="FA232" s="231"/>
      <c r="FB232" s="231"/>
      <c r="FC232" s="231"/>
      <c r="FD232" s="231"/>
      <c r="FG232" s="164" t="s">
        <v>64</v>
      </c>
      <c r="FJ232" s="231"/>
    </row>
    <row r="233" spans="1:167" s="117" customFormat="1" ht="15" x14ac:dyDescent="0.25">
      <c r="A233" s="244"/>
      <c r="B233" s="243" t="s">
        <v>82</v>
      </c>
      <c r="C233" s="341" t="s">
        <v>83</v>
      </c>
      <c r="D233" s="341"/>
      <c r="E233" s="341"/>
      <c r="F233" s="245"/>
      <c r="G233" s="246"/>
      <c r="H233" s="246"/>
      <c r="I233" s="246"/>
      <c r="J233" s="249">
        <v>4.0999999999999996</v>
      </c>
      <c r="K233" s="246"/>
      <c r="L233" s="249">
        <v>16.399999999999999</v>
      </c>
      <c r="M233" s="248">
        <v>9.1199999999999992</v>
      </c>
      <c r="N233" s="251">
        <v>149.57</v>
      </c>
      <c r="EZ233" s="149"/>
      <c r="FA233" s="231"/>
      <c r="FB233" s="231"/>
      <c r="FC233" s="231"/>
      <c r="FD233" s="231"/>
      <c r="FG233" s="164" t="s">
        <v>83</v>
      </c>
      <c r="FJ233" s="231"/>
    </row>
    <row r="234" spans="1:167" s="117" customFormat="1" ht="15" x14ac:dyDescent="0.25">
      <c r="A234" s="252"/>
      <c r="B234" s="243"/>
      <c r="C234" s="341" t="s">
        <v>65</v>
      </c>
      <c r="D234" s="341"/>
      <c r="E234" s="341"/>
      <c r="F234" s="245" t="s">
        <v>66</v>
      </c>
      <c r="G234" s="248">
        <v>1.38</v>
      </c>
      <c r="H234" s="248">
        <v>1.1499999999999999</v>
      </c>
      <c r="I234" s="269">
        <v>6.3479999999999999</v>
      </c>
      <c r="J234" s="254"/>
      <c r="K234" s="246"/>
      <c r="L234" s="254"/>
      <c r="M234" s="246"/>
      <c r="N234" s="255"/>
      <c r="EZ234" s="149"/>
      <c r="FA234" s="231"/>
      <c r="FB234" s="231"/>
      <c r="FC234" s="231"/>
      <c r="FD234" s="231"/>
      <c r="FH234" s="164" t="s">
        <v>65</v>
      </c>
      <c r="FJ234" s="231"/>
    </row>
    <row r="235" spans="1:167" s="117" customFormat="1" ht="15" x14ac:dyDescent="0.25">
      <c r="A235" s="240"/>
      <c r="B235" s="243"/>
      <c r="C235" s="344" t="s">
        <v>67</v>
      </c>
      <c r="D235" s="344"/>
      <c r="E235" s="344"/>
      <c r="F235" s="256"/>
      <c r="G235" s="257"/>
      <c r="H235" s="257"/>
      <c r="I235" s="257"/>
      <c r="J235" s="259">
        <v>17.07</v>
      </c>
      <c r="K235" s="257"/>
      <c r="L235" s="259">
        <v>76.06</v>
      </c>
      <c r="M235" s="257"/>
      <c r="N235" s="260">
        <v>3099.76</v>
      </c>
      <c r="EZ235" s="149"/>
      <c r="FA235" s="231"/>
      <c r="FB235" s="231"/>
      <c r="FC235" s="231"/>
      <c r="FD235" s="231"/>
      <c r="FI235" s="164" t="s">
        <v>67</v>
      </c>
      <c r="FJ235" s="231"/>
    </row>
    <row r="236" spans="1:167" s="117" customFormat="1" ht="15" x14ac:dyDescent="0.25">
      <c r="A236" s="252"/>
      <c r="B236" s="243"/>
      <c r="C236" s="341" t="s">
        <v>68</v>
      </c>
      <c r="D236" s="341"/>
      <c r="E236" s="341"/>
      <c r="F236" s="245"/>
      <c r="G236" s="246"/>
      <c r="H236" s="246"/>
      <c r="I236" s="246"/>
      <c r="J236" s="254"/>
      <c r="K236" s="246"/>
      <c r="L236" s="249">
        <v>59.66</v>
      </c>
      <c r="M236" s="246"/>
      <c r="N236" s="250">
        <v>2950.19</v>
      </c>
      <c r="EZ236" s="149"/>
      <c r="FA236" s="231"/>
      <c r="FB236" s="231"/>
      <c r="FC236" s="231"/>
      <c r="FD236" s="231"/>
      <c r="FH236" s="164" t="s">
        <v>68</v>
      </c>
      <c r="FJ236" s="231"/>
    </row>
    <row r="237" spans="1:167" s="117" customFormat="1" ht="23.25" x14ac:dyDescent="0.25">
      <c r="A237" s="252"/>
      <c r="B237" s="243" t="s">
        <v>649</v>
      </c>
      <c r="C237" s="341" t="s">
        <v>650</v>
      </c>
      <c r="D237" s="341"/>
      <c r="E237" s="341"/>
      <c r="F237" s="245" t="s">
        <v>71</v>
      </c>
      <c r="G237" s="261">
        <v>97</v>
      </c>
      <c r="H237" s="246"/>
      <c r="I237" s="261">
        <v>97</v>
      </c>
      <c r="J237" s="254"/>
      <c r="K237" s="246"/>
      <c r="L237" s="249">
        <v>57.87</v>
      </c>
      <c r="M237" s="246"/>
      <c r="N237" s="250">
        <v>2861.68</v>
      </c>
      <c r="EZ237" s="149"/>
      <c r="FA237" s="231"/>
      <c r="FB237" s="231"/>
      <c r="FC237" s="231"/>
      <c r="FD237" s="231"/>
      <c r="FH237" s="164" t="s">
        <v>650</v>
      </c>
      <c r="FJ237" s="231"/>
    </row>
    <row r="238" spans="1:167" s="117" customFormat="1" ht="23.25" x14ac:dyDescent="0.25">
      <c r="A238" s="252"/>
      <c r="B238" s="243" t="s">
        <v>651</v>
      </c>
      <c r="C238" s="341" t="s">
        <v>652</v>
      </c>
      <c r="D238" s="341"/>
      <c r="E238" s="341"/>
      <c r="F238" s="245" t="s">
        <v>71</v>
      </c>
      <c r="G238" s="261">
        <v>51</v>
      </c>
      <c r="H238" s="246"/>
      <c r="I238" s="261">
        <v>51</v>
      </c>
      <c r="J238" s="254"/>
      <c r="K238" s="246"/>
      <c r="L238" s="249">
        <v>30.43</v>
      </c>
      <c r="M238" s="246"/>
      <c r="N238" s="250">
        <v>1504.6</v>
      </c>
      <c r="EZ238" s="149"/>
      <c r="FA238" s="231"/>
      <c r="FB238" s="231"/>
      <c r="FC238" s="231"/>
      <c r="FD238" s="231"/>
      <c r="FH238" s="164" t="s">
        <v>652</v>
      </c>
      <c r="FJ238" s="231"/>
    </row>
    <row r="239" spans="1:167" s="117" customFormat="1" ht="15" x14ac:dyDescent="0.25">
      <c r="A239" s="262"/>
      <c r="B239" s="312"/>
      <c r="C239" s="342" t="s">
        <v>74</v>
      </c>
      <c r="D239" s="342"/>
      <c r="E239" s="342"/>
      <c r="F239" s="234"/>
      <c r="G239" s="235"/>
      <c r="H239" s="235"/>
      <c r="I239" s="235"/>
      <c r="J239" s="238"/>
      <c r="K239" s="235"/>
      <c r="L239" s="264">
        <v>164.36</v>
      </c>
      <c r="M239" s="257"/>
      <c r="N239" s="265">
        <v>7466.04</v>
      </c>
      <c r="EZ239" s="149"/>
      <c r="FA239" s="231"/>
      <c r="FB239" s="231"/>
      <c r="FC239" s="231"/>
      <c r="FD239" s="231"/>
      <c r="FJ239" s="231" t="s">
        <v>74</v>
      </c>
    </row>
    <row r="240" spans="1:167" s="117" customFormat="1" ht="33.75" x14ac:dyDescent="0.25">
      <c r="A240" s="232" t="s">
        <v>187</v>
      </c>
      <c r="B240" s="314" t="s">
        <v>579</v>
      </c>
      <c r="C240" s="342" t="s">
        <v>580</v>
      </c>
      <c r="D240" s="342"/>
      <c r="E240" s="342"/>
      <c r="F240" s="234" t="s">
        <v>118</v>
      </c>
      <c r="G240" s="235">
        <v>4</v>
      </c>
      <c r="H240" s="236">
        <v>1</v>
      </c>
      <c r="I240" s="236">
        <v>4</v>
      </c>
      <c r="J240" s="264">
        <v>450.93</v>
      </c>
      <c r="K240" s="266">
        <v>1.04236</v>
      </c>
      <c r="L240" s="267">
        <v>1880.13</v>
      </c>
      <c r="M240" s="268">
        <v>9.1199999999999992</v>
      </c>
      <c r="N240" s="265">
        <v>17146.79</v>
      </c>
      <c r="EZ240" s="149"/>
      <c r="FA240" s="231"/>
      <c r="FB240" s="231" t="s">
        <v>580</v>
      </c>
      <c r="FC240" s="231" t="s">
        <v>9</v>
      </c>
      <c r="FD240" s="231" t="s">
        <v>9</v>
      </c>
      <c r="FJ240" s="231"/>
    </row>
    <row r="241" spans="1:167" s="117" customFormat="1" ht="15" x14ac:dyDescent="0.25">
      <c r="A241" s="240"/>
      <c r="B241" s="313"/>
      <c r="C241" s="341" t="s">
        <v>682</v>
      </c>
      <c r="D241" s="341"/>
      <c r="E241" s="341"/>
      <c r="F241" s="341"/>
      <c r="G241" s="341"/>
      <c r="H241" s="341"/>
      <c r="I241" s="341"/>
      <c r="J241" s="341"/>
      <c r="K241" s="341"/>
      <c r="L241" s="341"/>
      <c r="M241" s="341"/>
      <c r="N241" s="343"/>
      <c r="EZ241" s="149"/>
      <c r="FA241" s="231"/>
      <c r="FB241" s="231"/>
      <c r="FC241" s="231"/>
      <c r="FD241" s="231"/>
      <c r="FJ241" s="231"/>
      <c r="FK241" s="164" t="s">
        <v>682</v>
      </c>
    </row>
    <row r="242" spans="1:167" s="117" customFormat="1" ht="15" x14ac:dyDescent="0.25">
      <c r="A242" s="242"/>
      <c r="B242" s="243"/>
      <c r="C242" s="336" t="s">
        <v>631</v>
      </c>
      <c r="D242" s="336"/>
      <c r="E242" s="336"/>
      <c r="F242" s="336"/>
      <c r="G242" s="336"/>
      <c r="H242" s="336"/>
      <c r="I242" s="336"/>
      <c r="J242" s="336"/>
      <c r="K242" s="336"/>
      <c r="L242" s="336"/>
      <c r="M242" s="336"/>
      <c r="N242" s="345"/>
      <c r="EZ242" s="149"/>
      <c r="FA242" s="231"/>
      <c r="FB242" s="231"/>
      <c r="FC242" s="231"/>
      <c r="FD242" s="231"/>
      <c r="FF242" s="164" t="s">
        <v>631</v>
      </c>
      <c r="FJ242" s="231"/>
    </row>
    <row r="243" spans="1:167" s="117" customFormat="1" ht="15" x14ac:dyDescent="0.25">
      <c r="A243" s="242"/>
      <c r="B243" s="243"/>
      <c r="C243" s="336" t="s">
        <v>632</v>
      </c>
      <c r="D243" s="336"/>
      <c r="E243" s="336"/>
      <c r="F243" s="336"/>
      <c r="G243" s="336"/>
      <c r="H243" s="336"/>
      <c r="I243" s="336"/>
      <c r="J243" s="336"/>
      <c r="K243" s="336"/>
      <c r="L243" s="336"/>
      <c r="M243" s="336"/>
      <c r="N243" s="345"/>
      <c r="EZ243" s="149"/>
      <c r="FA243" s="231"/>
      <c r="FB243" s="231"/>
      <c r="FC243" s="231"/>
      <c r="FD243" s="231"/>
      <c r="FF243" s="164" t="s">
        <v>632</v>
      </c>
      <c r="FJ243" s="231"/>
    </row>
    <row r="244" spans="1:167" s="117" customFormat="1" ht="15" x14ac:dyDescent="0.25">
      <c r="A244" s="262"/>
      <c r="B244" s="312"/>
      <c r="C244" s="342" t="s">
        <v>74</v>
      </c>
      <c r="D244" s="342"/>
      <c r="E244" s="342"/>
      <c r="F244" s="234"/>
      <c r="G244" s="235"/>
      <c r="H244" s="235"/>
      <c r="I244" s="235"/>
      <c r="J244" s="238"/>
      <c r="K244" s="235"/>
      <c r="L244" s="267">
        <v>1880.13</v>
      </c>
      <c r="M244" s="257"/>
      <c r="N244" s="265">
        <v>17146.79</v>
      </c>
      <c r="EZ244" s="149"/>
      <c r="FA244" s="231"/>
      <c r="FB244" s="231"/>
      <c r="FC244" s="231"/>
      <c r="FD244" s="231"/>
      <c r="FJ244" s="231" t="s">
        <v>74</v>
      </c>
    </row>
    <row r="245" spans="1:167" s="117" customFormat="1" ht="34.5" x14ac:dyDescent="0.25">
      <c r="A245" s="232" t="s">
        <v>192</v>
      </c>
      <c r="B245" s="314" t="s">
        <v>683</v>
      </c>
      <c r="C245" s="342" t="s">
        <v>684</v>
      </c>
      <c r="D245" s="342"/>
      <c r="E245" s="342"/>
      <c r="F245" s="234" t="s">
        <v>647</v>
      </c>
      <c r="G245" s="235">
        <v>0.3</v>
      </c>
      <c r="H245" s="236">
        <v>1</v>
      </c>
      <c r="I245" s="277">
        <v>0.3</v>
      </c>
      <c r="J245" s="238"/>
      <c r="K245" s="235"/>
      <c r="L245" s="238"/>
      <c r="M245" s="235"/>
      <c r="N245" s="239"/>
      <c r="EZ245" s="149"/>
      <c r="FA245" s="231"/>
      <c r="FB245" s="231" t="s">
        <v>684</v>
      </c>
      <c r="FC245" s="231" t="s">
        <v>9</v>
      </c>
      <c r="FD245" s="231" t="s">
        <v>9</v>
      </c>
      <c r="FJ245" s="231"/>
    </row>
    <row r="246" spans="1:167" s="117" customFormat="1" ht="15" x14ac:dyDescent="0.25">
      <c r="A246" s="240"/>
      <c r="B246" s="313"/>
      <c r="C246" s="341" t="s">
        <v>685</v>
      </c>
      <c r="D246" s="341"/>
      <c r="E246" s="341"/>
      <c r="F246" s="341"/>
      <c r="G246" s="341"/>
      <c r="H246" s="341"/>
      <c r="I246" s="341"/>
      <c r="J246" s="341"/>
      <c r="K246" s="341"/>
      <c r="L246" s="341"/>
      <c r="M246" s="341"/>
      <c r="N246" s="343"/>
      <c r="EZ246" s="149"/>
      <c r="FA246" s="231"/>
      <c r="FB246" s="231"/>
      <c r="FC246" s="231"/>
      <c r="FD246" s="231"/>
      <c r="FE246" s="164" t="s">
        <v>685</v>
      </c>
      <c r="FJ246" s="231"/>
    </row>
    <row r="247" spans="1:167" s="117" customFormat="1" ht="68.25" x14ac:dyDescent="0.25">
      <c r="A247" s="242"/>
      <c r="B247" s="243" t="s">
        <v>624</v>
      </c>
      <c r="C247" s="336" t="s">
        <v>625</v>
      </c>
      <c r="D247" s="336"/>
      <c r="E247" s="336"/>
      <c r="F247" s="336"/>
      <c r="G247" s="336"/>
      <c r="H247" s="336"/>
      <c r="I247" s="336"/>
      <c r="J247" s="336"/>
      <c r="K247" s="336"/>
      <c r="L247" s="336"/>
      <c r="M247" s="336"/>
      <c r="N247" s="345"/>
      <c r="EZ247" s="149"/>
      <c r="FA247" s="231"/>
      <c r="FB247" s="231"/>
      <c r="FC247" s="231"/>
      <c r="FD247" s="231"/>
      <c r="FF247" s="164" t="s">
        <v>625</v>
      </c>
      <c r="FJ247" s="231"/>
    </row>
    <row r="248" spans="1:167" s="117" customFormat="1" ht="15" x14ac:dyDescent="0.25">
      <c r="A248" s="244"/>
      <c r="B248" s="243" t="s">
        <v>57</v>
      </c>
      <c r="C248" s="341" t="s">
        <v>64</v>
      </c>
      <c r="D248" s="341"/>
      <c r="E248" s="341"/>
      <c r="F248" s="245"/>
      <c r="G248" s="246"/>
      <c r="H248" s="246"/>
      <c r="I248" s="246"/>
      <c r="J248" s="249">
        <v>278.99</v>
      </c>
      <c r="K248" s="248">
        <v>1.1499999999999999</v>
      </c>
      <c r="L248" s="249">
        <v>96.25</v>
      </c>
      <c r="M248" s="248">
        <v>49.45</v>
      </c>
      <c r="N248" s="250">
        <v>4759.5600000000004</v>
      </c>
      <c r="EZ248" s="149"/>
      <c r="FA248" s="231"/>
      <c r="FB248" s="231"/>
      <c r="FC248" s="231"/>
      <c r="FD248" s="231"/>
      <c r="FG248" s="164" t="s">
        <v>64</v>
      </c>
      <c r="FJ248" s="231"/>
    </row>
    <row r="249" spans="1:167" s="117" customFormat="1" ht="15" x14ac:dyDescent="0.25">
      <c r="A249" s="244"/>
      <c r="B249" s="243" t="s">
        <v>75</v>
      </c>
      <c r="C249" s="341" t="s">
        <v>79</v>
      </c>
      <c r="D249" s="341"/>
      <c r="E249" s="341"/>
      <c r="F249" s="245"/>
      <c r="G249" s="246"/>
      <c r="H249" s="246"/>
      <c r="I249" s="246"/>
      <c r="J249" s="249">
        <v>90.04</v>
      </c>
      <c r="K249" s="248">
        <v>1.1499999999999999</v>
      </c>
      <c r="L249" s="249">
        <v>31.06</v>
      </c>
      <c r="M249" s="248">
        <v>14.53</v>
      </c>
      <c r="N249" s="251">
        <v>451.3</v>
      </c>
      <c r="EZ249" s="149"/>
      <c r="FA249" s="231"/>
      <c r="FB249" s="231"/>
      <c r="FC249" s="231"/>
      <c r="FD249" s="231"/>
      <c r="FG249" s="164" t="s">
        <v>79</v>
      </c>
      <c r="FJ249" s="231"/>
    </row>
    <row r="250" spans="1:167" s="117" customFormat="1" ht="15" x14ac:dyDescent="0.25">
      <c r="A250" s="244"/>
      <c r="B250" s="243" t="s">
        <v>80</v>
      </c>
      <c r="C250" s="341" t="s">
        <v>81</v>
      </c>
      <c r="D250" s="341"/>
      <c r="E250" s="341"/>
      <c r="F250" s="245"/>
      <c r="G250" s="246"/>
      <c r="H250" s="246"/>
      <c r="I250" s="246"/>
      <c r="J250" s="249">
        <v>5.0199999999999996</v>
      </c>
      <c r="K250" s="248">
        <v>1.1499999999999999</v>
      </c>
      <c r="L250" s="249">
        <v>1.73</v>
      </c>
      <c r="M250" s="248">
        <v>49.45</v>
      </c>
      <c r="N250" s="251">
        <v>85.55</v>
      </c>
      <c r="EZ250" s="149"/>
      <c r="FA250" s="231"/>
      <c r="FB250" s="231"/>
      <c r="FC250" s="231"/>
      <c r="FD250" s="231"/>
      <c r="FG250" s="164" t="s">
        <v>81</v>
      </c>
      <c r="FJ250" s="231"/>
    </row>
    <row r="251" spans="1:167" s="117" customFormat="1" ht="15" x14ac:dyDescent="0.25">
      <c r="A251" s="244"/>
      <c r="B251" s="243" t="s">
        <v>82</v>
      </c>
      <c r="C251" s="341" t="s">
        <v>83</v>
      </c>
      <c r="D251" s="341"/>
      <c r="E251" s="341"/>
      <c r="F251" s="245"/>
      <c r="G251" s="246"/>
      <c r="H251" s="246"/>
      <c r="I251" s="246"/>
      <c r="J251" s="249">
        <v>37.630000000000003</v>
      </c>
      <c r="K251" s="246"/>
      <c r="L251" s="249">
        <v>11.29</v>
      </c>
      <c r="M251" s="248">
        <v>9.1199999999999992</v>
      </c>
      <c r="N251" s="251">
        <v>102.96</v>
      </c>
      <c r="EZ251" s="149"/>
      <c r="FA251" s="231"/>
      <c r="FB251" s="231"/>
      <c r="FC251" s="231"/>
      <c r="FD251" s="231"/>
      <c r="FG251" s="164" t="s">
        <v>83</v>
      </c>
      <c r="FJ251" s="231"/>
    </row>
    <row r="252" spans="1:167" s="117" customFormat="1" ht="15" x14ac:dyDescent="0.25">
      <c r="A252" s="252"/>
      <c r="B252" s="243"/>
      <c r="C252" s="341" t="s">
        <v>65</v>
      </c>
      <c r="D252" s="341"/>
      <c r="E252" s="341"/>
      <c r="F252" s="245" t="s">
        <v>66</v>
      </c>
      <c r="G252" s="248">
        <v>29.68</v>
      </c>
      <c r="H252" s="248">
        <v>1.1499999999999999</v>
      </c>
      <c r="I252" s="270">
        <v>10.239599999999999</v>
      </c>
      <c r="J252" s="254"/>
      <c r="K252" s="246"/>
      <c r="L252" s="254"/>
      <c r="M252" s="246"/>
      <c r="N252" s="255"/>
      <c r="EZ252" s="149"/>
      <c r="FA252" s="231"/>
      <c r="FB252" s="231"/>
      <c r="FC252" s="231"/>
      <c r="FD252" s="231"/>
      <c r="FH252" s="164" t="s">
        <v>65</v>
      </c>
      <c r="FJ252" s="231"/>
    </row>
    <row r="253" spans="1:167" s="117" customFormat="1" ht="15" x14ac:dyDescent="0.25">
      <c r="A253" s="252"/>
      <c r="B253" s="243"/>
      <c r="C253" s="341" t="s">
        <v>84</v>
      </c>
      <c r="D253" s="341"/>
      <c r="E253" s="341"/>
      <c r="F253" s="245" t="s">
        <v>66</v>
      </c>
      <c r="G253" s="271">
        <v>0.4</v>
      </c>
      <c r="H253" s="248">
        <v>1.1499999999999999</v>
      </c>
      <c r="I253" s="269">
        <v>0.13800000000000001</v>
      </c>
      <c r="J253" s="254"/>
      <c r="K253" s="246"/>
      <c r="L253" s="254"/>
      <c r="M253" s="246"/>
      <c r="N253" s="255"/>
      <c r="EZ253" s="149"/>
      <c r="FA253" s="231"/>
      <c r="FB253" s="231"/>
      <c r="FC253" s="231"/>
      <c r="FD253" s="231"/>
      <c r="FH253" s="164" t="s">
        <v>84</v>
      </c>
      <c r="FJ253" s="231"/>
    </row>
    <row r="254" spans="1:167" s="117" customFormat="1" ht="15" x14ac:dyDescent="0.25">
      <c r="A254" s="240"/>
      <c r="B254" s="243"/>
      <c r="C254" s="344" t="s">
        <v>67</v>
      </c>
      <c r="D254" s="344"/>
      <c r="E254" s="344"/>
      <c r="F254" s="256"/>
      <c r="G254" s="257"/>
      <c r="H254" s="257"/>
      <c r="I254" s="257"/>
      <c r="J254" s="259">
        <v>406.66</v>
      </c>
      <c r="K254" s="257"/>
      <c r="L254" s="259">
        <v>138.6</v>
      </c>
      <c r="M254" s="257"/>
      <c r="N254" s="260">
        <v>5313.82</v>
      </c>
      <c r="EZ254" s="149"/>
      <c r="FA254" s="231"/>
      <c r="FB254" s="231"/>
      <c r="FC254" s="231"/>
      <c r="FD254" s="231"/>
      <c r="FI254" s="164" t="s">
        <v>67</v>
      </c>
      <c r="FJ254" s="231"/>
    </row>
    <row r="255" spans="1:167" s="117" customFormat="1" ht="15" x14ac:dyDescent="0.25">
      <c r="A255" s="252"/>
      <c r="B255" s="243"/>
      <c r="C255" s="341" t="s">
        <v>68</v>
      </c>
      <c r="D255" s="341"/>
      <c r="E255" s="341"/>
      <c r="F255" s="245"/>
      <c r="G255" s="246"/>
      <c r="H255" s="246"/>
      <c r="I255" s="246"/>
      <c r="J255" s="254"/>
      <c r="K255" s="246"/>
      <c r="L255" s="249">
        <v>97.98</v>
      </c>
      <c r="M255" s="246"/>
      <c r="N255" s="250">
        <v>4845.1099999999997</v>
      </c>
      <c r="EZ255" s="149"/>
      <c r="FA255" s="231"/>
      <c r="FB255" s="231"/>
      <c r="FC255" s="231"/>
      <c r="FD255" s="231"/>
      <c r="FH255" s="164" t="s">
        <v>68</v>
      </c>
      <c r="FJ255" s="231"/>
    </row>
    <row r="256" spans="1:167" s="117" customFormat="1" ht="23.25" x14ac:dyDescent="0.25">
      <c r="A256" s="252"/>
      <c r="B256" s="243" t="s">
        <v>649</v>
      </c>
      <c r="C256" s="341" t="s">
        <v>650</v>
      </c>
      <c r="D256" s="341"/>
      <c r="E256" s="341"/>
      <c r="F256" s="245" t="s">
        <v>71</v>
      </c>
      <c r="G256" s="261">
        <v>97</v>
      </c>
      <c r="H256" s="246"/>
      <c r="I256" s="261">
        <v>97</v>
      </c>
      <c r="J256" s="254"/>
      <c r="K256" s="246"/>
      <c r="L256" s="249">
        <v>95.04</v>
      </c>
      <c r="M256" s="246"/>
      <c r="N256" s="250">
        <v>4699.76</v>
      </c>
      <c r="EZ256" s="149"/>
      <c r="FA256" s="231"/>
      <c r="FB256" s="231"/>
      <c r="FC256" s="231"/>
      <c r="FD256" s="231"/>
      <c r="FH256" s="164" t="s">
        <v>650</v>
      </c>
      <c r="FJ256" s="231"/>
    </row>
    <row r="257" spans="1:167" s="117" customFormat="1" ht="23.25" x14ac:dyDescent="0.25">
      <c r="A257" s="252"/>
      <c r="B257" s="243" t="s">
        <v>651</v>
      </c>
      <c r="C257" s="341" t="s">
        <v>652</v>
      </c>
      <c r="D257" s="341"/>
      <c r="E257" s="341"/>
      <c r="F257" s="245" t="s">
        <v>71</v>
      </c>
      <c r="G257" s="261">
        <v>51</v>
      </c>
      <c r="H257" s="246"/>
      <c r="I257" s="261">
        <v>51</v>
      </c>
      <c r="J257" s="254"/>
      <c r="K257" s="246"/>
      <c r="L257" s="249">
        <v>49.97</v>
      </c>
      <c r="M257" s="246"/>
      <c r="N257" s="250">
        <v>2471.0100000000002</v>
      </c>
      <c r="EZ257" s="149"/>
      <c r="FA257" s="231"/>
      <c r="FB257" s="231"/>
      <c r="FC257" s="231"/>
      <c r="FD257" s="231"/>
      <c r="FH257" s="164" t="s">
        <v>652</v>
      </c>
      <c r="FJ257" s="231"/>
    </row>
    <row r="258" spans="1:167" s="117" customFormat="1" ht="15" x14ac:dyDescent="0.25">
      <c r="A258" s="262"/>
      <c r="B258" s="312"/>
      <c r="C258" s="342" t="s">
        <v>74</v>
      </c>
      <c r="D258" s="342"/>
      <c r="E258" s="342"/>
      <c r="F258" s="234"/>
      <c r="G258" s="235"/>
      <c r="H258" s="235"/>
      <c r="I258" s="235"/>
      <c r="J258" s="238"/>
      <c r="K258" s="235"/>
      <c r="L258" s="264">
        <v>283.61</v>
      </c>
      <c r="M258" s="257"/>
      <c r="N258" s="265">
        <v>12484.59</v>
      </c>
      <c r="EZ258" s="149"/>
      <c r="FA258" s="231"/>
      <c r="FB258" s="231"/>
      <c r="FC258" s="231"/>
      <c r="FD258" s="231"/>
      <c r="FJ258" s="231" t="s">
        <v>74</v>
      </c>
    </row>
    <row r="259" spans="1:167" s="117" customFormat="1" ht="45" x14ac:dyDescent="0.25">
      <c r="A259" s="232" t="s">
        <v>201</v>
      </c>
      <c r="B259" s="314" t="s">
        <v>583</v>
      </c>
      <c r="C259" s="342" t="s">
        <v>584</v>
      </c>
      <c r="D259" s="342"/>
      <c r="E259" s="342"/>
      <c r="F259" s="234" t="s">
        <v>290</v>
      </c>
      <c r="G259" s="235">
        <v>30.6</v>
      </c>
      <c r="H259" s="236">
        <v>1</v>
      </c>
      <c r="I259" s="277">
        <v>30.6</v>
      </c>
      <c r="J259" s="264">
        <v>169.63</v>
      </c>
      <c r="K259" s="266">
        <v>1.04236</v>
      </c>
      <c r="L259" s="267">
        <v>5410.56</v>
      </c>
      <c r="M259" s="268">
        <v>9.1199999999999992</v>
      </c>
      <c r="N259" s="265">
        <v>49344.31</v>
      </c>
      <c r="EZ259" s="149"/>
      <c r="FA259" s="231"/>
      <c r="FB259" s="231" t="s">
        <v>584</v>
      </c>
      <c r="FC259" s="231" t="s">
        <v>9</v>
      </c>
      <c r="FD259" s="231" t="s">
        <v>9</v>
      </c>
      <c r="FJ259" s="231"/>
    </row>
    <row r="260" spans="1:167" s="117" customFormat="1" ht="15" x14ac:dyDescent="0.25">
      <c r="A260" s="240"/>
      <c r="B260" s="313"/>
      <c r="C260" s="341" t="s">
        <v>686</v>
      </c>
      <c r="D260" s="341"/>
      <c r="E260" s="341"/>
      <c r="F260" s="341"/>
      <c r="G260" s="341"/>
      <c r="H260" s="341"/>
      <c r="I260" s="341"/>
      <c r="J260" s="341"/>
      <c r="K260" s="341"/>
      <c r="L260" s="341"/>
      <c r="M260" s="341"/>
      <c r="N260" s="343"/>
      <c r="EZ260" s="149"/>
      <c r="FA260" s="231"/>
      <c r="FB260" s="231"/>
      <c r="FC260" s="231"/>
      <c r="FD260" s="231"/>
      <c r="FE260" s="164" t="s">
        <v>686</v>
      </c>
      <c r="FJ260" s="231"/>
    </row>
    <row r="261" spans="1:167" s="117" customFormat="1" ht="15" x14ac:dyDescent="0.25">
      <c r="A261" s="240"/>
      <c r="B261" s="313"/>
      <c r="C261" s="341" t="s">
        <v>687</v>
      </c>
      <c r="D261" s="341"/>
      <c r="E261" s="341"/>
      <c r="F261" s="341"/>
      <c r="G261" s="341"/>
      <c r="H261" s="341"/>
      <c r="I261" s="341"/>
      <c r="J261" s="341"/>
      <c r="K261" s="341"/>
      <c r="L261" s="341"/>
      <c r="M261" s="341"/>
      <c r="N261" s="343"/>
      <c r="EZ261" s="149"/>
      <c r="FA261" s="231"/>
      <c r="FB261" s="231"/>
      <c r="FC261" s="231"/>
      <c r="FD261" s="231"/>
      <c r="FJ261" s="231"/>
      <c r="FK261" s="164" t="s">
        <v>687</v>
      </c>
    </row>
    <row r="262" spans="1:167" s="117" customFormat="1" ht="15" x14ac:dyDescent="0.25">
      <c r="A262" s="242"/>
      <c r="B262" s="243"/>
      <c r="C262" s="336" t="s">
        <v>631</v>
      </c>
      <c r="D262" s="336"/>
      <c r="E262" s="336"/>
      <c r="F262" s="336"/>
      <c r="G262" s="336"/>
      <c r="H262" s="336"/>
      <c r="I262" s="336"/>
      <c r="J262" s="336"/>
      <c r="K262" s="336"/>
      <c r="L262" s="336"/>
      <c r="M262" s="336"/>
      <c r="N262" s="345"/>
      <c r="EZ262" s="149"/>
      <c r="FA262" s="231"/>
      <c r="FB262" s="231"/>
      <c r="FC262" s="231"/>
      <c r="FD262" s="231"/>
      <c r="FF262" s="164" t="s">
        <v>631</v>
      </c>
      <c r="FJ262" s="231"/>
    </row>
    <row r="263" spans="1:167" s="117" customFormat="1" ht="15" x14ac:dyDescent="0.25">
      <c r="A263" s="242"/>
      <c r="B263" s="243"/>
      <c r="C263" s="336" t="s">
        <v>632</v>
      </c>
      <c r="D263" s="336"/>
      <c r="E263" s="336"/>
      <c r="F263" s="336"/>
      <c r="G263" s="336"/>
      <c r="H263" s="336"/>
      <c r="I263" s="336"/>
      <c r="J263" s="336"/>
      <c r="K263" s="336"/>
      <c r="L263" s="336"/>
      <c r="M263" s="336"/>
      <c r="N263" s="345"/>
      <c r="EZ263" s="149"/>
      <c r="FA263" s="231"/>
      <c r="FB263" s="231"/>
      <c r="FC263" s="231"/>
      <c r="FD263" s="231"/>
      <c r="FF263" s="164" t="s">
        <v>632</v>
      </c>
      <c r="FJ263" s="231"/>
    </row>
    <row r="264" spans="1:167" s="117" customFormat="1" ht="15" x14ac:dyDescent="0.25">
      <c r="A264" s="262"/>
      <c r="B264" s="312"/>
      <c r="C264" s="342" t="s">
        <v>74</v>
      </c>
      <c r="D264" s="342"/>
      <c r="E264" s="342"/>
      <c r="F264" s="234"/>
      <c r="G264" s="235"/>
      <c r="H264" s="235"/>
      <c r="I264" s="235"/>
      <c r="J264" s="238"/>
      <c r="K264" s="235"/>
      <c r="L264" s="267">
        <v>5410.56</v>
      </c>
      <c r="M264" s="257"/>
      <c r="N264" s="265">
        <v>49344.31</v>
      </c>
      <c r="EZ264" s="149"/>
      <c r="FA264" s="231"/>
      <c r="FB264" s="231"/>
      <c r="FC264" s="231"/>
      <c r="FD264" s="231"/>
      <c r="FJ264" s="231" t="s">
        <v>74</v>
      </c>
    </row>
    <row r="265" spans="1:167" s="117" customFormat="1" ht="23.25" x14ac:dyDescent="0.25">
      <c r="A265" s="232" t="s">
        <v>206</v>
      </c>
      <c r="B265" s="314" t="s">
        <v>688</v>
      </c>
      <c r="C265" s="342" t="s">
        <v>689</v>
      </c>
      <c r="D265" s="342"/>
      <c r="E265" s="342"/>
      <c r="F265" s="234" t="s">
        <v>635</v>
      </c>
      <c r="G265" s="235">
        <v>4.2000000000000003E-2</v>
      </c>
      <c r="H265" s="236">
        <v>1</v>
      </c>
      <c r="I265" s="273">
        <v>4.2000000000000003E-2</v>
      </c>
      <c r="J265" s="238"/>
      <c r="K265" s="235"/>
      <c r="L265" s="238"/>
      <c r="M265" s="235"/>
      <c r="N265" s="239"/>
      <c r="EZ265" s="149"/>
      <c r="FA265" s="231"/>
      <c r="FB265" s="231" t="s">
        <v>689</v>
      </c>
      <c r="FC265" s="231" t="s">
        <v>9</v>
      </c>
      <c r="FD265" s="231" t="s">
        <v>9</v>
      </c>
      <c r="FJ265" s="231"/>
    </row>
    <row r="266" spans="1:167" s="117" customFormat="1" ht="15" x14ac:dyDescent="0.25">
      <c r="A266" s="240"/>
      <c r="B266" s="313"/>
      <c r="C266" s="341" t="s">
        <v>690</v>
      </c>
      <c r="D266" s="341"/>
      <c r="E266" s="341"/>
      <c r="F266" s="341"/>
      <c r="G266" s="341"/>
      <c r="H266" s="341"/>
      <c r="I266" s="341"/>
      <c r="J266" s="341"/>
      <c r="K266" s="341"/>
      <c r="L266" s="341"/>
      <c r="M266" s="341"/>
      <c r="N266" s="343"/>
      <c r="EZ266" s="149"/>
      <c r="FA266" s="231"/>
      <c r="FB266" s="231"/>
      <c r="FC266" s="231"/>
      <c r="FD266" s="231"/>
      <c r="FE266" s="164" t="s">
        <v>690</v>
      </c>
      <c r="FJ266" s="231"/>
    </row>
    <row r="267" spans="1:167" s="117" customFormat="1" ht="68.25" x14ac:dyDescent="0.25">
      <c r="A267" s="242"/>
      <c r="B267" s="243" t="s">
        <v>624</v>
      </c>
      <c r="C267" s="336" t="s">
        <v>625</v>
      </c>
      <c r="D267" s="336"/>
      <c r="E267" s="336"/>
      <c r="F267" s="336"/>
      <c r="G267" s="336"/>
      <c r="H267" s="336"/>
      <c r="I267" s="336"/>
      <c r="J267" s="336"/>
      <c r="K267" s="336"/>
      <c r="L267" s="336"/>
      <c r="M267" s="336"/>
      <c r="N267" s="345"/>
      <c r="EZ267" s="149"/>
      <c r="FA267" s="231"/>
      <c r="FB267" s="231"/>
      <c r="FC267" s="231"/>
      <c r="FD267" s="231"/>
      <c r="FF267" s="164" t="s">
        <v>625</v>
      </c>
      <c r="FJ267" s="231"/>
    </row>
    <row r="268" spans="1:167" s="117" customFormat="1" ht="15" x14ac:dyDescent="0.25">
      <c r="A268" s="244"/>
      <c r="B268" s="243" t="s">
        <v>57</v>
      </c>
      <c r="C268" s="341" t="s">
        <v>64</v>
      </c>
      <c r="D268" s="341"/>
      <c r="E268" s="341"/>
      <c r="F268" s="245"/>
      <c r="G268" s="246"/>
      <c r="H268" s="246"/>
      <c r="I268" s="246"/>
      <c r="J268" s="249">
        <v>566.05999999999995</v>
      </c>
      <c r="K268" s="248">
        <v>1.1499999999999999</v>
      </c>
      <c r="L268" s="249">
        <v>27.34</v>
      </c>
      <c r="M268" s="248">
        <v>49.45</v>
      </c>
      <c r="N268" s="250">
        <v>1351.96</v>
      </c>
      <c r="EZ268" s="149"/>
      <c r="FA268" s="231"/>
      <c r="FB268" s="231"/>
      <c r="FC268" s="231"/>
      <c r="FD268" s="231"/>
      <c r="FG268" s="164" t="s">
        <v>64</v>
      </c>
      <c r="FJ268" s="231"/>
    </row>
    <row r="269" spans="1:167" s="117" customFormat="1" ht="15" x14ac:dyDescent="0.25">
      <c r="A269" s="244"/>
      <c r="B269" s="243" t="s">
        <v>75</v>
      </c>
      <c r="C269" s="341" t="s">
        <v>79</v>
      </c>
      <c r="D269" s="341"/>
      <c r="E269" s="341"/>
      <c r="F269" s="245"/>
      <c r="G269" s="246"/>
      <c r="H269" s="246"/>
      <c r="I269" s="246"/>
      <c r="J269" s="249">
        <v>188.94</v>
      </c>
      <c r="K269" s="248">
        <v>1.1499999999999999</v>
      </c>
      <c r="L269" s="249">
        <v>9.1300000000000008</v>
      </c>
      <c r="M269" s="248">
        <v>14.53</v>
      </c>
      <c r="N269" s="251">
        <v>132.66</v>
      </c>
      <c r="EZ269" s="149"/>
      <c r="FA269" s="231"/>
      <c r="FB269" s="231"/>
      <c r="FC269" s="231"/>
      <c r="FD269" s="231"/>
      <c r="FG269" s="164" t="s">
        <v>79</v>
      </c>
      <c r="FJ269" s="231"/>
    </row>
    <row r="270" spans="1:167" s="117" customFormat="1" ht="15" x14ac:dyDescent="0.25">
      <c r="A270" s="244"/>
      <c r="B270" s="243" t="s">
        <v>80</v>
      </c>
      <c r="C270" s="341" t="s">
        <v>81</v>
      </c>
      <c r="D270" s="341"/>
      <c r="E270" s="341"/>
      <c r="F270" s="245"/>
      <c r="G270" s="246"/>
      <c r="H270" s="246"/>
      <c r="I270" s="246"/>
      <c r="J270" s="249">
        <v>3.02</v>
      </c>
      <c r="K270" s="248">
        <v>1.1499999999999999</v>
      </c>
      <c r="L270" s="249">
        <v>0.15</v>
      </c>
      <c r="M270" s="248">
        <v>49.45</v>
      </c>
      <c r="N270" s="251">
        <v>7.42</v>
      </c>
      <c r="EZ270" s="149"/>
      <c r="FA270" s="231"/>
      <c r="FB270" s="231"/>
      <c r="FC270" s="231"/>
      <c r="FD270" s="231"/>
      <c r="FG270" s="164" t="s">
        <v>81</v>
      </c>
      <c r="FJ270" s="231"/>
    </row>
    <row r="271" spans="1:167" s="117" customFormat="1" ht="15" x14ac:dyDescent="0.25">
      <c r="A271" s="244"/>
      <c r="B271" s="243" t="s">
        <v>82</v>
      </c>
      <c r="C271" s="341" t="s">
        <v>83</v>
      </c>
      <c r="D271" s="341"/>
      <c r="E271" s="341"/>
      <c r="F271" s="245"/>
      <c r="G271" s="246"/>
      <c r="H271" s="246"/>
      <c r="I271" s="246"/>
      <c r="J271" s="249">
        <v>63.71</v>
      </c>
      <c r="K271" s="246"/>
      <c r="L271" s="249">
        <v>2.68</v>
      </c>
      <c r="M271" s="248">
        <v>9.1199999999999992</v>
      </c>
      <c r="N271" s="251">
        <v>24.44</v>
      </c>
      <c r="EZ271" s="149"/>
      <c r="FA271" s="231"/>
      <c r="FB271" s="231"/>
      <c r="FC271" s="231"/>
      <c r="FD271" s="231"/>
      <c r="FG271" s="164" t="s">
        <v>83</v>
      </c>
      <c r="FJ271" s="231"/>
    </row>
    <row r="272" spans="1:167" s="117" customFormat="1" ht="15" x14ac:dyDescent="0.25">
      <c r="A272" s="252"/>
      <c r="B272" s="243"/>
      <c r="C272" s="341" t="s">
        <v>65</v>
      </c>
      <c r="D272" s="341"/>
      <c r="E272" s="341"/>
      <c r="F272" s="245" t="s">
        <v>66</v>
      </c>
      <c r="G272" s="248">
        <v>62.41</v>
      </c>
      <c r="H272" s="248">
        <v>1.1499999999999999</v>
      </c>
      <c r="I272" s="274">
        <v>3.0144030000000002</v>
      </c>
      <c r="J272" s="254"/>
      <c r="K272" s="246"/>
      <c r="L272" s="254"/>
      <c r="M272" s="246"/>
      <c r="N272" s="255"/>
      <c r="EZ272" s="149"/>
      <c r="FA272" s="231"/>
      <c r="FB272" s="231"/>
      <c r="FC272" s="231"/>
      <c r="FD272" s="231"/>
      <c r="FH272" s="164" t="s">
        <v>65</v>
      </c>
      <c r="FJ272" s="231"/>
    </row>
    <row r="273" spans="1:167" s="117" customFormat="1" ht="15" x14ac:dyDescent="0.25">
      <c r="A273" s="252"/>
      <c r="B273" s="243"/>
      <c r="C273" s="341" t="s">
        <v>84</v>
      </c>
      <c r="D273" s="341"/>
      <c r="E273" s="341"/>
      <c r="F273" s="245" t="s">
        <v>66</v>
      </c>
      <c r="G273" s="248">
        <v>0.26</v>
      </c>
      <c r="H273" s="248">
        <v>1.1499999999999999</v>
      </c>
      <c r="I273" s="274">
        <v>1.2558E-2</v>
      </c>
      <c r="J273" s="254"/>
      <c r="K273" s="246"/>
      <c r="L273" s="254"/>
      <c r="M273" s="246"/>
      <c r="N273" s="255"/>
      <c r="EZ273" s="149"/>
      <c r="FA273" s="231"/>
      <c r="FB273" s="231"/>
      <c r="FC273" s="231"/>
      <c r="FD273" s="231"/>
      <c r="FH273" s="164" t="s">
        <v>84</v>
      </c>
      <c r="FJ273" s="231"/>
    </row>
    <row r="274" spans="1:167" s="117" customFormat="1" ht="15" x14ac:dyDescent="0.25">
      <c r="A274" s="240"/>
      <c r="B274" s="243"/>
      <c r="C274" s="344" t="s">
        <v>67</v>
      </c>
      <c r="D274" s="344"/>
      <c r="E274" s="344"/>
      <c r="F274" s="256"/>
      <c r="G274" s="257"/>
      <c r="H274" s="257"/>
      <c r="I274" s="257"/>
      <c r="J274" s="259">
        <v>818.71</v>
      </c>
      <c r="K274" s="257"/>
      <c r="L274" s="259">
        <v>39.15</v>
      </c>
      <c r="M274" s="257"/>
      <c r="N274" s="260">
        <v>1509.06</v>
      </c>
      <c r="EZ274" s="149"/>
      <c r="FA274" s="231"/>
      <c r="FB274" s="231"/>
      <c r="FC274" s="231"/>
      <c r="FD274" s="231"/>
      <c r="FI274" s="164" t="s">
        <v>67</v>
      </c>
      <c r="FJ274" s="231"/>
    </row>
    <row r="275" spans="1:167" s="117" customFormat="1" ht="15" x14ac:dyDescent="0.25">
      <c r="A275" s="252"/>
      <c r="B275" s="243"/>
      <c r="C275" s="341" t="s">
        <v>68</v>
      </c>
      <c r="D275" s="341"/>
      <c r="E275" s="341"/>
      <c r="F275" s="245"/>
      <c r="G275" s="246"/>
      <c r="H275" s="246"/>
      <c r="I275" s="246"/>
      <c r="J275" s="254"/>
      <c r="K275" s="246"/>
      <c r="L275" s="249">
        <v>27.49</v>
      </c>
      <c r="M275" s="246"/>
      <c r="N275" s="250">
        <v>1359.38</v>
      </c>
      <c r="EZ275" s="149"/>
      <c r="FA275" s="231"/>
      <c r="FB275" s="231"/>
      <c r="FC275" s="231"/>
      <c r="FD275" s="231"/>
      <c r="FH275" s="164" t="s">
        <v>68</v>
      </c>
      <c r="FJ275" s="231"/>
    </row>
    <row r="276" spans="1:167" s="117" customFormat="1" ht="15" x14ac:dyDescent="0.25">
      <c r="A276" s="252"/>
      <c r="B276" s="243" t="s">
        <v>691</v>
      </c>
      <c r="C276" s="341" t="s">
        <v>692</v>
      </c>
      <c r="D276" s="341"/>
      <c r="E276" s="341"/>
      <c r="F276" s="245" t="s">
        <v>71</v>
      </c>
      <c r="G276" s="261">
        <v>97</v>
      </c>
      <c r="H276" s="246"/>
      <c r="I276" s="261">
        <v>97</v>
      </c>
      <c r="J276" s="254"/>
      <c r="K276" s="246"/>
      <c r="L276" s="249">
        <v>26.67</v>
      </c>
      <c r="M276" s="246"/>
      <c r="N276" s="250">
        <v>1318.6</v>
      </c>
      <c r="EZ276" s="149"/>
      <c r="FA276" s="231"/>
      <c r="FB276" s="231"/>
      <c r="FC276" s="231"/>
      <c r="FD276" s="231"/>
      <c r="FH276" s="164" t="s">
        <v>692</v>
      </c>
      <c r="FJ276" s="231"/>
    </row>
    <row r="277" spans="1:167" s="117" customFormat="1" ht="22.5" x14ac:dyDescent="0.25">
      <c r="A277" s="252"/>
      <c r="B277" s="243" t="s">
        <v>693</v>
      </c>
      <c r="C277" s="341" t="s">
        <v>694</v>
      </c>
      <c r="D277" s="341"/>
      <c r="E277" s="341"/>
      <c r="F277" s="245" t="s">
        <v>71</v>
      </c>
      <c r="G277" s="261">
        <v>55</v>
      </c>
      <c r="H277" s="248">
        <v>0.85</v>
      </c>
      <c r="I277" s="248">
        <v>46.75</v>
      </c>
      <c r="J277" s="254"/>
      <c r="K277" s="246"/>
      <c r="L277" s="249">
        <v>12.85</v>
      </c>
      <c r="M277" s="246"/>
      <c r="N277" s="251">
        <v>635.51</v>
      </c>
      <c r="EZ277" s="149"/>
      <c r="FA277" s="231"/>
      <c r="FB277" s="231"/>
      <c r="FC277" s="231"/>
      <c r="FD277" s="231"/>
      <c r="FH277" s="164" t="s">
        <v>694</v>
      </c>
      <c r="FJ277" s="231"/>
    </row>
    <row r="278" spans="1:167" s="117" customFormat="1" ht="15" x14ac:dyDescent="0.25">
      <c r="A278" s="262"/>
      <c r="B278" s="312"/>
      <c r="C278" s="342" t="s">
        <v>74</v>
      </c>
      <c r="D278" s="342"/>
      <c r="E278" s="342"/>
      <c r="F278" s="234"/>
      <c r="G278" s="235"/>
      <c r="H278" s="235"/>
      <c r="I278" s="235"/>
      <c r="J278" s="238"/>
      <c r="K278" s="235"/>
      <c r="L278" s="264">
        <v>78.67</v>
      </c>
      <c r="M278" s="257"/>
      <c r="N278" s="265">
        <v>3463.17</v>
      </c>
      <c r="EZ278" s="149"/>
      <c r="FA278" s="231"/>
      <c r="FB278" s="231"/>
      <c r="FC278" s="231"/>
      <c r="FD278" s="231"/>
      <c r="FJ278" s="231" t="s">
        <v>74</v>
      </c>
    </row>
    <row r="279" spans="1:167" s="117" customFormat="1" ht="33.75" x14ac:dyDescent="0.25">
      <c r="A279" s="232" t="s">
        <v>215</v>
      </c>
      <c r="B279" s="314" t="s">
        <v>585</v>
      </c>
      <c r="C279" s="342" t="s">
        <v>586</v>
      </c>
      <c r="D279" s="342"/>
      <c r="E279" s="342"/>
      <c r="F279" s="234" t="s">
        <v>484</v>
      </c>
      <c r="G279" s="235">
        <v>6.3</v>
      </c>
      <c r="H279" s="236">
        <v>1</v>
      </c>
      <c r="I279" s="277">
        <v>6.3</v>
      </c>
      <c r="J279" s="264">
        <v>174.98</v>
      </c>
      <c r="K279" s="266">
        <v>1.04236</v>
      </c>
      <c r="L279" s="267">
        <v>1149.07</v>
      </c>
      <c r="M279" s="268">
        <v>9.1199999999999992</v>
      </c>
      <c r="N279" s="265">
        <v>10479.52</v>
      </c>
      <c r="EZ279" s="149"/>
      <c r="FA279" s="231"/>
      <c r="FB279" s="231" t="s">
        <v>586</v>
      </c>
      <c r="FC279" s="231" t="s">
        <v>9</v>
      </c>
      <c r="FD279" s="231" t="s">
        <v>9</v>
      </c>
      <c r="FJ279" s="231"/>
    </row>
    <row r="280" spans="1:167" s="117" customFormat="1" ht="15" x14ac:dyDescent="0.25">
      <c r="A280" s="240"/>
      <c r="B280" s="313"/>
      <c r="C280" s="341" t="s">
        <v>695</v>
      </c>
      <c r="D280" s="341"/>
      <c r="E280" s="341"/>
      <c r="F280" s="341"/>
      <c r="G280" s="341"/>
      <c r="H280" s="341"/>
      <c r="I280" s="341"/>
      <c r="J280" s="341"/>
      <c r="K280" s="341"/>
      <c r="L280" s="341"/>
      <c r="M280" s="341"/>
      <c r="N280" s="343"/>
      <c r="EZ280" s="149"/>
      <c r="FA280" s="231"/>
      <c r="FB280" s="231"/>
      <c r="FC280" s="231"/>
      <c r="FD280" s="231"/>
      <c r="FJ280" s="231"/>
      <c r="FK280" s="164" t="s">
        <v>695</v>
      </c>
    </row>
    <row r="281" spans="1:167" s="117" customFormat="1" ht="15" x14ac:dyDescent="0.25">
      <c r="A281" s="242"/>
      <c r="B281" s="243"/>
      <c r="C281" s="336" t="s">
        <v>631</v>
      </c>
      <c r="D281" s="336"/>
      <c r="E281" s="336"/>
      <c r="F281" s="336"/>
      <c r="G281" s="336"/>
      <c r="H281" s="336"/>
      <c r="I281" s="336"/>
      <c r="J281" s="336"/>
      <c r="K281" s="336"/>
      <c r="L281" s="336"/>
      <c r="M281" s="336"/>
      <c r="N281" s="345"/>
      <c r="EZ281" s="149"/>
      <c r="FA281" s="231"/>
      <c r="FB281" s="231"/>
      <c r="FC281" s="231"/>
      <c r="FD281" s="231"/>
      <c r="FF281" s="164" t="s">
        <v>631</v>
      </c>
      <c r="FJ281" s="231"/>
    </row>
    <row r="282" spans="1:167" s="117" customFormat="1" ht="15" x14ac:dyDescent="0.25">
      <c r="A282" s="242"/>
      <c r="B282" s="243"/>
      <c r="C282" s="336" t="s">
        <v>632</v>
      </c>
      <c r="D282" s="336"/>
      <c r="E282" s="336"/>
      <c r="F282" s="336"/>
      <c r="G282" s="336"/>
      <c r="H282" s="336"/>
      <c r="I282" s="336"/>
      <c r="J282" s="336"/>
      <c r="K282" s="336"/>
      <c r="L282" s="336"/>
      <c r="M282" s="336"/>
      <c r="N282" s="345"/>
      <c r="EZ282" s="149"/>
      <c r="FA282" s="231"/>
      <c r="FB282" s="231"/>
      <c r="FC282" s="231"/>
      <c r="FD282" s="231"/>
      <c r="FF282" s="164" t="s">
        <v>632</v>
      </c>
      <c r="FJ282" s="231"/>
    </row>
    <row r="283" spans="1:167" s="117" customFormat="1" ht="15" x14ac:dyDescent="0.25">
      <c r="A283" s="262"/>
      <c r="B283" s="312"/>
      <c r="C283" s="342" t="s">
        <v>74</v>
      </c>
      <c r="D283" s="342"/>
      <c r="E283" s="342"/>
      <c r="F283" s="234"/>
      <c r="G283" s="235"/>
      <c r="H283" s="235"/>
      <c r="I283" s="235"/>
      <c r="J283" s="238"/>
      <c r="K283" s="235"/>
      <c r="L283" s="267">
        <v>1149.07</v>
      </c>
      <c r="M283" s="257"/>
      <c r="N283" s="265">
        <v>10479.52</v>
      </c>
      <c r="EZ283" s="149"/>
      <c r="FA283" s="231"/>
      <c r="FB283" s="231"/>
      <c r="FC283" s="231"/>
      <c r="FD283" s="231"/>
      <c r="FJ283" s="231" t="s">
        <v>74</v>
      </c>
    </row>
    <row r="284" spans="1:167" s="117" customFormat="1" ht="34.5" x14ac:dyDescent="0.25">
      <c r="A284" s="232" t="s">
        <v>220</v>
      </c>
      <c r="B284" s="314" t="s">
        <v>696</v>
      </c>
      <c r="C284" s="342" t="s">
        <v>697</v>
      </c>
      <c r="D284" s="342"/>
      <c r="E284" s="342"/>
      <c r="F284" s="234" t="s">
        <v>647</v>
      </c>
      <c r="G284" s="235">
        <v>3.04</v>
      </c>
      <c r="H284" s="236">
        <v>1</v>
      </c>
      <c r="I284" s="268">
        <v>3.04</v>
      </c>
      <c r="J284" s="238"/>
      <c r="K284" s="235"/>
      <c r="L284" s="238"/>
      <c r="M284" s="235"/>
      <c r="N284" s="239"/>
      <c r="EZ284" s="149"/>
      <c r="FA284" s="231"/>
      <c r="FB284" s="231" t="s">
        <v>697</v>
      </c>
      <c r="FC284" s="231" t="s">
        <v>9</v>
      </c>
      <c r="FD284" s="231" t="s">
        <v>9</v>
      </c>
      <c r="FJ284" s="231"/>
    </row>
    <row r="285" spans="1:167" s="117" customFormat="1" ht="15" x14ac:dyDescent="0.25">
      <c r="A285" s="240"/>
      <c r="B285" s="313"/>
      <c r="C285" s="341" t="s">
        <v>698</v>
      </c>
      <c r="D285" s="341"/>
      <c r="E285" s="341"/>
      <c r="F285" s="341"/>
      <c r="G285" s="341"/>
      <c r="H285" s="341"/>
      <c r="I285" s="341"/>
      <c r="J285" s="341"/>
      <c r="K285" s="341"/>
      <c r="L285" s="341"/>
      <c r="M285" s="341"/>
      <c r="N285" s="343"/>
      <c r="EZ285" s="149"/>
      <c r="FA285" s="231"/>
      <c r="FB285" s="231"/>
      <c r="FC285" s="231"/>
      <c r="FD285" s="231"/>
      <c r="FE285" s="164" t="s">
        <v>698</v>
      </c>
      <c r="FJ285" s="231"/>
    </row>
    <row r="286" spans="1:167" s="117" customFormat="1" ht="68.25" x14ac:dyDescent="0.25">
      <c r="A286" s="242"/>
      <c r="B286" s="243" t="s">
        <v>624</v>
      </c>
      <c r="C286" s="336" t="s">
        <v>625</v>
      </c>
      <c r="D286" s="336"/>
      <c r="E286" s="336"/>
      <c r="F286" s="336"/>
      <c r="G286" s="336"/>
      <c r="H286" s="336"/>
      <c r="I286" s="336"/>
      <c r="J286" s="336"/>
      <c r="K286" s="336"/>
      <c r="L286" s="336"/>
      <c r="M286" s="336"/>
      <c r="N286" s="345"/>
      <c r="EZ286" s="149"/>
      <c r="FA286" s="231"/>
      <c r="FB286" s="231"/>
      <c r="FC286" s="231"/>
      <c r="FD286" s="231"/>
      <c r="FF286" s="164" t="s">
        <v>625</v>
      </c>
      <c r="FJ286" s="231"/>
    </row>
    <row r="287" spans="1:167" s="117" customFormat="1" ht="15" x14ac:dyDescent="0.25">
      <c r="A287" s="242"/>
      <c r="B287" s="243" t="s">
        <v>699</v>
      </c>
      <c r="C287" s="336" t="s">
        <v>700</v>
      </c>
      <c r="D287" s="336"/>
      <c r="E287" s="336"/>
      <c r="F287" s="336"/>
      <c r="G287" s="336"/>
      <c r="H287" s="336"/>
      <c r="I287" s="336"/>
      <c r="J287" s="336"/>
      <c r="K287" s="336"/>
      <c r="L287" s="336"/>
      <c r="M287" s="336"/>
      <c r="N287" s="345"/>
      <c r="EZ287" s="149"/>
      <c r="FA287" s="231"/>
      <c r="FB287" s="231"/>
      <c r="FC287" s="231"/>
      <c r="FD287" s="231"/>
      <c r="FF287" s="164" t="s">
        <v>700</v>
      </c>
      <c r="FJ287" s="231"/>
    </row>
    <row r="288" spans="1:167" s="117" customFormat="1" ht="15" x14ac:dyDescent="0.25">
      <c r="A288" s="244"/>
      <c r="B288" s="243" t="s">
        <v>57</v>
      </c>
      <c r="C288" s="341" t="s">
        <v>64</v>
      </c>
      <c r="D288" s="341"/>
      <c r="E288" s="341"/>
      <c r="F288" s="245"/>
      <c r="G288" s="246"/>
      <c r="H288" s="246"/>
      <c r="I288" s="246"/>
      <c r="J288" s="249">
        <v>230.11</v>
      </c>
      <c r="K288" s="269">
        <v>1.2649999999999999</v>
      </c>
      <c r="L288" s="249">
        <v>884.91</v>
      </c>
      <c r="M288" s="248">
        <v>49.45</v>
      </c>
      <c r="N288" s="250">
        <v>43758.8</v>
      </c>
      <c r="EZ288" s="149"/>
      <c r="FA288" s="231"/>
      <c r="FB288" s="231"/>
      <c r="FC288" s="231"/>
      <c r="FD288" s="231"/>
      <c r="FG288" s="164" t="s">
        <v>64</v>
      </c>
      <c r="FJ288" s="231"/>
    </row>
    <row r="289" spans="1:167" s="117" customFormat="1" ht="15" x14ac:dyDescent="0.25">
      <c r="A289" s="244"/>
      <c r="B289" s="243" t="s">
        <v>75</v>
      </c>
      <c r="C289" s="341" t="s">
        <v>79</v>
      </c>
      <c r="D289" s="341"/>
      <c r="E289" s="341"/>
      <c r="F289" s="245"/>
      <c r="G289" s="246"/>
      <c r="H289" s="246"/>
      <c r="I289" s="246"/>
      <c r="J289" s="249">
        <v>842.61</v>
      </c>
      <c r="K289" s="248">
        <v>1.1499999999999999</v>
      </c>
      <c r="L289" s="247">
        <v>2945.76</v>
      </c>
      <c r="M289" s="248">
        <v>14.53</v>
      </c>
      <c r="N289" s="250">
        <v>42801.89</v>
      </c>
      <c r="EZ289" s="149"/>
      <c r="FA289" s="231"/>
      <c r="FB289" s="231"/>
      <c r="FC289" s="231"/>
      <c r="FD289" s="231"/>
      <c r="FG289" s="164" t="s">
        <v>79</v>
      </c>
      <c r="FJ289" s="231"/>
    </row>
    <row r="290" spans="1:167" s="117" customFormat="1" ht="15" x14ac:dyDescent="0.25">
      <c r="A290" s="244"/>
      <c r="B290" s="243" t="s">
        <v>80</v>
      </c>
      <c r="C290" s="341" t="s">
        <v>81</v>
      </c>
      <c r="D290" s="341"/>
      <c r="E290" s="341"/>
      <c r="F290" s="245"/>
      <c r="G290" s="246"/>
      <c r="H290" s="246"/>
      <c r="I290" s="246"/>
      <c r="J290" s="249">
        <v>216.58</v>
      </c>
      <c r="K290" s="248">
        <v>1.1499999999999999</v>
      </c>
      <c r="L290" s="249">
        <v>757.16</v>
      </c>
      <c r="M290" s="248">
        <v>49.45</v>
      </c>
      <c r="N290" s="250">
        <v>37441.56</v>
      </c>
      <c r="EZ290" s="149"/>
      <c r="FA290" s="231"/>
      <c r="FB290" s="231"/>
      <c r="FC290" s="231"/>
      <c r="FD290" s="231"/>
      <c r="FG290" s="164" t="s">
        <v>81</v>
      </c>
      <c r="FJ290" s="231"/>
    </row>
    <row r="291" spans="1:167" s="117" customFormat="1" ht="15" x14ac:dyDescent="0.25">
      <c r="A291" s="244"/>
      <c r="B291" s="243" t="s">
        <v>82</v>
      </c>
      <c r="C291" s="341" t="s">
        <v>83</v>
      </c>
      <c r="D291" s="341"/>
      <c r="E291" s="341"/>
      <c r="F291" s="245"/>
      <c r="G291" s="246"/>
      <c r="H291" s="246"/>
      <c r="I291" s="246"/>
      <c r="J291" s="249">
        <v>42.16</v>
      </c>
      <c r="K291" s="246"/>
      <c r="L291" s="249">
        <v>128.16999999999999</v>
      </c>
      <c r="M291" s="248">
        <v>9.1199999999999992</v>
      </c>
      <c r="N291" s="250">
        <v>1168.9100000000001</v>
      </c>
      <c r="EZ291" s="149"/>
      <c r="FA291" s="231"/>
      <c r="FB291" s="231"/>
      <c r="FC291" s="231"/>
      <c r="FD291" s="231"/>
      <c r="FG291" s="164" t="s">
        <v>83</v>
      </c>
      <c r="FJ291" s="231"/>
    </row>
    <row r="292" spans="1:167" s="117" customFormat="1" ht="15" x14ac:dyDescent="0.25">
      <c r="A292" s="252"/>
      <c r="B292" s="243"/>
      <c r="C292" s="341" t="s">
        <v>65</v>
      </c>
      <c r="D292" s="341"/>
      <c r="E292" s="341"/>
      <c r="F292" s="245" t="s">
        <v>66</v>
      </c>
      <c r="G292" s="248">
        <v>24.48</v>
      </c>
      <c r="H292" s="269">
        <v>1.2649999999999999</v>
      </c>
      <c r="I292" s="274">
        <v>94.140287999999998</v>
      </c>
      <c r="J292" s="254"/>
      <c r="K292" s="246"/>
      <c r="L292" s="254"/>
      <c r="M292" s="246"/>
      <c r="N292" s="255"/>
      <c r="EZ292" s="149"/>
      <c r="FA292" s="231"/>
      <c r="FB292" s="231"/>
      <c r="FC292" s="231"/>
      <c r="FD292" s="231"/>
      <c r="FH292" s="164" t="s">
        <v>65</v>
      </c>
      <c r="FJ292" s="231"/>
    </row>
    <row r="293" spans="1:167" s="117" customFormat="1" ht="15" x14ac:dyDescent="0.25">
      <c r="A293" s="252"/>
      <c r="B293" s="243"/>
      <c r="C293" s="341" t="s">
        <v>84</v>
      </c>
      <c r="D293" s="341"/>
      <c r="E293" s="341"/>
      <c r="F293" s="245" t="s">
        <v>66</v>
      </c>
      <c r="G293" s="248">
        <v>19.96</v>
      </c>
      <c r="H293" s="248">
        <v>1.1499999999999999</v>
      </c>
      <c r="I293" s="272">
        <v>69.780159999999995</v>
      </c>
      <c r="J293" s="254"/>
      <c r="K293" s="246"/>
      <c r="L293" s="254"/>
      <c r="M293" s="246"/>
      <c r="N293" s="255"/>
      <c r="EZ293" s="149"/>
      <c r="FA293" s="231"/>
      <c r="FB293" s="231"/>
      <c r="FC293" s="231"/>
      <c r="FD293" s="231"/>
      <c r="FH293" s="164" t="s">
        <v>84</v>
      </c>
      <c r="FJ293" s="231"/>
    </row>
    <row r="294" spans="1:167" s="117" customFormat="1" ht="15" x14ac:dyDescent="0.25">
      <c r="A294" s="240"/>
      <c r="B294" s="243"/>
      <c r="C294" s="344" t="s">
        <v>67</v>
      </c>
      <c r="D294" s="344"/>
      <c r="E294" s="344"/>
      <c r="F294" s="256"/>
      <c r="G294" s="257"/>
      <c r="H294" s="257"/>
      <c r="I294" s="257"/>
      <c r="J294" s="258">
        <v>1114.8800000000001</v>
      </c>
      <c r="K294" s="257"/>
      <c r="L294" s="258">
        <v>3958.84</v>
      </c>
      <c r="M294" s="257"/>
      <c r="N294" s="260">
        <v>87729.600000000006</v>
      </c>
      <c r="EZ294" s="149"/>
      <c r="FA294" s="231"/>
      <c r="FB294" s="231"/>
      <c r="FC294" s="231"/>
      <c r="FD294" s="231"/>
      <c r="FI294" s="164" t="s">
        <v>67</v>
      </c>
      <c r="FJ294" s="231"/>
    </row>
    <row r="295" spans="1:167" s="117" customFormat="1" ht="15" x14ac:dyDescent="0.25">
      <c r="A295" s="252"/>
      <c r="B295" s="243"/>
      <c r="C295" s="341" t="s">
        <v>68</v>
      </c>
      <c r="D295" s="341"/>
      <c r="E295" s="341"/>
      <c r="F295" s="245"/>
      <c r="G295" s="246"/>
      <c r="H295" s="246"/>
      <c r="I295" s="246"/>
      <c r="J295" s="254"/>
      <c r="K295" s="246"/>
      <c r="L295" s="247">
        <v>1642.07</v>
      </c>
      <c r="M295" s="246"/>
      <c r="N295" s="250">
        <v>81200.36</v>
      </c>
      <c r="EZ295" s="149"/>
      <c r="FA295" s="231"/>
      <c r="FB295" s="231"/>
      <c r="FC295" s="231"/>
      <c r="FD295" s="231"/>
      <c r="FH295" s="164" t="s">
        <v>68</v>
      </c>
      <c r="FJ295" s="231"/>
    </row>
    <row r="296" spans="1:167" s="117" customFormat="1" ht="23.25" x14ac:dyDescent="0.25">
      <c r="A296" s="252"/>
      <c r="B296" s="243" t="s">
        <v>649</v>
      </c>
      <c r="C296" s="341" t="s">
        <v>650</v>
      </c>
      <c r="D296" s="341"/>
      <c r="E296" s="341"/>
      <c r="F296" s="245" t="s">
        <v>71</v>
      </c>
      <c r="G296" s="261">
        <v>97</v>
      </c>
      <c r="H296" s="246"/>
      <c r="I296" s="261">
        <v>97</v>
      </c>
      <c r="J296" s="254"/>
      <c r="K296" s="246"/>
      <c r="L296" s="247">
        <v>1592.81</v>
      </c>
      <c r="M296" s="246"/>
      <c r="N296" s="250">
        <v>78764.350000000006</v>
      </c>
      <c r="EZ296" s="149"/>
      <c r="FA296" s="231"/>
      <c r="FB296" s="231"/>
      <c r="FC296" s="231"/>
      <c r="FD296" s="231"/>
      <c r="FH296" s="164" t="s">
        <v>650</v>
      </c>
      <c r="FJ296" s="231"/>
    </row>
    <row r="297" spans="1:167" s="117" customFormat="1" ht="23.25" x14ac:dyDescent="0.25">
      <c r="A297" s="252"/>
      <c r="B297" s="243" t="s">
        <v>651</v>
      </c>
      <c r="C297" s="341" t="s">
        <v>652</v>
      </c>
      <c r="D297" s="341"/>
      <c r="E297" s="341"/>
      <c r="F297" s="245" t="s">
        <v>71</v>
      </c>
      <c r="G297" s="261">
        <v>51</v>
      </c>
      <c r="H297" s="246"/>
      <c r="I297" s="261">
        <v>51</v>
      </c>
      <c r="J297" s="254"/>
      <c r="K297" s="246"/>
      <c r="L297" s="249">
        <v>837.46</v>
      </c>
      <c r="M297" s="246"/>
      <c r="N297" s="250">
        <v>41412.18</v>
      </c>
      <c r="EZ297" s="149"/>
      <c r="FA297" s="231"/>
      <c r="FB297" s="231"/>
      <c r="FC297" s="231"/>
      <c r="FD297" s="231"/>
      <c r="FH297" s="164" t="s">
        <v>652</v>
      </c>
      <c r="FJ297" s="231"/>
    </row>
    <row r="298" spans="1:167" s="117" customFormat="1" ht="15" x14ac:dyDescent="0.25">
      <c r="A298" s="262"/>
      <c r="B298" s="312"/>
      <c r="C298" s="342" t="s">
        <v>74</v>
      </c>
      <c r="D298" s="342"/>
      <c r="E298" s="342"/>
      <c r="F298" s="234"/>
      <c r="G298" s="235"/>
      <c r="H298" s="235"/>
      <c r="I298" s="235"/>
      <c r="J298" s="238"/>
      <c r="K298" s="235"/>
      <c r="L298" s="267">
        <v>6389.11</v>
      </c>
      <c r="M298" s="257"/>
      <c r="N298" s="265">
        <v>207906.13</v>
      </c>
      <c r="EZ298" s="149"/>
      <c r="FA298" s="231"/>
      <c r="FB298" s="231"/>
      <c r="FC298" s="231"/>
      <c r="FD298" s="231"/>
      <c r="FJ298" s="231" t="s">
        <v>74</v>
      </c>
    </row>
    <row r="299" spans="1:167" s="117" customFormat="1" ht="45" x14ac:dyDescent="0.25">
      <c r="A299" s="232" t="s">
        <v>224</v>
      </c>
      <c r="B299" s="314" t="s">
        <v>583</v>
      </c>
      <c r="C299" s="342" t="s">
        <v>584</v>
      </c>
      <c r="D299" s="342"/>
      <c r="E299" s="342"/>
      <c r="F299" s="234" t="s">
        <v>290</v>
      </c>
      <c r="G299" s="235">
        <v>310.08</v>
      </c>
      <c r="H299" s="236">
        <v>1</v>
      </c>
      <c r="I299" s="268">
        <v>310.08</v>
      </c>
      <c r="J299" s="264">
        <v>169.63</v>
      </c>
      <c r="K299" s="266">
        <v>1.04236</v>
      </c>
      <c r="L299" s="267">
        <v>54826.96</v>
      </c>
      <c r="M299" s="268">
        <v>9.1199999999999992</v>
      </c>
      <c r="N299" s="265">
        <v>500021.88</v>
      </c>
      <c r="EZ299" s="149"/>
      <c r="FA299" s="231"/>
      <c r="FB299" s="231" t="s">
        <v>584</v>
      </c>
      <c r="FC299" s="231" t="s">
        <v>9</v>
      </c>
      <c r="FD299" s="231" t="s">
        <v>9</v>
      </c>
      <c r="FJ299" s="231"/>
    </row>
    <row r="300" spans="1:167" s="117" customFormat="1" ht="15" x14ac:dyDescent="0.25">
      <c r="A300" s="240"/>
      <c r="B300" s="313"/>
      <c r="C300" s="341" t="s">
        <v>701</v>
      </c>
      <c r="D300" s="341"/>
      <c r="E300" s="341"/>
      <c r="F300" s="341"/>
      <c r="G300" s="341"/>
      <c r="H300" s="341"/>
      <c r="I300" s="341"/>
      <c r="J300" s="341"/>
      <c r="K300" s="341"/>
      <c r="L300" s="341"/>
      <c r="M300" s="341"/>
      <c r="N300" s="343"/>
      <c r="EZ300" s="149"/>
      <c r="FA300" s="231"/>
      <c r="FB300" s="231"/>
      <c r="FC300" s="231"/>
      <c r="FD300" s="231"/>
      <c r="FE300" s="164" t="s">
        <v>701</v>
      </c>
      <c r="FJ300" s="231"/>
    </row>
    <row r="301" spans="1:167" s="117" customFormat="1" ht="15" x14ac:dyDescent="0.25">
      <c r="A301" s="240"/>
      <c r="B301" s="313"/>
      <c r="C301" s="341" t="s">
        <v>687</v>
      </c>
      <c r="D301" s="341"/>
      <c r="E301" s="341"/>
      <c r="F301" s="341"/>
      <c r="G301" s="341"/>
      <c r="H301" s="341"/>
      <c r="I301" s="341"/>
      <c r="J301" s="341"/>
      <c r="K301" s="341"/>
      <c r="L301" s="341"/>
      <c r="M301" s="341"/>
      <c r="N301" s="343"/>
      <c r="EZ301" s="149"/>
      <c r="FA301" s="231"/>
      <c r="FB301" s="231"/>
      <c r="FC301" s="231"/>
      <c r="FD301" s="231"/>
      <c r="FJ301" s="231"/>
      <c r="FK301" s="164" t="s">
        <v>687</v>
      </c>
    </row>
    <row r="302" spans="1:167" s="117" customFormat="1" ht="15" x14ac:dyDescent="0.25">
      <c r="A302" s="242"/>
      <c r="B302" s="243"/>
      <c r="C302" s="336" t="s">
        <v>631</v>
      </c>
      <c r="D302" s="336"/>
      <c r="E302" s="336"/>
      <c r="F302" s="336"/>
      <c r="G302" s="336"/>
      <c r="H302" s="336"/>
      <c r="I302" s="336"/>
      <c r="J302" s="336"/>
      <c r="K302" s="336"/>
      <c r="L302" s="336"/>
      <c r="M302" s="336"/>
      <c r="N302" s="345"/>
      <c r="EZ302" s="149"/>
      <c r="FA302" s="231"/>
      <c r="FB302" s="231"/>
      <c r="FC302" s="231"/>
      <c r="FD302" s="231"/>
      <c r="FF302" s="164" t="s">
        <v>631</v>
      </c>
      <c r="FJ302" s="231"/>
    </row>
    <row r="303" spans="1:167" s="117" customFormat="1" ht="15" x14ac:dyDescent="0.25">
      <c r="A303" s="242"/>
      <c r="B303" s="243"/>
      <c r="C303" s="336" t="s">
        <v>632</v>
      </c>
      <c r="D303" s="336"/>
      <c r="E303" s="336"/>
      <c r="F303" s="336"/>
      <c r="G303" s="336"/>
      <c r="H303" s="336"/>
      <c r="I303" s="336"/>
      <c r="J303" s="336"/>
      <c r="K303" s="336"/>
      <c r="L303" s="336"/>
      <c r="M303" s="336"/>
      <c r="N303" s="345"/>
      <c r="EZ303" s="149"/>
      <c r="FA303" s="231"/>
      <c r="FB303" s="231"/>
      <c r="FC303" s="231"/>
      <c r="FD303" s="231"/>
      <c r="FF303" s="164" t="s">
        <v>632</v>
      </c>
      <c r="FJ303" s="231"/>
    </row>
    <row r="304" spans="1:167" s="117" customFormat="1" ht="15" x14ac:dyDescent="0.25">
      <c r="A304" s="262"/>
      <c r="B304" s="312"/>
      <c r="C304" s="342" t="s">
        <v>74</v>
      </c>
      <c r="D304" s="342"/>
      <c r="E304" s="342"/>
      <c r="F304" s="234"/>
      <c r="G304" s="235"/>
      <c r="H304" s="235"/>
      <c r="I304" s="235"/>
      <c r="J304" s="238"/>
      <c r="K304" s="235"/>
      <c r="L304" s="267">
        <v>54826.96</v>
      </c>
      <c r="M304" s="257"/>
      <c r="N304" s="265">
        <v>500021.88</v>
      </c>
      <c r="EZ304" s="149"/>
      <c r="FA304" s="231"/>
      <c r="FB304" s="231"/>
      <c r="FC304" s="231"/>
      <c r="FD304" s="231"/>
      <c r="FJ304" s="231" t="s">
        <v>74</v>
      </c>
    </row>
    <row r="305" spans="1:166" s="117" customFormat="1" ht="45.75" x14ac:dyDescent="0.25">
      <c r="A305" s="232" t="s">
        <v>231</v>
      </c>
      <c r="B305" s="314" t="s">
        <v>683</v>
      </c>
      <c r="C305" s="342" t="s">
        <v>702</v>
      </c>
      <c r="D305" s="342"/>
      <c r="E305" s="342"/>
      <c r="F305" s="234" t="s">
        <v>647</v>
      </c>
      <c r="G305" s="235">
        <v>1.52</v>
      </c>
      <c r="H305" s="236">
        <v>1</v>
      </c>
      <c r="I305" s="268">
        <v>1.52</v>
      </c>
      <c r="J305" s="238"/>
      <c r="K305" s="235"/>
      <c r="L305" s="238"/>
      <c r="M305" s="235"/>
      <c r="N305" s="239"/>
      <c r="EZ305" s="149"/>
      <c r="FA305" s="231"/>
      <c r="FB305" s="231" t="s">
        <v>702</v>
      </c>
      <c r="FC305" s="231" t="s">
        <v>9</v>
      </c>
      <c r="FD305" s="231" t="s">
        <v>9</v>
      </c>
      <c r="FJ305" s="231"/>
    </row>
    <row r="306" spans="1:166" s="117" customFormat="1" ht="15" x14ac:dyDescent="0.25">
      <c r="A306" s="240"/>
      <c r="B306" s="313"/>
      <c r="C306" s="341" t="s">
        <v>703</v>
      </c>
      <c r="D306" s="341"/>
      <c r="E306" s="341"/>
      <c r="F306" s="341"/>
      <c r="G306" s="341"/>
      <c r="H306" s="341"/>
      <c r="I306" s="341"/>
      <c r="J306" s="341"/>
      <c r="K306" s="341"/>
      <c r="L306" s="341"/>
      <c r="M306" s="341"/>
      <c r="N306" s="343"/>
      <c r="EZ306" s="149"/>
      <c r="FA306" s="231"/>
      <c r="FB306" s="231"/>
      <c r="FC306" s="231"/>
      <c r="FD306" s="231"/>
      <c r="FE306" s="164" t="s">
        <v>703</v>
      </c>
      <c r="FJ306" s="231"/>
    </row>
    <row r="307" spans="1:166" s="117" customFormat="1" ht="68.25" x14ac:dyDescent="0.25">
      <c r="A307" s="242"/>
      <c r="B307" s="243" t="s">
        <v>624</v>
      </c>
      <c r="C307" s="336" t="s">
        <v>625</v>
      </c>
      <c r="D307" s="336"/>
      <c r="E307" s="336"/>
      <c r="F307" s="336"/>
      <c r="G307" s="336"/>
      <c r="H307" s="336"/>
      <c r="I307" s="336"/>
      <c r="J307" s="336"/>
      <c r="K307" s="336"/>
      <c r="L307" s="336"/>
      <c r="M307" s="336"/>
      <c r="N307" s="345"/>
      <c r="EZ307" s="149"/>
      <c r="FA307" s="231"/>
      <c r="FB307" s="231"/>
      <c r="FC307" s="231"/>
      <c r="FD307" s="231"/>
      <c r="FF307" s="164" t="s">
        <v>625</v>
      </c>
      <c r="FJ307" s="231"/>
    </row>
    <row r="308" spans="1:166" s="117" customFormat="1" ht="15" x14ac:dyDescent="0.25">
      <c r="A308" s="242"/>
      <c r="B308" s="243" t="s">
        <v>699</v>
      </c>
      <c r="C308" s="336" t="s">
        <v>700</v>
      </c>
      <c r="D308" s="336"/>
      <c r="E308" s="336"/>
      <c r="F308" s="336"/>
      <c r="G308" s="336"/>
      <c r="H308" s="336"/>
      <c r="I308" s="336"/>
      <c r="J308" s="336"/>
      <c r="K308" s="336"/>
      <c r="L308" s="336"/>
      <c r="M308" s="336"/>
      <c r="N308" s="345"/>
      <c r="EZ308" s="149"/>
      <c r="FA308" s="231"/>
      <c r="FB308" s="231"/>
      <c r="FC308" s="231"/>
      <c r="FD308" s="231"/>
      <c r="FF308" s="164" t="s">
        <v>700</v>
      </c>
      <c r="FJ308" s="231"/>
    </row>
    <row r="309" spans="1:166" s="117" customFormat="1" ht="15" x14ac:dyDescent="0.25">
      <c r="A309" s="244"/>
      <c r="B309" s="243" t="s">
        <v>57</v>
      </c>
      <c r="C309" s="341" t="s">
        <v>64</v>
      </c>
      <c r="D309" s="341"/>
      <c r="E309" s="341"/>
      <c r="F309" s="245"/>
      <c r="G309" s="246"/>
      <c r="H309" s="246"/>
      <c r="I309" s="246"/>
      <c r="J309" s="249">
        <v>278.99</v>
      </c>
      <c r="K309" s="269">
        <v>1.2649999999999999</v>
      </c>
      <c r="L309" s="249">
        <v>536.44000000000005</v>
      </c>
      <c r="M309" s="248">
        <v>49.45</v>
      </c>
      <c r="N309" s="250">
        <v>26526.959999999999</v>
      </c>
      <c r="EZ309" s="149"/>
      <c r="FA309" s="231"/>
      <c r="FB309" s="231"/>
      <c r="FC309" s="231"/>
      <c r="FD309" s="231"/>
      <c r="FG309" s="164" t="s">
        <v>64</v>
      </c>
      <c r="FJ309" s="231"/>
    </row>
    <row r="310" spans="1:166" s="117" customFormat="1" ht="15" x14ac:dyDescent="0.25">
      <c r="A310" s="244"/>
      <c r="B310" s="243" t="s">
        <v>75</v>
      </c>
      <c r="C310" s="341" t="s">
        <v>79</v>
      </c>
      <c r="D310" s="341"/>
      <c r="E310" s="341"/>
      <c r="F310" s="245"/>
      <c r="G310" s="246"/>
      <c r="H310" s="246"/>
      <c r="I310" s="246"/>
      <c r="J310" s="249">
        <v>90.04</v>
      </c>
      <c r="K310" s="248">
        <v>1.1499999999999999</v>
      </c>
      <c r="L310" s="249">
        <v>157.38999999999999</v>
      </c>
      <c r="M310" s="248">
        <v>14.53</v>
      </c>
      <c r="N310" s="250">
        <v>2286.88</v>
      </c>
      <c r="EZ310" s="149"/>
      <c r="FA310" s="231"/>
      <c r="FB310" s="231"/>
      <c r="FC310" s="231"/>
      <c r="FD310" s="231"/>
      <c r="FG310" s="164" t="s">
        <v>79</v>
      </c>
      <c r="FJ310" s="231"/>
    </row>
    <row r="311" spans="1:166" s="117" customFormat="1" ht="15" x14ac:dyDescent="0.25">
      <c r="A311" s="244"/>
      <c r="B311" s="243" t="s">
        <v>80</v>
      </c>
      <c r="C311" s="341" t="s">
        <v>81</v>
      </c>
      <c r="D311" s="341"/>
      <c r="E311" s="341"/>
      <c r="F311" s="245"/>
      <c r="G311" s="246"/>
      <c r="H311" s="246"/>
      <c r="I311" s="246"/>
      <c r="J311" s="249">
        <v>5.0199999999999996</v>
      </c>
      <c r="K311" s="248">
        <v>1.1499999999999999</v>
      </c>
      <c r="L311" s="249">
        <v>8.77</v>
      </c>
      <c r="M311" s="248">
        <v>49.45</v>
      </c>
      <c r="N311" s="251">
        <v>433.68</v>
      </c>
      <c r="EZ311" s="149"/>
      <c r="FA311" s="231"/>
      <c r="FB311" s="231"/>
      <c r="FC311" s="231"/>
      <c r="FD311" s="231"/>
      <c r="FG311" s="164" t="s">
        <v>81</v>
      </c>
      <c r="FJ311" s="231"/>
    </row>
    <row r="312" spans="1:166" s="117" customFormat="1" ht="15" x14ac:dyDescent="0.25">
      <c r="A312" s="244"/>
      <c r="B312" s="243" t="s">
        <v>82</v>
      </c>
      <c r="C312" s="341" t="s">
        <v>83</v>
      </c>
      <c r="D312" s="341"/>
      <c r="E312" s="341"/>
      <c r="F312" s="245"/>
      <c r="G312" s="246"/>
      <c r="H312" s="246"/>
      <c r="I312" s="246"/>
      <c r="J312" s="249">
        <v>37.630000000000003</v>
      </c>
      <c r="K312" s="246"/>
      <c r="L312" s="249">
        <v>57.2</v>
      </c>
      <c r="M312" s="248">
        <v>9.1199999999999992</v>
      </c>
      <c r="N312" s="251">
        <v>521.66</v>
      </c>
      <c r="EZ312" s="149"/>
      <c r="FA312" s="231"/>
      <c r="FB312" s="231"/>
      <c r="FC312" s="231"/>
      <c r="FD312" s="231"/>
      <c r="FG312" s="164" t="s">
        <v>83</v>
      </c>
      <c r="FJ312" s="231"/>
    </row>
    <row r="313" spans="1:166" s="117" customFormat="1" ht="15" x14ac:dyDescent="0.25">
      <c r="A313" s="252"/>
      <c r="B313" s="243"/>
      <c r="C313" s="341" t="s">
        <v>65</v>
      </c>
      <c r="D313" s="341"/>
      <c r="E313" s="341"/>
      <c r="F313" s="245" t="s">
        <v>66</v>
      </c>
      <c r="G313" s="248">
        <v>29.68</v>
      </c>
      <c r="H313" s="269">
        <v>1.2649999999999999</v>
      </c>
      <c r="I313" s="274">
        <v>57.068703999999997</v>
      </c>
      <c r="J313" s="254"/>
      <c r="K313" s="246"/>
      <c r="L313" s="254"/>
      <c r="M313" s="246"/>
      <c r="N313" s="255"/>
      <c r="EZ313" s="149"/>
      <c r="FA313" s="231"/>
      <c r="FB313" s="231"/>
      <c r="FC313" s="231"/>
      <c r="FD313" s="231"/>
      <c r="FH313" s="164" t="s">
        <v>65</v>
      </c>
      <c r="FJ313" s="231"/>
    </row>
    <row r="314" spans="1:166" s="117" customFormat="1" ht="15" x14ac:dyDescent="0.25">
      <c r="A314" s="252"/>
      <c r="B314" s="243"/>
      <c r="C314" s="341" t="s">
        <v>84</v>
      </c>
      <c r="D314" s="341"/>
      <c r="E314" s="341"/>
      <c r="F314" s="245" t="s">
        <v>66</v>
      </c>
      <c r="G314" s="271">
        <v>0.4</v>
      </c>
      <c r="H314" s="248">
        <v>1.1499999999999999</v>
      </c>
      <c r="I314" s="270">
        <v>0.69920000000000004</v>
      </c>
      <c r="J314" s="254"/>
      <c r="K314" s="246"/>
      <c r="L314" s="254"/>
      <c r="M314" s="246"/>
      <c r="N314" s="255"/>
      <c r="EZ314" s="149"/>
      <c r="FA314" s="231"/>
      <c r="FB314" s="231"/>
      <c r="FC314" s="231"/>
      <c r="FD314" s="231"/>
      <c r="FH314" s="164" t="s">
        <v>84</v>
      </c>
      <c r="FJ314" s="231"/>
    </row>
    <row r="315" spans="1:166" s="117" customFormat="1" ht="15" x14ac:dyDescent="0.25">
      <c r="A315" s="240"/>
      <c r="B315" s="243"/>
      <c r="C315" s="344" t="s">
        <v>67</v>
      </c>
      <c r="D315" s="344"/>
      <c r="E315" s="344"/>
      <c r="F315" s="256"/>
      <c r="G315" s="257"/>
      <c r="H315" s="257"/>
      <c r="I315" s="257"/>
      <c r="J315" s="259">
        <v>406.66</v>
      </c>
      <c r="K315" s="257"/>
      <c r="L315" s="259">
        <v>751.03</v>
      </c>
      <c r="M315" s="257"/>
      <c r="N315" s="260">
        <v>29335.5</v>
      </c>
      <c r="EZ315" s="149"/>
      <c r="FA315" s="231"/>
      <c r="FB315" s="231"/>
      <c r="FC315" s="231"/>
      <c r="FD315" s="231"/>
      <c r="FI315" s="164" t="s">
        <v>67</v>
      </c>
      <c r="FJ315" s="231"/>
    </row>
    <row r="316" spans="1:166" s="117" customFormat="1" ht="15" x14ac:dyDescent="0.25">
      <c r="A316" s="252"/>
      <c r="B316" s="243"/>
      <c r="C316" s="341" t="s">
        <v>68</v>
      </c>
      <c r="D316" s="341"/>
      <c r="E316" s="341"/>
      <c r="F316" s="245"/>
      <c r="G316" s="246"/>
      <c r="H316" s="246"/>
      <c r="I316" s="246"/>
      <c r="J316" s="254"/>
      <c r="K316" s="246"/>
      <c r="L316" s="249">
        <v>545.21</v>
      </c>
      <c r="M316" s="246"/>
      <c r="N316" s="250">
        <v>26960.639999999999</v>
      </c>
      <c r="EZ316" s="149"/>
      <c r="FA316" s="231"/>
      <c r="FB316" s="231"/>
      <c r="FC316" s="231"/>
      <c r="FD316" s="231"/>
      <c r="FH316" s="164" t="s">
        <v>68</v>
      </c>
      <c r="FJ316" s="231"/>
    </row>
    <row r="317" spans="1:166" s="117" customFormat="1" ht="23.25" x14ac:dyDescent="0.25">
      <c r="A317" s="252"/>
      <c r="B317" s="243" t="s">
        <v>649</v>
      </c>
      <c r="C317" s="341" t="s">
        <v>650</v>
      </c>
      <c r="D317" s="341"/>
      <c r="E317" s="341"/>
      <c r="F317" s="245" t="s">
        <v>71</v>
      </c>
      <c r="G317" s="261">
        <v>97</v>
      </c>
      <c r="H317" s="246"/>
      <c r="I317" s="261">
        <v>97</v>
      </c>
      <c r="J317" s="254"/>
      <c r="K317" s="246"/>
      <c r="L317" s="249">
        <v>528.85</v>
      </c>
      <c r="M317" s="246"/>
      <c r="N317" s="250">
        <v>26151.82</v>
      </c>
      <c r="EZ317" s="149"/>
      <c r="FA317" s="231"/>
      <c r="FB317" s="231"/>
      <c r="FC317" s="231"/>
      <c r="FD317" s="231"/>
      <c r="FH317" s="164" t="s">
        <v>650</v>
      </c>
      <c r="FJ317" s="231"/>
    </row>
    <row r="318" spans="1:166" s="117" customFormat="1" ht="23.25" x14ac:dyDescent="0.25">
      <c r="A318" s="252"/>
      <c r="B318" s="243" t="s">
        <v>651</v>
      </c>
      <c r="C318" s="341" t="s">
        <v>652</v>
      </c>
      <c r="D318" s="341"/>
      <c r="E318" s="341"/>
      <c r="F318" s="245" t="s">
        <v>71</v>
      </c>
      <c r="G318" s="261">
        <v>51</v>
      </c>
      <c r="H318" s="246"/>
      <c r="I318" s="261">
        <v>51</v>
      </c>
      <c r="J318" s="254"/>
      <c r="K318" s="246"/>
      <c r="L318" s="249">
        <v>278.06</v>
      </c>
      <c r="M318" s="246"/>
      <c r="N318" s="250">
        <v>13749.93</v>
      </c>
      <c r="EZ318" s="149"/>
      <c r="FA318" s="231"/>
      <c r="FB318" s="231"/>
      <c r="FC318" s="231"/>
      <c r="FD318" s="231"/>
      <c r="FH318" s="164" t="s">
        <v>652</v>
      </c>
      <c r="FJ318" s="231"/>
    </row>
    <row r="319" spans="1:166" s="117" customFormat="1" ht="15" x14ac:dyDescent="0.25">
      <c r="A319" s="262"/>
      <c r="B319" s="312"/>
      <c r="C319" s="342" t="s">
        <v>74</v>
      </c>
      <c r="D319" s="342"/>
      <c r="E319" s="342"/>
      <c r="F319" s="234"/>
      <c r="G319" s="235"/>
      <c r="H319" s="235"/>
      <c r="I319" s="235"/>
      <c r="J319" s="238"/>
      <c r="K319" s="235"/>
      <c r="L319" s="267">
        <v>1557.94</v>
      </c>
      <c r="M319" s="257"/>
      <c r="N319" s="265">
        <v>69237.25</v>
      </c>
      <c r="EZ319" s="149"/>
      <c r="FA319" s="231"/>
      <c r="FB319" s="231"/>
      <c r="FC319" s="231"/>
      <c r="FD319" s="231"/>
      <c r="FJ319" s="231" t="s">
        <v>74</v>
      </c>
    </row>
    <row r="320" spans="1:166" s="117" customFormat="1" ht="45" x14ac:dyDescent="0.25">
      <c r="A320" s="232" t="s">
        <v>235</v>
      </c>
      <c r="B320" s="314" t="s">
        <v>583</v>
      </c>
      <c r="C320" s="342" t="s">
        <v>584</v>
      </c>
      <c r="D320" s="342"/>
      <c r="E320" s="342"/>
      <c r="F320" s="234" t="s">
        <v>290</v>
      </c>
      <c r="G320" s="235">
        <v>155.04</v>
      </c>
      <c r="H320" s="236">
        <v>1</v>
      </c>
      <c r="I320" s="268">
        <v>155.04</v>
      </c>
      <c r="J320" s="264">
        <v>169.63</v>
      </c>
      <c r="K320" s="266">
        <v>1.04236</v>
      </c>
      <c r="L320" s="267">
        <v>27413.48</v>
      </c>
      <c r="M320" s="268">
        <v>9.1199999999999992</v>
      </c>
      <c r="N320" s="265">
        <v>250010.94</v>
      </c>
      <c r="EZ320" s="149"/>
      <c r="FA320" s="231"/>
      <c r="FB320" s="231" t="s">
        <v>584</v>
      </c>
      <c r="FC320" s="231" t="s">
        <v>9</v>
      </c>
      <c r="FD320" s="231" t="s">
        <v>9</v>
      </c>
      <c r="FJ320" s="231"/>
    </row>
    <row r="321" spans="1:167" s="117" customFormat="1" ht="15" x14ac:dyDescent="0.25">
      <c r="A321" s="240"/>
      <c r="B321" s="313"/>
      <c r="C321" s="341" t="s">
        <v>704</v>
      </c>
      <c r="D321" s="341"/>
      <c r="E321" s="341"/>
      <c r="F321" s="341"/>
      <c r="G321" s="341"/>
      <c r="H321" s="341"/>
      <c r="I321" s="341"/>
      <c r="J321" s="341"/>
      <c r="K321" s="341"/>
      <c r="L321" s="341"/>
      <c r="M321" s="341"/>
      <c r="N321" s="343"/>
      <c r="EZ321" s="149"/>
      <c r="FA321" s="231"/>
      <c r="FB321" s="231"/>
      <c r="FC321" s="231"/>
      <c r="FD321" s="231"/>
      <c r="FE321" s="164" t="s">
        <v>704</v>
      </c>
      <c r="FJ321" s="231"/>
    </row>
    <row r="322" spans="1:167" s="117" customFormat="1" ht="15" x14ac:dyDescent="0.25">
      <c r="A322" s="240"/>
      <c r="B322" s="313"/>
      <c r="C322" s="341" t="s">
        <v>687</v>
      </c>
      <c r="D322" s="341"/>
      <c r="E322" s="341"/>
      <c r="F322" s="341"/>
      <c r="G322" s="341"/>
      <c r="H322" s="341"/>
      <c r="I322" s="341"/>
      <c r="J322" s="341"/>
      <c r="K322" s="341"/>
      <c r="L322" s="341"/>
      <c r="M322" s="341"/>
      <c r="N322" s="343"/>
      <c r="EZ322" s="149"/>
      <c r="FA322" s="231"/>
      <c r="FB322" s="231"/>
      <c r="FC322" s="231"/>
      <c r="FD322" s="231"/>
      <c r="FJ322" s="231"/>
      <c r="FK322" s="164" t="s">
        <v>687</v>
      </c>
    </row>
    <row r="323" spans="1:167" s="117" customFormat="1" ht="15" x14ac:dyDescent="0.25">
      <c r="A323" s="242"/>
      <c r="B323" s="243"/>
      <c r="C323" s="336" t="s">
        <v>631</v>
      </c>
      <c r="D323" s="336"/>
      <c r="E323" s="336"/>
      <c r="F323" s="336"/>
      <c r="G323" s="336"/>
      <c r="H323" s="336"/>
      <c r="I323" s="336"/>
      <c r="J323" s="336"/>
      <c r="K323" s="336"/>
      <c r="L323" s="336"/>
      <c r="M323" s="336"/>
      <c r="N323" s="345"/>
      <c r="EZ323" s="149"/>
      <c r="FA323" s="231"/>
      <c r="FB323" s="231"/>
      <c r="FC323" s="231"/>
      <c r="FD323" s="231"/>
      <c r="FF323" s="164" t="s">
        <v>631</v>
      </c>
      <c r="FJ323" s="231"/>
    </row>
    <row r="324" spans="1:167" s="117" customFormat="1" ht="15" x14ac:dyDescent="0.25">
      <c r="A324" s="242"/>
      <c r="B324" s="243"/>
      <c r="C324" s="336" t="s">
        <v>632</v>
      </c>
      <c r="D324" s="336"/>
      <c r="E324" s="336"/>
      <c r="F324" s="336"/>
      <c r="G324" s="336"/>
      <c r="H324" s="336"/>
      <c r="I324" s="336"/>
      <c r="J324" s="336"/>
      <c r="K324" s="336"/>
      <c r="L324" s="336"/>
      <c r="M324" s="336"/>
      <c r="N324" s="345"/>
      <c r="EZ324" s="149"/>
      <c r="FA324" s="231"/>
      <c r="FB324" s="231"/>
      <c r="FC324" s="231"/>
      <c r="FD324" s="231"/>
      <c r="FF324" s="164" t="s">
        <v>632</v>
      </c>
      <c r="FJ324" s="231"/>
    </row>
    <row r="325" spans="1:167" s="117" customFormat="1" ht="15" x14ac:dyDescent="0.25">
      <c r="A325" s="262"/>
      <c r="B325" s="312"/>
      <c r="C325" s="342" t="s">
        <v>74</v>
      </c>
      <c r="D325" s="342"/>
      <c r="E325" s="342"/>
      <c r="F325" s="234"/>
      <c r="G325" s="235"/>
      <c r="H325" s="235"/>
      <c r="I325" s="235"/>
      <c r="J325" s="238"/>
      <c r="K325" s="235"/>
      <c r="L325" s="267">
        <v>27413.48</v>
      </c>
      <c r="M325" s="257"/>
      <c r="N325" s="265">
        <v>250010.94</v>
      </c>
      <c r="EZ325" s="149"/>
      <c r="FA325" s="231"/>
      <c r="FB325" s="231"/>
      <c r="FC325" s="231"/>
      <c r="FD325" s="231"/>
      <c r="FJ325" s="231" t="s">
        <v>74</v>
      </c>
    </row>
    <row r="326" spans="1:167" s="117" customFormat="1" ht="34.5" x14ac:dyDescent="0.25">
      <c r="A326" s="232" t="s">
        <v>240</v>
      </c>
      <c r="B326" s="314" t="s">
        <v>683</v>
      </c>
      <c r="C326" s="342" t="s">
        <v>684</v>
      </c>
      <c r="D326" s="342"/>
      <c r="E326" s="342"/>
      <c r="F326" s="234" t="s">
        <v>647</v>
      </c>
      <c r="G326" s="235">
        <v>1.08</v>
      </c>
      <c r="H326" s="236">
        <v>1</v>
      </c>
      <c r="I326" s="268">
        <v>1.08</v>
      </c>
      <c r="J326" s="238"/>
      <c r="K326" s="235"/>
      <c r="L326" s="238"/>
      <c r="M326" s="235"/>
      <c r="N326" s="239"/>
      <c r="EZ326" s="149"/>
      <c r="FA326" s="231"/>
      <c r="FB326" s="231" t="s">
        <v>684</v>
      </c>
      <c r="FC326" s="231" t="s">
        <v>9</v>
      </c>
      <c r="FD326" s="231" t="s">
        <v>9</v>
      </c>
      <c r="FJ326" s="231"/>
    </row>
    <row r="327" spans="1:167" s="117" customFormat="1" ht="15" x14ac:dyDescent="0.25">
      <c r="A327" s="240"/>
      <c r="B327" s="313"/>
      <c r="C327" s="341" t="s">
        <v>705</v>
      </c>
      <c r="D327" s="341"/>
      <c r="E327" s="341"/>
      <c r="F327" s="341"/>
      <c r="G327" s="341"/>
      <c r="H327" s="341"/>
      <c r="I327" s="341"/>
      <c r="J327" s="341"/>
      <c r="K327" s="341"/>
      <c r="L327" s="341"/>
      <c r="M327" s="341"/>
      <c r="N327" s="343"/>
      <c r="EZ327" s="149"/>
      <c r="FA327" s="231"/>
      <c r="FB327" s="231"/>
      <c r="FC327" s="231"/>
      <c r="FD327" s="231"/>
      <c r="FE327" s="164" t="s">
        <v>705</v>
      </c>
      <c r="FJ327" s="231"/>
    </row>
    <row r="328" spans="1:167" s="117" customFormat="1" ht="68.25" x14ac:dyDescent="0.25">
      <c r="A328" s="242"/>
      <c r="B328" s="243" t="s">
        <v>624</v>
      </c>
      <c r="C328" s="336" t="s">
        <v>625</v>
      </c>
      <c r="D328" s="336"/>
      <c r="E328" s="336"/>
      <c r="F328" s="336"/>
      <c r="G328" s="336"/>
      <c r="H328" s="336"/>
      <c r="I328" s="336"/>
      <c r="J328" s="336"/>
      <c r="K328" s="336"/>
      <c r="L328" s="336"/>
      <c r="M328" s="336"/>
      <c r="N328" s="345"/>
      <c r="EZ328" s="149"/>
      <c r="FA328" s="231"/>
      <c r="FB328" s="231"/>
      <c r="FC328" s="231"/>
      <c r="FD328" s="231"/>
      <c r="FF328" s="164" t="s">
        <v>625</v>
      </c>
      <c r="FJ328" s="231"/>
    </row>
    <row r="329" spans="1:167" s="117" customFormat="1" ht="15" x14ac:dyDescent="0.25">
      <c r="A329" s="242"/>
      <c r="B329" s="243" t="s">
        <v>699</v>
      </c>
      <c r="C329" s="336" t="s">
        <v>700</v>
      </c>
      <c r="D329" s="336"/>
      <c r="E329" s="336"/>
      <c r="F329" s="336"/>
      <c r="G329" s="336"/>
      <c r="H329" s="336"/>
      <c r="I329" s="336"/>
      <c r="J329" s="336"/>
      <c r="K329" s="336"/>
      <c r="L329" s="336"/>
      <c r="M329" s="336"/>
      <c r="N329" s="345"/>
      <c r="EZ329" s="149"/>
      <c r="FA329" s="231"/>
      <c r="FB329" s="231"/>
      <c r="FC329" s="231"/>
      <c r="FD329" s="231"/>
      <c r="FF329" s="164" t="s">
        <v>700</v>
      </c>
      <c r="FJ329" s="231"/>
    </row>
    <row r="330" spans="1:167" s="117" customFormat="1" ht="15" x14ac:dyDescent="0.25">
      <c r="A330" s="244"/>
      <c r="B330" s="243" t="s">
        <v>57</v>
      </c>
      <c r="C330" s="341" t="s">
        <v>64</v>
      </c>
      <c r="D330" s="341"/>
      <c r="E330" s="341"/>
      <c r="F330" s="245"/>
      <c r="G330" s="246"/>
      <c r="H330" s="246"/>
      <c r="I330" s="246"/>
      <c r="J330" s="249">
        <v>278.99</v>
      </c>
      <c r="K330" s="269">
        <v>1.2649999999999999</v>
      </c>
      <c r="L330" s="249">
        <v>381.16</v>
      </c>
      <c r="M330" s="248">
        <v>49.45</v>
      </c>
      <c r="N330" s="250">
        <v>18848.36</v>
      </c>
      <c r="EZ330" s="149"/>
      <c r="FA330" s="231"/>
      <c r="FB330" s="231"/>
      <c r="FC330" s="231"/>
      <c r="FD330" s="231"/>
      <c r="FG330" s="164" t="s">
        <v>64</v>
      </c>
      <c r="FJ330" s="231"/>
    </row>
    <row r="331" spans="1:167" s="117" customFormat="1" ht="15" x14ac:dyDescent="0.25">
      <c r="A331" s="244"/>
      <c r="B331" s="243" t="s">
        <v>75</v>
      </c>
      <c r="C331" s="341" t="s">
        <v>79</v>
      </c>
      <c r="D331" s="341"/>
      <c r="E331" s="341"/>
      <c r="F331" s="245"/>
      <c r="G331" s="246"/>
      <c r="H331" s="246"/>
      <c r="I331" s="246"/>
      <c r="J331" s="249">
        <v>90.04</v>
      </c>
      <c r="K331" s="248">
        <v>1.1499999999999999</v>
      </c>
      <c r="L331" s="249">
        <v>111.83</v>
      </c>
      <c r="M331" s="248">
        <v>14.53</v>
      </c>
      <c r="N331" s="250">
        <v>1624.89</v>
      </c>
      <c r="EZ331" s="149"/>
      <c r="FA331" s="231"/>
      <c r="FB331" s="231"/>
      <c r="FC331" s="231"/>
      <c r="FD331" s="231"/>
      <c r="FG331" s="164" t="s">
        <v>79</v>
      </c>
      <c r="FJ331" s="231"/>
    </row>
    <row r="332" spans="1:167" s="117" customFormat="1" ht="15" x14ac:dyDescent="0.25">
      <c r="A332" s="244"/>
      <c r="B332" s="243" t="s">
        <v>80</v>
      </c>
      <c r="C332" s="341" t="s">
        <v>81</v>
      </c>
      <c r="D332" s="341"/>
      <c r="E332" s="341"/>
      <c r="F332" s="245"/>
      <c r="G332" s="246"/>
      <c r="H332" s="246"/>
      <c r="I332" s="246"/>
      <c r="J332" s="249">
        <v>5.0199999999999996</v>
      </c>
      <c r="K332" s="248">
        <v>1.1499999999999999</v>
      </c>
      <c r="L332" s="249">
        <v>6.23</v>
      </c>
      <c r="M332" s="248">
        <v>49.45</v>
      </c>
      <c r="N332" s="251">
        <v>308.07</v>
      </c>
      <c r="EZ332" s="149"/>
      <c r="FA332" s="231"/>
      <c r="FB332" s="231"/>
      <c r="FC332" s="231"/>
      <c r="FD332" s="231"/>
      <c r="FG332" s="164" t="s">
        <v>81</v>
      </c>
      <c r="FJ332" s="231"/>
    </row>
    <row r="333" spans="1:167" s="117" customFormat="1" ht="15" x14ac:dyDescent="0.25">
      <c r="A333" s="244"/>
      <c r="B333" s="243" t="s">
        <v>82</v>
      </c>
      <c r="C333" s="341" t="s">
        <v>83</v>
      </c>
      <c r="D333" s="341"/>
      <c r="E333" s="341"/>
      <c r="F333" s="245"/>
      <c r="G333" s="246"/>
      <c r="H333" s="246"/>
      <c r="I333" s="246"/>
      <c r="J333" s="249">
        <v>37.630000000000003</v>
      </c>
      <c r="K333" s="246"/>
      <c r="L333" s="249">
        <v>40.64</v>
      </c>
      <c r="M333" s="248">
        <v>9.1199999999999992</v>
      </c>
      <c r="N333" s="251">
        <v>370.64</v>
      </c>
      <c r="EZ333" s="149"/>
      <c r="FA333" s="231"/>
      <c r="FB333" s="231"/>
      <c r="FC333" s="231"/>
      <c r="FD333" s="231"/>
      <c r="FG333" s="164" t="s">
        <v>83</v>
      </c>
      <c r="FJ333" s="231"/>
    </row>
    <row r="334" spans="1:167" s="117" customFormat="1" ht="15" x14ac:dyDescent="0.25">
      <c r="A334" s="252"/>
      <c r="B334" s="243"/>
      <c r="C334" s="341" t="s">
        <v>65</v>
      </c>
      <c r="D334" s="341"/>
      <c r="E334" s="341"/>
      <c r="F334" s="245" t="s">
        <v>66</v>
      </c>
      <c r="G334" s="248">
        <v>29.68</v>
      </c>
      <c r="H334" s="269">
        <v>1.2649999999999999</v>
      </c>
      <c r="I334" s="274">
        <v>40.548816000000002</v>
      </c>
      <c r="J334" s="254"/>
      <c r="K334" s="246"/>
      <c r="L334" s="254"/>
      <c r="M334" s="246"/>
      <c r="N334" s="255"/>
      <c r="EZ334" s="149"/>
      <c r="FA334" s="231"/>
      <c r="FB334" s="231"/>
      <c r="FC334" s="231"/>
      <c r="FD334" s="231"/>
      <c r="FH334" s="164" t="s">
        <v>65</v>
      </c>
      <c r="FJ334" s="231"/>
    </row>
    <row r="335" spans="1:167" s="117" customFormat="1" ht="15" x14ac:dyDescent="0.25">
      <c r="A335" s="252"/>
      <c r="B335" s="243"/>
      <c r="C335" s="341" t="s">
        <v>84</v>
      </c>
      <c r="D335" s="341"/>
      <c r="E335" s="341"/>
      <c r="F335" s="245" t="s">
        <v>66</v>
      </c>
      <c r="G335" s="271">
        <v>0.4</v>
      </c>
      <c r="H335" s="248">
        <v>1.1499999999999999</v>
      </c>
      <c r="I335" s="270">
        <v>0.49680000000000002</v>
      </c>
      <c r="J335" s="254"/>
      <c r="K335" s="246"/>
      <c r="L335" s="254"/>
      <c r="M335" s="246"/>
      <c r="N335" s="255"/>
      <c r="EZ335" s="149"/>
      <c r="FA335" s="231"/>
      <c r="FB335" s="231"/>
      <c r="FC335" s="231"/>
      <c r="FD335" s="231"/>
      <c r="FH335" s="164" t="s">
        <v>84</v>
      </c>
      <c r="FJ335" s="231"/>
    </row>
    <row r="336" spans="1:167" s="117" customFormat="1" ht="15" x14ac:dyDescent="0.25">
      <c r="A336" s="240"/>
      <c r="B336" s="243"/>
      <c r="C336" s="344" t="s">
        <v>67</v>
      </c>
      <c r="D336" s="344"/>
      <c r="E336" s="344"/>
      <c r="F336" s="256"/>
      <c r="G336" s="257"/>
      <c r="H336" s="257"/>
      <c r="I336" s="257"/>
      <c r="J336" s="259">
        <v>406.66</v>
      </c>
      <c r="K336" s="257"/>
      <c r="L336" s="259">
        <v>533.63</v>
      </c>
      <c r="M336" s="257"/>
      <c r="N336" s="260">
        <v>20843.89</v>
      </c>
      <c r="EZ336" s="149"/>
      <c r="FA336" s="231"/>
      <c r="FB336" s="231"/>
      <c r="FC336" s="231"/>
      <c r="FD336" s="231"/>
      <c r="FI336" s="164" t="s">
        <v>67</v>
      </c>
      <c r="FJ336" s="231"/>
    </row>
    <row r="337" spans="1:167" s="117" customFormat="1" ht="15" x14ac:dyDescent="0.25">
      <c r="A337" s="252"/>
      <c r="B337" s="243"/>
      <c r="C337" s="341" t="s">
        <v>68</v>
      </c>
      <c r="D337" s="341"/>
      <c r="E337" s="341"/>
      <c r="F337" s="245"/>
      <c r="G337" s="246"/>
      <c r="H337" s="246"/>
      <c r="I337" s="246"/>
      <c r="J337" s="254"/>
      <c r="K337" s="246"/>
      <c r="L337" s="249">
        <v>387.39</v>
      </c>
      <c r="M337" s="246"/>
      <c r="N337" s="250">
        <v>19156.43</v>
      </c>
      <c r="EZ337" s="149"/>
      <c r="FA337" s="231"/>
      <c r="FB337" s="231"/>
      <c r="FC337" s="231"/>
      <c r="FD337" s="231"/>
      <c r="FH337" s="164" t="s">
        <v>68</v>
      </c>
      <c r="FJ337" s="231"/>
    </row>
    <row r="338" spans="1:167" s="117" customFormat="1" ht="23.25" x14ac:dyDescent="0.25">
      <c r="A338" s="252"/>
      <c r="B338" s="243" t="s">
        <v>649</v>
      </c>
      <c r="C338" s="341" t="s">
        <v>650</v>
      </c>
      <c r="D338" s="341"/>
      <c r="E338" s="341"/>
      <c r="F338" s="245" t="s">
        <v>71</v>
      </c>
      <c r="G338" s="261">
        <v>97</v>
      </c>
      <c r="H338" s="246"/>
      <c r="I338" s="261">
        <v>97</v>
      </c>
      <c r="J338" s="254"/>
      <c r="K338" s="246"/>
      <c r="L338" s="249">
        <v>375.77</v>
      </c>
      <c r="M338" s="246"/>
      <c r="N338" s="250">
        <v>18581.740000000002</v>
      </c>
      <c r="EZ338" s="149"/>
      <c r="FA338" s="231"/>
      <c r="FB338" s="231"/>
      <c r="FC338" s="231"/>
      <c r="FD338" s="231"/>
      <c r="FH338" s="164" t="s">
        <v>650</v>
      </c>
      <c r="FJ338" s="231"/>
    </row>
    <row r="339" spans="1:167" s="117" customFormat="1" ht="23.25" x14ac:dyDescent="0.25">
      <c r="A339" s="252"/>
      <c r="B339" s="243" t="s">
        <v>651</v>
      </c>
      <c r="C339" s="341" t="s">
        <v>652</v>
      </c>
      <c r="D339" s="341"/>
      <c r="E339" s="341"/>
      <c r="F339" s="245" t="s">
        <v>71</v>
      </c>
      <c r="G339" s="261">
        <v>51</v>
      </c>
      <c r="H339" s="246"/>
      <c r="I339" s="261">
        <v>51</v>
      </c>
      <c r="J339" s="254"/>
      <c r="K339" s="246"/>
      <c r="L339" s="249">
        <v>197.57</v>
      </c>
      <c r="M339" s="246"/>
      <c r="N339" s="250">
        <v>9769.7800000000007</v>
      </c>
      <c r="EZ339" s="149"/>
      <c r="FA339" s="231"/>
      <c r="FB339" s="231"/>
      <c r="FC339" s="231"/>
      <c r="FD339" s="231"/>
      <c r="FH339" s="164" t="s">
        <v>652</v>
      </c>
      <c r="FJ339" s="231"/>
    </row>
    <row r="340" spans="1:167" s="117" customFormat="1" ht="15" x14ac:dyDescent="0.25">
      <c r="A340" s="262"/>
      <c r="B340" s="312"/>
      <c r="C340" s="342" t="s">
        <v>74</v>
      </c>
      <c r="D340" s="342"/>
      <c r="E340" s="342"/>
      <c r="F340" s="234"/>
      <c r="G340" s="235"/>
      <c r="H340" s="235"/>
      <c r="I340" s="235"/>
      <c r="J340" s="238"/>
      <c r="K340" s="235"/>
      <c r="L340" s="267">
        <v>1106.97</v>
      </c>
      <c r="M340" s="257"/>
      <c r="N340" s="265">
        <v>49195.41</v>
      </c>
      <c r="EZ340" s="149"/>
      <c r="FA340" s="231"/>
      <c r="FB340" s="231"/>
      <c r="FC340" s="231"/>
      <c r="FD340" s="231"/>
      <c r="FJ340" s="231" t="s">
        <v>74</v>
      </c>
    </row>
    <row r="341" spans="1:167" s="117" customFormat="1" ht="45" x14ac:dyDescent="0.25">
      <c r="A341" s="232" t="s">
        <v>243</v>
      </c>
      <c r="B341" s="314" t="s">
        <v>583</v>
      </c>
      <c r="C341" s="342" t="s">
        <v>584</v>
      </c>
      <c r="D341" s="342"/>
      <c r="E341" s="342"/>
      <c r="F341" s="234" t="s">
        <v>290</v>
      </c>
      <c r="G341" s="235">
        <v>110.16</v>
      </c>
      <c r="H341" s="236">
        <v>1</v>
      </c>
      <c r="I341" s="268">
        <v>110.16</v>
      </c>
      <c r="J341" s="264">
        <v>169.63</v>
      </c>
      <c r="K341" s="266">
        <v>1.04236</v>
      </c>
      <c r="L341" s="267">
        <v>19478</v>
      </c>
      <c r="M341" s="268">
        <v>9.1199999999999992</v>
      </c>
      <c r="N341" s="265">
        <v>177639.36</v>
      </c>
      <c r="EZ341" s="149"/>
      <c r="FA341" s="231"/>
      <c r="FB341" s="231" t="s">
        <v>584</v>
      </c>
      <c r="FC341" s="231" t="s">
        <v>9</v>
      </c>
      <c r="FD341" s="231" t="s">
        <v>9</v>
      </c>
      <c r="FJ341" s="231"/>
    </row>
    <row r="342" spans="1:167" s="117" customFormat="1" ht="15" x14ac:dyDescent="0.25">
      <c r="A342" s="240"/>
      <c r="B342" s="313"/>
      <c r="C342" s="341" t="s">
        <v>706</v>
      </c>
      <c r="D342" s="341"/>
      <c r="E342" s="341"/>
      <c r="F342" s="341"/>
      <c r="G342" s="341"/>
      <c r="H342" s="341"/>
      <c r="I342" s="341"/>
      <c r="J342" s="341"/>
      <c r="K342" s="341"/>
      <c r="L342" s="341"/>
      <c r="M342" s="341"/>
      <c r="N342" s="343"/>
      <c r="EZ342" s="149"/>
      <c r="FA342" s="231"/>
      <c r="FB342" s="231"/>
      <c r="FC342" s="231"/>
      <c r="FD342" s="231"/>
      <c r="FE342" s="164" t="s">
        <v>706</v>
      </c>
      <c r="FJ342" s="231"/>
    </row>
    <row r="343" spans="1:167" s="117" customFormat="1" ht="15" x14ac:dyDescent="0.25">
      <c r="A343" s="240"/>
      <c r="B343" s="313"/>
      <c r="C343" s="341" t="s">
        <v>687</v>
      </c>
      <c r="D343" s="341"/>
      <c r="E343" s="341"/>
      <c r="F343" s="341"/>
      <c r="G343" s="341"/>
      <c r="H343" s="341"/>
      <c r="I343" s="341"/>
      <c r="J343" s="341"/>
      <c r="K343" s="341"/>
      <c r="L343" s="341"/>
      <c r="M343" s="341"/>
      <c r="N343" s="343"/>
      <c r="EZ343" s="149"/>
      <c r="FA343" s="231"/>
      <c r="FB343" s="231"/>
      <c r="FC343" s="231"/>
      <c r="FD343" s="231"/>
      <c r="FJ343" s="231"/>
      <c r="FK343" s="164" t="s">
        <v>687</v>
      </c>
    </row>
    <row r="344" spans="1:167" s="117" customFormat="1" ht="15" x14ac:dyDescent="0.25">
      <c r="A344" s="242"/>
      <c r="B344" s="243"/>
      <c r="C344" s="336" t="s">
        <v>631</v>
      </c>
      <c r="D344" s="336"/>
      <c r="E344" s="336"/>
      <c r="F344" s="336"/>
      <c r="G344" s="336"/>
      <c r="H344" s="336"/>
      <c r="I344" s="336"/>
      <c r="J344" s="336"/>
      <c r="K344" s="336"/>
      <c r="L344" s="336"/>
      <c r="M344" s="336"/>
      <c r="N344" s="345"/>
      <c r="EZ344" s="149"/>
      <c r="FA344" s="231"/>
      <c r="FB344" s="231"/>
      <c r="FC344" s="231"/>
      <c r="FD344" s="231"/>
      <c r="FF344" s="164" t="s">
        <v>631</v>
      </c>
      <c r="FJ344" s="231"/>
    </row>
    <row r="345" spans="1:167" s="117" customFormat="1" ht="15" x14ac:dyDescent="0.25">
      <c r="A345" s="242"/>
      <c r="B345" s="243"/>
      <c r="C345" s="336" t="s">
        <v>632</v>
      </c>
      <c r="D345" s="336"/>
      <c r="E345" s="336"/>
      <c r="F345" s="336"/>
      <c r="G345" s="336"/>
      <c r="H345" s="336"/>
      <c r="I345" s="336"/>
      <c r="J345" s="336"/>
      <c r="K345" s="336"/>
      <c r="L345" s="336"/>
      <c r="M345" s="336"/>
      <c r="N345" s="345"/>
      <c r="EZ345" s="149"/>
      <c r="FA345" s="231"/>
      <c r="FB345" s="231"/>
      <c r="FC345" s="231"/>
      <c r="FD345" s="231"/>
      <c r="FF345" s="164" t="s">
        <v>632</v>
      </c>
      <c r="FJ345" s="231"/>
    </row>
    <row r="346" spans="1:167" s="117" customFormat="1" ht="15" x14ac:dyDescent="0.25">
      <c r="A346" s="262"/>
      <c r="B346" s="312"/>
      <c r="C346" s="342" t="s">
        <v>74</v>
      </c>
      <c r="D346" s="342"/>
      <c r="E346" s="342"/>
      <c r="F346" s="234"/>
      <c r="G346" s="235"/>
      <c r="H346" s="235"/>
      <c r="I346" s="235"/>
      <c r="J346" s="238"/>
      <c r="K346" s="235"/>
      <c r="L346" s="267">
        <v>19478</v>
      </c>
      <c r="M346" s="257"/>
      <c r="N346" s="265">
        <v>177639.36</v>
      </c>
      <c r="EZ346" s="149"/>
      <c r="FA346" s="231"/>
      <c r="FB346" s="231"/>
      <c r="FC346" s="231"/>
      <c r="FD346" s="231"/>
      <c r="FJ346" s="231" t="s">
        <v>74</v>
      </c>
    </row>
    <row r="347" spans="1:167" s="117" customFormat="1" ht="34.5" x14ac:dyDescent="0.25">
      <c r="A347" s="232" t="s">
        <v>246</v>
      </c>
      <c r="B347" s="314" t="s">
        <v>683</v>
      </c>
      <c r="C347" s="342" t="s">
        <v>684</v>
      </c>
      <c r="D347" s="342"/>
      <c r="E347" s="342"/>
      <c r="F347" s="234" t="s">
        <v>647</v>
      </c>
      <c r="G347" s="235">
        <v>0.2</v>
      </c>
      <c r="H347" s="236">
        <v>1</v>
      </c>
      <c r="I347" s="277">
        <v>0.2</v>
      </c>
      <c r="J347" s="238"/>
      <c r="K347" s="235"/>
      <c r="L347" s="238"/>
      <c r="M347" s="235"/>
      <c r="N347" s="239"/>
      <c r="EZ347" s="149"/>
      <c r="FA347" s="231"/>
      <c r="FB347" s="231" t="s">
        <v>684</v>
      </c>
      <c r="FC347" s="231" t="s">
        <v>9</v>
      </c>
      <c r="FD347" s="231" t="s">
        <v>9</v>
      </c>
      <c r="FJ347" s="231"/>
    </row>
    <row r="348" spans="1:167" s="117" customFormat="1" ht="15" x14ac:dyDescent="0.25">
      <c r="A348" s="240"/>
      <c r="B348" s="313"/>
      <c r="C348" s="341" t="s">
        <v>707</v>
      </c>
      <c r="D348" s="341"/>
      <c r="E348" s="341"/>
      <c r="F348" s="341"/>
      <c r="G348" s="341"/>
      <c r="H348" s="341"/>
      <c r="I348" s="341"/>
      <c r="J348" s="341"/>
      <c r="K348" s="341"/>
      <c r="L348" s="341"/>
      <c r="M348" s="341"/>
      <c r="N348" s="343"/>
      <c r="EZ348" s="149"/>
      <c r="FA348" s="231"/>
      <c r="FB348" s="231"/>
      <c r="FC348" s="231"/>
      <c r="FD348" s="231"/>
      <c r="FE348" s="164" t="s">
        <v>707</v>
      </c>
      <c r="FJ348" s="231"/>
    </row>
    <row r="349" spans="1:167" s="117" customFormat="1" ht="68.25" x14ac:dyDescent="0.25">
      <c r="A349" s="242"/>
      <c r="B349" s="243" t="s">
        <v>624</v>
      </c>
      <c r="C349" s="336" t="s">
        <v>625</v>
      </c>
      <c r="D349" s="336"/>
      <c r="E349" s="336"/>
      <c r="F349" s="336"/>
      <c r="G349" s="336"/>
      <c r="H349" s="336"/>
      <c r="I349" s="336"/>
      <c r="J349" s="336"/>
      <c r="K349" s="336"/>
      <c r="L349" s="336"/>
      <c r="M349" s="336"/>
      <c r="N349" s="345"/>
      <c r="EZ349" s="149"/>
      <c r="FA349" s="231"/>
      <c r="FB349" s="231"/>
      <c r="FC349" s="231"/>
      <c r="FD349" s="231"/>
      <c r="FF349" s="164" t="s">
        <v>625</v>
      </c>
      <c r="FJ349" s="231"/>
    </row>
    <row r="350" spans="1:167" s="117" customFormat="1" ht="15" x14ac:dyDescent="0.25">
      <c r="A350" s="242"/>
      <c r="B350" s="243" t="s">
        <v>699</v>
      </c>
      <c r="C350" s="336" t="s">
        <v>700</v>
      </c>
      <c r="D350" s="336"/>
      <c r="E350" s="336"/>
      <c r="F350" s="336"/>
      <c r="G350" s="336"/>
      <c r="H350" s="336"/>
      <c r="I350" s="336"/>
      <c r="J350" s="336"/>
      <c r="K350" s="336"/>
      <c r="L350" s="336"/>
      <c r="M350" s="336"/>
      <c r="N350" s="345"/>
      <c r="EZ350" s="149"/>
      <c r="FA350" s="231"/>
      <c r="FB350" s="231"/>
      <c r="FC350" s="231"/>
      <c r="FD350" s="231"/>
      <c r="FF350" s="164" t="s">
        <v>700</v>
      </c>
      <c r="FJ350" s="231"/>
    </row>
    <row r="351" spans="1:167" s="117" customFormat="1" ht="15" x14ac:dyDescent="0.25">
      <c r="A351" s="244"/>
      <c r="B351" s="243" t="s">
        <v>57</v>
      </c>
      <c r="C351" s="341" t="s">
        <v>64</v>
      </c>
      <c r="D351" s="341"/>
      <c r="E351" s="341"/>
      <c r="F351" s="245"/>
      <c r="G351" s="246"/>
      <c r="H351" s="246"/>
      <c r="I351" s="246"/>
      <c r="J351" s="249">
        <v>278.99</v>
      </c>
      <c r="K351" s="269">
        <v>1.2649999999999999</v>
      </c>
      <c r="L351" s="249">
        <v>70.58</v>
      </c>
      <c r="M351" s="248">
        <v>49.45</v>
      </c>
      <c r="N351" s="250">
        <v>3490.18</v>
      </c>
      <c r="EZ351" s="149"/>
      <c r="FA351" s="231"/>
      <c r="FB351" s="231"/>
      <c r="FC351" s="231"/>
      <c r="FD351" s="231"/>
      <c r="FG351" s="164" t="s">
        <v>64</v>
      </c>
      <c r="FJ351" s="231"/>
    </row>
    <row r="352" spans="1:167" s="117" customFormat="1" ht="15" x14ac:dyDescent="0.25">
      <c r="A352" s="244"/>
      <c r="B352" s="243" t="s">
        <v>75</v>
      </c>
      <c r="C352" s="341" t="s">
        <v>79</v>
      </c>
      <c r="D352" s="341"/>
      <c r="E352" s="341"/>
      <c r="F352" s="245"/>
      <c r="G352" s="246"/>
      <c r="H352" s="246"/>
      <c r="I352" s="246"/>
      <c r="J352" s="249">
        <v>90.04</v>
      </c>
      <c r="K352" s="248">
        <v>1.1499999999999999</v>
      </c>
      <c r="L352" s="249">
        <v>20.71</v>
      </c>
      <c r="M352" s="248">
        <v>14.53</v>
      </c>
      <c r="N352" s="251">
        <v>300.92</v>
      </c>
      <c r="EZ352" s="149"/>
      <c r="FA352" s="231"/>
      <c r="FB352" s="231"/>
      <c r="FC352" s="231"/>
      <c r="FD352" s="231"/>
      <c r="FG352" s="164" t="s">
        <v>79</v>
      </c>
      <c r="FJ352" s="231"/>
    </row>
    <row r="353" spans="1:167" s="117" customFormat="1" ht="15" x14ac:dyDescent="0.25">
      <c r="A353" s="244"/>
      <c r="B353" s="243" t="s">
        <v>80</v>
      </c>
      <c r="C353" s="341" t="s">
        <v>81</v>
      </c>
      <c r="D353" s="341"/>
      <c r="E353" s="341"/>
      <c r="F353" s="245"/>
      <c r="G353" s="246"/>
      <c r="H353" s="246"/>
      <c r="I353" s="246"/>
      <c r="J353" s="249">
        <v>5.0199999999999996</v>
      </c>
      <c r="K353" s="248">
        <v>1.1499999999999999</v>
      </c>
      <c r="L353" s="249">
        <v>1.1499999999999999</v>
      </c>
      <c r="M353" s="248">
        <v>49.45</v>
      </c>
      <c r="N353" s="251">
        <v>56.87</v>
      </c>
      <c r="EZ353" s="149"/>
      <c r="FA353" s="231"/>
      <c r="FB353" s="231"/>
      <c r="FC353" s="231"/>
      <c r="FD353" s="231"/>
      <c r="FG353" s="164" t="s">
        <v>81</v>
      </c>
      <c r="FJ353" s="231"/>
    </row>
    <row r="354" spans="1:167" s="117" customFormat="1" ht="15" x14ac:dyDescent="0.25">
      <c r="A354" s="244"/>
      <c r="B354" s="243" t="s">
        <v>82</v>
      </c>
      <c r="C354" s="341" t="s">
        <v>83</v>
      </c>
      <c r="D354" s="341"/>
      <c r="E354" s="341"/>
      <c r="F354" s="245"/>
      <c r="G354" s="246"/>
      <c r="H354" s="246"/>
      <c r="I354" s="246"/>
      <c r="J354" s="249">
        <v>37.630000000000003</v>
      </c>
      <c r="K354" s="246"/>
      <c r="L354" s="249">
        <v>7.53</v>
      </c>
      <c r="M354" s="248">
        <v>9.1199999999999992</v>
      </c>
      <c r="N354" s="251">
        <v>68.67</v>
      </c>
      <c r="EZ354" s="149"/>
      <c r="FA354" s="231"/>
      <c r="FB354" s="231"/>
      <c r="FC354" s="231"/>
      <c r="FD354" s="231"/>
      <c r="FG354" s="164" t="s">
        <v>83</v>
      </c>
      <c r="FJ354" s="231"/>
    </row>
    <row r="355" spans="1:167" s="117" customFormat="1" ht="15" x14ac:dyDescent="0.25">
      <c r="A355" s="252"/>
      <c r="B355" s="243"/>
      <c r="C355" s="341" t="s">
        <v>65</v>
      </c>
      <c r="D355" s="341"/>
      <c r="E355" s="341"/>
      <c r="F355" s="245" t="s">
        <v>66</v>
      </c>
      <c r="G355" s="248">
        <v>29.68</v>
      </c>
      <c r="H355" s="269">
        <v>1.2649999999999999</v>
      </c>
      <c r="I355" s="272">
        <v>7.5090399999999997</v>
      </c>
      <c r="J355" s="254"/>
      <c r="K355" s="246"/>
      <c r="L355" s="254"/>
      <c r="M355" s="246"/>
      <c r="N355" s="255"/>
      <c r="EZ355" s="149"/>
      <c r="FA355" s="231"/>
      <c r="FB355" s="231"/>
      <c r="FC355" s="231"/>
      <c r="FD355" s="231"/>
      <c r="FH355" s="164" t="s">
        <v>65</v>
      </c>
      <c r="FJ355" s="231"/>
    </row>
    <row r="356" spans="1:167" s="117" customFormat="1" ht="15" x14ac:dyDescent="0.25">
      <c r="A356" s="252"/>
      <c r="B356" s="243"/>
      <c r="C356" s="341" t="s">
        <v>84</v>
      </c>
      <c r="D356" s="341"/>
      <c r="E356" s="341"/>
      <c r="F356" s="245" t="s">
        <v>66</v>
      </c>
      <c r="G356" s="271">
        <v>0.4</v>
      </c>
      <c r="H356" s="248">
        <v>1.1499999999999999</v>
      </c>
      <c r="I356" s="269">
        <v>9.1999999999999998E-2</v>
      </c>
      <c r="J356" s="254"/>
      <c r="K356" s="246"/>
      <c r="L356" s="254"/>
      <c r="M356" s="246"/>
      <c r="N356" s="255"/>
      <c r="EZ356" s="149"/>
      <c r="FA356" s="231"/>
      <c r="FB356" s="231"/>
      <c r="FC356" s="231"/>
      <c r="FD356" s="231"/>
      <c r="FH356" s="164" t="s">
        <v>84</v>
      </c>
      <c r="FJ356" s="231"/>
    </row>
    <row r="357" spans="1:167" s="117" customFormat="1" ht="15" x14ac:dyDescent="0.25">
      <c r="A357" s="240"/>
      <c r="B357" s="243"/>
      <c r="C357" s="344" t="s">
        <v>67</v>
      </c>
      <c r="D357" s="344"/>
      <c r="E357" s="344"/>
      <c r="F357" s="256"/>
      <c r="G357" s="257"/>
      <c r="H357" s="257"/>
      <c r="I357" s="257"/>
      <c r="J357" s="259">
        <v>406.66</v>
      </c>
      <c r="K357" s="257"/>
      <c r="L357" s="259">
        <v>98.82</v>
      </c>
      <c r="M357" s="257"/>
      <c r="N357" s="260">
        <v>3859.77</v>
      </c>
      <c r="EZ357" s="149"/>
      <c r="FA357" s="231"/>
      <c r="FB357" s="231"/>
      <c r="FC357" s="231"/>
      <c r="FD357" s="231"/>
      <c r="FI357" s="164" t="s">
        <v>67</v>
      </c>
      <c r="FJ357" s="231"/>
    </row>
    <row r="358" spans="1:167" s="117" customFormat="1" ht="15" x14ac:dyDescent="0.25">
      <c r="A358" s="252"/>
      <c r="B358" s="243"/>
      <c r="C358" s="341" t="s">
        <v>68</v>
      </c>
      <c r="D358" s="341"/>
      <c r="E358" s="341"/>
      <c r="F358" s="245"/>
      <c r="G358" s="246"/>
      <c r="H358" s="246"/>
      <c r="I358" s="246"/>
      <c r="J358" s="254"/>
      <c r="K358" s="246"/>
      <c r="L358" s="249">
        <v>71.73</v>
      </c>
      <c r="M358" s="246"/>
      <c r="N358" s="250">
        <v>3547.05</v>
      </c>
      <c r="EZ358" s="149"/>
      <c r="FA358" s="231"/>
      <c r="FB358" s="231"/>
      <c r="FC358" s="231"/>
      <c r="FD358" s="231"/>
      <c r="FH358" s="164" t="s">
        <v>68</v>
      </c>
      <c r="FJ358" s="231"/>
    </row>
    <row r="359" spans="1:167" s="117" customFormat="1" ht="23.25" x14ac:dyDescent="0.25">
      <c r="A359" s="252"/>
      <c r="B359" s="243" t="s">
        <v>649</v>
      </c>
      <c r="C359" s="341" t="s">
        <v>650</v>
      </c>
      <c r="D359" s="341"/>
      <c r="E359" s="341"/>
      <c r="F359" s="245" t="s">
        <v>71</v>
      </c>
      <c r="G359" s="261">
        <v>97</v>
      </c>
      <c r="H359" s="246"/>
      <c r="I359" s="261">
        <v>97</v>
      </c>
      <c r="J359" s="254"/>
      <c r="K359" s="246"/>
      <c r="L359" s="249">
        <v>69.58</v>
      </c>
      <c r="M359" s="246"/>
      <c r="N359" s="250">
        <v>3440.64</v>
      </c>
      <c r="EZ359" s="149"/>
      <c r="FA359" s="231"/>
      <c r="FB359" s="231"/>
      <c r="FC359" s="231"/>
      <c r="FD359" s="231"/>
      <c r="FH359" s="164" t="s">
        <v>650</v>
      </c>
      <c r="FJ359" s="231"/>
    </row>
    <row r="360" spans="1:167" s="117" customFormat="1" ht="23.25" x14ac:dyDescent="0.25">
      <c r="A360" s="252"/>
      <c r="B360" s="243" t="s">
        <v>651</v>
      </c>
      <c r="C360" s="341" t="s">
        <v>652</v>
      </c>
      <c r="D360" s="341"/>
      <c r="E360" s="341"/>
      <c r="F360" s="245" t="s">
        <v>71</v>
      </c>
      <c r="G360" s="261">
        <v>51</v>
      </c>
      <c r="H360" s="246"/>
      <c r="I360" s="261">
        <v>51</v>
      </c>
      <c r="J360" s="254"/>
      <c r="K360" s="246"/>
      <c r="L360" s="249">
        <v>36.58</v>
      </c>
      <c r="M360" s="246"/>
      <c r="N360" s="250">
        <v>1809</v>
      </c>
      <c r="EZ360" s="149"/>
      <c r="FA360" s="231"/>
      <c r="FB360" s="231"/>
      <c r="FC360" s="231"/>
      <c r="FD360" s="231"/>
      <c r="FH360" s="164" t="s">
        <v>652</v>
      </c>
      <c r="FJ360" s="231"/>
    </row>
    <row r="361" spans="1:167" s="117" customFormat="1" ht="15" x14ac:dyDescent="0.25">
      <c r="A361" s="262"/>
      <c r="B361" s="312"/>
      <c r="C361" s="342" t="s">
        <v>74</v>
      </c>
      <c r="D361" s="342"/>
      <c r="E361" s="342"/>
      <c r="F361" s="234"/>
      <c r="G361" s="235"/>
      <c r="H361" s="235"/>
      <c r="I361" s="235"/>
      <c r="J361" s="238"/>
      <c r="K361" s="235"/>
      <c r="L361" s="264">
        <v>204.98</v>
      </c>
      <c r="M361" s="257"/>
      <c r="N361" s="265">
        <v>9109.41</v>
      </c>
      <c r="EZ361" s="149"/>
      <c r="FA361" s="231"/>
      <c r="FB361" s="231"/>
      <c r="FC361" s="231"/>
      <c r="FD361" s="231"/>
      <c r="FJ361" s="231" t="s">
        <v>74</v>
      </c>
    </row>
    <row r="362" spans="1:167" s="117" customFormat="1" ht="45" x14ac:dyDescent="0.25">
      <c r="A362" s="232" t="s">
        <v>250</v>
      </c>
      <c r="B362" s="314" t="s">
        <v>583</v>
      </c>
      <c r="C362" s="342" t="s">
        <v>584</v>
      </c>
      <c r="D362" s="342"/>
      <c r="E362" s="342"/>
      <c r="F362" s="234" t="s">
        <v>290</v>
      </c>
      <c r="G362" s="235">
        <v>20.399999999999999</v>
      </c>
      <c r="H362" s="236">
        <v>1</v>
      </c>
      <c r="I362" s="277">
        <v>20.399999999999999</v>
      </c>
      <c r="J362" s="264">
        <v>169.63</v>
      </c>
      <c r="K362" s="266">
        <v>1.04236</v>
      </c>
      <c r="L362" s="267">
        <v>3607.04</v>
      </c>
      <c r="M362" s="268">
        <v>9.1199999999999992</v>
      </c>
      <c r="N362" s="265">
        <v>32896.199999999997</v>
      </c>
      <c r="EZ362" s="149"/>
      <c r="FA362" s="231"/>
      <c r="FB362" s="231" t="s">
        <v>584</v>
      </c>
      <c r="FC362" s="231" t="s">
        <v>9</v>
      </c>
      <c r="FD362" s="231" t="s">
        <v>9</v>
      </c>
      <c r="FJ362" s="231"/>
    </row>
    <row r="363" spans="1:167" s="117" customFormat="1" ht="15" x14ac:dyDescent="0.25">
      <c r="A363" s="240"/>
      <c r="B363" s="313"/>
      <c r="C363" s="341" t="s">
        <v>708</v>
      </c>
      <c r="D363" s="341"/>
      <c r="E363" s="341"/>
      <c r="F363" s="341"/>
      <c r="G363" s="341"/>
      <c r="H363" s="341"/>
      <c r="I363" s="341"/>
      <c r="J363" s="341"/>
      <c r="K363" s="341"/>
      <c r="L363" s="341"/>
      <c r="M363" s="341"/>
      <c r="N363" s="343"/>
      <c r="EZ363" s="149"/>
      <c r="FA363" s="231"/>
      <c r="FB363" s="231"/>
      <c r="FC363" s="231"/>
      <c r="FD363" s="231"/>
      <c r="FE363" s="164" t="s">
        <v>708</v>
      </c>
      <c r="FJ363" s="231"/>
    </row>
    <row r="364" spans="1:167" s="117" customFormat="1" ht="15" x14ac:dyDescent="0.25">
      <c r="A364" s="240"/>
      <c r="B364" s="313"/>
      <c r="C364" s="341" t="s">
        <v>687</v>
      </c>
      <c r="D364" s="341"/>
      <c r="E364" s="341"/>
      <c r="F364" s="341"/>
      <c r="G364" s="341"/>
      <c r="H364" s="341"/>
      <c r="I364" s="341"/>
      <c r="J364" s="341"/>
      <c r="K364" s="341"/>
      <c r="L364" s="341"/>
      <c r="M364" s="341"/>
      <c r="N364" s="343"/>
      <c r="EZ364" s="149"/>
      <c r="FA364" s="231"/>
      <c r="FB364" s="231"/>
      <c r="FC364" s="231"/>
      <c r="FD364" s="231"/>
      <c r="FJ364" s="231"/>
      <c r="FK364" s="164" t="s">
        <v>687</v>
      </c>
    </row>
    <row r="365" spans="1:167" s="117" customFormat="1" ht="15" x14ac:dyDescent="0.25">
      <c r="A365" s="242"/>
      <c r="B365" s="243"/>
      <c r="C365" s="336" t="s">
        <v>631</v>
      </c>
      <c r="D365" s="336"/>
      <c r="E365" s="336"/>
      <c r="F365" s="336"/>
      <c r="G365" s="336"/>
      <c r="H365" s="336"/>
      <c r="I365" s="336"/>
      <c r="J365" s="336"/>
      <c r="K365" s="336"/>
      <c r="L365" s="336"/>
      <c r="M365" s="336"/>
      <c r="N365" s="345"/>
      <c r="EZ365" s="149"/>
      <c r="FA365" s="231"/>
      <c r="FB365" s="231"/>
      <c r="FC365" s="231"/>
      <c r="FD365" s="231"/>
      <c r="FF365" s="164" t="s">
        <v>631</v>
      </c>
      <c r="FJ365" s="231"/>
    </row>
    <row r="366" spans="1:167" s="117" customFormat="1" ht="15" x14ac:dyDescent="0.25">
      <c r="A366" s="242"/>
      <c r="B366" s="243"/>
      <c r="C366" s="336" t="s">
        <v>632</v>
      </c>
      <c r="D366" s="336"/>
      <c r="E366" s="336"/>
      <c r="F366" s="336"/>
      <c r="G366" s="336"/>
      <c r="H366" s="336"/>
      <c r="I366" s="336"/>
      <c r="J366" s="336"/>
      <c r="K366" s="336"/>
      <c r="L366" s="336"/>
      <c r="M366" s="336"/>
      <c r="N366" s="345"/>
      <c r="EZ366" s="149"/>
      <c r="FA366" s="231"/>
      <c r="FB366" s="231"/>
      <c r="FC366" s="231"/>
      <c r="FD366" s="231"/>
      <c r="FF366" s="164" t="s">
        <v>632</v>
      </c>
      <c r="FJ366" s="231"/>
    </row>
    <row r="367" spans="1:167" s="117" customFormat="1" ht="15" x14ac:dyDescent="0.25">
      <c r="A367" s="262"/>
      <c r="B367" s="312"/>
      <c r="C367" s="342" t="s">
        <v>74</v>
      </c>
      <c r="D367" s="342"/>
      <c r="E367" s="342"/>
      <c r="F367" s="234"/>
      <c r="G367" s="235"/>
      <c r="H367" s="235"/>
      <c r="I367" s="235"/>
      <c r="J367" s="238"/>
      <c r="K367" s="235"/>
      <c r="L367" s="267">
        <v>3607.04</v>
      </c>
      <c r="M367" s="257"/>
      <c r="N367" s="265">
        <v>32896.199999999997</v>
      </c>
      <c r="EZ367" s="149"/>
      <c r="FA367" s="231"/>
      <c r="FB367" s="231"/>
      <c r="FC367" s="231"/>
      <c r="FD367" s="231"/>
      <c r="FJ367" s="231" t="s">
        <v>74</v>
      </c>
    </row>
    <row r="368" spans="1:167" s="117" customFormat="1" ht="34.5" x14ac:dyDescent="0.25">
      <c r="A368" s="232" t="s">
        <v>254</v>
      </c>
      <c r="B368" s="314" t="s">
        <v>683</v>
      </c>
      <c r="C368" s="342" t="s">
        <v>684</v>
      </c>
      <c r="D368" s="342"/>
      <c r="E368" s="342"/>
      <c r="F368" s="234" t="s">
        <v>647</v>
      </c>
      <c r="G368" s="235">
        <v>0.4</v>
      </c>
      <c r="H368" s="236">
        <v>1</v>
      </c>
      <c r="I368" s="277">
        <v>0.4</v>
      </c>
      <c r="J368" s="238"/>
      <c r="K368" s="235"/>
      <c r="L368" s="238"/>
      <c r="M368" s="235"/>
      <c r="N368" s="239"/>
      <c r="EZ368" s="149"/>
      <c r="FA368" s="231"/>
      <c r="FB368" s="231" t="s">
        <v>684</v>
      </c>
      <c r="FC368" s="231" t="s">
        <v>9</v>
      </c>
      <c r="FD368" s="231" t="s">
        <v>9</v>
      </c>
      <c r="FJ368" s="231"/>
    </row>
    <row r="369" spans="1:166" s="117" customFormat="1" ht="15" x14ac:dyDescent="0.25">
      <c r="A369" s="240"/>
      <c r="B369" s="313"/>
      <c r="C369" s="341" t="s">
        <v>709</v>
      </c>
      <c r="D369" s="341"/>
      <c r="E369" s="341"/>
      <c r="F369" s="341"/>
      <c r="G369" s="341"/>
      <c r="H369" s="341"/>
      <c r="I369" s="341"/>
      <c r="J369" s="341"/>
      <c r="K369" s="341"/>
      <c r="L369" s="341"/>
      <c r="M369" s="341"/>
      <c r="N369" s="343"/>
      <c r="EZ369" s="149"/>
      <c r="FA369" s="231"/>
      <c r="FB369" s="231"/>
      <c r="FC369" s="231"/>
      <c r="FD369" s="231"/>
      <c r="FE369" s="164" t="s">
        <v>709</v>
      </c>
      <c r="FJ369" s="231"/>
    </row>
    <row r="370" spans="1:166" s="117" customFormat="1" ht="68.25" x14ac:dyDescent="0.25">
      <c r="A370" s="242"/>
      <c r="B370" s="243" t="s">
        <v>624</v>
      </c>
      <c r="C370" s="336" t="s">
        <v>625</v>
      </c>
      <c r="D370" s="336"/>
      <c r="E370" s="336"/>
      <c r="F370" s="336"/>
      <c r="G370" s="336"/>
      <c r="H370" s="336"/>
      <c r="I370" s="336"/>
      <c r="J370" s="336"/>
      <c r="K370" s="336"/>
      <c r="L370" s="336"/>
      <c r="M370" s="336"/>
      <c r="N370" s="345"/>
      <c r="EZ370" s="149"/>
      <c r="FA370" s="231"/>
      <c r="FB370" s="231"/>
      <c r="FC370" s="231"/>
      <c r="FD370" s="231"/>
      <c r="FF370" s="164" t="s">
        <v>625</v>
      </c>
      <c r="FJ370" s="231"/>
    </row>
    <row r="371" spans="1:166" s="117" customFormat="1" ht="15" x14ac:dyDescent="0.25">
      <c r="A371" s="242"/>
      <c r="B371" s="243" t="s">
        <v>699</v>
      </c>
      <c r="C371" s="336" t="s">
        <v>700</v>
      </c>
      <c r="D371" s="336"/>
      <c r="E371" s="336"/>
      <c r="F371" s="336"/>
      <c r="G371" s="336"/>
      <c r="H371" s="336"/>
      <c r="I371" s="336"/>
      <c r="J371" s="336"/>
      <c r="K371" s="336"/>
      <c r="L371" s="336"/>
      <c r="M371" s="336"/>
      <c r="N371" s="345"/>
      <c r="EZ371" s="149"/>
      <c r="FA371" s="231"/>
      <c r="FB371" s="231"/>
      <c r="FC371" s="231"/>
      <c r="FD371" s="231"/>
      <c r="FF371" s="164" t="s">
        <v>700</v>
      </c>
      <c r="FJ371" s="231"/>
    </row>
    <row r="372" spans="1:166" s="117" customFormat="1" ht="15" x14ac:dyDescent="0.25">
      <c r="A372" s="244"/>
      <c r="B372" s="243" t="s">
        <v>57</v>
      </c>
      <c r="C372" s="341" t="s">
        <v>64</v>
      </c>
      <c r="D372" s="341"/>
      <c r="E372" s="341"/>
      <c r="F372" s="245"/>
      <c r="G372" s="246"/>
      <c r="H372" s="246"/>
      <c r="I372" s="246"/>
      <c r="J372" s="249">
        <v>278.99</v>
      </c>
      <c r="K372" s="269">
        <v>1.2649999999999999</v>
      </c>
      <c r="L372" s="249">
        <v>141.16999999999999</v>
      </c>
      <c r="M372" s="248">
        <v>49.45</v>
      </c>
      <c r="N372" s="250">
        <v>6980.86</v>
      </c>
      <c r="EZ372" s="149"/>
      <c r="FA372" s="231"/>
      <c r="FB372" s="231"/>
      <c r="FC372" s="231"/>
      <c r="FD372" s="231"/>
      <c r="FG372" s="164" t="s">
        <v>64</v>
      </c>
      <c r="FJ372" s="231"/>
    </row>
    <row r="373" spans="1:166" s="117" customFormat="1" ht="15" x14ac:dyDescent="0.25">
      <c r="A373" s="244"/>
      <c r="B373" s="243" t="s">
        <v>75</v>
      </c>
      <c r="C373" s="341" t="s">
        <v>79</v>
      </c>
      <c r="D373" s="341"/>
      <c r="E373" s="341"/>
      <c r="F373" s="245"/>
      <c r="G373" s="246"/>
      <c r="H373" s="246"/>
      <c r="I373" s="246"/>
      <c r="J373" s="249">
        <v>90.04</v>
      </c>
      <c r="K373" s="248">
        <v>1.1499999999999999</v>
      </c>
      <c r="L373" s="249">
        <v>41.42</v>
      </c>
      <c r="M373" s="248">
        <v>14.53</v>
      </c>
      <c r="N373" s="251">
        <v>601.83000000000004</v>
      </c>
      <c r="EZ373" s="149"/>
      <c r="FA373" s="231"/>
      <c r="FB373" s="231"/>
      <c r="FC373" s="231"/>
      <c r="FD373" s="231"/>
      <c r="FG373" s="164" t="s">
        <v>79</v>
      </c>
      <c r="FJ373" s="231"/>
    </row>
    <row r="374" spans="1:166" s="117" customFormat="1" ht="15" x14ac:dyDescent="0.25">
      <c r="A374" s="244"/>
      <c r="B374" s="243" t="s">
        <v>80</v>
      </c>
      <c r="C374" s="341" t="s">
        <v>81</v>
      </c>
      <c r="D374" s="341"/>
      <c r="E374" s="341"/>
      <c r="F374" s="245"/>
      <c r="G374" s="246"/>
      <c r="H374" s="246"/>
      <c r="I374" s="246"/>
      <c r="J374" s="249">
        <v>5.0199999999999996</v>
      </c>
      <c r="K374" s="248">
        <v>1.1499999999999999</v>
      </c>
      <c r="L374" s="249">
        <v>2.31</v>
      </c>
      <c r="M374" s="248">
        <v>49.45</v>
      </c>
      <c r="N374" s="251">
        <v>114.23</v>
      </c>
      <c r="EZ374" s="149"/>
      <c r="FA374" s="231"/>
      <c r="FB374" s="231"/>
      <c r="FC374" s="231"/>
      <c r="FD374" s="231"/>
      <c r="FG374" s="164" t="s">
        <v>81</v>
      </c>
      <c r="FJ374" s="231"/>
    </row>
    <row r="375" spans="1:166" s="117" customFormat="1" ht="15" x14ac:dyDescent="0.25">
      <c r="A375" s="244"/>
      <c r="B375" s="243" t="s">
        <v>82</v>
      </c>
      <c r="C375" s="341" t="s">
        <v>83</v>
      </c>
      <c r="D375" s="341"/>
      <c r="E375" s="341"/>
      <c r="F375" s="245"/>
      <c r="G375" s="246"/>
      <c r="H375" s="246"/>
      <c r="I375" s="246"/>
      <c r="J375" s="249">
        <v>37.630000000000003</v>
      </c>
      <c r="K375" s="246"/>
      <c r="L375" s="249">
        <v>15.05</v>
      </c>
      <c r="M375" s="248">
        <v>9.1199999999999992</v>
      </c>
      <c r="N375" s="251">
        <v>137.26</v>
      </c>
      <c r="EZ375" s="149"/>
      <c r="FA375" s="231"/>
      <c r="FB375" s="231"/>
      <c r="FC375" s="231"/>
      <c r="FD375" s="231"/>
      <c r="FG375" s="164" t="s">
        <v>83</v>
      </c>
      <c r="FJ375" s="231"/>
    </row>
    <row r="376" spans="1:166" s="117" customFormat="1" ht="15" x14ac:dyDescent="0.25">
      <c r="A376" s="252"/>
      <c r="B376" s="243"/>
      <c r="C376" s="341" t="s">
        <v>65</v>
      </c>
      <c r="D376" s="341"/>
      <c r="E376" s="341"/>
      <c r="F376" s="245" t="s">
        <v>66</v>
      </c>
      <c r="G376" s="248">
        <v>29.68</v>
      </c>
      <c r="H376" s="269">
        <v>1.2649999999999999</v>
      </c>
      <c r="I376" s="272">
        <v>15.018079999999999</v>
      </c>
      <c r="J376" s="254"/>
      <c r="K376" s="246"/>
      <c r="L376" s="254"/>
      <c r="M376" s="246"/>
      <c r="N376" s="255"/>
      <c r="EZ376" s="149"/>
      <c r="FA376" s="231"/>
      <c r="FB376" s="231"/>
      <c r="FC376" s="231"/>
      <c r="FD376" s="231"/>
      <c r="FH376" s="164" t="s">
        <v>65</v>
      </c>
      <c r="FJ376" s="231"/>
    </row>
    <row r="377" spans="1:166" s="117" customFormat="1" ht="15" x14ac:dyDescent="0.25">
      <c r="A377" s="252"/>
      <c r="B377" s="243"/>
      <c r="C377" s="341" t="s">
        <v>84</v>
      </c>
      <c r="D377" s="341"/>
      <c r="E377" s="341"/>
      <c r="F377" s="245" t="s">
        <v>66</v>
      </c>
      <c r="G377" s="271">
        <v>0.4</v>
      </c>
      <c r="H377" s="248">
        <v>1.1499999999999999</v>
      </c>
      <c r="I377" s="269">
        <v>0.184</v>
      </c>
      <c r="J377" s="254"/>
      <c r="K377" s="246"/>
      <c r="L377" s="254"/>
      <c r="M377" s="246"/>
      <c r="N377" s="255"/>
      <c r="EZ377" s="149"/>
      <c r="FA377" s="231"/>
      <c r="FB377" s="231"/>
      <c r="FC377" s="231"/>
      <c r="FD377" s="231"/>
      <c r="FH377" s="164" t="s">
        <v>84</v>
      </c>
      <c r="FJ377" s="231"/>
    </row>
    <row r="378" spans="1:166" s="117" customFormat="1" ht="15" x14ac:dyDescent="0.25">
      <c r="A378" s="240"/>
      <c r="B378" s="243"/>
      <c r="C378" s="344" t="s">
        <v>67</v>
      </c>
      <c r="D378" s="344"/>
      <c r="E378" s="344"/>
      <c r="F378" s="256"/>
      <c r="G378" s="257"/>
      <c r="H378" s="257"/>
      <c r="I378" s="257"/>
      <c r="J378" s="259">
        <v>406.66</v>
      </c>
      <c r="K378" s="257"/>
      <c r="L378" s="259">
        <v>197.64</v>
      </c>
      <c r="M378" s="257"/>
      <c r="N378" s="260">
        <v>7719.95</v>
      </c>
      <c r="EZ378" s="149"/>
      <c r="FA378" s="231"/>
      <c r="FB378" s="231"/>
      <c r="FC378" s="231"/>
      <c r="FD378" s="231"/>
      <c r="FI378" s="164" t="s">
        <v>67</v>
      </c>
      <c r="FJ378" s="231"/>
    </row>
    <row r="379" spans="1:166" s="117" customFormat="1" ht="15" x14ac:dyDescent="0.25">
      <c r="A379" s="252"/>
      <c r="B379" s="243"/>
      <c r="C379" s="341" t="s">
        <v>68</v>
      </c>
      <c r="D379" s="341"/>
      <c r="E379" s="341"/>
      <c r="F379" s="245"/>
      <c r="G379" s="246"/>
      <c r="H379" s="246"/>
      <c r="I379" s="246"/>
      <c r="J379" s="254"/>
      <c r="K379" s="246"/>
      <c r="L379" s="249">
        <v>143.47999999999999</v>
      </c>
      <c r="M379" s="246"/>
      <c r="N379" s="250">
        <v>7095.09</v>
      </c>
      <c r="EZ379" s="149"/>
      <c r="FA379" s="231"/>
      <c r="FB379" s="231"/>
      <c r="FC379" s="231"/>
      <c r="FD379" s="231"/>
      <c r="FH379" s="164" t="s">
        <v>68</v>
      </c>
      <c r="FJ379" s="231"/>
    </row>
    <row r="380" spans="1:166" s="117" customFormat="1" ht="23.25" x14ac:dyDescent="0.25">
      <c r="A380" s="252"/>
      <c r="B380" s="243" t="s">
        <v>649</v>
      </c>
      <c r="C380" s="341" t="s">
        <v>650</v>
      </c>
      <c r="D380" s="341"/>
      <c r="E380" s="341"/>
      <c r="F380" s="245" t="s">
        <v>71</v>
      </c>
      <c r="G380" s="261">
        <v>97</v>
      </c>
      <c r="H380" s="246"/>
      <c r="I380" s="261">
        <v>97</v>
      </c>
      <c r="J380" s="254"/>
      <c r="K380" s="246"/>
      <c r="L380" s="249">
        <v>139.18</v>
      </c>
      <c r="M380" s="246"/>
      <c r="N380" s="250">
        <v>6882.24</v>
      </c>
      <c r="EZ380" s="149"/>
      <c r="FA380" s="231"/>
      <c r="FB380" s="231"/>
      <c r="FC380" s="231"/>
      <c r="FD380" s="231"/>
      <c r="FH380" s="164" t="s">
        <v>650</v>
      </c>
      <c r="FJ380" s="231"/>
    </row>
    <row r="381" spans="1:166" s="117" customFormat="1" ht="23.25" x14ac:dyDescent="0.25">
      <c r="A381" s="252"/>
      <c r="B381" s="243" t="s">
        <v>651</v>
      </c>
      <c r="C381" s="341" t="s">
        <v>652</v>
      </c>
      <c r="D381" s="341"/>
      <c r="E381" s="341"/>
      <c r="F381" s="245" t="s">
        <v>71</v>
      </c>
      <c r="G381" s="261">
        <v>51</v>
      </c>
      <c r="H381" s="246"/>
      <c r="I381" s="261">
        <v>51</v>
      </c>
      <c r="J381" s="254"/>
      <c r="K381" s="246"/>
      <c r="L381" s="249">
        <v>73.17</v>
      </c>
      <c r="M381" s="246"/>
      <c r="N381" s="250">
        <v>3618.5</v>
      </c>
      <c r="EZ381" s="149"/>
      <c r="FA381" s="231"/>
      <c r="FB381" s="231"/>
      <c r="FC381" s="231"/>
      <c r="FD381" s="231"/>
      <c r="FH381" s="164" t="s">
        <v>652</v>
      </c>
      <c r="FJ381" s="231"/>
    </row>
    <row r="382" spans="1:166" s="117" customFormat="1" ht="15" x14ac:dyDescent="0.25">
      <c r="A382" s="262"/>
      <c r="B382" s="312"/>
      <c r="C382" s="342" t="s">
        <v>74</v>
      </c>
      <c r="D382" s="342"/>
      <c r="E382" s="342"/>
      <c r="F382" s="234"/>
      <c r="G382" s="235"/>
      <c r="H382" s="235"/>
      <c r="I382" s="235"/>
      <c r="J382" s="238"/>
      <c r="K382" s="235"/>
      <c r="L382" s="264">
        <v>409.99</v>
      </c>
      <c r="M382" s="257"/>
      <c r="N382" s="265">
        <v>18220.689999999999</v>
      </c>
      <c r="EZ382" s="149"/>
      <c r="FA382" s="231"/>
      <c r="FB382" s="231"/>
      <c r="FC382" s="231"/>
      <c r="FD382" s="231"/>
      <c r="FJ382" s="231" t="s">
        <v>74</v>
      </c>
    </row>
    <row r="383" spans="1:166" s="117" customFormat="1" ht="45" x14ac:dyDescent="0.25">
      <c r="A383" s="232" t="s">
        <v>259</v>
      </c>
      <c r="B383" s="314" t="s">
        <v>583</v>
      </c>
      <c r="C383" s="342" t="s">
        <v>584</v>
      </c>
      <c r="D383" s="342"/>
      <c r="E383" s="342"/>
      <c r="F383" s="234" t="s">
        <v>290</v>
      </c>
      <c r="G383" s="235">
        <v>40.799999999999997</v>
      </c>
      <c r="H383" s="236">
        <v>1</v>
      </c>
      <c r="I383" s="277">
        <v>40.799999999999997</v>
      </c>
      <c r="J383" s="264">
        <v>169.63</v>
      </c>
      <c r="K383" s="266">
        <v>1.04236</v>
      </c>
      <c r="L383" s="267">
        <v>7214.07</v>
      </c>
      <c r="M383" s="268">
        <v>9.1199999999999992</v>
      </c>
      <c r="N383" s="265">
        <v>65792.320000000007</v>
      </c>
      <c r="EZ383" s="149"/>
      <c r="FA383" s="231"/>
      <c r="FB383" s="231" t="s">
        <v>584</v>
      </c>
      <c r="FC383" s="231" t="s">
        <v>9</v>
      </c>
      <c r="FD383" s="231" t="s">
        <v>9</v>
      </c>
      <c r="FJ383" s="231"/>
    </row>
    <row r="384" spans="1:166" s="117" customFormat="1" ht="15" x14ac:dyDescent="0.25">
      <c r="A384" s="240"/>
      <c r="B384" s="313"/>
      <c r="C384" s="341" t="s">
        <v>710</v>
      </c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3"/>
      <c r="EZ384" s="149"/>
      <c r="FA384" s="231"/>
      <c r="FB384" s="231"/>
      <c r="FC384" s="231"/>
      <c r="FD384" s="231"/>
      <c r="FE384" s="164" t="s">
        <v>710</v>
      </c>
      <c r="FJ384" s="231"/>
    </row>
    <row r="385" spans="1:167" s="117" customFormat="1" ht="15" x14ac:dyDescent="0.25">
      <c r="A385" s="240"/>
      <c r="B385" s="313"/>
      <c r="C385" s="341" t="s">
        <v>687</v>
      </c>
      <c r="D385" s="341"/>
      <c r="E385" s="341"/>
      <c r="F385" s="341"/>
      <c r="G385" s="341"/>
      <c r="H385" s="341"/>
      <c r="I385" s="341"/>
      <c r="J385" s="341"/>
      <c r="K385" s="341"/>
      <c r="L385" s="341"/>
      <c r="M385" s="341"/>
      <c r="N385" s="343"/>
      <c r="EZ385" s="149"/>
      <c r="FA385" s="231"/>
      <c r="FB385" s="231"/>
      <c r="FC385" s="231"/>
      <c r="FD385" s="231"/>
      <c r="FJ385" s="231"/>
      <c r="FK385" s="164" t="s">
        <v>687</v>
      </c>
    </row>
    <row r="386" spans="1:167" s="117" customFormat="1" ht="15" x14ac:dyDescent="0.25">
      <c r="A386" s="242"/>
      <c r="B386" s="243"/>
      <c r="C386" s="336" t="s">
        <v>631</v>
      </c>
      <c r="D386" s="336"/>
      <c r="E386" s="336"/>
      <c r="F386" s="336"/>
      <c r="G386" s="336"/>
      <c r="H386" s="336"/>
      <c r="I386" s="336"/>
      <c r="J386" s="336"/>
      <c r="K386" s="336"/>
      <c r="L386" s="336"/>
      <c r="M386" s="336"/>
      <c r="N386" s="345"/>
      <c r="EZ386" s="149"/>
      <c r="FA386" s="231"/>
      <c r="FB386" s="231"/>
      <c r="FC386" s="231"/>
      <c r="FD386" s="231"/>
      <c r="FF386" s="164" t="s">
        <v>631</v>
      </c>
      <c r="FJ386" s="231"/>
    </row>
    <row r="387" spans="1:167" s="117" customFormat="1" ht="15" x14ac:dyDescent="0.25">
      <c r="A387" s="242"/>
      <c r="B387" s="243"/>
      <c r="C387" s="336" t="s">
        <v>632</v>
      </c>
      <c r="D387" s="336"/>
      <c r="E387" s="336"/>
      <c r="F387" s="336"/>
      <c r="G387" s="336"/>
      <c r="H387" s="336"/>
      <c r="I387" s="336"/>
      <c r="J387" s="336"/>
      <c r="K387" s="336"/>
      <c r="L387" s="336"/>
      <c r="M387" s="336"/>
      <c r="N387" s="345"/>
      <c r="EZ387" s="149"/>
      <c r="FA387" s="231"/>
      <c r="FB387" s="231"/>
      <c r="FC387" s="231"/>
      <c r="FD387" s="231"/>
      <c r="FF387" s="164" t="s">
        <v>632</v>
      </c>
      <c r="FJ387" s="231"/>
    </row>
    <row r="388" spans="1:167" s="117" customFormat="1" ht="15" x14ac:dyDescent="0.25">
      <c r="A388" s="262"/>
      <c r="B388" s="312"/>
      <c r="C388" s="342" t="s">
        <v>74</v>
      </c>
      <c r="D388" s="342"/>
      <c r="E388" s="342"/>
      <c r="F388" s="234"/>
      <c r="G388" s="235"/>
      <c r="H388" s="235"/>
      <c r="I388" s="235"/>
      <c r="J388" s="238"/>
      <c r="K388" s="235"/>
      <c r="L388" s="267">
        <v>7214.07</v>
      </c>
      <c r="M388" s="257"/>
      <c r="N388" s="265">
        <v>65792.320000000007</v>
      </c>
      <c r="EZ388" s="149"/>
      <c r="FA388" s="231"/>
      <c r="FB388" s="231"/>
      <c r="FC388" s="231"/>
      <c r="FD388" s="231"/>
      <c r="FJ388" s="231" t="s">
        <v>74</v>
      </c>
    </row>
    <row r="389" spans="1:167" s="117" customFormat="1" ht="23.25" x14ac:dyDescent="0.25">
      <c r="A389" s="232" t="s">
        <v>262</v>
      </c>
      <c r="B389" s="314" t="s">
        <v>688</v>
      </c>
      <c r="C389" s="342" t="s">
        <v>689</v>
      </c>
      <c r="D389" s="342"/>
      <c r="E389" s="342"/>
      <c r="F389" s="234" t="s">
        <v>635</v>
      </c>
      <c r="G389" s="235">
        <v>0.23699999999999999</v>
      </c>
      <c r="H389" s="236">
        <v>1</v>
      </c>
      <c r="I389" s="273">
        <v>0.23699999999999999</v>
      </c>
      <c r="J389" s="238"/>
      <c r="K389" s="235"/>
      <c r="L389" s="238"/>
      <c r="M389" s="235"/>
      <c r="N389" s="239"/>
      <c r="EZ389" s="149"/>
      <c r="FA389" s="231"/>
      <c r="FB389" s="231" t="s">
        <v>689</v>
      </c>
      <c r="FC389" s="231" t="s">
        <v>9</v>
      </c>
      <c r="FD389" s="231" t="s">
        <v>9</v>
      </c>
      <c r="FJ389" s="231"/>
    </row>
    <row r="390" spans="1:167" s="117" customFormat="1" ht="15" x14ac:dyDescent="0.25">
      <c r="A390" s="240"/>
      <c r="B390" s="313"/>
      <c r="C390" s="341" t="s">
        <v>711</v>
      </c>
      <c r="D390" s="341"/>
      <c r="E390" s="341"/>
      <c r="F390" s="341"/>
      <c r="G390" s="341"/>
      <c r="H390" s="341"/>
      <c r="I390" s="341"/>
      <c r="J390" s="341"/>
      <c r="K390" s="341"/>
      <c r="L390" s="341"/>
      <c r="M390" s="341"/>
      <c r="N390" s="343"/>
      <c r="EZ390" s="149"/>
      <c r="FA390" s="231"/>
      <c r="FB390" s="231"/>
      <c r="FC390" s="231"/>
      <c r="FD390" s="231"/>
      <c r="FE390" s="164" t="s">
        <v>711</v>
      </c>
      <c r="FJ390" s="231"/>
    </row>
    <row r="391" spans="1:167" s="117" customFormat="1" ht="68.25" x14ac:dyDescent="0.25">
      <c r="A391" s="242"/>
      <c r="B391" s="243" t="s">
        <v>624</v>
      </c>
      <c r="C391" s="336" t="s">
        <v>625</v>
      </c>
      <c r="D391" s="336"/>
      <c r="E391" s="336"/>
      <c r="F391" s="336"/>
      <c r="G391" s="336"/>
      <c r="H391" s="336"/>
      <c r="I391" s="336"/>
      <c r="J391" s="336"/>
      <c r="K391" s="336"/>
      <c r="L391" s="336"/>
      <c r="M391" s="336"/>
      <c r="N391" s="345"/>
      <c r="EZ391" s="149"/>
      <c r="FA391" s="231"/>
      <c r="FB391" s="231"/>
      <c r="FC391" s="231"/>
      <c r="FD391" s="231"/>
      <c r="FF391" s="164" t="s">
        <v>625</v>
      </c>
      <c r="FJ391" s="231"/>
    </row>
    <row r="392" spans="1:167" s="117" customFormat="1" ht="15" x14ac:dyDescent="0.25">
      <c r="A392" s="244"/>
      <c r="B392" s="243" t="s">
        <v>57</v>
      </c>
      <c r="C392" s="341" t="s">
        <v>64</v>
      </c>
      <c r="D392" s="341"/>
      <c r="E392" s="341"/>
      <c r="F392" s="245"/>
      <c r="G392" s="246"/>
      <c r="H392" s="246"/>
      <c r="I392" s="246"/>
      <c r="J392" s="249">
        <v>566.05999999999995</v>
      </c>
      <c r="K392" s="248">
        <v>1.1499999999999999</v>
      </c>
      <c r="L392" s="249">
        <v>154.28</v>
      </c>
      <c r="M392" s="248">
        <v>49.45</v>
      </c>
      <c r="N392" s="250">
        <v>7629.15</v>
      </c>
      <c r="EZ392" s="149"/>
      <c r="FA392" s="231"/>
      <c r="FB392" s="231"/>
      <c r="FC392" s="231"/>
      <c r="FD392" s="231"/>
      <c r="FG392" s="164" t="s">
        <v>64</v>
      </c>
      <c r="FJ392" s="231"/>
    </row>
    <row r="393" spans="1:167" s="117" customFormat="1" ht="15" x14ac:dyDescent="0.25">
      <c r="A393" s="244"/>
      <c r="B393" s="243" t="s">
        <v>75</v>
      </c>
      <c r="C393" s="341" t="s">
        <v>79</v>
      </c>
      <c r="D393" s="341"/>
      <c r="E393" s="341"/>
      <c r="F393" s="245"/>
      <c r="G393" s="246"/>
      <c r="H393" s="246"/>
      <c r="I393" s="246"/>
      <c r="J393" s="249">
        <v>188.94</v>
      </c>
      <c r="K393" s="248">
        <v>1.1499999999999999</v>
      </c>
      <c r="L393" s="249">
        <v>51.5</v>
      </c>
      <c r="M393" s="248">
        <v>14.53</v>
      </c>
      <c r="N393" s="251">
        <v>748.3</v>
      </c>
      <c r="EZ393" s="149"/>
      <c r="FA393" s="231"/>
      <c r="FB393" s="231"/>
      <c r="FC393" s="231"/>
      <c r="FD393" s="231"/>
      <c r="FG393" s="164" t="s">
        <v>79</v>
      </c>
      <c r="FJ393" s="231"/>
    </row>
    <row r="394" spans="1:167" s="117" customFormat="1" ht="15" x14ac:dyDescent="0.25">
      <c r="A394" s="244"/>
      <c r="B394" s="243" t="s">
        <v>80</v>
      </c>
      <c r="C394" s="341" t="s">
        <v>81</v>
      </c>
      <c r="D394" s="341"/>
      <c r="E394" s="341"/>
      <c r="F394" s="245"/>
      <c r="G394" s="246"/>
      <c r="H394" s="246"/>
      <c r="I394" s="246"/>
      <c r="J394" s="249">
        <v>3.02</v>
      </c>
      <c r="K394" s="248">
        <v>1.1499999999999999</v>
      </c>
      <c r="L394" s="249">
        <v>0.82</v>
      </c>
      <c r="M394" s="248">
        <v>49.45</v>
      </c>
      <c r="N394" s="251">
        <v>40.549999999999997</v>
      </c>
      <c r="EZ394" s="149"/>
      <c r="FA394" s="231"/>
      <c r="FB394" s="231"/>
      <c r="FC394" s="231"/>
      <c r="FD394" s="231"/>
      <c r="FG394" s="164" t="s">
        <v>81</v>
      </c>
      <c r="FJ394" s="231"/>
    </row>
    <row r="395" spans="1:167" s="117" customFormat="1" ht="15" x14ac:dyDescent="0.25">
      <c r="A395" s="244"/>
      <c r="B395" s="243" t="s">
        <v>82</v>
      </c>
      <c r="C395" s="341" t="s">
        <v>83</v>
      </c>
      <c r="D395" s="341"/>
      <c r="E395" s="341"/>
      <c r="F395" s="245"/>
      <c r="G395" s="246"/>
      <c r="H395" s="246"/>
      <c r="I395" s="246"/>
      <c r="J395" s="249">
        <v>63.71</v>
      </c>
      <c r="K395" s="246"/>
      <c r="L395" s="249">
        <v>15.1</v>
      </c>
      <c r="M395" s="248">
        <v>9.1199999999999992</v>
      </c>
      <c r="N395" s="251">
        <v>137.71</v>
      </c>
      <c r="EZ395" s="149"/>
      <c r="FA395" s="231"/>
      <c r="FB395" s="231"/>
      <c r="FC395" s="231"/>
      <c r="FD395" s="231"/>
      <c r="FG395" s="164" t="s">
        <v>83</v>
      </c>
      <c r="FJ395" s="231"/>
    </row>
    <row r="396" spans="1:167" s="117" customFormat="1" ht="15" x14ac:dyDescent="0.25">
      <c r="A396" s="252"/>
      <c r="B396" s="243"/>
      <c r="C396" s="341" t="s">
        <v>65</v>
      </c>
      <c r="D396" s="341"/>
      <c r="E396" s="341"/>
      <c r="F396" s="245" t="s">
        <v>66</v>
      </c>
      <c r="G396" s="248">
        <v>62.41</v>
      </c>
      <c r="H396" s="248">
        <v>1.1499999999999999</v>
      </c>
      <c r="I396" s="253">
        <v>17.009845500000001</v>
      </c>
      <c r="J396" s="254"/>
      <c r="K396" s="246"/>
      <c r="L396" s="254"/>
      <c r="M396" s="246"/>
      <c r="N396" s="255"/>
      <c r="EZ396" s="149"/>
      <c r="FA396" s="231"/>
      <c r="FB396" s="231"/>
      <c r="FC396" s="231"/>
      <c r="FD396" s="231"/>
      <c r="FH396" s="164" t="s">
        <v>65</v>
      </c>
      <c r="FJ396" s="231"/>
    </row>
    <row r="397" spans="1:167" s="117" customFormat="1" ht="15" x14ac:dyDescent="0.25">
      <c r="A397" s="252"/>
      <c r="B397" s="243"/>
      <c r="C397" s="341" t="s">
        <v>84</v>
      </c>
      <c r="D397" s="341"/>
      <c r="E397" s="341"/>
      <c r="F397" s="245" t="s">
        <v>66</v>
      </c>
      <c r="G397" s="248">
        <v>0.26</v>
      </c>
      <c r="H397" s="248">
        <v>1.1499999999999999</v>
      </c>
      <c r="I397" s="274">
        <v>7.0862999999999995E-2</v>
      </c>
      <c r="J397" s="254"/>
      <c r="K397" s="246"/>
      <c r="L397" s="254"/>
      <c r="M397" s="246"/>
      <c r="N397" s="255"/>
      <c r="EZ397" s="149"/>
      <c r="FA397" s="231"/>
      <c r="FB397" s="231"/>
      <c r="FC397" s="231"/>
      <c r="FD397" s="231"/>
      <c r="FH397" s="164" t="s">
        <v>84</v>
      </c>
      <c r="FJ397" s="231"/>
    </row>
    <row r="398" spans="1:167" s="117" customFormat="1" ht="15" x14ac:dyDescent="0.25">
      <c r="A398" s="240"/>
      <c r="B398" s="243"/>
      <c r="C398" s="344" t="s">
        <v>67</v>
      </c>
      <c r="D398" s="344"/>
      <c r="E398" s="344"/>
      <c r="F398" s="256"/>
      <c r="G398" s="257"/>
      <c r="H398" s="257"/>
      <c r="I398" s="257"/>
      <c r="J398" s="259">
        <v>818.71</v>
      </c>
      <c r="K398" s="257"/>
      <c r="L398" s="259">
        <v>220.88</v>
      </c>
      <c r="M398" s="257"/>
      <c r="N398" s="260">
        <v>8515.16</v>
      </c>
      <c r="EZ398" s="149"/>
      <c r="FA398" s="231"/>
      <c r="FB398" s="231"/>
      <c r="FC398" s="231"/>
      <c r="FD398" s="231"/>
      <c r="FI398" s="164" t="s">
        <v>67</v>
      </c>
      <c r="FJ398" s="231"/>
    </row>
    <row r="399" spans="1:167" s="117" customFormat="1" ht="15" x14ac:dyDescent="0.25">
      <c r="A399" s="252"/>
      <c r="B399" s="243"/>
      <c r="C399" s="341" t="s">
        <v>68</v>
      </c>
      <c r="D399" s="341"/>
      <c r="E399" s="341"/>
      <c r="F399" s="245"/>
      <c r="G399" s="246"/>
      <c r="H399" s="246"/>
      <c r="I399" s="246"/>
      <c r="J399" s="254"/>
      <c r="K399" s="246"/>
      <c r="L399" s="249">
        <v>155.1</v>
      </c>
      <c r="M399" s="246"/>
      <c r="N399" s="250">
        <v>7669.7</v>
      </c>
      <c r="EZ399" s="149"/>
      <c r="FA399" s="231"/>
      <c r="FB399" s="231"/>
      <c r="FC399" s="231"/>
      <c r="FD399" s="231"/>
      <c r="FH399" s="164" t="s">
        <v>68</v>
      </c>
      <c r="FJ399" s="231"/>
    </row>
    <row r="400" spans="1:167" s="117" customFormat="1" ht="15" x14ac:dyDescent="0.25">
      <c r="A400" s="252"/>
      <c r="B400" s="243" t="s">
        <v>691</v>
      </c>
      <c r="C400" s="341" t="s">
        <v>692</v>
      </c>
      <c r="D400" s="341"/>
      <c r="E400" s="341"/>
      <c r="F400" s="245" t="s">
        <v>71</v>
      </c>
      <c r="G400" s="261">
        <v>97</v>
      </c>
      <c r="H400" s="246"/>
      <c r="I400" s="261">
        <v>97</v>
      </c>
      <c r="J400" s="254"/>
      <c r="K400" s="246"/>
      <c r="L400" s="249">
        <v>150.44999999999999</v>
      </c>
      <c r="M400" s="246"/>
      <c r="N400" s="250">
        <v>7439.61</v>
      </c>
      <c r="EZ400" s="149"/>
      <c r="FA400" s="231"/>
      <c r="FB400" s="231"/>
      <c r="FC400" s="231"/>
      <c r="FD400" s="231"/>
      <c r="FH400" s="164" t="s">
        <v>692</v>
      </c>
      <c r="FJ400" s="231"/>
    </row>
    <row r="401" spans="1:167" s="117" customFormat="1" ht="22.5" x14ac:dyDescent="0.25">
      <c r="A401" s="252"/>
      <c r="B401" s="243" t="s">
        <v>693</v>
      </c>
      <c r="C401" s="341" t="s">
        <v>694</v>
      </c>
      <c r="D401" s="341"/>
      <c r="E401" s="341"/>
      <c r="F401" s="245" t="s">
        <v>71</v>
      </c>
      <c r="G401" s="261">
        <v>55</v>
      </c>
      <c r="H401" s="248">
        <v>0.85</v>
      </c>
      <c r="I401" s="248">
        <v>46.75</v>
      </c>
      <c r="J401" s="254"/>
      <c r="K401" s="246"/>
      <c r="L401" s="249">
        <v>72.510000000000005</v>
      </c>
      <c r="M401" s="246"/>
      <c r="N401" s="250">
        <v>3585.58</v>
      </c>
      <c r="EZ401" s="149"/>
      <c r="FA401" s="231"/>
      <c r="FB401" s="231"/>
      <c r="FC401" s="231"/>
      <c r="FD401" s="231"/>
      <c r="FH401" s="164" t="s">
        <v>694</v>
      </c>
      <c r="FJ401" s="231"/>
    </row>
    <row r="402" spans="1:167" s="117" customFormat="1" ht="15" x14ac:dyDescent="0.25">
      <c r="A402" s="262"/>
      <c r="B402" s="312"/>
      <c r="C402" s="342" t="s">
        <v>74</v>
      </c>
      <c r="D402" s="342"/>
      <c r="E402" s="342"/>
      <c r="F402" s="234"/>
      <c r="G402" s="235"/>
      <c r="H402" s="235"/>
      <c r="I402" s="235"/>
      <c r="J402" s="238"/>
      <c r="K402" s="235"/>
      <c r="L402" s="264">
        <v>443.84</v>
      </c>
      <c r="M402" s="257"/>
      <c r="N402" s="265">
        <v>19540.349999999999</v>
      </c>
      <c r="EZ402" s="149"/>
      <c r="FA402" s="231"/>
      <c r="FB402" s="231"/>
      <c r="FC402" s="231"/>
      <c r="FD402" s="231"/>
      <c r="FJ402" s="231" t="s">
        <v>74</v>
      </c>
    </row>
    <row r="403" spans="1:167" s="117" customFormat="1" ht="33.75" x14ac:dyDescent="0.25">
      <c r="A403" s="232" t="s">
        <v>266</v>
      </c>
      <c r="B403" s="314" t="s">
        <v>585</v>
      </c>
      <c r="C403" s="342" t="s">
        <v>586</v>
      </c>
      <c r="D403" s="342"/>
      <c r="E403" s="342"/>
      <c r="F403" s="234" t="s">
        <v>484</v>
      </c>
      <c r="G403" s="235">
        <v>35.6</v>
      </c>
      <c r="H403" s="236">
        <v>1</v>
      </c>
      <c r="I403" s="277">
        <v>35.6</v>
      </c>
      <c r="J403" s="264">
        <v>174.98</v>
      </c>
      <c r="K403" s="266">
        <v>1.04236</v>
      </c>
      <c r="L403" s="267">
        <v>6493.16</v>
      </c>
      <c r="M403" s="268">
        <v>9.1199999999999992</v>
      </c>
      <c r="N403" s="265">
        <v>59217.62</v>
      </c>
      <c r="EZ403" s="149"/>
      <c r="FA403" s="231"/>
      <c r="FB403" s="231" t="s">
        <v>586</v>
      </c>
      <c r="FC403" s="231" t="s">
        <v>9</v>
      </c>
      <c r="FD403" s="231" t="s">
        <v>9</v>
      </c>
      <c r="FJ403" s="231"/>
    </row>
    <row r="404" spans="1:167" s="117" customFormat="1" ht="15" x14ac:dyDescent="0.25">
      <c r="A404" s="240"/>
      <c r="B404" s="313"/>
      <c r="C404" s="341" t="s">
        <v>695</v>
      </c>
      <c r="D404" s="341"/>
      <c r="E404" s="341"/>
      <c r="F404" s="341"/>
      <c r="G404" s="341"/>
      <c r="H404" s="341"/>
      <c r="I404" s="341"/>
      <c r="J404" s="341"/>
      <c r="K404" s="341"/>
      <c r="L404" s="341"/>
      <c r="M404" s="341"/>
      <c r="N404" s="343"/>
      <c r="EZ404" s="149"/>
      <c r="FA404" s="231"/>
      <c r="FB404" s="231"/>
      <c r="FC404" s="231"/>
      <c r="FD404" s="231"/>
      <c r="FJ404" s="231"/>
      <c r="FK404" s="164" t="s">
        <v>695</v>
      </c>
    </row>
    <row r="405" spans="1:167" s="117" customFormat="1" ht="15" x14ac:dyDescent="0.25">
      <c r="A405" s="242"/>
      <c r="B405" s="243"/>
      <c r="C405" s="336" t="s">
        <v>631</v>
      </c>
      <c r="D405" s="336"/>
      <c r="E405" s="336"/>
      <c r="F405" s="336"/>
      <c r="G405" s="336"/>
      <c r="H405" s="336"/>
      <c r="I405" s="336"/>
      <c r="J405" s="336"/>
      <c r="K405" s="336"/>
      <c r="L405" s="336"/>
      <c r="M405" s="336"/>
      <c r="N405" s="345"/>
      <c r="EZ405" s="149"/>
      <c r="FA405" s="231"/>
      <c r="FB405" s="231"/>
      <c r="FC405" s="231"/>
      <c r="FD405" s="231"/>
      <c r="FF405" s="164" t="s">
        <v>631</v>
      </c>
      <c r="FJ405" s="231"/>
    </row>
    <row r="406" spans="1:167" s="117" customFormat="1" ht="15" x14ac:dyDescent="0.25">
      <c r="A406" s="242"/>
      <c r="B406" s="243"/>
      <c r="C406" s="336" t="s">
        <v>632</v>
      </c>
      <c r="D406" s="336"/>
      <c r="E406" s="336"/>
      <c r="F406" s="336"/>
      <c r="G406" s="336"/>
      <c r="H406" s="336"/>
      <c r="I406" s="336"/>
      <c r="J406" s="336"/>
      <c r="K406" s="336"/>
      <c r="L406" s="336"/>
      <c r="M406" s="336"/>
      <c r="N406" s="345"/>
      <c r="EZ406" s="149"/>
      <c r="FA406" s="231"/>
      <c r="FB406" s="231"/>
      <c r="FC406" s="231"/>
      <c r="FD406" s="231"/>
      <c r="FF406" s="164" t="s">
        <v>632</v>
      </c>
      <c r="FJ406" s="231"/>
    </row>
    <row r="407" spans="1:167" s="117" customFormat="1" ht="15" x14ac:dyDescent="0.25">
      <c r="A407" s="262"/>
      <c r="B407" s="312"/>
      <c r="C407" s="342" t="s">
        <v>74</v>
      </c>
      <c r="D407" s="342"/>
      <c r="E407" s="342"/>
      <c r="F407" s="234"/>
      <c r="G407" s="235"/>
      <c r="H407" s="235"/>
      <c r="I407" s="235"/>
      <c r="J407" s="238"/>
      <c r="K407" s="235"/>
      <c r="L407" s="267">
        <v>6493.16</v>
      </c>
      <c r="M407" s="257"/>
      <c r="N407" s="265">
        <v>59217.62</v>
      </c>
      <c r="EZ407" s="149"/>
      <c r="FA407" s="231"/>
      <c r="FB407" s="231"/>
      <c r="FC407" s="231"/>
      <c r="FD407" s="231"/>
      <c r="FJ407" s="231" t="s">
        <v>74</v>
      </c>
    </row>
    <row r="408" spans="1:167" s="117" customFormat="1" ht="34.5" x14ac:dyDescent="0.25">
      <c r="A408" s="232" t="s">
        <v>269</v>
      </c>
      <c r="B408" s="314" t="s">
        <v>712</v>
      </c>
      <c r="C408" s="342" t="s">
        <v>713</v>
      </c>
      <c r="D408" s="342"/>
      <c r="E408" s="342"/>
      <c r="F408" s="234" t="s">
        <v>118</v>
      </c>
      <c r="G408" s="235">
        <v>2</v>
      </c>
      <c r="H408" s="236">
        <v>1</v>
      </c>
      <c r="I408" s="236">
        <v>2</v>
      </c>
      <c r="J408" s="238"/>
      <c r="K408" s="235"/>
      <c r="L408" s="238"/>
      <c r="M408" s="235"/>
      <c r="N408" s="239"/>
      <c r="EZ408" s="149"/>
      <c r="FA408" s="231"/>
      <c r="FB408" s="231" t="s">
        <v>713</v>
      </c>
      <c r="FC408" s="231" t="s">
        <v>9</v>
      </c>
      <c r="FD408" s="231" t="s">
        <v>9</v>
      </c>
      <c r="FJ408" s="231"/>
    </row>
    <row r="409" spans="1:167" s="117" customFormat="1" ht="68.25" x14ac:dyDescent="0.25">
      <c r="A409" s="242"/>
      <c r="B409" s="243" t="s">
        <v>624</v>
      </c>
      <c r="C409" s="336" t="s">
        <v>625</v>
      </c>
      <c r="D409" s="336"/>
      <c r="E409" s="336"/>
      <c r="F409" s="336"/>
      <c r="G409" s="336"/>
      <c r="H409" s="336"/>
      <c r="I409" s="336"/>
      <c r="J409" s="336"/>
      <c r="K409" s="336"/>
      <c r="L409" s="336"/>
      <c r="M409" s="336"/>
      <c r="N409" s="345"/>
      <c r="EZ409" s="149"/>
      <c r="FA409" s="231"/>
      <c r="FB409" s="231"/>
      <c r="FC409" s="231"/>
      <c r="FD409" s="231"/>
      <c r="FF409" s="164" t="s">
        <v>625</v>
      </c>
      <c r="FJ409" s="231"/>
    </row>
    <row r="410" spans="1:167" s="117" customFormat="1" ht="15" x14ac:dyDescent="0.25">
      <c r="A410" s="244"/>
      <c r="B410" s="243" t="s">
        <v>57</v>
      </c>
      <c r="C410" s="341" t="s">
        <v>64</v>
      </c>
      <c r="D410" s="341"/>
      <c r="E410" s="341"/>
      <c r="F410" s="245"/>
      <c r="G410" s="246"/>
      <c r="H410" s="246"/>
      <c r="I410" s="246"/>
      <c r="J410" s="249">
        <v>3.57</v>
      </c>
      <c r="K410" s="248">
        <v>1.1499999999999999</v>
      </c>
      <c r="L410" s="249">
        <v>8.2100000000000009</v>
      </c>
      <c r="M410" s="248">
        <v>49.45</v>
      </c>
      <c r="N410" s="251">
        <v>405.98</v>
      </c>
      <c r="EZ410" s="149"/>
      <c r="FA410" s="231"/>
      <c r="FB410" s="231"/>
      <c r="FC410" s="231"/>
      <c r="FD410" s="231"/>
      <c r="FG410" s="164" t="s">
        <v>64</v>
      </c>
      <c r="FJ410" s="231"/>
    </row>
    <row r="411" spans="1:167" s="117" customFormat="1" ht="15" x14ac:dyDescent="0.25">
      <c r="A411" s="244"/>
      <c r="B411" s="243" t="s">
        <v>82</v>
      </c>
      <c r="C411" s="341" t="s">
        <v>83</v>
      </c>
      <c r="D411" s="341"/>
      <c r="E411" s="341"/>
      <c r="F411" s="245"/>
      <c r="G411" s="246"/>
      <c r="H411" s="246"/>
      <c r="I411" s="246"/>
      <c r="J411" s="249">
        <v>15.07</v>
      </c>
      <c r="K411" s="246"/>
      <c r="L411" s="249">
        <v>30.14</v>
      </c>
      <c r="M411" s="248">
        <v>9.1199999999999992</v>
      </c>
      <c r="N411" s="251">
        <v>274.88</v>
      </c>
      <c r="EZ411" s="149"/>
      <c r="FA411" s="231"/>
      <c r="FB411" s="231"/>
      <c r="FC411" s="231"/>
      <c r="FD411" s="231"/>
      <c r="FG411" s="164" t="s">
        <v>83</v>
      </c>
      <c r="FJ411" s="231"/>
    </row>
    <row r="412" spans="1:167" s="117" customFormat="1" ht="15" x14ac:dyDescent="0.25">
      <c r="A412" s="252"/>
      <c r="B412" s="243"/>
      <c r="C412" s="341" t="s">
        <v>65</v>
      </c>
      <c r="D412" s="341"/>
      <c r="E412" s="341"/>
      <c r="F412" s="245" t="s">
        <v>66</v>
      </c>
      <c r="G412" s="248">
        <v>0.38</v>
      </c>
      <c r="H412" s="248">
        <v>1.1499999999999999</v>
      </c>
      <c r="I412" s="269">
        <v>0.874</v>
      </c>
      <c r="J412" s="254"/>
      <c r="K412" s="246"/>
      <c r="L412" s="254"/>
      <c r="M412" s="246"/>
      <c r="N412" s="255"/>
      <c r="EZ412" s="149"/>
      <c r="FA412" s="231"/>
      <c r="FB412" s="231"/>
      <c r="FC412" s="231"/>
      <c r="FD412" s="231"/>
      <c r="FH412" s="164" t="s">
        <v>65</v>
      </c>
      <c r="FJ412" s="231"/>
    </row>
    <row r="413" spans="1:167" s="117" customFormat="1" ht="15" x14ac:dyDescent="0.25">
      <c r="A413" s="240"/>
      <c r="B413" s="243"/>
      <c r="C413" s="344" t="s">
        <v>67</v>
      </c>
      <c r="D413" s="344"/>
      <c r="E413" s="344"/>
      <c r="F413" s="256"/>
      <c r="G413" s="257"/>
      <c r="H413" s="257"/>
      <c r="I413" s="257"/>
      <c r="J413" s="259">
        <v>18.64</v>
      </c>
      <c r="K413" s="257"/>
      <c r="L413" s="259">
        <v>38.35</v>
      </c>
      <c r="M413" s="257"/>
      <c r="N413" s="275">
        <v>680.86</v>
      </c>
      <c r="EZ413" s="149"/>
      <c r="FA413" s="231"/>
      <c r="FB413" s="231"/>
      <c r="FC413" s="231"/>
      <c r="FD413" s="231"/>
      <c r="FI413" s="164" t="s">
        <v>67</v>
      </c>
      <c r="FJ413" s="231"/>
    </row>
    <row r="414" spans="1:167" s="117" customFormat="1" ht="15" x14ac:dyDescent="0.25">
      <c r="A414" s="252"/>
      <c r="B414" s="243"/>
      <c r="C414" s="341" t="s">
        <v>68</v>
      </c>
      <c r="D414" s="341"/>
      <c r="E414" s="341"/>
      <c r="F414" s="245"/>
      <c r="G414" s="246"/>
      <c r="H414" s="246"/>
      <c r="I414" s="246"/>
      <c r="J414" s="254"/>
      <c r="K414" s="246"/>
      <c r="L414" s="249">
        <v>8.2100000000000009</v>
      </c>
      <c r="M414" s="246"/>
      <c r="N414" s="251">
        <v>405.98</v>
      </c>
      <c r="EZ414" s="149"/>
      <c r="FA414" s="231"/>
      <c r="FB414" s="231"/>
      <c r="FC414" s="231"/>
      <c r="FD414" s="231"/>
      <c r="FH414" s="164" t="s">
        <v>68</v>
      </c>
      <c r="FJ414" s="231"/>
    </row>
    <row r="415" spans="1:167" s="117" customFormat="1" ht="23.25" x14ac:dyDescent="0.25">
      <c r="A415" s="252"/>
      <c r="B415" s="243" t="s">
        <v>649</v>
      </c>
      <c r="C415" s="341" t="s">
        <v>650</v>
      </c>
      <c r="D415" s="341"/>
      <c r="E415" s="341"/>
      <c r="F415" s="245" t="s">
        <v>71</v>
      </c>
      <c r="G415" s="261">
        <v>97</v>
      </c>
      <c r="H415" s="246"/>
      <c r="I415" s="261">
        <v>97</v>
      </c>
      <c r="J415" s="254"/>
      <c r="K415" s="246"/>
      <c r="L415" s="249">
        <v>7.96</v>
      </c>
      <c r="M415" s="246"/>
      <c r="N415" s="251">
        <v>393.8</v>
      </c>
      <c r="EZ415" s="149"/>
      <c r="FA415" s="231"/>
      <c r="FB415" s="231"/>
      <c r="FC415" s="231"/>
      <c r="FD415" s="231"/>
      <c r="FH415" s="164" t="s">
        <v>650</v>
      </c>
      <c r="FJ415" s="231"/>
    </row>
    <row r="416" spans="1:167" s="117" customFormat="1" ht="23.25" x14ac:dyDescent="0.25">
      <c r="A416" s="252"/>
      <c r="B416" s="243" t="s">
        <v>651</v>
      </c>
      <c r="C416" s="341" t="s">
        <v>652</v>
      </c>
      <c r="D416" s="341"/>
      <c r="E416" s="341"/>
      <c r="F416" s="245" t="s">
        <v>71</v>
      </c>
      <c r="G416" s="261">
        <v>51</v>
      </c>
      <c r="H416" s="246"/>
      <c r="I416" s="261">
        <v>51</v>
      </c>
      <c r="J416" s="254"/>
      <c r="K416" s="246"/>
      <c r="L416" s="249">
        <v>4.1900000000000004</v>
      </c>
      <c r="M416" s="246"/>
      <c r="N416" s="251">
        <v>207.05</v>
      </c>
      <c r="EZ416" s="149"/>
      <c r="FA416" s="231"/>
      <c r="FB416" s="231"/>
      <c r="FC416" s="231"/>
      <c r="FD416" s="231"/>
      <c r="FH416" s="164" t="s">
        <v>652</v>
      </c>
      <c r="FJ416" s="231"/>
    </row>
    <row r="417" spans="1:168" s="117" customFormat="1" ht="15" x14ac:dyDescent="0.25">
      <c r="A417" s="262"/>
      <c r="B417" s="312"/>
      <c r="C417" s="342" t="s">
        <v>74</v>
      </c>
      <c r="D417" s="342"/>
      <c r="E417" s="342"/>
      <c r="F417" s="234"/>
      <c r="G417" s="235"/>
      <c r="H417" s="235"/>
      <c r="I417" s="235"/>
      <c r="J417" s="238"/>
      <c r="K417" s="235"/>
      <c r="L417" s="264">
        <v>50.5</v>
      </c>
      <c r="M417" s="257"/>
      <c r="N417" s="265">
        <v>1281.71</v>
      </c>
      <c r="EZ417" s="149"/>
      <c r="FA417" s="231"/>
      <c r="FB417" s="231"/>
      <c r="FC417" s="231"/>
      <c r="FD417" s="231"/>
      <c r="FJ417" s="231" t="s">
        <v>74</v>
      </c>
    </row>
    <row r="418" spans="1:168" s="117" customFormat="1" ht="15" x14ac:dyDescent="0.25">
      <c r="A418" s="232" t="s">
        <v>273</v>
      </c>
      <c r="B418" s="314" t="s">
        <v>595</v>
      </c>
      <c r="C418" s="342" t="s">
        <v>498</v>
      </c>
      <c r="D418" s="342"/>
      <c r="E418" s="342"/>
      <c r="F418" s="234" t="s">
        <v>484</v>
      </c>
      <c r="G418" s="235">
        <v>-1.44</v>
      </c>
      <c r="H418" s="236">
        <v>1</v>
      </c>
      <c r="I418" s="268">
        <v>-1.44</v>
      </c>
      <c r="J418" s="264">
        <v>16.7</v>
      </c>
      <c r="K418" s="235"/>
      <c r="L418" s="264">
        <v>-24.05</v>
      </c>
      <c r="M418" s="268">
        <v>9.1199999999999992</v>
      </c>
      <c r="N418" s="276">
        <v>-219.34</v>
      </c>
      <c r="EZ418" s="149"/>
      <c r="FA418" s="231"/>
      <c r="FB418" s="231" t="s">
        <v>498</v>
      </c>
      <c r="FC418" s="231" t="s">
        <v>9</v>
      </c>
      <c r="FD418" s="231" t="s">
        <v>9</v>
      </c>
      <c r="FJ418" s="231"/>
    </row>
    <row r="419" spans="1:168" s="117" customFormat="1" ht="15" x14ac:dyDescent="0.25">
      <c r="A419" s="262"/>
      <c r="B419" s="312"/>
      <c r="C419" s="342" t="s">
        <v>74</v>
      </c>
      <c r="D419" s="342"/>
      <c r="E419" s="342"/>
      <c r="F419" s="234"/>
      <c r="G419" s="235"/>
      <c r="H419" s="235"/>
      <c r="I419" s="235"/>
      <c r="J419" s="238"/>
      <c r="K419" s="235"/>
      <c r="L419" s="264">
        <v>-24.05</v>
      </c>
      <c r="M419" s="257"/>
      <c r="N419" s="276">
        <v>-219.34</v>
      </c>
      <c r="EZ419" s="149"/>
      <c r="FA419" s="231"/>
      <c r="FB419" s="231"/>
      <c r="FC419" s="231"/>
      <c r="FD419" s="231"/>
      <c r="FJ419" s="231" t="s">
        <v>74</v>
      </c>
    </row>
    <row r="420" spans="1:168" s="117" customFormat="1" ht="33.75" x14ac:dyDescent="0.25">
      <c r="A420" s="232" t="s">
        <v>276</v>
      </c>
      <c r="B420" s="314" t="s">
        <v>554</v>
      </c>
      <c r="C420" s="342" t="s">
        <v>555</v>
      </c>
      <c r="D420" s="342"/>
      <c r="E420" s="342"/>
      <c r="F420" s="234" t="s">
        <v>118</v>
      </c>
      <c r="G420" s="235">
        <v>2</v>
      </c>
      <c r="H420" s="236">
        <v>1</v>
      </c>
      <c r="I420" s="236">
        <v>2</v>
      </c>
      <c r="J420" s="264">
        <v>630.48</v>
      </c>
      <c r="K420" s="266">
        <v>1.04236</v>
      </c>
      <c r="L420" s="267">
        <v>1314.37</v>
      </c>
      <c r="M420" s="268">
        <v>9.1199999999999992</v>
      </c>
      <c r="N420" s="265">
        <v>11987.05</v>
      </c>
      <c r="EZ420" s="149"/>
      <c r="FA420" s="231"/>
      <c r="FB420" s="231" t="s">
        <v>555</v>
      </c>
      <c r="FC420" s="231" t="s">
        <v>9</v>
      </c>
      <c r="FD420" s="231" t="s">
        <v>9</v>
      </c>
      <c r="FJ420" s="231"/>
    </row>
    <row r="421" spans="1:168" s="117" customFormat="1" ht="15" x14ac:dyDescent="0.25">
      <c r="A421" s="240"/>
      <c r="B421" s="313"/>
      <c r="C421" s="341" t="s">
        <v>714</v>
      </c>
      <c r="D421" s="341"/>
      <c r="E421" s="341"/>
      <c r="F421" s="341"/>
      <c r="G421" s="341"/>
      <c r="H421" s="341"/>
      <c r="I421" s="341"/>
      <c r="J421" s="341"/>
      <c r="K421" s="341"/>
      <c r="L421" s="341"/>
      <c r="M421" s="341"/>
      <c r="N421" s="343"/>
      <c r="EZ421" s="149"/>
      <c r="FA421" s="231"/>
      <c r="FB421" s="231"/>
      <c r="FC421" s="231"/>
      <c r="FD421" s="231"/>
      <c r="FJ421" s="231"/>
      <c r="FK421" s="164" t="s">
        <v>714</v>
      </c>
    </row>
    <row r="422" spans="1:168" s="117" customFormat="1" ht="15" x14ac:dyDescent="0.25">
      <c r="A422" s="242"/>
      <c r="B422" s="243"/>
      <c r="C422" s="336" t="s">
        <v>631</v>
      </c>
      <c r="D422" s="336"/>
      <c r="E422" s="336"/>
      <c r="F422" s="336"/>
      <c r="G422" s="336"/>
      <c r="H422" s="336"/>
      <c r="I422" s="336"/>
      <c r="J422" s="336"/>
      <c r="K422" s="336"/>
      <c r="L422" s="336"/>
      <c r="M422" s="336"/>
      <c r="N422" s="345"/>
      <c r="EZ422" s="149"/>
      <c r="FA422" s="231"/>
      <c r="FB422" s="231"/>
      <c r="FC422" s="231"/>
      <c r="FD422" s="231"/>
      <c r="FF422" s="164" t="s">
        <v>631</v>
      </c>
      <c r="FJ422" s="231"/>
    </row>
    <row r="423" spans="1:168" s="117" customFormat="1" ht="15" x14ac:dyDescent="0.25">
      <c r="A423" s="242"/>
      <c r="B423" s="243"/>
      <c r="C423" s="336" t="s">
        <v>632</v>
      </c>
      <c r="D423" s="336"/>
      <c r="E423" s="336"/>
      <c r="F423" s="336"/>
      <c r="G423" s="336"/>
      <c r="H423" s="336"/>
      <c r="I423" s="336"/>
      <c r="J423" s="336"/>
      <c r="K423" s="336"/>
      <c r="L423" s="336"/>
      <c r="M423" s="336"/>
      <c r="N423" s="345"/>
      <c r="EZ423" s="149"/>
      <c r="FA423" s="231"/>
      <c r="FB423" s="231"/>
      <c r="FC423" s="231"/>
      <c r="FD423" s="231"/>
      <c r="FF423" s="164" t="s">
        <v>632</v>
      </c>
      <c r="FJ423" s="231"/>
    </row>
    <row r="424" spans="1:168" s="117" customFormat="1" ht="15" x14ac:dyDescent="0.25">
      <c r="A424" s="262"/>
      <c r="B424" s="312"/>
      <c r="C424" s="342" t="s">
        <v>74</v>
      </c>
      <c r="D424" s="342"/>
      <c r="E424" s="342"/>
      <c r="F424" s="234"/>
      <c r="G424" s="235"/>
      <c r="H424" s="235"/>
      <c r="I424" s="235"/>
      <c r="J424" s="238"/>
      <c r="K424" s="235"/>
      <c r="L424" s="267">
        <v>1314.37</v>
      </c>
      <c r="M424" s="257"/>
      <c r="N424" s="265">
        <v>11987.05</v>
      </c>
      <c r="EZ424" s="149"/>
      <c r="FA424" s="231"/>
      <c r="FB424" s="231"/>
      <c r="FC424" s="231"/>
      <c r="FD424" s="231"/>
      <c r="FJ424" s="231" t="s">
        <v>74</v>
      </c>
    </row>
    <row r="425" spans="1:168" s="117" customFormat="1" ht="15" x14ac:dyDescent="0.25">
      <c r="A425" s="278"/>
      <c r="B425" s="279"/>
      <c r="C425" s="279"/>
      <c r="D425" s="279"/>
      <c r="E425" s="279"/>
      <c r="F425" s="280"/>
      <c r="G425" s="280"/>
      <c r="H425" s="280"/>
      <c r="I425" s="280"/>
      <c r="J425" s="281"/>
      <c r="K425" s="280"/>
      <c r="L425" s="281"/>
      <c r="M425" s="246"/>
      <c r="N425" s="281"/>
      <c r="EZ425" s="149"/>
      <c r="FA425" s="231"/>
      <c r="FB425" s="231"/>
      <c r="FC425" s="231"/>
      <c r="FD425" s="231"/>
      <c r="FJ425" s="231"/>
    </row>
    <row r="426" spans="1:168" s="117" customFormat="1" ht="15" x14ac:dyDescent="0.25">
      <c r="A426" s="282"/>
      <c r="B426" s="283"/>
      <c r="C426" s="342" t="s">
        <v>715</v>
      </c>
      <c r="D426" s="342"/>
      <c r="E426" s="342"/>
      <c r="F426" s="342"/>
      <c r="G426" s="342"/>
      <c r="H426" s="342"/>
      <c r="I426" s="342"/>
      <c r="J426" s="342"/>
      <c r="K426" s="342"/>
      <c r="L426" s="284">
        <v>206588.09</v>
      </c>
      <c r="M426" s="285"/>
      <c r="N426" s="286">
        <v>2480496.2999999998</v>
      </c>
      <c r="EZ426" s="149"/>
      <c r="FA426" s="231"/>
      <c r="FB426" s="231"/>
      <c r="FC426" s="231"/>
      <c r="FD426" s="231"/>
      <c r="FJ426" s="231"/>
      <c r="FL426" s="231" t="s">
        <v>715</v>
      </c>
    </row>
    <row r="427" spans="1:168" s="117" customFormat="1" ht="15" customHeight="1" x14ac:dyDescent="0.25">
      <c r="A427" s="346" t="s">
        <v>716</v>
      </c>
      <c r="B427" s="347"/>
      <c r="C427" s="347"/>
      <c r="D427" s="347"/>
      <c r="E427" s="347"/>
      <c r="F427" s="347"/>
      <c r="G427" s="347"/>
      <c r="H427" s="347"/>
      <c r="I427" s="347"/>
      <c r="J427" s="347"/>
      <c r="K427" s="347"/>
      <c r="L427" s="347"/>
      <c r="M427" s="347"/>
      <c r="N427" s="348"/>
      <c r="EZ427" s="149" t="s">
        <v>716</v>
      </c>
      <c r="FA427" s="231"/>
      <c r="FB427" s="231"/>
      <c r="FC427" s="231"/>
      <c r="FD427" s="231"/>
      <c r="FJ427" s="231"/>
      <c r="FL427" s="231"/>
    </row>
    <row r="428" spans="1:168" s="117" customFormat="1" ht="15" x14ac:dyDescent="0.25">
      <c r="A428" s="349" t="s">
        <v>619</v>
      </c>
      <c r="B428" s="350"/>
      <c r="C428" s="350"/>
      <c r="D428" s="350"/>
      <c r="E428" s="350"/>
      <c r="F428" s="350"/>
      <c r="G428" s="350"/>
      <c r="H428" s="350"/>
      <c r="I428" s="350"/>
      <c r="J428" s="350"/>
      <c r="K428" s="350"/>
      <c r="L428" s="350"/>
      <c r="M428" s="350"/>
      <c r="N428" s="351"/>
      <c r="EZ428" s="149"/>
      <c r="FA428" s="231" t="s">
        <v>619</v>
      </c>
      <c r="FB428" s="231"/>
      <c r="FC428" s="231"/>
      <c r="FD428" s="231"/>
      <c r="FJ428" s="231"/>
      <c r="FL428" s="231"/>
    </row>
    <row r="429" spans="1:168" s="117" customFormat="1" ht="34.5" x14ac:dyDescent="0.25">
      <c r="A429" s="232" t="s">
        <v>280</v>
      </c>
      <c r="B429" s="314" t="s">
        <v>621</v>
      </c>
      <c r="C429" s="342" t="s">
        <v>622</v>
      </c>
      <c r="D429" s="342"/>
      <c r="E429" s="342"/>
      <c r="F429" s="234" t="s">
        <v>253</v>
      </c>
      <c r="G429" s="235">
        <v>2.9000000000000001E-2</v>
      </c>
      <c r="H429" s="236">
        <v>1</v>
      </c>
      <c r="I429" s="273">
        <v>2.9000000000000001E-2</v>
      </c>
      <c r="J429" s="238"/>
      <c r="K429" s="235"/>
      <c r="L429" s="238"/>
      <c r="M429" s="235"/>
      <c r="N429" s="239"/>
      <c r="EZ429" s="149"/>
      <c r="FA429" s="231"/>
      <c r="FB429" s="231" t="s">
        <v>622</v>
      </c>
      <c r="FC429" s="231" t="s">
        <v>9</v>
      </c>
      <c r="FD429" s="231" t="s">
        <v>9</v>
      </c>
      <c r="FJ429" s="231"/>
      <c r="FL429" s="231"/>
    </row>
    <row r="430" spans="1:168" s="117" customFormat="1" ht="15" x14ac:dyDescent="0.25">
      <c r="A430" s="240"/>
      <c r="B430" s="313"/>
      <c r="C430" s="341" t="s">
        <v>717</v>
      </c>
      <c r="D430" s="341"/>
      <c r="E430" s="341"/>
      <c r="F430" s="341"/>
      <c r="G430" s="341"/>
      <c r="H430" s="341"/>
      <c r="I430" s="341"/>
      <c r="J430" s="341"/>
      <c r="K430" s="341"/>
      <c r="L430" s="341"/>
      <c r="M430" s="341"/>
      <c r="N430" s="343"/>
      <c r="EZ430" s="149"/>
      <c r="FA430" s="231"/>
      <c r="FB430" s="231"/>
      <c r="FC430" s="231"/>
      <c r="FD430" s="231"/>
      <c r="FE430" s="164" t="s">
        <v>717</v>
      </c>
      <c r="FJ430" s="231"/>
      <c r="FL430" s="231"/>
    </row>
    <row r="431" spans="1:168" s="117" customFormat="1" ht="68.25" x14ac:dyDescent="0.25">
      <c r="A431" s="242"/>
      <c r="B431" s="243" t="s">
        <v>624</v>
      </c>
      <c r="C431" s="336" t="s">
        <v>625</v>
      </c>
      <c r="D431" s="336"/>
      <c r="E431" s="336"/>
      <c r="F431" s="336"/>
      <c r="G431" s="336"/>
      <c r="H431" s="336"/>
      <c r="I431" s="336"/>
      <c r="J431" s="336"/>
      <c r="K431" s="336"/>
      <c r="L431" s="336"/>
      <c r="M431" s="336"/>
      <c r="N431" s="345"/>
      <c r="EZ431" s="149"/>
      <c r="FA431" s="231"/>
      <c r="FB431" s="231"/>
      <c r="FC431" s="231"/>
      <c r="FD431" s="231"/>
      <c r="FF431" s="164" t="s">
        <v>625</v>
      </c>
      <c r="FJ431" s="231"/>
      <c r="FL431" s="231"/>
    </row>
    <row r="432" spans="1:168" s="117" customFormat="1" ht="15" x14ac:dyDescent="0.25">
      <c r="A432" s="244"/>
      <c r="B432" s="243" t="s">
        <v>57</v>
      </c>
      <c r="C432" s="341" t="s">
        <v>64</v>
      </c>
      <c r="D432" s="341"/>
      <c r="E432" s="341"/>
      <c r="F432" s="245"/>
      <c r="G432" s="246"/>
      <c r="H432" s="246"/>
      <c r="I432" s="246"/>
      <c r="J432" s="247">
        <v>2089.16</v>
      </c>
      <c r="K432" s="248">
        <v>1.1499999999999999</v>
      </c>
      <c r="L432" s="249">
        <v>69.67</v>
      </c>
      <c r="M432" s="248">
        <v>49.45</v>
      </c>
      <c r="N432" s="250">
        <v>3445.18</v>
      </c>
      <c r="EZ432" s="149"/>
      <c r="FA432" s="231"/>
      <c r="FB432" s="231"/>
      <c r="FC432" s="231"/>
      <c r="FD432" s="231"/>
      <c r="FG432" s="164" t="s">
        <v>64</v>
      </c>
      <c r="FJ432" s="231"/>
      <c r="FL432" s="231"/>
    </row>
    <row r="433" spans="1:168" s="117" customFormat="1" ht="15" x14ac:dyDescent="0.25">
      <c r="A433" s="244"/>
      <c r="B433" s="243" t="s">
        <v>75</v>
      </c>
      <c r="C433" s="341" t="s">
        <v>79</v>
      </c>
      <c r="D433" s="341"/>
      <c r="E433" s="341"/>
      <c r="F433" s="245"/>
      <c r="G433" s="246"/>
      <c r="H433" s="246"/>
      <c r="I433" s="246"/>
      <c r="J433" s="249">
        <v>236.87</v>
      </c>
      <c r="K433" s="248">
        <v>1.1499999999999999</v>
      </c>
      <c r="L433" s="249">
        <v>7.9</v>
      </c>
      <c r="M433" s="248">
        <v>14.53</v>
      </c>
      <c r="N433" s="251">
        <v>114.79</v>
      </c>
      <c r="EZ433" s="149"/>
      <c r="FA433" s="231"/>
      <c r="FB433" s="231"/>
      <c r="FC433" s="231"/>
      <c r="FD433" s="231"/>
      <c r="FG433" s="164" t="s">
        <v>79</v>
      </c>
      <c r="FJ433" s="231"/>
      <c r="FL433" s="231"/>
    </row>
    <row r="434" spans="1:168" s="117" customFormat="1" ht="15" x14ac:dyDescent="0.25">
      <c r="A434" s="244"/>
      <c r="B434" s="243" t="s">
        <v>80</v>
      </c>
      <c r="C434" s="341" t="s">
        <v>81</v>
      </c>
      <c r="D434" s="341"/>
      <c r="E434" s="341"/>
      <c r="F434" s="245"/>
      <c r="G434" s="246"/>
      <c r="H434" s="246"/>
      <c r="I434" s="246"/>
      <c r="J434" s="249">
        <v>9</v>
      </c>
      <c r="K434" s="248">
        <v>1.1499999999999999</v>
      </c>
      <c r="L434" s="249">
        <v>0.3</v>
      </c>
      <c r="M434" s="248">
        <v>49.45</v>
      </c>
      <c r="N434" s="251">
        <v>14.84</v>
      </c>
      <c r="EZ434" s="149"/>
      <c r="FA434" s="231"/>
      <c r="FB434" s="231"/>
      <c r="FC434" s="231"/>
      <c r="FD434" s="231"/>
      <c r="FG434" s="164" t="s">
        <v>81</v>
      </c>
      <c r="FJ434" s="231"/>
      <c r="FL434" s="231"/>
    </row>
    <row r="435" spans="1:168" s="117" customFormat="1" ht="15" x14ac:dyDescent="0.25">
      <c r="A435" s="244"/>
      <c r="B435" s="243" t="s">
        <v>82</v>
      </c>
      <c r="C435" s="341" t="s">
        <v>83</v>
      </c>
      <c r="D435" s="341"/>
      <c r="E435" s="341"/>
      <c r="F435" s="245"/>
      <c r="G435" s="246"/>
      <c r="H435" s="246"/>
      <c r="I435" s="246"/>
      <c r="J435" s="247">
        <v>2732.35</v>
      </c>
      <c r="K435" s="246"/>
      <c r="L435" s="249">
        <v>79.239999999999995</v>
      </c>
      <c r="M435" s="248">
        <v>9.1199999999999992</v>
      </c>
      <c r="N435" s="251">
        <v>722.67</v>
      </c>
      <c r="EZ435" s="149"/>
      <c r="FA435" s="231"/>
      <c r="FB435" s="231"/>
      <c r="FC435" s="231"/>
      <c r="FD435" s="231"/>
      <c r="FG435" s="164" t="s">
        <v>83</v>
      </c>
      <c r="FJ435" s="231"/>
      <c r="FL435" s="231"/>
    </row>
    <row r="436" spans="1:168" s="117" customFormat="1" ht="15" x14ac:dyDescent="0.25">
      <c r="A436" s="252"/>
      <c r="B436" s="243"/>
      <c r="C436" s="341" t="s">
        <v>65</v>
      </c>
      <c r="D436" s="341"/>
      <c r="E436" s="341"/>
      <c r="F436" s="245" t="s">
        <v>66</v>
      </c>
      <c r="G436" s="248">
        <v>219.68</v>
      </c>
      <c r="H436" s="248">
        <v>1.1499999999999999</v>
      </c>
      <c r="I436" s="274">
        <v>7.3263280000000002</v>
      </c>
      <c r="J436" s="254"/>
      <c r="K436" s="246"/>
      <c r="L436" s="254"/>
      <c r="M436" s="246"/>
      <c r="N436" s="255"/>
      <c r="EZ436" s="149"/>
      <c r="FA436" s="231"/>
      <c r="FB436" s="231"/>
      <c r="FC436" s="231"/>
      <c r="FD436" s="231"/>
      <c r="FH436" s="164" t="s">
        <v>65</v>
      </c>
      <c r="FJ436" s="231"/>
      <c r="FL436" s="231"/>
    </row>
    <row r="437" spans="1:168" s="117" customFormat="1" ht="15" x14ac:dyDescent="0.25">
      <c r="A437" s="252"/>
      <c r="B437" s="243"/>
      <c r="C437" s="341" t="s">
        <v>84</v>
      </c>
      <c r="D437" s="341"/>
      <c r="E437" s="341"/>
      <c r="F437" s="245" t="s">
        <v>66</v>
      </c>
      <c r="G437" s="248">
        <v>0.71</v>
      </c>
      <c r="H437" s="248">
        <v>1.1499999999999999</v>
      </c>
      <c r="I437" s="253">
        <v>2.3678500000000002E-2</v>
      </c>
      <c r="J437" s="254"/>
      <c r="K437" s="246"/>
      <c r="L437" s="254"/>
      <c r="M437" s="246"/>
      <c r="N437" s="255"/>
      <c r="EZ437" s="149"/>
      <c r="FA437" s="231"/>
      <c r="FB437" s="231"/>
      <c r="FC437" s="231"/>
      <c r="FD437" s="231"/>
      <c r="FH437" s="164" t="s">
        <v>84</v>
      </c>
      <c r="FJ437" s="231"/>
      <c r="FL437" s="231"/>
    </row>
    <row r="438" spans="1:168" s="117" customFormat="1" ht="15" x14ac:dyDescent="0.25">
      <c r="A438" s="240"/>
      <c r="B438" s="243"/>
      <c r="C438" s="344" t="s">
        <v>67</v>
      </c>
      <c r="D438" s="344"/>
      <c r="E438" s="344"/>
      <c r="F438" s="256"/>
      <c r="G438" s="257"/>
      <c r="H438" s="257"/>
      <c r="I438" s="257"/>
      <c r="J438" s="258">
        <v>5058.38</v>
      </c>
      <c r="K438" s="257"/>
      <c r="L438" s="259">
        <v>156.81</v>
      </c>
      <c r="M438" s="257"/>
      <c r="N438" s="260">
        <v>4282.6400000000003</v>
      </c>
      <c r="EZ438" s="149"/>
      <c r="FA438" s="231"/>
      <c r="FB438" s="231"/>
      <c r="FC438" s="231"/>
      <c r="FD438" s="231"/>
      <c r="FI438" s="164" t="s">
        <v>67</v>
      </c>
      <c r="FJ438" s="231"/>
      <c r="FL438" s="231"/>
    </row>
    <row r="439" spans="1:168" s="117" customFormat="1" ht="15" x14ac:dyDescent="0.25">
      <c r="A439" s="252"/>
      <c r="B439" s="243"/>
      <c r="C439" s="341" t="s">
        <v>68</v>
      </c>
      <c r="D439" s="341"/>
      <c r="E439" s="341"/>
      <c r="F439" s="245"/>
      <c r="G439" s="246"/>
      <c r="H439" s="246"/>
      <c r="I439" s="246"/>
      <c r="J439" s="254"/>
      <c r="K439" s="246"/>
      <c r="L439" s="249">
        <v>69.97</v>
      </c>
      <c r="M439" s="246"/>
      <c r="N439" s="250">
        <v>3460.02</v>
      </c>
      <c r="EZ439" s="149"/>
      <c r="FA439" s="231"/>
      <c r="FB439" s="231"/>
      <c r="FC439" s="231"/>
      <c r="FD439" s="231"/>
      <c r="FH439" s="164" t="s">
        <v>68</v>
      </c>
      <c r="FJ439" s="231"/>
      <c r="FL439" s="231"/>
    </row>
    <row r="440" spans="1:168" s="117" customFormat="1" ht="23.25" x14ac:dyDescent="0.25">
      <c r="A440" s="252"/>
      <c r="B440" s="243" t="s">
        <v>626</v>
      </c>
      <c r="C440" s="341" t="s">
        <v>627</v>
      </c>
      <c r="D440" s="341"/>
      <c r="E440" s="341"/>
      <c r="F440" s="245" t="s">
        <v>71</v>
      </c>
      <c r="G440" s="261">
        <v>126</v>
      </c>
      <c r="H440" s="246"/>
      <c r="I440" s="261">
        <v>126</v>
      </c>
      <c r="J440" s="254"/>
      <c r="K440" s="246"/>
      <c r="L440" s="249">
        <v>88.16</v>
      </c>
      <c r="M440" s="246"/>
      <c r="N440" s="250">
        <v>4359.63</v>
      </c>
      <c r="EZ440" s="149"/>
      <c r="FA440" s="231"/>
      <c r="FB440" s="231"/>
      <c r="FC440" s="231"/>
      <c r="FD440" s="231"/>
      <c r="FH440" s="164" t="s">
        <v>627</v>
      </c>
      <c r="FJ440" s="231"/>
      <c r="FL440" s="231"/>
    </row>
    <row r="441" spans="1:168" s="117" customFormat="1" ht="23.25" x14ac:dyDescent="0.25">
      <c r="A441" s="252"/>
      <c r="B441" s="243" t="s">
        <v>628</v>
      </c>
      <c r="C441" s="341" t="s">
        <v>629</v>
      </c>
      <c r="D441" s="341"/>
      <c r="E441" s="341"/>
      <c r="F441" s="245" t="s">
        <v>71</v>
      </c>
      <c r="G441" s="261">
        <v>68</v>
      </c>
      <c r="H441" s="246"/>
      <c r="I441" s="261">
        <v>68</v>
      </c>
      <c r="J441" s="254"/>
      <c r="K441" s="246"/>
      <c r="L441" s="249">
        <v>47.58</v>
      </c>
      <c r="M441" s="246"/>
      <c r="N441" s="250">
        <v>2352.81</v>
      </c>
      <c r="EZ441" s="149"/>
      <c r="FA441" s="231"/>
      <c r="FB441" s="231"/>
      <c r="FC441" s="231"/>
      <c r="FD441" s="231"/>
      <c r="FH441" s="164" t="s">
        <v>629</v>
      </c>
      <c r="FJ441" s="231"/>
      <c r="FL441" s="231"/>
    </row>
    <row r="442" spans="1:168" s="117" customFormat="1" ht="15" x14ac:dyDescent="0.25">
      <c r="A442" s="262"/>
      <c r="B442" s="312"/>
      <c r="C442" s="342" t="s">
        <v>74</v>
      </c>
      <c r="D442" s="342"/>
      <c r="E442" s="342"/>
      <c r="F442" s="234"/>
      <c r="G442" s="235"/>
      <c r="H442" s="235"/>
      <c r="I442" s="235"/>
      <c r="J442" s="238"/>
      <c r="K442" s="235"/>
      <c r="L442" s="264">
        <v>292.55</v>
      </c>
      <c r="M442" s="257"/>
      <c r="N442" s="265">
        <v>10995.08</v>
      </c>
      <c r="EZ442" s="149"/>
      <c r="FA442" s="231"/>
      <c r="FB442" s="231"/>
      <c r="FC442" s="231"/>
      <c r="FD442" s="231"/>
      <c r="FJ442" s="231" t="s">
        <v>74</v>
      </c>
      <c r="FL442" s="231"/>
    </row>
    <row r="443" spans="1:168" s="117" customFormat="1" ht="33.75" x14ac:dyDescent="0.25">
      <c r="A443" s="232" t="s">
        <v>283</v>
      </c>
      <c r="B443" s="314" t="s">
        <v>589</v>
      </c>
      <c r="C443" s="342" t="s">
        <v>590</v>
      </c>
      <c r="D443" s="342"/>
      <c r="E443" s="342"/>
      <c r="F443" s="234" t="s">
        <v>118</v>
      </c>
      <c r="G443" s="235">
        <v>54</v>
      </c>
      <c r="H443" s="236">
        <v>1</v>
      </c>
      <c r="I443" s="236">
        <v>54</v>
      </c>
      <c r="J443" s="264">
        <v>87.35</v>
      </c>
      <c r="K443" s="266">
        <v>1.04236</v>
      </c>
      <c r="L443" s="267">
        <v>4916.71</v>
      </c>
      <c r="M443" s="268">
        <v>9.1199999999999992</v>
      </c>
      <c r="N443" s="265">
        <v>44840.4</v>
      </c>
      <c r="EZ443" s="149"/>
      <c r="FA443" s="231"/>
      <c r="FB443" s="231" t="s">
        <v>590</v>
      </c>
      <c r="FC443" s="231" t="s">
        <v>9</v>
      </c>
      <c r="FD443" s="231" t="s">
        <v>9</v>
      </c>
      <c r="FJ443" s="231"/>
      <c r="FL443" s="231"/>
    </row>
    <row r="444" spans="1:168" s="117" customFormat="1" ht="15" x14ac:dyDescent="0.25">
      <c r="A444" s="240"/>
      <c r="B444" s="313"/>
      <c r="C444" s="341" t="s">
        <v>678</v>
      </c>
      <c r="D444" s="341"/>
      <c r="E444" s="341"/>
      <c r="F444" s="341"/>
      <c r="G444" s="341"/>
      <c r="H444" s="341"/>
      <c r="I444" s="341"/>
      <c r="J444" s="341"/>
      <c r="K444" s="341"/>
      <c r="L444" s="341"/>
      <c r="M444" s="341"/>
      <c r="N444" s="343"/>
      <c r="EZ444" s="149"/>
      <c r="FA444" s="231"/>
      <c r="FB444" s="231"/>
      <c r="FC444" s="231"/>
      <c r="FD444" s="231"/>
      <c r="FJ444" s="231"/>
      <c r="FK444" s="164" t="s">
        <v>678</v>
      </c>
      <c r="FL444" s="231"/>
    </row>
    <row r="445" spans="1:168" s="117" customFormat="1" ht="15" x14ac:dyDescent="0.25">
      <c r="A445" s="242"/>
      <c r="B445" s="243"/>
      <c r="C445" s="336" t="s">
        <v>631</v>
      </c>
      <c r="D445" s="336"/>
      <c r="E445" s="336"/>
      <c r="F445" s="336"/>
      <c r="G445" s="336"/>
      <c r="H445" s="336"/>
      <c r="I445" s="336"/>
      <c r="J445" s="336"/>
      <c r="K445" s="336"/>
      <c r="L445" s="336"/>
      <c r="M445" s="336"/>
      <c r="N445" s="345"/>
      <c r="EZ445" s="149"/>
      <c r="FA445" s="231"/>
      <c r="FB445" s="231"/>
      <c r="FC445" s="231"/>
      <c r="FD445" s="231"/>
      <c r="FF445" s="164" t="s">
        <v>631</v>
      </c>
      <c r="FJ445" s="231"/>
      <c r="FL445" s="231"/>
    </row>
    <row r="446" spans="1:168" s="117" customFormat="1" ht="15" x14ac:dyDescent="0.25">
      <c r="A446" s="242"/>
      <c r="B446" s="243"/>
      <c r="C446" s="336" t="s">
        <v>632</v>
      </c>
      <c r="D446" s="336"/>
      <c r="E446" s="336"/>
      <c r="F446" s="336"/>
      <c r="G446" s="336"/>
      <c r="H446" s="336"/>
      <c r="I446" s="336"/>
      <c r="J446" s="336"/>
      <c r="K446" s="336"/>
      <c r="L446" s="336"/>
      <c r="M446" s="336"/>
      <c r="N446" s="345"/>
      <c r="EZ446" s="149"/>
      <c r="FA446" s="231"/>
      <c r="FB446" s="231"/>
      <c r="FC446" s="231"/>
      <c r="FD446" s="231"/>
      <c r="FF446" s="164" t="s">
        <v>632</v>
      </c>
      <c r="FJ446" s="231"/>
      <c r="FL446" s="231"/>
    </row>
    <row r="447" spans="1:168" s="117" customFormat="1" ht="15" x14ac:dyDescent="0.25">
      <c r="A447" s="262"/>
      <c r="B447" s="312"/>
      <c r="C447" s="342" t="s">
        <v>74</v>
      </c>
      <c r="D447" s="342"/>
      <c r="E447" s="342"/>
      <c r="F447" s="234"/>
      <c r="G447" s="235"/>
      <c r="H447" s="235"/>
      <c r="I447" s="235"/>
      <c r="J447" s="238"/>
      <c r="K447" s="235"/>
      <c r="L447" s="267">
        <v>4916.71</v>
      </c>
      <c r="M447" s="257"/>
      <c r="N447" s="265">
        <v>44840.4</v>
      </c>
      <c r="EZ447" s="149"/>
      <c r="FA447" s="231"/>
      <c r="FB447" s="231"/>
      <c r="FC447" s="231"/>
      <c r="FD447" s="231"/>
      <c r="FJ447" s="231" t="s">
        <v>74</v>
      </c>
      <c r="FL447" s="231"/>
    </row>
    <row r="448" spans="1:168" s="117" customFormat="1" ht="23.25" x14ac:dyDescent="0.25">
      <c r="A448" s="232" t="s">
        <v>287</v>
      </c>
      <c r="B448" s="314" t="s">
        <v>645</v>
      </c>
      <c r="C448" s="342" t="s">
        <v>646</v>
      </c>
      <c r="D448" s="342"/>
      <c r="E448" s="342"/>
      <c r="F448" s="234" t="s">
        <v>647</v>
      </c>
      <c r="G448" s="235">
        <v>1.08</v>
      </c>
      <c r="H448" s="236">
        <v>1</v>
      </c>
      <c r="I448" s="268">
        <v>1.08</v>
      </c>
      <c r="J448" s="238"/>
      <c r="K448" s="235"/>
      <c r="L448" s="238"/>
      <c r="M448" s="235"/>
      <c r="N448" s="239"/>
      <c r="EZ448" s="149"/>
      <c r="FA448" s="231"/>
      <c r="FB448" s="231" t="s">
        <v>646</v>
      </c>
      <c r="FC448" s="231" t="s">
        <v>9</v>
      </c>
      <c r="FD448" s="231" t="s">
        <v>9</v>
      </c>
      <c r="FJ448" s="231"/>
      <c r="FL448" s="231"/>
    </row>
    <row r="449" spans="1:168" s="117" customFormat="1" ht="15" x14ac:dyDescent="0.25">
      <c r="A449" s="240"/>
      <c r="B449" s="313"/>
      <c r="C449" s="341" t="s">
        <v>705</v>
      </c>
      <c r="D449" s="341"/>
      <c r="E449" s="341"/>
      <c r="F449" s="341"/>
      <c r="G449" s="341"/>
      <c r="H449" s="341"/>
      <c r="I449" s="341"/>
      <c r="J449" s="341"/>
      <c r="K449" s="341"/>
      <c r="L449" s="341"/>
      <c r="M449" s="341"/>
      <c r="N449" s="343"/>
      <c r="EZ449" s="149"/>
      <c r="FA449" s="231"/>
      <c r="FB449" s="231"/>
      <c r="FC449" s="231"/>
      <c r="FD449" s="231"/>
      <c r="FE449" s="164" t="s">
        <v>705</v>
      </c>
      <c r="FJ449" s="231"/>
      <c r="FL449" s="231"/>
    </row>
    <row r="450" spans="1:168" s="117" customFormat="1" ht="68.25" x14ac:dyDescent="0.25">
      <c r="A450" s="242"/>
      <c r="B450" s="243" t="s">
        <v>624</v>
      </c>
      <c r="C450" s="336" t="s">
        <v>625</v>
      </c>
      <c r="D450" s="336"/>
      <c r="E450" s="336"/>
      <c r="F450" s="336"/>
      <c r="G450" s="336"/>
      <c r="H450" s="336"/>
      <c r="I450" s="336"/>
      <c r="J450" s="336"/>
      <c r="K450" s="336"/>
      <c r="L450" s="336"/>
      <c r="M450" s="336"/>
      <c r="N450" s="345"/>
      <c r="EZ450" s="149"/>
      <c r="FA450" s="231"/>
      <c r="FB450" s="231"/>
      <c r="FC450" s="231"/>
      <c r="FD450" s="231"/>
      <c r="FF450" s="164" t="s">
        <v>625</v>
      </c>
      <c r="FJ450" s="231"/>
      <c r="FL450" s="231"/>
    </row>
    <row r="451" spans="1:168" s="117" customFormat="1" ht="15" x14ac:dyDescent="0.25">
      <c r="A451" s="244"/>
      <c r="B451" s="243" t="s">
        <v>57</v>
      </c>
      <c r="C451" s="341" t="s">
        <v>64</v>
      </c>
      <c r="D451" s="341"/>
      <c r="E451" s="341"/>
      <c r="F451" s="245"/>
      <c r="G451" s="246"/>
      <c r="H451" s="246"/>
      <c r="I451" s="246"/>
      <c r="J451" s="249">
        <v>221.09</v>
      </c>
      <c r="K451" s="248">
        <v>1.1499999999999999</v>
      </c>
      <c r="L451" s="249">
        <v>274.58999999999997</v>
      </c>
      <c r="M451" s="248">
        <v>49.45</v>
      </c>
      <c r="N451" s="250">
        <v>13578.48</v>
      </c>
      <c r="EZ451" s="149"/>
      <c r="FA451" s="231"/>
      <c r="FB451" s="231"/>
      <c r="FC451" s="231"/>
      <c r="FD451" s="231"/>
      <c r="FG451" s="164" t="s">
        <v>64</v>
      </c>
      <c r="FJ451" s="231"/>
      <c r="FL451" s="231"/>
    </row>
    <row r="452" spans="1:168" s="117" customFormat="1" ht="15" x14ac:dyDescent="0.25">
      <c r="A452" s="244"/>
      <c r="B452" s="243" t="s">
        <v>75</v>
      </c>
      <c r="C452" s="341" t="s">
        <v>79</v>
      </c>
      <c r="D452" s="341"/>
      <c r="E452" s="341"/>
      <c r="F452" s="245"/>
      <c r="G452" s="246"/>
      <c r="H452" s="246"/>
      <c r="I452" s="246"/>
      <c r="J452" s="249">
        <v>32.119999999999997</v>
      </c>
      <c r="K452" s="248">
        <v>1.1499999999999999</v>
      </c>
      <c r="L452" s="249">
        <v>39.89</v>
      </c>
      <c r="M452" s="248">
        <v>14.53</v>
      </c>
      <c r="N452" s="251">
        <v>579.6</v>
      </c>
      <c r="EZ452" s="149"/>
      <c r="FA452" s="231"/>
      <c r="FB452" s="231"/>
      <c r="FC452" s="231"/>
      <c r="FD452" s="231"/>
      <c r="FG452" s="164" t="s">
        <v>79</v>
      </c>
      <c r="FJ452" s="231"/>
      <c r="FL452" s="231"/>
    </row>
    <row r="453" spans="1:168" s="117" customFormat="1" ht="15" x14ac:dyDescent="0.25">
      <c r="A453" s="244"/>
      <c r="B453" s="243" t="s">
        <v>80</v>
      </c>
      <c r="C453" s="341" t="s">
        <v>81</v>
      </c>
      <c r="D453" s="341"/>
      <c r="E453" s="341"/>
      <c r="F453" s="245"/>
      <c r="G453" s="246"/>
      <c r="H453" s="246"/>
      <c r="I453" s="246"/>
      <c r="J453" s="249">
        <v>2.5099999999999998</v>
      </c>
      <c r="K453" s="248">
        <v>1.1499999999999999</v>
      </c>
      <c r="L453" s="249">
        <v>3.12</v>
      </c>
      <c r="M453" s="248">
        <v>49.45</v>
      </c>
      <c r="N453" s="251">
        <v>154.28</v>
      </c>
      <c r="EZ453" s="149"/>
      <c r="FA453" s="231"/>
      <c r="FB453" s="231"/>
      <c r="FC453" s="231"/>
      <c r="FD453" s="231"/>
      <c r="FG453" s="164" t="s">
        <v>81</v>
      </c>
      <c r="FJ453" s="231"/>
      <c r="FL453" s="231"/>
    </row>
    <row r="454" spans="1:168" s="117" customFormat="1" ht="15" x14ac:dyDescent="0.25">
      <c r="A454" s="244"/>
      <c r="B454" s="243" t="s">
        <v>82</v>
      </c>
      <c r="C454" s="341" t="s">
        <v>83</v>
      </c>
      <c r="D454" s="341"/>
      <c r="E454" s="341"/>
      <c r="F454" s="245"/>
      <c r="G454" s="246"/>
      <c r="H454" s="246"/>
      <c r="I454" s="246"/>
      <c r="J454" s="249">
        <v>111.92</v>
      </c>
      <c r="K454" s="246"/>
      <c r="L454" s="249">
        <v>120.87</v>
      </c>
      <c r="M454" s="248">
        <v>9.1199999999999992</v>
      </c>
      <c r="N454" s="250">
        <v>1102.33</v>
      </c>
      <c r="EZ454" s="149"/>
      <c r="FA454" s="231"/>
      <c r="FB454" s="231"/>
      <c r="FC454" s="231"/>
      <c r="FD454" s="231"/>
      <c r="FG454" s="164" t="s">
        <v>83</v>
      </c>
      <c r="FJ454" s="231"/>
      <c r="FL454" s="231"/>
    </row>
    <row r="455" spans="1:168" s="117" customFormat="1" ht="15" x14ac:dyDescent="0.25">
      <c r="A455" s="252"/>
      <c r="B455" s="243"/>
      <c r="C455" s="341" t="s">
        <v>65</v>
      </c>
      <c r="D455" s="341"/>
      <c r="E455" s="341"/>
      <c r="F455" s="245" t="s">
        <v>66</v>
      </c>
      <c r="G455" s="248">
        <v>23.52</v>
      </c>
      <c r="H455" s="248">
        <v>1.1499999999999999</v>
      </c>
      <c r="I455" s="272">
        <v>29.211839999999999</v>
      </c>
      <c r="J455" s="254"/>
      <c r="K455" s="246"/>
      <c r="L455" s="254"/>
      <c r="M455" s="246"/>
      <c r="N455" s="255"/>
      <c r="EZ455" s="149"/>
      <c r="FA455" s="231"/>
      <c r="FB455" s="231"/>
      <c r="FC455" s="231"/>
      <c r="FD455" s="231"/>
      <c r="FH455" s="164" t="s">
        <v>65</v>
      </c>
      <c r="FJ455" s="231"/>
      <c r="FL455" s="231"/>
    </row>
    <row r="456" spans="1:168" s="117" customFormat="1" ht="15" x14ac:dyDescent="0.25">
      <c r="A456" s="252"/>
      <c r="B456" s="243"/>
      <c r="C456" s="341" t="s">
        <v>84</v>
      </c>
      <c r="D456" s="341"/>
      <c r="E456" s="341"/>
      <c r="F456" s="245" t="s">
        <v>66</v>
      </c>
      <c r="G456" s="271">
        <v>0.2</v>
      </c>
      <c r="H456" s="248">
        <v>1.1499999999999999</v>
      </c>
      <c r="I456" s="270">
        <v>0.24840000000000001</v>
      </c>
      <c r="J456" s="254"/>
      <c r="K456" s="246"/>
      <c r="L456" s="254"/>
      <c r="M456" s="246"/>
      <c r="N456" s="255"/>
      <c r="EZ456" s="149"/>
      <c r="FA456" s="231"/>
      <c r="FB456" s="231"/>
      <c r="FC456" s="231"/>
      <c r="FD456" s="231"/>
      <c r="FH456" s="164" t="s">
        <v>84</v>
      </c>
      <c r="FJ456" s="231"/>
      <c r="FL456" s="231"/>
    </row>
    <row r="457" spans="1:168" s="117" customFormat="1" ht="15" x14ac:dyDescent="0.25">
      <c r="A457" s="240"/>
      <c r="B457" s="243"/>
      <c r="C457" s="344" t="s">
        <v>67</v>
      </c>
      <c r="D457" s="344"/>
      <c r="E457" s="344"/>
      <c r="F457" s="256"/>
      <c r="G457" s="257"/>
      <c r="H457" s="257"/>
      <c r="I457" s="257"/>
      <c r="J457" s="259">
        <v>365.13</v>
      </c>
      <c r="K457" s="257"/>
      <c r="L457" s="259">
        <v>435.35</v>
      </c>
      <c r="M457" s="257"/>
      <c r="N457" s="260">
        <v>15260.41</v>
      </c>
      <c r="EZ457" s="149"/>
      <c r="FA457" s="231"/>
      <c r="FB457" s="231"/>
      <c r="FC457" s="231"/>
      <c r="FD457" s="231"/>
      <c r="FI457" s="164" t="s">
        <v>67</v>
      </c>
      <c r="FJ457" s="231"/>
      <c r="FL457" s="231"/>
    </row>
    <row r="458" spans="1:168" s="117" customFormat="1" ht="15" x14ac:dyDescent="0.25">
      <c r="A458" s="252"/>
      <c r="B458" s="243"/>
      <c r="C458" s="341" t="s">
        <v>68</v>
      </c>
      <c r="D458" s="341"/>
      <c r="E458" s="341"/>
      <c r="F458" s="245"/>
      <c r="G458" s="246"/>
      <c r="H458" s="246"/>
      <c r="I458" s="246"/>
      <c r="J458" s="254"/>
      <c r="K458" s="246"/>
      <c r="L458" s="249">
        <v>277.70999999999998</v>
      </c>
      <c r="M458" s="246"/>
      <c r="N458" s="250">
        <v>13732.76</v>
      </c>
      <c r="EZ458" s="149"/>
      <c r="FA458" s="231"/>
      <c r="FB458" s="231"/>
      <c r="FC458" s="231"/>
      <c r="FD458" s="231"/>
      <c r="FH458" s="164" t="s">
        <v>68</v>
      </c>
      <c r="FJ458" s="231"/>
      <c r="FL458" s="231"/>
    </row>
    <row r="459" spans="1:168" s="117" customFormat="1" ht="23.25" x14ac:dyDescent="0.25">
      <c r="A459" s="252"/>
      <c r="B459" s="243" t="s">
        <v>649</v>
      </c>
      <c r="C459" s="341" t="s">
        <v>650</v>
      </c>
      <c r="D459" s="341"/>
      <c r="E459" s="341"/>
      <c r="F459" s="245" t="s">
        <v>71</v>
      </c>
      <c r="G459" s="261">
        <v>97</v>
      </c>
      <c r="H459" s="246"/>
      <c r="I459" s="261">
        <v>97</v>
      </c>
      <c r="J459" s="254"/>
      <c r="K459" s="246"/>
      <c r="L459" s="249">
        <v>269.38</v>
      </c>
      <c r="M459" s="246"/>
      <c r="N459" s="250">
        <v>13320.78</v>
      </c>
      <c r="EZ459" s="149"/>
      <c r="FA459" s="231"/>
      <c r="FB459" s="231"/>
      <c r="FC459" s="231"/>
      <c r="FD459" s="231"/>
      <c r="FH459" s="164" t="s">
        <v>650</v>
      </c>
      <c r="FJ459" s="231"/>
      <c r="FL459" s="231"/>
    </row>
    <row r="460" spans="1:168" s="117" customFormat="1" ht="23.25" x14ac:dyDescent="0.25">
      <c r="A460" s="252"/>
      <c r="B460" s="243" t="s">
        <v>651</v>
      </c>
      <c r="C460" s="341" t="s">
        <v>652</v>
      </c>
      <c r="D460" s="341"/>
      <c r="E460" s="341"/>
      <c r="F460" s="245" t="s">
        <v>71</v>
      </c>
      <c r="G460" s="261">
        <v>51</v>
      </c>
      <c r="H460" s="246"/>
      <c r="I460" s="261">
        <v>51</v>
      </c>
      <c r="J460" s="254"/>
      <c r="K460" s="246"/>
      <c r="L460" s="249">
        <v>141.63</v>
      </c>
      <c r="M460" s="246"/>
      <c r="N460" s="250">
        <v>7003.71</v>
      </c>
      <c r="EZ460" s="149"/>
      <c r="FA460" s="231"/>
      <c r="FB460" s="231"/>
      <c r="FC460" s="231"/>
      <c r="FD460" s="231"/>
      <c r="FH460" s="164" t="s">
        <v>652</v>
      </c>
      <c r="FJ460" s="231"/>
      <c r="FL460" s="231"/>
    </row>
    <row r="461" spans="1:168" s="117" customFormat="1" ht="15" x14ac:dyDescent="0.25">
      <c r="A461" s="262"/>
      <c r="B461" s="312"/>
      <c r="C461" s="342" t="s">
        <v>74</v>
      </c>
      <c r="D461" s="342"/>
      <c r="E461" s="342"/>
      <c r="F461" s="234"/>
      <c r="G461" s="235"/>
      <c r="H461" s="235"/>
      <c r="I461" s="235"/>
      <c r="J461" s="238"/>
      <c r="K461" s="235"/>
      <c r="L461" s="264">
        <v>846.36</v>
      </c>
      <c r="M461" s="257"/>
      <c r="N461" s="265">
        <v>35584.9</v>
      </c>
      <c r="EZ461" s="149"/>
      <c r="FA461" s="231"/>
      <c r="FB461" s="231"/>
      <c r="FC461" s="231"/>
      <c r="FD461" s="231"/>
      <c r="FJ461" s="231" t="s">
        <v>74</v>
      </c>
      <c r="FL461" s="231"/>
    </row>
    <row r="462" spans="1:168" s="117" customFormat="1" ht="45" x14ac:dyDescent="0.25">
      <c r="A462" s="232" t="s">
        <v>291</v>
      </c>
      <c r="B462" s="314" t="s">
        <v>564</v>
      </c>
      <c r="C462" s="342" t="s">
        <v>565</v>
      </c>
      <c r="D462" s="342"/>
      <c r="E462" s="342"/>
      <c r="F462" s="234" t="s">
        <v>118</v>
      </c>
      <c r="G462" s="235">
        <v>36</v>
      </c>
      <c r="H462" s="236">
        <v>1</v>
      </c>
      <c r="I462" s="236">
        <v>36</v>
      </c>
      <c r="J462" s="264">
        <v>880.12</v>
      </c>
      <c r="K462" s="266">
        <v>1.04236</v>
      </c>
      <c r="L462" s="267">
        <v>33026.47</v>
      </c>
      <c r="M462" s="268">
        <v>9.1199999999999992</v>
      </c>
      <c r="N462" s="265">
        <v>301201.40999999997</v>
      </c>
      <c r="EZ462" s="149"/>
      <c r="FA462" s="231"/>
      <c r="FB462" s="231" t="s">
        <v>565</v>
      </c>
      <c r="FC462" s="231" t="s">
        <v>9</v>
      </c>
      <c r="FD462" s="231" t="s">
        <v>9</v>
      </c>
      <c r="FJ462" s="231"/>
      <c r="FL462" s="231"/>
    </row>
    <row r="463" spans="1:168" s="117" customFormat="1" ht="15" x14ac:dyDescent="0.25">
      <c r="A463" s="240"/>
      <c r="B463" s="313"/>
      <c r="C463" s="341" t="s">
        <v>718</v>
      </c>
      <c r="D463" s="341"/>
      <c r="E463" s="341"/>
      <c r="F463" s="341"/>
      <c r="G463" s="341"/>
      <c r="H463" s="341"/>
      <c r="I463" s="341"/>
      <c r="J463" s="341"/>
      <c r="K463" s="341"/>
      <c r="L463" s="341"/>
      <c r="M463" s="341"/>
      <c r="N463" s="343"/>
      <c r="EZ463" s="149"/>
      <c r="FA463" s="231"/>
      <c r="FB463" s="231"/>
      <c r="FC463" s="231"/>
      <c r="FD463" s="231"/>
      <c r="FJ463" s="231"/>
      <c r="FK463" s="164" t="s">
        <v>718</v>
      </c>
      <c r="FL463" s="231"/>
    </row>
    <row r="464" spans="1:168" s="117" customFormat="1" ht="15" x14ac:dyDescent="0.25">
      <c r="A464" s="242"/>
      <c r="B464" s="243"/>
      <c r="C464" s="336" t="s">
        <v>631</v>
      </c>
      <c r="D464" s="336"/>
      <c r="E464" s="336"/>
      <c r="F464" s="336"/>
      <c r="G464" s="336"/>
      <c r="H464" s="336"/>
      <c r="I464" s="336"/>
      <c r="J464" s="336"/>
      <c r="K464" s="336"/>
      <c r="L464" s="336"/>
      <c r="M464" s="336"/>
      <c r="N464" s="345"/>
      <c r="EZ464" s="149"/>
      <c r="FA464" s="231"/>
      <c r="FB464" s="231"/>
      <c r="FC464" s="231"/>
      <c r="FD464" s="231"/>
      <c r="FF464" s="164" t="s">
        <v>631</v>
      </c>
      <c r="FJ464" s="231"/>
      <c r="FL464" s="231"/>
    </row>
    <row r="465" spans="1:168" s="117" customFormat="1" ht="15" x14ac:dyDescent="0.25">
      <c r="A465" s="242"/>
      <c r="B465" s="243"/>
      <c r="C465" s="336" t="s">
        <v>632</v>
      </c>
      <c r="D465" s="336"/>
      <c r="E465" s="336"/>
      <c r="F465" s="336"/>
      <c r="G465" s="336"/>
      <c r="H465" s="336"/>
      <c r="I465" s="336"/>
      <c r="J465" s="336"/>
      <c r="K465" s="336"/>
      <c r="L465" s="336"/>
      <c r="M465" s="336"/>
      <c r="N465" s="345"/>
      <c r="EZ465" s="149"/>
      <c r="FA465" s="231"/>
      <c r="FB465" s="231"/>
      <c r="FC465" s="231"/>
      <c r="FD465" s="231"/>
      <c r="FF465" s="164" t="s">
        <v>632</v>
      </c>
      <c r="FJ465" s="231"/>
      <c r="FL465" s="231"/>
    </row>
    <row r="466" spans="1:168" s="117" customFormat="1" ht="15" x14ac:dyDescent="0.25">
      <c r="A466" s="262"/>
      <c r="B466" s="312"/>
      <c r="C466" s="342" t="s">
        <v>74</v>
      </c>
      <c r="D466" s="342"/>
      <c r="E466" s="342"/>
      <c r="F466" s="234"/>
      <c r="G466" s="235"/>
      <c r="H466" s="235"/>
      <c r="I466" s="235"/>
      <c r="J466" s="238"/>
      <c r="K466" s="235"/>
      <c r="L466" s="267">
        <v>33026.47</v>
      </c>
      <c r="M466" s="257"/>
      <c r="N466" s="265">
        <v>301201.40999999997</v>
      </c>
      <c r="EZ466" s="149"/>
      <c r="FA466" s="231"/>
      <c r="FB466" s="231"/>
      <c r="FC466" s="231"/>
      <c r="FD466" s="231"/>
      <c r="FJ466" s="231" t="s">
        <v>74</v>
      </c>
      <c r="FL466" s="231"/>
    </row>
    <row r="467" spans="1:168" s="117" customFormat="1" ht="45" x14ac:dyDescent="0.25">
      <c r="A467" s="232" t="s">
        <v>295</v>
      </c>
      <c r="B467" s="314" t="s">
        <v>566</v>
      </c>
      <c r="C467" s="342" t="s">
        <v>567</v>
      </c>
      <c r="D467" s="342"/>
      <c r="E467" s="342"/>
      <c r="F467" s="234" t="s">
        <v>118</v>
      </c>
      <c r="G467" s="235">
        <v>36</v>
      </c>
      <c r="H467" s="236">
        <v>1</v>
      </c>
      <c r="I467" s="236">
        <v>36</v>
      </c>
      <c r="J467" s="264">
        <v>589.54999999999995</v>
      </c>
      <c r="K467" s="266">
        <v>1.04236</v>
      </c>
      <c r="L467" s="267">
        <v>22122.84</v>
      </c>
      <c r="M467" s="268">
        <v>9.1199999999999992</v>
      </c>
      <c r="N467" s="265">
        <v>201760.3</v>
      </c>
      <c r="EZ467" s="149"/>
      <c r="FA467" s="231"/>
      <c r="FB467" s="231" t="s">
        <v>567</v>
      </c>
      <c r="FC467" s="231" t="s">
        <v>9</v>
      </c>
      <c r="FD467" s="231" t="s">
        <v>9</v>
      </c>
      <c r="FJ467" s="231"/>
      <c r="FL467" s="231"/>
    </row>
    <row r="468" spans="1:168" s="117" customFormat="1" ht="15" x14ac:dyDescent="0.25">
      <c r="A468" s="240"/>
      <c r="B468" s="313"/>
      <c r="C468" s="341" t="s">
        <v>719</v>
      </c>
      <c r="D468" s="341"/>
      <c r="E468" s="341"/>
      <c r="F468" s="341"/>
      <c r="G468" s="341"/>
      <c r="H468" s="341"/>
      <c r="I468" s="341"/>
      <c r="J468" s="341"/>
      <c r="K468" s="341"/>
      <c r="L468" s="341"/>
      <c r="M468" s="341"/>
      <c r="N468" s="343"/>
      <c r="EZ468" s="149"/>
      <c r="FA468" s="231"/>
      <c r="FB468" s="231"/>
      <c r="FC468" s="231"/>
      <c r="FD468" s="231"/>
      <c r="FJ468" s="231"/>
      <c r="FK468" s="164" t="s">
        <v>719</v>
      </c>
      <c r="FL468" s="231"/>
    </row>
    <row r="469" spans="1:168" s="117" customFormat="1" ht="15" x14ac:dyDescent="0.25">
      <c r="A469" s="242"/>
      <c r="B469" s="243"/>
      <c r="C469" s="336" t="s">
        <v>631</v>
      </c>
      <c r="D469" s="336"/>
      <c r="E469" s="336"/>
      <c r="F469" s="336"/>
      <c r="G469" s="336"/>
      <c r="H469" s="336"/>
      <c r="I469" s="336"/>
      <c r="J469" s="336"/>
      <c r="K469" s="336"/>
      <c r="L469" s="336"/>
      <c r="M469" s="336"/>
      <c r="N469" s="345"/>
      <c r="EZ469" s="149"/>
      <c r="FA469" s="231"/>
      <c r="FB469" s="231"/>
      <c r="FC469" s="231"/>
      <c r="FD469" s="231"/>
      <c r="FF469" s="164" t="s">
        <v>631</v>
      </c>
      <c r="FJ469" s="231"/>
      <c r="FL469" s="231"/>
    </row>
    <row r="470" spans="1:168" s="117" customFormat="1" ht="15" x14ac:dyDescent="0.25">
      <c r="A470" s="242"/>
      <c r="B470" s="243"/>
      <c r="C470" s="336" t="s">
        <v>632</v>
      </c>
      <c r="D470" s="336"/>
      <c r="E470" s="336"/>
      <c r="F470" s="336"/>
      <c r="G470" s="336"/>
      <c r="H470" s="336"/>
      <c r="I470" s="336"/>
      <c r="J470" s="336"/>
      <c r="K470" s="336"/>
      <c r="L470" s="336"/>
      <c r="M470" s="336"/>
      <c r="N470" s="345"/>
      <c r="EZ470" s="149"/>
      <c r="FA470" s="231"/>
      <c r="FB470" s="231"/>
      <c r="FC470" s="231"/>
      <c r="FD470" s="231"/>
      <c r="FF470" s="164" t="s">
        <v>632</v>
      </c>
      <c r="FJ470" s="231"/>
      <c r="FL470" s="231"/>
    </row>
    <row r="471" spans="1:168" s="117" customFormat="1" ht="15" x14ac:dyDescent="0.25">
      <c r="A471" s="262"/>
      <c r="B471" s="312"/>
      <c r="C471" s="342" t="s">
        <v>74</v>
      </c>
      <c r="D471" s="342"/>
      <c r="E471" s="342"/>
      <c r="F471" s="234"/>
      <c r="G471" s="235"/>
      <c r="H471" s="235"/>
      <c r="I471" s="235"/>
      <c r="J471" s="238"/>
      <c r="K471" s="235"/>
      <c r="L471" s="267">
        <v>22122.84</v>
      </c>
      <c r="M471" s="257"/>
      <c r="N471" s="265">
        <v>201760.3</v>
      </c>
      <c r="EZ471" s="149"/>
      <c r="FA471" s="231"/>
      <c r="FB471" s="231"/>
      <c r="FC471" s="231"/>
      <c r="FD471" s="231"/>
      <c r="FJ471" s="231" t="s">
        <v>74</v>
      </c>
      <c r="FL471" s="231"/>
    </row>
    <row r="472" spans="1:168" s="117" customFormat="1" ht="23.25" x14ac:dyDescent="0.25">
      <c r="A472" s="232" t="s">
        <v>298</v>
      </c>
      <c r="B472" s="314" t="s">
        <v>598</v>
      </c>
      <c r="C472" s="342" t="s">
        <v>599</v>
      </c>
      <c r="D472" s="342"/>
      <c r="E472" s="342"/>
      <c r="F472" s="234" t="s">
        <v>253</v>
      </c>
      <c r="G472" s="235">
        <v>4.0000000000000001E-3</v>
      </c>
      <c r="H472" s="236">
        <v>1</v>
      </c>
      <c r="I472" s="273">
        <v>4.0000000000000001E-3</v>
      </c>
      <c r="J472" s="267">
        <v>15441.79</v>
      </c>
      <c r="K472" s="235"/>
      <c r="L472" s="264">
        <v>61.77</v>
      </c>
      <c r="M472" s="268">
        <v>9.1199999999999992</v>
      </c>
      <c r="N472" s="276">
        <v>563.34</v>
      </c>
      <c r="EZ472" s="149"/>
      <c r="FA472" s="231"/>
      <c r="FB472" s="231" t="s">
        <v>599</v>
      </c>
      <c r="FC472" s="231" t="s">
        <v>9</v>
      </c>
      <c r="FD472" s="231" t="s">
        <v>9</v>
      </c>
      <c r="FJ472" s="231"/>
      <c r="FL472" s="231"/>
    </row>
    <row r="473" spans="1:168" s="117" customFormat="1" ht="15" x14ac:dyDescent="0.25">
      <c r="A473" s="240"/>
      <c r="B473" s="313"/>
      <c r="C473" s="341" t="s">
        <v>720</v>
      </c>
      <c r="D473" s="341"/>
      <c r="E473" s="341"/>
      <c r="F473" s="341"/>
      <c r="G473" s="341"/>
      <c r="H473" s="341"/>
      <c r="I473" s="341"/>
      <c r="J473" s="341"/>
      <c r="K473" s="341"/>
      <c r="L473" s="341"/>
      <c r="M473" s="341"/>
      <c r="N473" s="343"/>
      <c r="EZ473" s="149"/>
      <c r="FA473" s="231"/>
      <c r="FB473" s="231"/>
      <c r="FC473" s="231"/>
      <c r="FD473" s="231"/>
      <c r="FE473" s="164" t="s">
        <v>720</v>
      </c>
      <c r="FJ473" s="231"/>
      <c r="FL473" s="231"/>
    </row>
    <row r="474" spans="1:168" s="117" customFormat="1" ht="15" x14ac:dyDescent="0.25">
      <c r="A474" s="262"/>
      <c r="B474" s="312"/>
      <c r="C474" s="342" t="s">
        <v>74</v>
      </c>
      <c r="D474" s="342"/>
      <c r="E474" s="342"/>
      <c r="F474" s="234"/>
      <c r="G474" s="235"/>
      <c r="H474" s="235"/>
      <c r="I474" s="235"/>
      <c r="J474" s="238"/>
      <c r="K474" s="235"/>
      <c r="L474" s="264">
        <v>61.77</v>
      </c>
      <c r="M474" s="257"/>
      <c r="N474" s="276">
        <v>563.34</v>
      </c>
      <c r="EZ474" s="149"/>
      <c r="FA474" s="231"/>
      <c r="FB474" s="231"/>
      <c r="FC474" s="231"/>
      <c r="FD474" s="231"/>
      <c r="FJ474" s="231" t="s">
        <v>74</v>
      </c>
      <c r="FL474" s="231"/>
    </row>
    <row r="475" spans="1:168" s="117" customFormat="1" ht="23.25" x14ac:dyDescent="0.25">
      <c r="A475" s="232" t="s">
        <v>302</v>
      </c>
      <c r="B475" s="314" t="s">
        <v>600</v>
      </c>
      <c r="C475" s="342" t="s">
        <v>601</v>
      </c>
      <c r="D475" s="342"/>
      <c r="E475" s="342"/>
      <c r="F475" s="234" t="s">
        <v>253</v>
      </c>
      <c r="G475" s="235">
        <v>6.0000000000000001E-3</v>
      </c>
      <c r="H475" s="236">
        <v>1</v>
      </c>
      <c r="I475" s="273">
        <v>6.0000000000000001E-3</v>
      </c>
      <c r="J475" s="267">
        <v>10080.84</v>
      </c>
      <c r="K475" s="235"/>
      <c r="L475" s="264">
        <v>60.49</v>
      </c>
      <c r="M475" s="268">
        <v>9.1199999999999992</v>
      </c>
      <c r="N475" s="276">
        <v>551.66999999999996</v>
      </c>
      <c r="EZ475" s="149"/>
      <c r="FA475" s="231"/>
      <c r="FB475" s="231" t="s">
        <v>601</v>
      </c>
      <c r="FC475" s="231" t="s">
        <v>9</v>
      </c>
      <c r="FD475" s="231" t="s">
        <v>9</v>
      </c>
      <c r="FJ475" s="231"/>
      <c r="FL475" s="231"/>
    </row>
    <row r="476" spans="1:168" s="117" customFormat="1" ht="15" x14ac:dyDescent="0.25">
      <c r="A476" s="240"/>
      <c r="B476" s="313"/>
      <c r="C476" s="341" t="s">
        <v>721</v>
      </c>
      <c r="D476" s="341"/>
      <c r="E476" s="341"/>
      <c r="F476" s="341"/>
      <c r="G476" s="341"/>
      <c r="H476" s="341"/>
      <c r="I476" s="341"/>
      <c r="J476" s="341"/>
      <c r="K476" s="341"/>
      <c r="L476" s="341"/>
      <c r="M476" s="341"/>
      <c r="N476" s="343"/>
      <c r="EZ476" s="149"/>
      <c r="FA476" s="231"/>
      <c r="FB476" s="231"/>
      <c r="FC476" s="231"/>
      <c r="FD476" s="231"/>
      <c r="FE476" s="164" t="s">
        <v>721</v>
      </c>
      <c r="FJ476" s="231"/>
      <c r="FL476" s="231"/>
    </row>
    <row r="477" spans="1:168" s="117" customFormat="1" ht="15" x14ac:dyDescent="0.25">
      <c r="A477" s="262"/>
      <c r="B477" s="312"/>
      <c r="C477" s="342" t="s">
        <v>74</v>
      </c>
      <c r="D477" s="342"/>
      <c r="E477" s="342"/>
      <c r="F477" s="234"/>
      <c r="G477" s="235"/>
      <c r="H477" s="235"/>
      <c r="I477" s="235"/>
      <c r="J477" s="238"/>
      <c r="K477" s="235"/>
      <c r="L477" s="264">
        <v>60.49</v>
      </c>
      <c r="M477" s="257"/>
      <c r="N477" s="276">
        <v>551.66999999999996</v>
      </c>
      <c r="EZ477" s="149"/>
      <c r="FA477" s="231"/>
      <c r="FB477" s="231"/>
      <c r="FC477" s="231"/>
      <c r="FD477" s="231"/>
      <c r="FJ477" s="231" t="s">
        <v>74</v>
      </c>
      <c r="FL477" s="231"/>
    </row>
    <row r="478" spans="1:168" s="117" customFormat="1" ht="45.75" x14ac:dyDescent="0.25">
      <c r="A478" s="232" t="s">
        <v>305</v>
      </c>
      <c r="B478" s="314" t="s">
        <v>655</v>
      </c>
      <c r="C478" s="342" t="s">
        <v>656</v>
      </c>
      <c r="D478" s="342"/>
      <c r="E478" s="342"/>
      <c r="F478" s="234" t="s">
        <v>657</v>
      </c>
      <c r="G478" s="235">
        <v>0.02</v>
      </c>
      <c r="H478" s="236">
        <v>1</v>
      </c>
      <c r="I478" s="268">
        <v>0.02</v>
      </c>
      <c r="J478" s="238"/>
      <c r="K478" s="235"/>
      <c r="L478" s="238"/>
      <c r="M478" s="235"/>
      <c r="N478" s="239"/>
      <c r="EZ478" s="149"/>
      <c r="FA478" s="231"/>
      <c r="FB478" s="231" t="s">
        <v>656</v>
      </c>
      <c r="FC478" s="231" t="s">
        <v>9</v>
      </c>
      <c r="FD478" s="231" t="s">
        <v>9</v>
      </c>
      <c r="FJ478" s="231"/>
      <c r="FL478" s="231"/>
    </row>
    <row r="479" spans="1:168" s="117" customFormat="1" ht="15" x14ac:dyDescent="0.25">
      <c r="A479" s="240"/>
      <c r="B479" s="313"/>
      <c r="C479" s="341" t="s">
        <v>658</v>
      </c>
      <c r="D479" s="341"/>
      <c r="E479" s="341"/>
      <c r="F479" s="341"/>
      <c r="G479" s="341"/>
      <c r="H479" s="341"/>
      <c r="I479" s="341"/>
      <c r="J479" s="341"/>
      <c r="K479" s="341"/>
      <c r="L479" s="341"/>
      <c r="M479" s="341"/>
      <c r="N479" s="343"/>
      <c r="EZ479" s="149"/>
      <c r="FA479" s="231"/>
      <c r="FB479" s="231"/>
      <c r="FC479" s="231"/>
      <c r="FD479" s="231"/>
      <c r="FE479" s="164" t="s">
        <v>658</v>
      </c>
      <c r="FJ479" s="231"/>
      <c r="FL479" s="231"/>
    </row>
    <row r="480" spans="1:168" s="117" customFormat="1" ht="68.25" x14ac:dyDescent="0.25">
      <c r="A480" s="242"/>
      <c r="B480" s="243" t="s">
        <v>624</v>
      </c>
      <c r="C480" s="336" t="s">
        <v>625</v>
      </c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45"/>
      <c r="EZ480" s="149"/>
      <c r="FA480" s="231"/>
      <c r="FB480" s="231"/>
      <c r="FC480" s="231"/>
      <c r="FD480" s="231"/>
      <c r="FF480" s="164" t="s">
        <v>625</v>
      </c>
      <c r="FJ480" s="231"/>
      <c r="FL480" s="231"/>
    </row>
    <row r="481" spans="1:168" s="117" customFormat="1" ht="15" x14ac:dyDescent="0.25">
      <c r="A481" s="244"/>
      <c r="B481" s="243" t="s">
        <v>57</v>
      </c>
      <c r="C481" s="341" t="s">
        <v>64</v>
      </c>
      <c r="D481" s="341"/>
      <c r="E481" s="341"/>
      <c r="F481" s="245"/>
      <c r="G481" s="246"/>
      <c r="H481" s="246"/>
      <c r="I481" s="246"/>
      <c r="J481" s="249">
        <v>221.35</v>
      </c>
      <c r="K481" s="248">
        <v>1.1499999999999999</v>
      </c>
      <c r="L481" s="249">
        <v>5.09</v>
      </c>
      <c r="M481" s="248">
        <v>49.45</v>
      </c>
      <c r="N481" s="251">
        <v>251.7</v>
      </c>
      <c r="EZ481" s="149"/>
      <c r="FA481" s="231"/>
      <c r="FB481" s="231"/>
      <c r="FC481" s="231"/>
      <c r="FD481" s="231"/>
      <c r="FG481" s="164" t="s">
        <v>64</v>
      </c>
      <c r="FJ481" s="231"/>
      <c r="FL481" s="231"/>
    </row>
    <row r="482" spans="1:168" s="117" customFormat="1" ht="15" x14ac:dyDescent="0.25">
      <c r="A482" s="252"/>
      <c r="B482" s="243"/>
      <c r="C482" s="341" t="s">
        <v>65</v>
      </c>
      <c r="D482" s="341"/>
      <c r="E482" s="341"/>
      <c r="F482" s="245" t="s">
        <v>66</v>
      </c>
      <c r="G482" s="248">
        <v>25.95</v>
      </c>
      <c r="H482" s="248">
        <v>1.1499999999999999</v>
      </c>
      <c r="I482" s="272">
        <v>0.59684999999999999</v>
      </c>
      <c r="J482" s="254"/>
      <c r="K482" s="246"/>
      <c r="L482" s="254"/>
      <c r="M482" s="246"/>
      <c r="N482" s="255"/>
      <c r="EZ482" s="149"/>
      <c r="FA482" s="231"/>
      <c r="FB482" s="231"/>
      <c r="FC482" s="231"/>
      <c r="FD482" s="231"/>
      <c r="FH482" s="164" t="s">
        <v>65</v>
      </c>
      <c r="FJ482" s="231"/>
      <c r="FL482" s="231"/>
    </row>
    <row r="483" spans="1:168" s="117" customFormat="1" ht="15" x14ac:dyDescent="0.25">
      <c r="A483" s="240"/>
      <c r="B483" s="243"/>
      <c r="C483" s="344" t="s">
        <v>67</v>
      </c>
      <c r="D483" s="344"/>
      <c r="E483" s="344"/>
      <c r="F483" s="256"/>
      <c r="G483" s="257"/>
      <c r="H483" s="257"/>
      <c r="I483" s="257"/>
      <c r="J483" s="259">
        <v>221.35</v>
      </c>
      <c r="K483" s="257"/>
      <c r="L483" s="259">
        <v>5.09</v>
      </c>
      <c r="M483" s="257"/>
      <c r="N483" s="275">
        <v>251.7</v>
      </c>
      <c r="EZ483" s="149"/>
      <c r="FA483" s="231"/>
      <c r="FB483" s="231"/>
      <c r="FC483" s="231"/>
      <c r="FD483" s="231"/>
      <c r="FI483" s="164" t="s">
        <v>67</v>
      </c>
      <c r="FJ483" s="231"/>
      <c r="FL483" s="231"/>
    </row>
    <row r="484" spans="1:168" s="117" customFormat="1" ht="15" x14ac:dyDescent="0.25">
      <c r="A484" s="252"/>
      <c r="B484" s="243"/>
      <c r="C484" s="341" t="s">
        <v>68</v>
      </c>
      <c r="D484" s="341"/>
      <c r="E484" s="341"/>
      <c r="F484" s="245"/>
      <c r="G484" s="246"/>
      <c r="H484" s="246"/>
      <c r="I484" s="246"/>
      <c r="J484" s="254"/>
      <c r="K484" s="246"/>
      <c r="L484" s="249">
        <v>5.09</v>
      </c>
      <c r="M484" s="246"/>
      <c r="N484" s="251">
        <v>251.7</v>
      </c>
      <c r="EZ484" s="149"/>
      <c r="FA484" s="231"/>
      <c r="FB484" s="231"/>
      <c r="FC484" s="231"/>
      <c r="FD484" s="231"/>
      <c r="FH484" s="164" t="s">
        <v>68</v>
      </c>
      <c r="FJ484" s="231"/>
      <c r="FL484" s="231"/>
    </row>
    <row r="485" spans="1:168" s="117" customFormat="1" ht="45.75" x14ac:dyDescent="0.25">
      <c r="A485" s="252"/>
      <c r="B485" s="243" t="s">
        <v>659</v>
      </c>
      <c r="C485" s="341" t="s">
        <v>660</v>
      </c>
      <c r="D485" s="341"/>
      <c r="E485" s="341"/>
      <c r="F485" s="245" t="s">
        <v>71</v>
      </c>
      <c r="G485" s="261">
        <v>103</v>
      </c>
      <c r="H485" s="246"/>
      <c r="I485" s="261">
        <v>103</v>
      </c>
      <c r="J485" s="254"/>
      <c r="K485" s="246"/>
      <c r="L485" s="249">
        <v>5.24</v>
      </c>
      <c r="M485" s="246"/>
      <c r="N485" s="251">
        <v>259.25</v>
      </c>
      <c r="EZ485" s="149"/>
      <c r="FA485" s="231"/>
      <c r="FB485" s="231"/>
      <c r="FC485" s="231"/>
      <c r="FD485" s="231"/>
      <c r="FH485" s="164" t="s">
        <v>660</v>
      </c>
      <c r="FJ485" s="231"/>
      <c r="FL485" s="231"/>
    </row>
    <row r="486" spans="1:168" s="117" customFormat="1" ht="45.75" x14ac:dyDescent="0.25">
      <c r="A486" s="252"/>
      <c r="B486" s="243" t="s">
        <v>661</v>
      </c>
      <c r="C486" s="341" t="s">
        <v>662</v>
      </c>
      <c r="D486" s="341"/>
      <c r="E486" s="341"/>
      <c r="F486" s="245" t="s">
        <v>71</v>
      </c>
      <c r="G486" s="261">
        <v>59</v>
      </c>
      <c r="H486" s="246"/>
      <c r="I486" s="261">
        <v>59</v>
      </c>
      <c r="J486" s="254"/>
      <c r="K486" s="246"/>
      <c r="L486" s="249">
        <v>3</v>
      </c>
      <c r="M486" s="246"/>
      <c r="N486" s="251">
        <v>148.5</v>
      </c>
      <c r="EZ486" s="149"/>
      <c r="FA486" s="231"/>
      <c r="FB486" s="231"/>
      <c r="FC486" s="231"/>
      <c r="FD486" s="231"/>
      <c r="FH486" s="164" t="s">
        <v>662</v>
      </c>
      <c r="FJ486" s="231"/>
      <c r="FL486" s="231"/>
    </row>
    <row r="487" spans="1:168" s="117" customFormat="1" ht="15" x14ac:dyDescent="0.25">
      <c r="A487" s="262"/>
      <c r="B487" s="312"/>
      <c r="C487" s="342" t="s">
        <v>74</v>
      </c>
      <c r="D487" s="342"/>
      <c r="E487" s="342"/>
      <c r="F487" s="234"/>
      <c r="G487" s="235"/>
      <c r="H487" s="235"/>
      <c r="I487" s="235"/>
      <c r="J487" s="238"/>
      <c r="K487" s="235"/>
      <c r="L487" s="264">
        <v>13.33</v>
      </c>
      <c r="M487" s="257"/>
      <c r="N487" s="276">
        <v>659.45</v>
      </c>
      <c r="EZ487" s="149"/>
      <c r="FA487" s="231"/>
      <c r="FB487" s="231"/>
      <c r="FC487" s="231"/>
      <c r="FD487" s="231"/>
      <c r="FJ487" s="231" t="s">
        <v>74</v>
      </c>
      <c r="FL487" s="231"/>
    </row>
    <row r="488" spans="1:168" s="117" customFormat="1" ht="45.75" x14ac:dyDescent="0.25">
      <c r="A488" s="232" t="s">
        <v>309</v>
      </c>
      <c r="B488" s="314" t="s">
        <v>663</v>
      </c>
      <c r="C488" s="342" t="s">
        <v>664</v>
      </c>
      <c r="D488" s="342"/>
      <c r="E488" s="342"/>
      <c r="F488" s="234" t="s">
        <v>657</v>
      </c>
      <c r="G488" s="235">
        <v>0.02</v>
      </c>
      <c r="H488" s="236">
        <v>1</v>
      </c>
      <c r="I488" s="268">
        <v>0.02</v>
      </c>
      <c r="J488" s="238"/>
      <c r="K488" s="235"/>
      <c r="L488" s="238"/>
      <c r="M488" s="235"/>
      <c r="N488" s="239"/>
      <c r="EZ488" s="149"/>
      <c r="FA488" s="231"/>
      <c r="FB488" s="231" t="s">
        <v>664</v>
      </c>
      <c r="FC488" s="231" t="s">
        <v>9</v>
      </c>
      <c r="FD488" s="231" t="s">
        <v>9</v>
      </c>
      <c r="FJ488" s="231"/>
      <c r="FL488" s="231"/>
    </row>
    <row r="489" spans="1:168" s="117" customFormat="1" ht="15" x14ac:dyDescent="0.25">
      <c r="A489" s="240"/>
      <c r="B489" s="313"/>
      <c r="C489" s="341" t="s">
        <v>658</v>
      </c>
      <c r="D489" s="341"/>
      <c r="E489" s="341"/>
      <c r="F489" s="341"/>
      <c r="G489" s="341"/>
      <c r="H489" s="341"/>
      <c r="I489" s="341"/>
      <c r="J489" s="341"/>
      <c r="K489" s="341"/>
      <c r="L489" s="341"/>
      <c r="M489" s="341"/>
      <c r="N489" s="343"/>
      <c r="EZ489" s="149"/>
      <c r="FA489" s="231"/>
      <c r="FB489" s="231"/>
      <c r="FC489" s="231"/>
      <c r="FD489" s="231"/>
      <c r="FE489" s="164" t="s">
        <v>658</v>
      </c>
      <c r="FJ489" s="231"/>
      <c r="FL489" s="231"/>
    </row>
    <row r="490" spans="1:168" s="117" customFormat="1" ht="68.25" x14ac:dyDescent="0.25">
      <c r="A490" s="242"/>
      <c r="B490" s="243" t="s">
        <v>624</v>
      </c>
      <c r="C490" s="336" t="s">
        <v>625</v>
      </c>
      <c r="D490" s="336"/>
      <c r="E490" s="336"/>
      <c r="F490" s="336"/>
      <c r="G490" s="336"/>
      <c r="H490" s="336"/>
      <c r="I490" s="336"/>
      <c r="J490" s="336"/>
      <c r="K490" s="336"/>
      <c r="L490" s="336"/>
      <c r="M490" s="336"/>
      <c r="N490" s="345"/>
      <c r="EZ490" s="149"/>
      <c r="FA490" s="231"/>
      <c r="FB490" s="231"/>
      <c r="FC490" s="231"/>
      <c r="FD490" s="231"/>
      <c r="FF490" s="164" t="s">
        <v>625</v>
      </c>
      <c r="FJ490" s="231"/>
      <c r="FL490" s="231"/>
    </row>
    <row r="491" spans="1:168" s="117" customFormat="1" ht="15" x14ac:dyDescent="0.25">
      <c r="A491" s="242"/>
      <c r="B491" s="243"/>
      <c r="C491" s="336" t="s">
        <v>665</v>
      </c>
      <c r="D491" s="336"/>
      <c r="E491" s="336"/>
      <c r="F491" s="336"/>
      <c r="G491" s="336"/>
      <c r="H491" s="336"/>
      <c r="I491" s="336"/>
      <c r="J491" s="336"/>
      <c r="K491" s="336"/>
      <c r="L491" s="336"/>
      <c r="M491" s="336"/>
      <c r="N491" s="345"/>
      <c r="EZ491" s="149"/>
      <c r="FA491" s="231"/>
      <c r="FB491" s="231"/>
      <c r="FC491" s="231"/>
      <c r="FD491" s="231"/>
      <c r="FF491" s="164" t="s">
        <v>665</v>
      </c>
      <c r="FJ491" s="231"/>
      <c r="FL491" s="231"/>
    </row>
    <row r="492" spans="1:168" s="117" customFormat="1" ht="15" x14ac:dyDescent="0.25">
      <c r="A492" s="244"/>
      <c r="B492" s="243" t="s">
        <v>57</v>
      </c>
      <c r="C492" s="341" t="s">
        <v>64</v>
      </c>
      <c r="D492" s="341"/>
      <c r="E492" s="341"/>
      <c r="F492" s="245"/>
      <c r="G492" s="246"/>
      <c r="H492" s="246"/>
      <c r="I492" s="246"/>
      <c r="J492" s="249">
        <v>10.07</v>
      </c>
      <c r="K492" s="261">
        <v>23</v>
      </c>
      <c r="L492" s="249">
        <v>4.63</v>
      </c>
      <c r="M492" s="248">
        <v>49.45</v>
      </c>
      <c r="N492" s="251">
        <v>228.95</v>
      </c>
      <c r="EZ492" s="149"/>
      <c r="FA492" s="231"/>
      <c r="FB492" s="231"/>
      <c r="FC492" s="231"/>
      <c r="FD492" s="231"/>
      <c r="FG492" s="164" t="s">
        <v>64</v>
      </c>
      <c r="FJ492" s="231"/>
      <c r="FL492" s="231"/>
    </row>
    <row r="493" spans="1:168" s="117" customFormat="1" ht="15" x14ac:dyDescent="0.25">
      <c r="A493" s="252"/>
      <c r="B493" s="243"/>
      <c r="C493" s="341" t="s">
        <v>65</v>
      </c>
      <c r="D493" s="341"/>
      <c r="E493" s="341"/>
      <c r="F493" s="245" t="s">
        <v>66</v>
      </c>
      <c r="G493" s="248">
        <v>1.18</v>
      </c>
      <c r="H493" s="261">
        <v>23</v>
      </c>
      <c r="I493" s="270">
        <v>0.54279999999999995</v>
      </c>
      <c r="J493" s="254"/>
      <c r="K493" s="246"/>
      <c r="L493" s="254"/>
      <c r="M493" s="246"/>
      <c r="N493" s="255"/>
      <c r="EZ493" s="149"/>
      <c r="FA493" s="231"/>
      <c r="FB493" s="231"/>
      <c r="FC493" s="231"/>
      <c r="FD493" s="231"/>
      <c r="FH493" s="164" t="s">
        <v>65</v>
      </c>
      <c r="FJ493" s="231"/>
      <c r="FL493" s="231"/>
    </row>
    <row r="494" spans="1:168" s="117" customFormat="1" ht="15" x14ac:dyDescent="0.25">
      <c r="A494" s="240"/>
      <c r="B494" s="243"/>
      <c r="C494" s="344" t="s">
        <v>67</v>
      </c>
      <c r="D494" s="344"/>
      <c r="E494" s="344"/>
      <c r="F494" s="256"/>
      <c r="G494" s="257"/>
      <c r="H494" s="257"/>
      <c r="I494" s="257"/>
      <c r="J494" s="259">
        <v>10.07</v>
      </c>
      <c r="K494" s="257"/>
      <c r="L494" s="259">
        <v>4.63</v>
      </c>
      <c r="M494" s="257"/>
      <c r="N494" s="275">
        <v>228.95</v>
      </c>
      <c r="EZ494" s="149"/>
      <c r="FA494" s="231"/>
      <c r="FB494" s="231"/>
      <c r="FC494" s="231"/>
      <c r="FD494" s="231"/>
      <c r="FI494" s="164" t="s">
        <v>67</v>
      </c>
      <c r="FJ494" s="231"/>
      <c r="FL494" s="231"/>
    </row>
    <row r="495" spans="1:168" s="117" customFormat="1" ht="15" x14ac:dyDescent="0.25">
      <c r="A495" s="252"/>
      <c r="B495" s="243"/>
      <c r="C495" s="341" t="s">
        <v>68</v>
      </c>
      <c r="D495" s="341"/>
      <c r="E495" s="341"/>
      <c r="F495" s="245"/>
      <c r="G495" s="246"/>
      <c r="H495" s="246"/>
      <c r="I495" s="246"/>
      <c r="J495" s="254"/>
      <c r="K495" s="246"/>
      <c r="L495" s="249">
        <v>4.63</v>
      </c>
      <c r="M495" s="246"/>
      <c r="N495" s="251">
        <v>228.95</v>
      </c>
      <c r="EZ495" s="149"/>
      <c r="FA495" s="231"/>
      <c r="FB495" s="231"/>
      <c r="FC495" s="231"/>
      <c r="FD495" s="231"/>
      <c r="FH495" s="164" t="s">
        <v>68</v>
      </c>
      <c r="FJ495" s="231"/>
      <c r="FL495" s="231"/>
    </row>
    <row r="496" spans="1:168" s="117" customFormat="1" ht="45.75" x14ac:dyDescent="0.25">
      <c r="A496" s="252"/>
      <c r="B496" s="243" t="s">
        <v>659</v>
      </c>
      <c r="C496" s="341" t="s">
        <v>660</v>
      </c>
      <c r="D496" s="341"/>
      <c r="E496" s="341"/>
      <c r="F496" s="245" t="s">
        <v>71</v>
      </c>
      <c r="G496" s="261">
        <v>103</v>
      </c>
      <c r="H496" s="246"/>
      <c r="I496" s="261">
        <v>103</v>
      </c>
      <c r="J496" s="254"/>
      <c r="K496" s="246"/>
      <c r="L496" s="249">
        <v>4.7699999999999996</v>
      </c>
      <c r="M496" s="246"/>
      <c r="N496" s="251">
        <v>235.82</v>
      </c>
      <c r="EZ496" s="149"/>
      <c r="FA496" s="231"/>
      <c r="FB496" s="231"/>
      <c r="FC496" s="231"/>
      <c r="FD496" s="231"/>
      <c r="FH496" s="164" t="s">
        <v>660</v>
      </c>
      <c r="FJ496" s="231"/>
      <c r="FL496" s="231"/>
    </row>
    <row r="497" spans="1:168" s="117" customFormat="1" ht="45.75" x14ac:dyDescent="0.25">
      <c r="A497" s="252"/>
      <c r="B497" s="243" t="s">
        <v>661</v>
      </c>
      <c r="C497" s="341" t="s">
        <v>662</v>
      </c>
      <c r="D497" s="341"/>
      <c r="E497" s="341"/>
      <c r="F497" s="245" t="s">
        <v>71</v>
      </c>
      <c r="G497" s="261">
        <v>59</v>
      </c>
      <c r="H497" s="246"/>
      <c r="I497" s="261">
        <v>59</v>
      </c>
      <c r="J497" s="254"/>
      <c r="K497" s="246"/>
      <c r="L497" s="249">
        <v>2.73</v>
      </c>
      <c r="M497" s="246"/>
      <c r="N497" s="251">
        <v>135.08000000000001</v>
      </c>
      <c r="EZ497" s="149"/>
      <c r="FA497" s="231"/>
      <c r="FB497" s="231"/>
      <c r="FC497" s="231"/>
      <c r="FD497" s="231"/>
      <c r="FH497" s="164" t="s">
        <v>662</v>
      </c>
      <c r="FJ497" s="231"/>
      <c r="FL497" s="231"/>
    </row>
    <row r="498" spans="1:168" s="117" customFormat="1" ht="15" x14ac:dyDescent="0.25">
      <c r="A498" s="262"/>
      <c r="B498" s="312"/>
      <c r="C498" s="342" t="s">
        <v>74</v>
      </c>
      <c r="D498" s="342"/>
      <c r="E498" s="342"/>
      <c r="F498" s="234"/>
      <c r="G498" s="235"/>
      <c r="H498" s="235"/>
      <c r="I498" s="235"/>
      <c r="J498" s="238"/>
      <c r="K498" s="235"/>
      <c r="L498" s="264">
        <v>12.13</v>
      </c>
      <c r="M498" s="257"/>
      <c r="N498" s="276">
        <v>599.85</v>
      </c>
      <c r="EZ498" s="149"/>
      <c r="FA498" s="231"/>
      <c r="FB498" s="231"/>
      <c r="FC498" s="231"/>
      <c r="FD498" s="231"/>
      <c r="FJ498" s="231" t="s">
        <v>74</v>
      </c>
      <c r="FL498" s="231"/>
    </row>
    <row r="499" spans="1:168" s="117" customFormat="1" ht="23.25" x14ac:dyDescent="0.25">
      <c r="A499" s="232" t="s">
        <v>313</v>
      </c>
      <c r="B499" s="314" t="s">
        <v>602</v>
      </c>
      <c r="C499" s="342" t="s">
        <v>603</v>
      </c>
      <c r="D499" s="342"/>
      <c r="E499" s="342"/>
      <c r="F499" s="234" t="s">
        <v>118</v>
      </c>
      <c r="G499" s="235">
        <v>1</v>
      </c>
      <c r="H499" s="236">
        <v>1</v>
      </c>
      <c r="I499" s="236">
        <v>1</v>
      </c>
      <c r="J499" s="267">
        <v>2632.8</v>
      </c>
      <c r="K499" s="235"/>
      <c r="L499" s="267">
        <v>2632.8</v>
      </c>
      <c r="M499" s="268">
        <v>9.1199999999999992</v>
      </c>
      <c r="N499" s="265">
        <v>24011.14</v>
      </c>
      <c r="EZ499" s="149"/>
      <c r="FA499" s="231"/>
      <c r="FB499" s="231" t="s">
        <v>603</v>
      </c>
      <c r="FC499" s="231" t="s">
        <v>9</v>
      </c>
      <c r="FD499" s="231" t="s">
        <v>9</v>
      </c>
      <c r="FJ499" s="231"/>
      <c r="FL499" s="231"/>
    </row>
    <row r="500" spans="1:168" s="117" customFormat="1" ht="15" x14ac:dyDescent="0.25">
      <c r="A500" s="262"/>
      <c r="B500" s="312"/>
      <c r="C500" s="342" t="s">
        <v>74</v>
      </c>
      <c r="D500" s="342"/>
      <c r="E500" s="342"/>
      <c r="F500" s="234"/>
      <c r="G500" s="235"/>
      <c r="H500" s="235"/>
      <c r="I500" s="235"/>
      <c r="J500" s="238"/>
      <c r="K500" s="235"/>
      <c r="L500" s="267">
        <v>2632.8</v>
      </c>
      <c r="M500" s="257"/>
      <c r="N500" s="265">
        <v>24011.14</v>
      </c>
      <c r="EZ500" s="149"/>
      <c r="FA500" s="231"/>
      <c r="FB500" s="231"/>
      <c r="FC500" s="231"/>
      <c r="FD500" s="231"/>
      <c r="FJ500" s="231" t="s">
        <v>74</v>
      </c>
      <c r="FL500" s="231"/>
    </row>
    <row r="501" spans="1:168" s="117" customFormat="1" ht="57" x14ac:dyDescent="0.25">
      <c r="A501" s="232" t="s">
        <v>316</v>
      </c>
      <c r="B501" s="314" t="s">
        <v>666</v>
      </c>
      <c r="C501" s="342" t="s">
        <v>722</v>
      </c>
      <c r="D501" s="342"/>
      <c r="E501" s="342"/>
      <c r="F501" s="234" t="s">
        <v>647</v>
      </c>
      <c r="G501" s="235">
        <v>8.0000000000000002E-3</v>
      </c>
      <c r="H501" s="236">
        <v>1</v>
      </c>
      <c r="I501" s="273">
        <v>8.0000000000000002E-3</v>
      </c>
      <c r="J501" s="238"/>
      <c r="K501" s="235"/>
      <c r="L501" s="238"/>
      <c r="M501" s="235"/>
      <c r="N501" s="239"/>
      <c r="EZ501" s="149"/>
      <c r="FA501" s="231"/>
      <c r="FB501" s="231" t="s">
        <v>722</v>
      </c>
      <c r="FC501" s="231" t="s">
        <v>9</v>
      </c>
      <c r="FD501" s="231" t="s">
        <v>9</v>
      </c>
      <c r="FJ501" s="231"/>
      <c r="FL501" s="231"/>
    </row>
    <row r="502" spans="1:168" s="117" customFormat="1" ht="15" x14ac:dyDescent="0.25">
      <c r="A502" s="240"/>
      <c r="B502" s="313"/>
      <c r="C502" s="341" t="s">
        <v>668</v>
      </c>
      <c r="D502" s="341"/>
      <c r="E502" s="341"/>
      <c r="F502" s="341"/>
      <c r="G502" s="341"/>
      <c r="H502" s="341"/>
      <c r="I502" s="341"/>
      <c r="J502" s="341"/>
      <c r="K502" s="341"/>
      <c r="L502" s="341"/>
      <c r="M502" s="341"/>
      <c r="N502" s="343"/>
      <c r="EZ502" s="149"/>
      <c r="FA502" s="231"/>
      <c r="FB502" s="231"/>
      <c r="FC502" s="231"/>
      <c r="FD502" s="231"/>
      <c r="FE502" s="164" t="s">
        <v>668</v>
      </c>
      <c r="FJ502" s="231"/>
      <c r="FL502" s="231"/>
    </row>
    <row r="503" spans="1:168" s="117" customFormat="1" ht="68.25" x14ac:dyDescent="0.25">
      <c r="A503" s="242"/>
      <c r="B503" s="243" t="s">
        <v>624</v>
      </c>
      <c r="C503" s="336" t="s">
        <v>625</v>
      </c>
      <c r="D503" s="336"/>
      <c r="E503" s="336"/>
      <c r="F503" s="336"/>
      <c r="G503" s="336"/>
      <c r="H503" s="336"/>
      <c r="I503" s="336"/>
      <c r="J503" s="336"/>
      <c r="K503" s="336"/>
      <c r="L503" s="336"/>
      <c r="M503" s="336"/>
      <c r="N503" s="345"/>
      <c r="EZ503" s="149"/>
      <c r="FA503" s="231"/>
      <c r="FB503" s="231"/>
      <c r="FC503" s="231"/>
      <c r="FD503" s="231"/>
      <c r="FF503" s="164" t="s">
        <v>625</v>
      </c>
      <c r="FJ503" s="231"/>
      <c r="FL503" s="231"/>
    </row>
    <row r="504" spans="1:168" s="117" customFormat="1" ht="15" x14ac:dyDescent="0.25">
      <c r="A504" s="244"/>
      <c r="B504" s="243" t="s">
        <v>57</v>
      </c>
      <c r="C504" s="341" t="s">
        <v>64</v>
      </c>
      <c r="D504" s="341"/>
      <c r="E504" s="341"/>
      <c r="F504" s="245"/>
      <c r="G504" s="246"/>
      <c r="H504" s="246"/>
      <c r="I504" s="246"/>
      <c r="J504" s="249">
        <v>555.52</v>
      </c>
      <c r="K504" s="248">
        <v>1.1499999999999999</v>
      </c>
      <c r="L504" s="249">
        <v>5.1100000000000003</v>
      </c>
      <c r="M504" s="248">
        <v>49.45</v>
      </c>
      <c r="N504" s="251">
        <v>252.69</v>
      </c>
      <c r="EZ504" s="149"/>
      <c r="FA504" s="231"/>
      <c r="FB504" s="231"/>
      <c r="FC504" s="231"/>
      <c r="FD504" s="231"/>
      <c r="FG504" s="164" t="s">
        <v>64</v>
      </c>
      <c r="FJ504" s="231"/>
      <c r="FL504" s="231"/>
    </row>
    <row r="505" spans="1:168" s="117" customFormat="1" ht="15" x14ac:dyDescent="0.25">
      <c r="A505" s="244"/>
      <c r="B505" s="243" t="s">
        <v>75</v>
      </c>
      <c r="C505" s="341" t="s">
        <v>79</v>
      </c>
      <c r="D505" s="341"/>
      <c r="E505" s="341"/>
      <c r="F505" s="245"/>
      <c r="G505" s="246"/>
      <c r="H505" s="246"/>
      <c r="I505" s="246"/>
      <c r="J505" s="249">
        <v>6.21</v>
      </c>
      <c r="K505" s="248">
        <v>1.1499999999999999</v>
      </c>
      <c r="L505" s="249">
        <v>0.06</v>
      </c>
      <c r="M505" s="248">
        <v>14.53</v>
      </c>
      <c r="N505" s="251">
        <v>0.87</v>
      </c>
      <c r="EZ505" s="149"/>
      <c r="FA505" s="231"/>
      <c r="FB505" s="231"/>
      <c r="FC505" s="231"/>
      <c r="FD505" s="231"/>
      <c r="FG505" s="164" t="s">
        <v>79</v>
      </c>
      <c r="FJ505" s="231"/>
      <c r="FL505" s="231"/>
    </row>
    <row r="506" spans="1:168" s="117" customFormat="1" ht="15" x14ac:dyDescent="0.25">
      <c r="A506" s="244"/>
      <c r="B506" s="243" t="s">
        <v>80</v>
      </c>
      <c r="C506" s="341" t="s">
        <v>81</v>
      </c>
      <c r="D506" s="341"/>
      <c r="E506" s="341"/>
      <c r="F506" s="245"/>
      <c r="G506" s="246"/>
      <c r="H506" s="246"/>
      <c r="I506" s="246"/>
      <c r="J506" s="249">
        <v>0.91</v>
      </c>
      <c r="K506" s="248">
        <v>1.1499999999999999</v>
      </c>
      <c r="L506" s="249">
        <v>0.01</v>
      </c>
      <c r="M506" s="248">
        <v>49.45</v>
      </c>
      <c r="N506" s="251">
        <v>0.49</v>
      </c>
      <c r="EZ506" s="149"/>
      <c r="FA506" s="231"/>
      <c r="FB506" s="231"/>
      <c r="FC506" s="231"/>
      <c r="FD506" s="231"/>
      <c r="FG506" s="164" t="s">
        <v>81</v>
      </c>
      <c r="FJ506" s="231"/>
      <c r="FL506" s="231"/>
    </row>
    <row r="507" spans="1:168" s="117" customFormat="1" ht="15" x14ac:dyDescent="0.25">
      <c r="A507" s="244"/>
      <c r="B507" s="243" t="s">
        <v>82</v>
      </c>
      <c r="C507" s="341" t="s">
        <v>83</v>
      </c>
      <c r="D507" s="341"/>
      <c r="E507" s="341"/>
      <c r="F507" s="245"/>
      <c r="G507" s="246"/>
      <c r="H507" s="246"/>
      <c r="I507" s="246"/>
      <c r="J507" s="249">
        <v>140.91999999999999</v>
      </c>
      <c r="K507" s="246"/>
      <c r="L507" s="249">
        <v>1.1299999999999999</v>
      </c>
      <c r="M507" s="248">
        <v>9.1199999999999992</v>
      </c>
      <c r="N507" s="251">
        <v>10.31</v>
      </c>
      <c r="EZ507" s="149"/>
      <c r="FA507" s="231"/>
      <c r="FB507" s="231"/>
      <c r="FC507" s="231"/>
      <c r="FD507" s="231"/>
      <c r="FG507" s="164" t="s">
        <v>83</v>
      </c>
      <c r="FJ507" s="231"/>
      <c r="FL507" s="231"/>
    </row>
    <row r="508" spans="1:168" s="117" customFormat="1" ht="15" x14ac:dyDescent="0.25">
      <c r="A508" s="252"/>
      <c r="B508" s="243"/>
      <c r="C508" s="341" t="s">
        <v>65</v>
      </c>
      <c r="D508" s="341"/>
      <c r="E508" s="341"/>
      <c r="F508" s="245" t="s">
        <v>66</v>
      </c>
      <c r="G508" s="261">
        <v>56</v>
      </c>
      <c r="H508" s="248">
        <v>1.1499999999999999</v>
      </c>
      <c r="I508" s="270">
        <v>0.51519999999999999</v>
      </c>
      <c r="J508" s="254"/>
      <c r="K508" s="246"/>
      <c r="L508" s="254"/>
      <c r="M508" s="246"/>
      <c r="N508" s="255"/>
      <c r="EZ508" s="149"/>
      <c r="FA508" s="231"/>
      <c r="FB508" s="231"/>
      <c r="FC508" s="231"/>
      <c r="FD508" s="231"/>
      <c r="FH508" s="164" t="s">
        <v>65</v>
      </c>
      <c r="FJ508" s="231"/>
      <c r="FL508" s="231"/>
    </row>
    <row r="509" spans="1:168" s="117" customFormat="1" ht="15" x14ac:dyDescent="0.25">
      <c r="A509" s="252"/>
      <c r="B509" s="243"/>
      <c r="C509" s="341" t="s">
        <v>84</v>
      </c>
      <c r="D509" s="341"/>
      <c r="E509" s="341"/>
      <c r="F509" s="245" t="s">
        <v>66</v>
      </c>
      <c r="G509" s="248">
        <v>7.0000000000000007E-2</v>
      </c>
      <c r="H509" s="248">
        <v>1.1499999999999999</v>
      </c>
      <c r="I509" s="274">
        <v>6.4400000000000004E-4</v>
      </c>
      <c r="J509" s="254"/>
      <c r="K509" s="246"/>
      <c r="L509" s="254"/>
      <c r="M509" s="246"/>
      <c r="N509" s="255"/>
      <c r="EZ509" s="149"/>
      <c r="FA509" s="231"/>
      <c r="FB509" s="231"/>
      <c r="FC509" s="231"/>
      <c r="FD509" s="231"/>
      <c r="FH509" s="164" t="s">
        <v>84</v>
      </c>
      <c r="FJ509" s="231"/>
      <c r="FL509" s="231"/>
    </row>
    <row r="510" spans="1:168" s="117" customFormat="1" ht="15" x14ac:dyDescent="0.25">
      <c r="A510" s="240"/>
      <c r="B510" s="243"/>
      <c r="C510" s="344" t="s">
        <v>67</v>
      </c>
      <c r="D510" s="344"/>
      <c r="E510" s="344"/>
      <c r="F510" s="256"/>
      <c r="G510" s="257"/>
      <c r="H510" s="257"/>
      <c r="I510" s="257"/>
      <c r="J510" s="259">
        <v>702.65</v>
      </c>
      <c r="K510" s="257"/>
      <c r="L510" s="259">
        <v>6.3</v>
      </c>
      <c r="M510" s="257"/>
      <c r="N510" s="275">
        <v>263.87</v>
      </c>
      <c r="EZ510" s="149"/>
      <c r="FA510" s="231"/>
      <c r="FB510" s="231"/>
      <c r="FC510" s="231"/>
      <c r="FD510" s="231"/>
      <c r="FI510" s="164" t="s">
        <v>67</v>
      </c>
      <c r="FJ510" s="231"/>
      <c r="FL510" s="231"/>
    </row>
    <row r="511" spans="1:168" s="117" customFormat="1" ht="15" x14ac:dyDescent="0.25">
      <c r="A511" s="252"/>
      <c r="B511" s="243"/>
      <c r="C511" s="341" t="s">
        <v>68</v>
      </c>
      <c r="D511" s="341"/>
      <c r="E511" s="341"/>
      <c r="F511" s="245"/>
      <c r="G511" s="246"/>
      <c r="H511" s="246"/>
      <c r="I511" s="246"/>
      <c r="J511" s="254"/>
      <c r="K511" s="246"/>
      <c r="L511" s="249">
        <v>5.12</v>
      </c>
      <c r="M511" s="246"/>
      <c r="N511" s="251">
        <v>253.18</v>
      </c>
      <c r="EZ511" s="149"/>
      <c r="FA511" s="231"/>
      <c r="FB511" s="231"/>
      <c r="FC511" s="231"/>
      <c r="FD511" s="231"/>
      <c r="FH511" s="164" t="s">
        <v>68</v>
      </c>
      <c r="FJ511" s="231"/>
      <c r="FL511" s="231"/>
    </row>
    <row r="512" spans="1:168" s="117" customFormat="1" ht="45.75" x14ac:dyDescent="0.25">
      <c r="A512" s="252"/>
      <c r="B512" s="243" t="s">
        <v>669</v>
      </c>
      <c r="C512" s="341" t="s">
        <v>670</v>
      </c>
      <c r="D512" s="341"/>
      <c r="E512" s="341"/>
      <c r="F512" s="245" t="s">
        <v>71</v>
      </c>
      <c r="G512" s="261">
        <v>121</v>
      </c>
      <c r="H512" s="246"/>
      <c r="I512" s="261">
        <v>121</v>
      </c>
      <c r="J512" s="254"/>
      <c r="K512" s="246"/>
      <c r="L512" s="249">
        <v>6.2</v>
      </c>
      <c r="M512" s="246"/>
      <c r="N512" s="251">
        <v>306.35000000000002</v>
      </c>
      <c r="EZ512" s="149"/>
      <c r="FA512" s="231"/>
      <c r="FB512" s="231"/>
      <c r="FC512" s="231"/>
      <c r="FD512" s="231"/>
      <c r="FH512" s="164" t="s">
        <v>670</v>
      </c>
      <c r="FJ512" s="231"/>
      <c r="FL512" s="231"/>
    </row>
    <row r="513" spans="1:168" s="117" customFormat="1" ht="45.75" x14ac:dyDescent="0.25">
      <c r="A513" s="252"/>
      <c r="B513" s="243" t="s">
        <v>671</v>
      </c>
      <c r="C513" s="341" t="s">
        <v>672</v>
      </c>
      <c r="D513" s="341"/>
      <c r="E513" s="341"/>
      <c r="F513" s="245" t="s">
        <v>71</v>
      </c>
      <c r="G513" s="261">
        <v>72</v>
      </c>
      <c r="H513" s="248">
        <v>0.85</v>
      </c>
      <c r="I513" s="271">
        <v>61.2</v>
      </c>
      <c r="J513" s="254"/>
      <c r="K513" s="246"/>
      <c r="L513" s="249">
        <v>3.13</v>
      </c>
      <c r="M513" s="246"/>
      <c r="N513" s="251">
        <v>154.94999999999999</v>
      </c>
      <c r="EZ513" s="149"/>
      <c r="FA513" s="231"/>
      <c r="FB513" s="231"/>
      <c r="FC513" s="231"/>
      <c r="FD513" s="231"/>
      <c r="FH513" s="164" t="s">
        <v>672</v>
      </c>
      <c r="FJ513" s="231"/>
      <c r="FL513" s="231"/>
    </row>
    <row r="514" spans="1:168" s="117" customFormat="1" ht="15" x14ac:dyDescent="0.25">
      <c r="A514" s="262"/>
      <c r="B514" s="312"/>
      <c r="C514" s="342" t="s">
        <v>74</v>
      </c>
      <c r="D514" s="342"/>
      <c r="E514" s="342"/>
      <c r="F514" s="234"/>
      <c r="G514" s="235"/>
      <c r="H514" s="235"/>
      <c r="I514" s="235"/>
      <c r="J514" s="238"/>
      <c r="K514" s="235"/>
      <c r="L514" s="264">
        <v>15.63</v>
      </c>
      <c r="M514" s="257"/>
      <c r="N514" s="276">
        <v>725.17</v>
      </c>
      <c r="EZ514" s="149"/>
      <c r="FA514" s="231"/>
      <c r="FB514" s="231"/>
      <c r="FC514" s="231"/>
      <c r="FD514" s="231"/>
      <c r="FJ514" s="231" t="s">
        <v>74</v>
      </c>
      <c r="FL514" s="231"/>
    </row>
    <row r="515" spans="1:168" s="117" customFormat="1" ht="23.25" x14ac:dyDescent="0.25">
      <c r="A515" s="232" t="s">
        <v>318</v>
      </c>
      <c r="B515" s="314" t="s">
        <v>606</v>
      </c>
      <c r="C515" s="342" t="s">
        <v>607</v>
      </c>
      <c r="D515" s="342"/>
      <c r="E515" s="342"/>
      <c r="F515" s="234" t="s">
        <v>290</v>
      </c>
      <c r="G515" s="235">
        <v>0.8</v>
      </c>
      <c r="H515" s="236">
        <v>1</v>
      </c>
      <c r="I515" s="277">
        <v>0.8</v>
      </c>
      <c r="J515" s="264">
        <v>182.5</v>
      </c>
      <c r="K515" s="235"/>
      <c r="L515" s="264">
        <v>146</v>
      </c>
      <c r="M515" s="268">
        <v>9.1199999999999992</v>
      </c>
      <c r="N515" s="265">
        <v>1331.52</v>
      </c>
      <c r="EZ515" s="149"/>
      <c r="FA515" s="231"/>
      <c r="FB515" s="231" t="s">
        <v>607</v>
      </c>
      <c r="FC515" s="231" t="s">
        <v>9</v>
      </c>
      <c r="FD515" s="231" t="s">
        <v>9</v>
      </c>
      <c r="FJ515" s="231"/>
      <c r="FL515" s="231"/>
    </row>
    <row r="516" spans="1:168" s="117" customFormat="1" ht="15" x14ac:dyDescent="0.25">
      <c r="A516" s="262"/>
      <c r="B516" s="312"/>
      <c r="C516" s="342" t="s">
        <v>74</v>
      </c>
      <c r="D516" s="342"/>
      <c r="E516" s="342"/>
      <c r="F516" s="234"/>
      <c r="G516" s="235"/>
      <c r="H516" s="235"/>
      <c r="I516" s="235"/>
      <c r="J516" s="238"/>
      <c r="K516" s="235"/>
      <c r="L516" s="264">
        <v>146</v>
      </c>
      <c r="M516" s="257"/>
      <c r="N516" s="265">
        <v>1331.52</v>
      </c>
      <c r="EZ516" s="149"/>
      <c r="FA516" s="231"/>
      <c r="FB516" s="231"/>
      <c r="FC516" s="231"/>
      <c r="FD516" s="231"/>
      <c r="FJ516" s="231" t="s">
        <v>74</v>
      </c>
      <c r="FL516" s="231"/>
    </row>
    <row r="517" spans="1:168" s="117" customFormat="1" ht="34.5" x14ac:dyDescent="0.25">
      <c r="A517" s="232" t="s">
        <v>326</v>
      </c>
      <c r="B517" s="314" t="s">
        <v>673</v>
      </c>
      <c r="C517" s="342" t="s">
        <v>674</v>
      </c>
      <c r="D517" s="342"/>
      <c r="E517" s="342"/>
      <c r="F517" s="234" t="s">
        <v>253</v>
      </c>
      <c r="G517" s="235">
        <v>2.76E-2</v>
      </c>
      <c r="H517" s="236">
        <v>1</v>
      </c>
      <c r="I517" s="237">
        <v>2.76E-2</v>
      </c>
      <c r="J517" s="238"/>
      <c r="K517" s="235"/>
      <c r="L517" s="238"/>
      <c r="M517" s="235"/>
      <c r="N517" s="239"/>
      <c r="EZ517" s="149"/>
      <c r="FA517" s="231"/>
      <c r="FB517" s="231" t="s">
        <v>674</v>
      </c>
      <c r="FC517" s="231" t="s">
        <v>9</v>
      </c>
      <c r="FD517" s="231" t="s">
        <v>9</v>
      </c>
      <c r="FJ517" s="231"/>
      <c r="FL517" s="231"/>
    </row>
    <row r="518" spans="1:168" s="117" customFormat="1" ht="15" x14ac:dyDescent="0.25">
      <c r="A518" s="240"/>
      <c r="B518" s="313"/>
      <c r="C518" s="341" t="s">
        <v>675</v>
      </c>
      <c r="D518" s="341"/>
      <c r="E518" s="341"/>
      <c r="F518" s="341"/>
      <c r="G518" s="341"/>
      <c r="H518" s="341"/>
      <c r="I518" s="341"/>
      <c r="J518" s="341"/>
      <c r="K518" s="341"/>
      <c r="L518" s="341"/>
      <c r="M518" s="341"/>
      <c r="N518" s="343"/>
      <c r="EZ518" s="149"/>
      <c r="FA518" s="231"/>
      <c r="FB518" s="231"/>
      <c r="FC518" s="231"/>
      <c r="FD518" s="231"/>
      <c r="FE518" s="164" t="s">
        <v>675</v>
      </c>
      <c r="FJ518" s="231"/>
      <c r="FL518" s="231"/>
    </row>
    <row r="519" spans="1:168" s="117" customFormat="1" ht="68.25" x14ac:dyDescent="0.25">
      <c r="A519" s="242"/>
      <c r="B519" s="243" t="s">
        <v>624</v>
      </c>
      <c r="C519" s="336" t="s">
        <v>625</v>
      </c>
      <c r="D519" s="336"/>
      <c r="E519" s="336"/>
      <c r="F519" s="336"/>
      <c r="G519" s="336"/>
      <c r="H519" s="336"/>
      <c r="I519" s="336"/>
      <c r="J519" s="336"/>
      <c r="K519" s="336"/>
      <c r="L519" s="336"/>
      <c r="M519" s="336"/>
      <c r="N519" s="345"/>
      <c r="EZ519" s="149"/>
      <c r="FA519" s="231"/>
      <c r="FB519" s="231"/>
      <c r="FC519" s="231"/>
      <c r="FD519" s="231"/>
      <c r="FF519" s="164" t="s">
        <v>625</v>
      </c>
      <c r="FJ519" s="231"/>
      <c r="FL519" s="231"/>
    </row>
    <row r="520" spans="1:168" s="117" customFormat="1" ht="15" x14ac:dyDescent="0.25">
      <c r="A520" s="244"/>
      <c r="B520" s="243" t="s">
        <v>57</v>
      </c>
      <c r="C520" s="341" t="s">
        <v>64</v>
      </c>
      <c r="D520" s="341"/>
      <c r="E520" s="341"/>
      <c r="F520" s="245"/>
      <c r="G520" s="246"/>
      <c r="H520" s="246"/>
      <c r="I520" s="246"/>
      <c r="J520" s="249">
        <v>507.6</v>
      </c>
      <c r="K520" s="248">
        <v>1.1499999999999999</v>
      </c>
      <c r="L520" s="249">
        <v>16.11</v>
      </c>
      <c r="M520" s="248">
        <v>49.45</v>
      </c>
      <c r="N520" s="251">
        <v>796.64</v>
      </c>
      <c r="EZ520" s="149"/>
      <c r="FA520" s="231"/>
      <c r="FB520" s="231"/>
      <c r="FC520" s="231"/>
      <c r="FD520" s="231"/>
      <c r="FG520" s="164" t="s">
        <v>64</v>
      </c>
      <c r="FJ520" s="231"/>
      <c r="FL520" s="231"/>
    </row>
    <row r="521" spans="1:168" s="117" customFormat="1" ht="15" x14ac:dyDescent="0.25">
      <c r="A521" s="244"/>
      <c r="B521" s="243" t="s">
        <v>75</v>
      </c>
      <c r="C521" s="341" t="s">
        <v>79</v>
      </c>
      <c r="D521" s="341"/>
      <c r="E521" s="341"/>
      <c r="F521" s="245"/>
      <c r="G521" s="246"/>
      <c r="H521" s="246"/>
      <c r="I521" s="246"/>
      <c r="J521" s="249">
        <v>311.27999999999997</v>
      </c>
      <c r="K521" s="248">
        <v>1.1499999999999999</v>
      </c>
      <c r="L521" s="249">
        <v>9.8800000000000008</v>
      </c>
      <c r="M521" s="248">
        <v>14.53</v>
      </c>
      <c r="N521" s="251">
        <v>143.56</v>
      </c>
      <c r="EZ521" s="149"/>
      <c r="FA521" s="231"/>
      <c r="FB521" s="231"/>
      <c r="FC521" s="231"/>
      <c r="FD521" s="231"/>
      <c r="FG521" s="164" t="s">
        <v>79</v>
      </c>
      <c r="FJ521" s="231"/>
      <c r="FL521" s="231"/>
    </row>
    <row r="522" spans="1:168" s="117" customFormat="1" ht="15" x14ac:dyDescent="0.25">
      <c r="A522" s="244"/>
      <c r="B522" s="243" t="s">
        <v>80</v>
      </c>
      <c r="C522" s="341" t="s">
        <v>81</v>
      </c>
      <c r="D522" s="341"/>
      <c r="E522" s="341"/>
      <c r="F522" s="245"/>
      <c r="G522" s="246"/>
      <c r="H522" s="246"/>
      <c r="I522" s="246"/>
      <c r="J522" s="249">
        <v>31.38</v>
      </c>
      <c r="K522" s="248">
        <v>1.1499999999999999</v>
      </c>
      <c r="L522" s="249">
        <v>1</v>
      </c>
      <c r="M522" s="248">
        <v>49.45</v>
      </c>
      <c r="N522" s="251">
        <v>49.45</v>
      </c>
      <c r="EZ522" s="149"/>
      <c r="FA522" s="231"/>
      <c r="FB522" s="231"/>
      <c r="FC522" s="231"/>
      <c r="FD522" s="231"/>
      <c r="FG522" s="164" t="s">
        <v>81</v>
      </c>
      <c r="FJ522" s="231"/>
      <c r="FL522" s="231"/>
    </row>
    <row r="523" spans="1:168" s="117" customFormat="1" ht="15" x14ac:dyDescent="0.25">
      <c r="A523" s="244"/>
      <c r="B523" s="243" t="s">
        <v>82</v>
      </c>
      <c r="C523" s="341" t="s">
        <v>83</v>
      </c>
      <c r="D523" s="341"/>
      <c r="E523" s="341"/>
      <c r="F523" s="245"/>
      <c r="G523" s="246"/>
      <c r="H523" s="246"/>
      <c r="I523" s="246"/>
      <c r="J523" s="249">
        <v>68.63</v>
      </c>
      <c r="K523" s="246"/>
      <c r="L523" s="249">
        <v>1.89</v>
      </c>
      <c r="M523" s="248">
        <v>9.1199999999999992</v>
      </c>
      <c r="N523" s="251">
        <v>17.239999999999998</v>
      </c>
      <c r="EZ523" s="149"/>
      <c r="FA523" s="231"/>
      <c r="FB523" s="231"/>
      <c r="FC523" s="231"/>
      <c r="FD523" s="231"/>
      <c r="FG523" s="164" t="s">
        <v>83</v>
      </c>
      <c r="FJ523" s="231"/>
      <c r="FL523" s="231"/>
    </row>
    <row r="524" spans="1:168" s="117" customFormat="1" ht="15" x14ac:dyDescent="0.25">
      <c r="A524" s="252"/>
      <c r="B524" s="243"/>
      <c r="C524" s="341" t="s">
        <v>65</v>
      </c>
      <c r="D524" s="341"/>
      <c r="E524" s="341"/>
      <c r="F524" s="245" t="s">
        <v>66</v>
      </c>
      <c r="G524" s="261">
        <v>54</v>
      </c>
      <c r="H524" s="248">
        <v>1.1499999999999999</v>
      </c>
      <c r="I524" s="272">
        <v>1.7139599999999999</v>
      </c>
      <c r="J524" s="254"/>
      <c r="K524" s="246"/>
      <c r="L524" s="254"/>
      <c r="M524" s="246"/>
      <c r="N524" s="255"/>
      <c r="EZ524" s="149"/>
      <c r="FA524" s="231"/>
      <c r="FB524" s="231"/>
      <c r="FC524" s="231"/>
      <c r="FD524" s="231"/>
      <c r="FH524" s="164" t="s">
        <v>65</v>
      </c>
      <c r="FJ524" s="231"/>
      <c r="FL524" s="231"/>
    </row>
    <row r="525" spans="1:168" s="117" customFormat="1" ht="15" x14ac:dyDescent="0.25">
      <c r="A525" s="252"/>
      <c r="B525" s="243"/>
      <c r="C525" s="341" t="s">
        <v>84</v>
      </c>
      <c r="D525" s="341"/>
      <c r="E525" s="341"/>
      <c r="F525" s="245" t="s">
        <v>66</v>
      </c>
      <c r="G525" s="271">
        <v>2.5</v>
      </c>
      <c r="H525" s="248">
        <v>1.1499999999999999</v>
      </c>
      <c r="I525" s="272">
        <v>7.9350000000000004E-2</v>
      </c>
      <c r="J525" s="254"/>
      <c r="K525" s="246"/>
      <c r="L525" s="254"/>
      <c r="M525" s="246"/>
      <c r="N525" s="255"/>
      <c r="EZ525" s="149"/>
      <c r="FA525" s="231"/>
      <c r="FB525" s="231"/>
      <c r="FC525" s="231"/>
      <c r="FD525" s="231"/>
      <c r="FH525" s="164" t="s">
        <v>84</v>
      </c>
      <c r="FJ525" s="231"/>
      <c r="FL525" s="231"/>
    </row>
    <row r="526" spans="1:168" s="117" customFormat="1" ht="15" x14ac:dyDescent="0.25">
      <c r="A526" s="240"/>
      <c r="B526" s="243"/>
      <c r="C526" s="344" t="s">
        <v>67</v>
      </c>
      <c r="D526" s="344"/>
      <c r="E526" s="344"/>
      <c r="F526" s="256"/>
      <c r="G526" s="257"/>
      <c r="H526" s="257"/>
      <c r="I526" s="257"/>
      <c r="J526" s="259">
        <v>887.51</v>
      </c>
      <c r="K526" s="257"/>
      <c r="L526" s="259">
        <v>27.88</v>
      </c>
      <c r="M526" s="257"/>
      <c r="N526" s="275">
        <v>957.44</v>
      </c>
      <c r="EZ526" s="149"/>
      <c r="FA526" s="231"/>
      <c r="FB526" s="231"/>
      <c r="FC526" s="231"/>
      <c r="FD526" s="231"/>
      <c r="FI526" s="164" t="s">
        <v>67</v>
      </c>
      <c r="FJ526" s="231"/>
      <c r="FL526" s="231"/>
    </row>
    <row r="527" spans="1:168" s="117" customFormat="1" ht="15" x14ac:dyDescent="0.25">
      <c r="A527" s="252"/>
      <c r="B527" s="243"/>
      <c r="C527" s="341" t="s">
        <v>68</v>
      </c>
      <c r="D527" s="341"/>
      <c r="E527" s="341"/>
      <c r="F527" s="245"/>
      <c r="G527" s="246"/>
      <c r="H527" s="246"/>
      <c r="I527" s="246"/>
      <c r="J527" s="254"/>
      <c r="K527" s="246"/>
      <c r="L527" s="249">
        <v>17.11</v>
      </c>
      <c r="M527" s="246"/>
      <c r="N527" s="251">
        <v>846.09</v>
      </c>
      <c r="EZ527" s="149"/>
      <c r="FA527" s="231"/>
      <c r="FB527" s="231"/>
      <c r="FC527" s="231"/>
      <c r="FD527" s="231"/>
      <c r="FH527" s="164" t="s">
        <v>68</v>
      </c>
      <c r="FJ527" s="231"/>
      <c r="FL527" s="231"/>
    </row>
    <row r="528" spans="1:168" s="117" customFormat="1" ht="23.25" x14ac:dyDescent="0.25">
      <c r="A528" s="252"/>
      <c r="B528" s="243" t="s">
        <v>649</v>
      </c>
      <c r="C528" s="341" t="s">
        <v>650</v>
      </c>
      <c r="D528" s="341"/>
      <c r="E528" s="341"/>
      <c r="F528" s="245" t="s">
        <v>71</v>
      </c>
      <c r="G528" s="261">
        <v>97</v>
      </c>
      <c r="H528" s="246"/>
      <c r="I528" s="261">
        <v>97</v>
      </c>
      <c r="J528" s="254"/>
      <c r="K528" s="246"/>
      <c r="L528" s="249">
        <v>16.600000000000001</v>
      </c>
      <c r="M528" s="246"/>
      <c r="N528" s="251">
        <v>820.71</v>
      </c>
      <c r="EZ528" s="149"/>
      <c r="FA528" s="231"/>
      <c r="FB528" s="231"/>
      <c r="FC528" s="231"/>
      <c r="FD528" s="231"/>
      <c r="FH528" s="164" t="s">
        <v>650</v>
      </c>
      <c r="FJ528" s="231"/>
      <c r="FL528" s="231"/>
    </row>
    <row r="529" spans="1:168" s="117" customFormat="1" ht="23.25" x14ac:dyDescent="0.25">
      <c r="A529" s="252"/>
      <c r="B529" s="243" t="s">
        <v>651</v>
      </c>
      <c r="C529" s="341" t="s">
        <v>652</v>
      </c>
      <c r="D529" s="341"/>
      <c r="E529" s="341"/>
      <c r="F529" s="245" t="s">
        <v>71</v>
      </c>
      <c r="G529" s="261">
        <v>51</v>
      </c>
      <c r="H529" s="246"/>
      <c r="I529" s="261">
        <v>51</v>
      </c>
      <c r="J529" s="254"/>
      <c r="K529" s="246"/>
      <c r="L529" s="249">
        <v>8.73</v>
      </c>
      <c r="M529" s="246"/>
      <c r="N529" s="251">
        <v>431.51</v>
      </c>
      <c r="EZ529" s="149"/>
      <c r="FA529" s="231"/>
      <c r="FB529" s="231"/>
      <c r="FC529" s="231"/>
      <c r="FD529" s="231"/>
      <c r="FH529" s="164" t="s">
        <v>652</v>
      </c>
      <c r="FJ529" s="231"/>
      <c r="FL529" s="231"/>
    </row>
    <row r="530" spans="1:168" s="117" customFormat="1" ht="15" x14ac:dyDescent="0.25">
      <c r="A530" s="262"/>
      <c r="B530" s="312"/>
      <c r="C530" s="342" t="s">
        <v>74</v>
      </c>
      <c r="D530" s="342"/>
      <c r="E530" s="342"/>
      <c r="F530" s="234"/>
      <c r="G530" s="235"/>
      <c r="H530" s="235"/>
      <c r="I530" s="235"/>
      <c r="J530" s="238"/>
      <c r="K530" s="235"/>
      <c r="L530" s="264">
        <v>53.21</v>
      </c>
      <c r="M530" s="257"/>
      <c r="N530" s="265">
        <v>2209.66</v>
      </c>
      <c r="EZ530" s="149"/>
      <c r="FA530" s="231"/>
      <c r="FB530" s="231"/>
      <c r="FC530" s="231"/>
      <c r="FD530" s="231"/>
      <c r="FJ530" s="231" t="s">
        <v>74</v>
      </c>
      <c r="FL530" s="231"/>
    </row>
    <row r="531" spans="1:168" s="117" customFormat="1" ht="45" x14ac:dyDescent="0.25">
      <c r="A531" s="232" t="s">
        <v>329</v>
      </c>
      <c r="B531" s="314" t="s">
        <v>558</v>
      </c>
      <c r="C531" s="342" t="s">
        <v>559</v>
      </c>
      <c r="D531" s="342"/>
      <c r="E531" s="342"/>
      <c r="F531" s="234" t="s">
        <v>118</v>
      </c>
      <c r="G531" s="235">
        <v>3.3</v>
      </c>
      <c r="H531" s="236">
        <v>1</v>
      </c>
      <c r="I531" s="277">
        <v>3.3</v>
      </c>
      <c r="J531" s="264">
        <v>463.27</v>
      </c>
      <c r="K531" s="266">
        <v>1.04236</v>
      </c>
      <c r="L531" s="267">
        <v>1593.55</v>
      </c>
      <c r="M531" s="268">
        <v>9.1199999999999992</v>
      </c>
      <c r="N531" s="265">
        <v>14533.18</v>
      </c>
      <c r="EZ531" s="149"/>
      <c r="FA531" s="231"/>
      <c r="FB531" s="231" t="s">
        <v>559</v>
      </c>
      <c r="FC531" s="231" t="s">
        <v>9</v>
      </c>
      <c r="FD531" s="231" t="s">
        <v>9</v>
      </c>
      <c r="FJ531" s="231"/>
      <c r="FL531" s="231"/>
    </row>
    <row r="532" spans="1:168" s="117" customFormat="1" ht="15" x14ac:dyDescent="0.25">
      <c r="A532" s="240"/>
      <c r="B532" s="313"/>
      <c r="C532" s="341" t="s">
        <v>676</v>
      </c>
      <c r="D532" s="341"/>
      <c r="E532" s="341"/>
      <c r="F532" s="341"/>
      <c r="G532" s="341"/>
      <c r="H532" s="341"/>
      <c r="I532" s="341"/>
      <c r="J532" s="341"/>
      <c r="K532" s="341"/>
      <c r="L532" s="341"/>
      <c r="M532" s="341"/>
      <c r="N532" s="343"/>
      <c r="EZ532" s="149"/>
      <c r="FA532" s="231"/>
      <c r="FB532" s="231"/>
      <c r="FC532" s="231"/>
      <c r="FD532" s="231"/>
      <c r="FJ532" s="231"/>
      <c r="FK532" s="164" t="s">
        <v>676</v>
      </c>
      <c r="FL532" s="231"/>
    </row>
    <row r="533" spans="1:168" s="117" customFormat="1" ht="15" x14ac:dyDescent="0.25">
      <c r="A533" s="242"/>
      <c r="B533" s="243"/>
      <c r="C533" s="336" t="s">
        <v>631</v>
      </c>
      <c r="D533" s="336"/>
      <c r="E533" s="336"/>
      <c r="F533" s="336"/>
      <c r="G533" s="336"/>
      <c r="H533" s="336"/>
      <c r="I533" s="336"/>
      <c r="J533" s="336"/>
      <c r="K533" s="336"/>
      <c r="L533" s="336"/>
      <c r="M533" s="336"/>
      <c r="N533" s="345"/>
      <c r="EZ533" s="149"/>
      <c r="FA533" s="231"/>
      <c r="FB533" s="231"/>
      <c r="FC533" s="231"/>
      <c r="FD533" s="231"/>
      <c r="FF533" s="164" t="s">
        <v>631</v>
      </c>
      <c r="FJ533" s="231"/>
      <c r="FL533" s="231"/>
    </row>
    <row r="534" spans="1:168" s="117" customFormat="1" ht="15" x14ac:dyDescent="0.25">
      <c r="A534" s="242"/>
      <c r="B534" s="243"/>
      <c r="C534" s="336" t="s">
        <v>632</v>
      </c>
      <c r="D534" s="336"/>
      <c r="E534" s="336"/>
      <c r="F534" s="336"/>
      <c r="G534" s="336"/>
      <c r="H534" s="336"/>
      <c r="I534" s="336"/>
      <c r="J534" s="336"/>
      <c r="K534" s="336"/>
      <c r="L534" s="336"/>
      <c r="M534" s="336"/>
      <c r="N534" s="345"/>
      <c r="EZ534" s="149"/>
      <c r="FA534" s="231"/>
      <c r="FB534" s="231"/>
      <c r="FC534" s="231"/>
      <c r="FD534" s="231"/>
      <c r="FF534" s="164" t="s">
        <v>632</v>
      </c>
      <c r="FJ534" s="231"/>
      <c r="FL534" s="231"/>
    </row>
    <row r="535" spans="1:168" s="117" customFormat="1" ht="15" x14ac:dyDescent="0.25">
      <c r="A535" s="262"/>
      <c r="B535" s="312"/>
      <c r="C535" s="342" t="s">
        <v>74</v>
      </c>
      <c r="D535" s="342"/>
      <c r="E535" s="342"/>
      <c r="F535" s="234"/>
      <c r="G535" s="235"/>
      <c r="H535" s="235"/>
      <c r="I535" s="235"/>
      <c r="J535" s="238"/>
      <c r="K535" s="235"/>
      <c r="L535" s="267">
        <v>1593.55</v>
      </c>
      <c r="M535" s="257"/>
      <c r="N535" s="265">
        <v>14533.18</v>
      </c>
      <c r="EZ535" s="149"/>
      <c r="FA535" s="231"/>
      <c r="FB535" s="231"/>
      <c r="FC535" s="231"/>
      <c r="FD535" s="231"/>
      <c r="FJ535" s="231" t="s">
        <v>74</v>
      </c>
      <c r="FL535" s="231"/>
    </row>
    <row r="536" spans="1:168" s="117" customFormat="1" ht="34.5" x14ac:dyDescent="0.25">
      <c r="A536" s="232" t="s">
        <v>331</v>
      </c>
      <c r="B536" s="314" t="s">
        <v>621</v>
      </c>
      <c r="C536" s="342" t="s">
        <v>622</v>
      </c>
      <c r="D536" s="342"/>
      <c r="E536" s="342"/>
      <c r="F536" s="234" t="s">
        <v>253</v>
      </c>
      <c r="G536" s="235">
        <v>1.1299999999999999E-2</v>
      </c>
      <c r="H536" s="236">
        <v>1</v>
      </c>
      <c r="I536" s="237">
        <v>1.1299999999999999E-2</v>
      </c>
      <c r="J536" s="238"/>
      <c r="K536" s="235"/>
      <c r="L536" s="238"/>
      <c r="M536" s="235"/>
      <c r="N536" s="239"/>
      <c r="EZ536" s="149"/>
      <c r="FA536" s="231"/>
      <c r="FB536" s="231" t="s">
        <v>622</v>
      </c>
      <c r="FC536" s="231" t="s">
        <v>9</v>
      </c>
      <c r="FD536" s="231" t="s">
        <v>9</v>
      </c>
      <c r="FJ536" s="231"/>
      <c r="FL536" s="231"/>
    </row>
    <row r="537" spans="1:168" s="117" customFormat="1" ht="15" x14ac:dyDescent="0.25">
      <c r="A537" s="240"/>
      <c r="B537" s="313"/>
      <c r="C537" s="341" t="s">
        <v>677</v>
      </c>
      <c r="D537" s="341"/>
      <c r="E537" s="341"/>
      <c r="F537" s="341"/>
      <c r="G537" s="341"/>
      <c r="H537" s="341"/>
      <c r="I537" s="341"/>
      <c r="J537" s="341"/>
      <c r="K537" s="341"/>
      <c r="L537" s="341"/>
      <c r="M537" s="341"/>
      <c r="N537" s="343"/>
      <c r="EZ537" s="149"/>
      <c r="FA537" s="231"/>
      <c r="FB537" s="231"/>
      <c r="FC537" s="231"/>
      <c r="FD537" s="231"/>
      <c r="FE537" s="164" t="s">
        <v>677</v>
      </c>
      <c r="FJ537" s="231"/>
      <c r="FL537" s="231"/>
    </row>
    <row r="538" spans="1:168" s="117" customFormat="1" ht="68.25" x14ac:dyDescent="0.25">
      <c r="A538" s="242"/>
      <c r="B538" s="243" t="s">
        <v>624</v>
      </c>
      <c r="C538" s="336" t="s">
        <v>625</v>
      </c>
      <c r="D538" s="336"/>
      <c r="E538" s="336"/>
      <c r="F538" s="336"/>
      <c r="G538" s="336"/>
      <c r="H538" s="336"/>
      <c r="I538" s="336"/>
      <c r="J538" s="336"/>
      <c r="K538" s="336"/>
      <c r="L538" s="336"/>
      <c r="M538" s="336"/>
      <c r="N538" s="345"/>
      <c r="EZ538" s="149"/>
      <c r="FA538" s="231"/>
      <c r="FB538" s="231"/>
      <c r="FC538" s="231"/>
      <c r="FD538" s="231"/>
      <c r="FF538" s="164" t="s">
        <v>625</v>
      </c>
      <c r="FJ538" s="231"/>
      <c r="FL538" s="231"/>
    </row>
    <row r="539" spans="1:168" s="117" customFormat="1" ht="15" x14ac:dyDescent="0.25">
      <c r="A539" s="244"/>
      <c r="B539" s="243" t="s">
        <v>57</v>
      </c>
      <c r="C539" s="341" t="s">
        <v>64</v>
      </c>
      <c r="D539" s="341"/>
      <c r="E539" s="341"/>
      <c r="F539" s="245"/>
      <c r="G539" s="246"/>
      <c r="H539" s="246"/>
      <c r="I539" s="246"/>
      <c r="J539" s="247">
        <v>2089.16</v>
      </c>
      <c r="K539" s="248">
        <v>1.1499999999999999</v>
      </c>
      <c r="L539" s="249">
        <v>27.15</v>
      </c>
      <c r="M539" s="248">
        <v>49.45</v>
      </c>
      <c r="N539" s="250">
        <v>1342.57</v>
      </c>
      <c r="EZ539" s="149"/>
      <c r="FA539" s="231"/>
      <c r="FB539" s="231"/>
      <c r="FC539" s="231"/>
      <c r="FD539" s="231"/>
      <c r="FG539" s="164" t="s">
        <v>64</v>
      </c>
      <c r="FJ539" s="231"/>
      <c r="FL539" s="231"/>
    </row>
    <row r="540" spans="1:168" s="117" customFormat="1" ht="15" x14ac:dyDescent="0.25">
      <c r="A540" s="244"/>
      <c r="B540" s="243" t="s">
        <v>75</v>
      </c>
      <c r="C540" s="341" t="s">
        <v>79</v>
      </c>
      <c r="D540" s="341"/>
      <c r="E540" s="341"/>
      <c r="F540" s="245"/>
      <c r="G540" s="246"/>
      <c r="H540" s="246"/>
      <c r="I540" s="246"/>
      <c r="J540" s="249">
        <v>236.87</v>
      </c>
      <c r="K540" s="248">
        <v>1.1499999999999999</v>
      </c>
      <c r="L540" s="249">
        <v>3.08</v>
      </c>
      <c r="M540" s="248">
        <v>14.53</v>
      </c>
      <c r="N540" s="251">
        <v>44.75</v>
      </c>
      <c r="EZ540" s="149"/>
      <c r="FA540" s="231"/>
      <c r="FB540" s="231"/>
      <c r="FC540" s="231"/>
      <c r="FD540" s="231"/>
      <c r="FG540" s="164" t="s">
        <v>79</v>
      </c>
      <c r="FJ540" s="231"/>
      <c r="FL540" s="231"/>
    </row>
    <row r="541" spans="1:168" s="117" customFormat="1" ht="15" x14ac:dyDescent="0.25">
      <c r="A541" s="244"/>
      <c r="B541" s="243" t="s">
        <v>80</v>
      </c>
      <c r="C541" s="341" t="s">
        <v>81</v>
      </c>
      <c r="D541" s="341"/>
      <c r="E541" s="341"/>
      <c r="F541" s="245"/>
      <c r="G541" s="246"/>
      <c r="H541" s="246"/>
      <c r="I541" s="246"/>
      <c r="J541" s="249">
        <v>9</v>
      </c>
      <c r="K541" s="248">
        <v>1.1499999999999999</v>
      </c>
      <c r="L541" s="249">
        <v>0.12</v>
      </c>
      <c r="M541" s="248">
        <v>49.45</v>
      </c>
      <c r="N541" s="251">
        <v>5.93</v>
      </c>
      <c r="EZ541" s="149"/>
      <c r="FA541" s="231"/>
      <c r="FB541" s="231"/>
      <c r="FC541" s="231"/>
      <c r="FD541" s="231"/>
      <c r="FG541" s="164" t="s">
        <v>81</v>
      </c>
      <c r="FJ541" s="231"/>
      <c r="FL541" s="231"/>
    </row>
    <row r="542" spans="1:168" s="117" customFormat="1" ht="15" x14ac:dyDescent="0.25">
      <c r="A542" s="244"/>
      <c r="B542" s="243" t="s">
        <v>82</v>
      </c>
      <c r="C542" s="341" t="s">
        <v>83</v>
      </c>
      <c r="D542" s="341"/>
      <c r="E542" s="341"/>
      <c r="F542" s="245"/>
      <c r="G542" s="246"/>
      <c r="H542" s="246"/>
      <c r="I542" s="246"/>
      <c r="J542" s="247">
        <v>2732.35</v>
      </c>
      <c r="K542" s="246"/>
      <c r="L542" s="249">
        <v>30.88</v>
      </c>
      <c r="M542" s="248">
        <v>9.1199999999999992</v>
      </c>
      <c r="N542" s="251">
        <v>281.63</v>
      </c>
      <c r="EZ542" s="149"/>
      <c r="FA542" s="231"/>
      <c r="FB542" s="231"/>
      <c r="FC542" s="231"/>
      <c r="FD542" s="231"/>
      <c r="FG542" s="164" t="s">
        <v>83</v>
      </c>
      <c r="FJ542" s="231"/>
      <c r="FL542" s="231"/>
    </row>
    <row r="543" spans="1:168" s="117" customFormat="1" ht="15" x14ac:dyDescent="0.25">
      <c r="A543" s="252"/>
      <c r="B543" s="243"/>
      <c r="C543" s="341" t="s">
        <v>65</v>
      </c>
      <c r="D543" s="341"/>
      <c r="E543" s="341"/>
      <c r="F543" s="245" t="s">
        <v>66</v>
      </c>
      <c r="G543" s="248">
        <v>219.68</v>
      </c>
      <c r="H543" s="248">
        <v>1.1499999999999999</v>
      </c>
      <c r="I543" s="253">
        <v>2.8547416000000001</v>
      </c>
      <c r="J543" s="254"/>
      <c r="K543" s="246"/>
      <c r="L543" s="254"/>
      <c r="M543" s="246"/>
      <c r="N543" s="255"/>
      <c r="EZ543" s="149"/>
      <c r="FA543" s="231"/>
      <c r="FB543" s="231"/>
      <c r="FC543" s="231"/>
      <c r="FD543" s="231"/>
      <c r="FH543" s="164" t="s">
        <v>65</v>
      </c>
      <c r="FJ543" s="231"/>
      <c r="FL543" s="231"/>
    </row>
    <row r="544" spans="1:168" s="117" customFormat="1" ht="15" x14ac:dyDescent="0.25">
      <c r="A544" s="252"/>
      <c r="B544" s="243"/>
      <c r="C544" s="341" t="s">
        <v>84</v>
      </c>
      <c r="D544" s="341"/>
      <c r="E544" s="341"/>
      <c r="F544" s="245" t="s">
        <v>66</v>
      </c>
      <c r="G544" s="248">
        <v>0.71</v>
      </c>
      <c r="H544" s="248">
        <v>1.1499999999999999</v>
      </c>
      <c r="I544" s="253">
        <v>9.2265000000000003E-3</v>
      </c>
      <c r="J544" s="254"/>
      <c r="K544" s="246"/>
      <c r="L544" s="254"/>
      <c r="M544" s="246"/>
      <c r="N544" s="255"/>
      <c r="EZ544" s="149"/>
      <c r="FA544" s="231"/>
      <c r="FB544" s="231"/>
      <c r="FC544" s="231"/>
      <c r="FD544" s="231"/>
      <c r="FH544" s="164" t="s">
        <v>84</v>
      </c>
      <c r="FJ544" s="231"/>
      <c r="FL544" s="231"/>
    </row>
    <row r="545" spans="1:168" s="117" customFormat="1" ht="15" x14ac:dyDescent="0.25">
      <c r="A545" s="240"/>
      <c r="B545" s="243"/>
      <c r="C545" s="344" t="s">
        <v>67</v>
      </c>
      <c r="D545" s="344"/>
      <c r="E545" s="344"/>
      <c r="F545" s="256"/>
      <c r="G545" s="257"/>
      <c r="H545" s="257"/>
      <c r="I545" s="257"/>
      <c r="J545" s="258">
        <v>5058.38</v>
      </c>
      <c r="K545" s="257"/>
      <c r="L545" s="259">
        <v>61.11</v>
      </c>
      <c r="M545" s="257"/>
      <c r="N545" s="260">
        <v>1668.95</v>
      </c>
      <c r="EZ545" s="149"/>
      <c r="FA545" s="231"/>
      <c r="FB545" s="231"/>
      <c r="FC545" s="231"/>
      <c r="FD545" s="231"/>
      <c r="FI545" s="164" t="s">
        <v>67</v>
      </c>
      <c r="FJ545" s="231"/>
      <c r="FL545" s="231"/>
    </row>
    <row r="546" spans="1:168" s="117" customFormat="1" ht="15" x14ac:dyDescent="0.25">
      <c r="A546" s="252"/>
      <c r="B546" s="243"/>
      <c r="C546" s="341" t="s">
        <v>68</v>
      </c>
      <c r="D546" s="341"/>
      <c r="E546" s="341"/>
      <c r="F546" s="245"/>
      <c r="G546" s="246"/>
      <c r="H546" s="246"/>
      <c r="I546" s="246"/>
      <c r="J546" s="254"/>
      <c r="K546" s="246"/>
      <c r="L546" s="249">
        <v>27.27</v>
      </c>
      <c r="M546" s="246"/>
      <c r="N546" s="250">
        <v>1348.5</v>
      </c>
      <c r="EZ546" s="149"/>
      <c r="FA546" s="231"/>
      <c r="FB546" s="231"/>
      <c r="FC546" s="231"/>
      <c r="FD546" s="231"/>
      <c r="FH546" s="164" t="s">
        <v>68</v>
      </c>
      <c r="FJ546" s="231"/>
      <c r="FL546" s="231"/>
    </row>
    <row r="547" spans="1:168" s="117" customFormat="1" ht="23.25" x14ac:dyDescent="0.25">
      <c r="A547" s="252"/>
      <c r="B547" s="243" t="s">
        <v>626</v>
      </c>
      <c r="C547" s="341" t="s">
        <v>627</v>
      </c>
      <c r="D547" s="341"/>
      <c r="E547" s="341"/>
      <c r="F547" s="245" t="s">
        <v>71</v>
      </c>
      <c r="G547" s="261">
        <v>126</v>
      </c>
      <c r="H547" s="246"/>
      <c r="I547" s="261">
        <v>126</v>
      </c>
      <c r="J547" s="254"/>
      <c r="K547" s="246"/>
      <c r="L547" s="249">
        <v>34.36</v>
      </c>
      <c r="M547" s="246"/>
      <c r="N547" s="250">
        <v>1699.11</v>
      </c>
      <c r="EZ547" s="149"/>
      <c r="FA547" s="231"/>
      <c r="FB547" s="231"/>
      <c r="FC547" s="231"/>
      <c r="FD547" s="231"/>
      <c r="FH547" s="164" t="s">
        <v>627</v>
      </c>
      <c r="FJ547" s="231"/>
      <c r="FL547" s="231"/>
    </row>
    <row r="548" spans="1:168" s="117" customFormat="1" ht="23.25" x14ac:dyDescent="0.25">
      <c r="A548" s="252"/>
      <c r="B548" s="243" t="s">
        <v>628</v>
      </c>
      <c r="C548" s="341" t="s">
        <v>629</v>
      </c>
      <c r="D548" s="341"/>
      <c r="E548" s="341"/>
      <c r="F548" s="245" t="s">
        <v>71</v>
      </c>
      <c r="G548" s="261">
        <v>68</v>
      </c>
      <c r="H548" s="246"/>
      <c r="I548" s="261">
        <v>68</v>
      </c>
      <c r="J548" s="254"/>
      <c r="K548" s="246"/>
      <c r="L548" s="249">
        <v>18.54</v>
      </c>
      <c r="M548" s="246"/>
      <c r="N548" s="251">
        <v>916.98</v>
      </c>
      <c r="EZ548" s="149"/>
      <c r="FA548" s="231"/>
      <c r="FB548" s="231"/>
      <c r="FC548" s="231"/>
      <c r="FD548" s="231"/>
      <c r="FH548" s="164" t="s">
        <v>629</v>
      </c>
      <c r="FJ548" s="231"/>
      <c r="FL548" s="231"/>
    </row>
    <row r="549" spans="1:168" s="117" customFormat="1" ht="15" x14ac:dyDescent="0.25">
      <c r="A549" s="262"/>
      <c r="B549" s="312"/>
      <c r="C549" s="342" t="s">
        <v>74</v>
      </c>
      <c r="D549" s="342"/>
      <c r="E549" s="342"/>
      <c r="F549" s="234"/>
      <c r="G549" s="235"/>
      <c r="H549" s="235"/>
      <c r="I549" s="235"/>
      <c r="J549" s="238"/>
      <c r="K549" s="235"/>
      <c r="L549" s="264">
        <v>114.01</v>
      </c>
      <c r="M549" s="257"/>
      <c r="N549" s="265">
        <v>4285.04</v>
      </c>
      <c r="EZ549" s="149"/>
      <c r="FA549" s="231"/>
      <c r="FB549" s="231"/>
      <c r="FC549" s="231"/>
      <c r="FD549" s="231"/>
      <c r="FJ549" s="231" t="s">
        <v>74</v>
      </c>
      <c r="FL549" s="231"/>
    </row>
    <row r="550" spans="1:168" s="117" customFormat="1" ht="33.75" x14ac:dyDescent="0.25">
      <c r="A550" s="232" t="s">
        <v>334</v>
      </c>
      <c r="B550" s="314" t="s">
        <v>589</v>
      </c>
      <c r="C550" s="342" t="s">
        <v>590</v>
      </c>
      <c r="D550" s="342"/>
      <c r="E550" s="342"/>
      <c r="F550" s="234" t="s">
        <v>118</v>
      </c>
      <c r="G550" s="235">
        <v>21</v>
      </c>
      <c r="H550" s="236">
        <v>1</v>
      </c>
      <c r="I550" s="236">
        <v>21</v>
      </c>
      <c r="J550" s="264">
        <v>87.35</v>
      </c>
      <c r="K550" s="266">
        <v>1.04236</v>
      </c>
      <c r="L550" s="267">
        <v>1912.05</v>
      </c>
      <c r="M550" s="268">
        <v>9.1199999999999992</v>
      </c>
      <c r="N550" s="265">
        <v>17437.900000000001</v>
      </c>
      <c r="EZ550" s="149"/>
      <c r="FA550" s="231"/>
      <c r="FB550" s="231" t="s">
        <v>590</v>
      </c>
      <c r="FC550" s="231" t="s">
        <v>9</v>
      </c>
      <c r="FD550" s="231" t="s">
        <v>9</v>
      </c>
      <c r="FJ550" s="231"/>
      <c r="FL550" s="231"/>
    </row>
    <row r="551" spans="1:168" s="117" customFormat="1" ht="15" x14ac:dyDescent="0.25">
      <c r="A551" s="240"/>
      <c r="B551" s="313"/>
      <c r="C551" s="341" t="s">
        <v>678</v>
      </c>
      <c r="D551" s="341"/>
      <c r="E551" s="341"/>
      <c r="F551" s="341"/>
      <c r="G551" s="341"/>
      <c r="H551" s="341"/>
      <c r="I551" s="341"/>
      <c r="J551" s="341"/>
      <c r="K551" s="341"/>
      <c r="L551" s="341"/>
      <c r="M551" s="341"/>
      <c r="N551" s="343"/>
      <c r="EZ551" s="149"/>
      <c r="FA551" s="231"/>
      <c r="FB551" s="231"/>
      <c r="FC551" s="231"/>
      <c r="FD551" s="231"/>
      <c r="FJ551" s="231"/>
      <c r="FK551" s="164" t="s">
        <v>678</v>
      </c>
      <c r="FL551" s="231"/>
    </row>
    <row r="552" spans="1:168" s="117" customFormat="1" ht="15" x14ac:dyDescent="0.25">
      <c r="A552" s="242"/>
      <c r="B552" s="243"/>
      <c r="C552" s="336" t="s">
        <v>631</v>
      </c>
      <c r="D552" s="336"/>
      <c r="E552" s="336"/>
      <c r="F552" s="336"/>
      <c r="G552" s="336"/>
      <c r="H552" s="336"/>
      <c r="I552" s="336"/>
      <c r="J552" s="336"/>
      <c r="K552" s="336"/>
      <c r="L552" s="336"/>
      <c r="M552" s="336"/>
      <c r="N552" s="345"/>
      <c r="EZ552" s="149"/>
      <c r="FA552" s="231"/>
      <c r="FB552" s="231"/>
      <c r="FC552" s="231"/>
      <c r="FD552" s="231"/>
      <c r="FF552" s="164" t="s">
        <v>631</v>
      </c>
      <c r="FJ552" s="231"/>
      <c r="FL552" s="231"/>
    </row>
    <row r="553" spans="1:168" s="117" customFormat="1" ht="15" x14ac:dyDescent="0.25">
      <c r="A553" s="242"/>
      <c r="B553" s="243"/>
      <c r="C553" s="336" t="s">
        <v>632</v>
      </c>
      <c r="D553" s="336"/>
      <c r="E553" s="336"/>
      <c r="F553" s="336"/>
      <c r="G553" s="336"/>
      <c r="H553" s="336"/>
      <c r="I553" s="336"/>
      <c r="J553" s="336"/>
      <c r="K553" s="336"/>
      <c r="L553" s="336"/>
      <c r="M553" s="336"/>
      <c r="N553" s="345"/>
      <c r="EZ553" s="149"/>
      <c r="FA553" s="231"/>
      <c r="FB553" s="231"/>
      <c r="FC553" s="231"/>
      <c r="FD553" s="231"/>
      <c r="FF553" s="164" t="s">
        <v>632</v>
      </c>
      <c r="FJ553" s="231"/>
      <c r="FL553" s="231"/>
    </row>
    <row r="554" spans="1:168" s="117" customFormat="1" ht="15" x14ac:dyDescent="0.25">
      <c r="A554" s="262"/>
      <c r="B554" s="312"/>
      <c r="C554" s="342" t="s">
        <v>74</v>
      </c>
      <c r="D554" s="342"/>
      <c r="E554" s="342"/>
      <c r="F554" s="234"/>
      <c r="G554" s="235"/>
      <c r="H554" s="235"/>
      <c r="I554" s="235"/>
      <c r="J554" s="238"/>
      <c r="K554" s="235"/>
      <c r="L554" s="267">
        <v>1912.05</v>
      </c>
      <c r="M554" s="257"/>
      <c r="N554" s="265">
        <v>17437.900000000001</v>
      </c>
      <c r="EZ554" s="149"/>
      <c r="FA554" s="231"/>
      <c r="FB554" s="231"/>
      <c r="FC554" s="231"/>
      <c r="FD554" s="231"/>
      <c r="FJ554" s="231" t="s">
        <v>74</v>
      </c>
      <c r="FL554" s="231"/>
    </row>
    <row r="555" spans="1:168" s="117" customFormat="1" ht="15" x14ac:dyDescent="0.25">
      <c r="A555" s="349" t="s">
        <v>679</v>
      </c>
      <c r="B555" s="350"/>
      <c r="C555" s="350"/>
      <c r="D555" s="350"/>
      <c r="E555" s="350"/>
      <c r="F555" s="350"/>
      <c r="G555" s="350"/>
      <c r="H555" s="350"/>
      <c r="I555" s="350"/>
      <c r="J555" s="350"/>
      <c r="K555" s="350"/>
      <c r="L555" s="350"/>
      <c r="M555" s="350"/>
      <c r="N555" s="351"/>
      <c r="EZ555" s="149"/>
      <c r="FA555" s="231" t="s">
        <v>679</v>
      </c>
      <c r="FB555" s="231"/>
      <c r="FC555" s="231"/>
      <c r="FD555" s="231"/>
      <c r="FJ555" s="231"/>
      <c r="FL555" s="231"/>
    </row>
    <row r="556" spans="1:168" s="117" customFormat="1" ht="68.25" x14ac:dyDescent="0.25">
      <c r="A556" s="232" t="s">
        <v>337</v>
      </c>
      <c r="B556" s="314" t="s">
        <v>680</v>
      </c>
      <c r="C556" s="342" t="s">
        <v>681</v>
      </c>
      <c r="D556" s="342"/>
      <c r="E556" s="342"/>
      <c r="F556" s="234" t="s">
        <v>118</v>
      </c>
      <c r="G556" s="235">
        <v>4</v>
      </c>
      <c r="H556" s="236">
        <v>1</v>
      </c>
      <c r="I556" s="236">
        <v>4</v>
      </c>
      <c r="J556" s="238"/>
      <c r="K556" s="235"/>
      <c r="L556" s="238"/>
      <c r="M556" s="235"/>
      <c r="N556" s="239"/>
      <c r="EZ556" s="149"/>
      <c r="FA556" s="231"/>
      <c r="FB556" s="231" t="s">
        <v>681</v>
      </c>
      <c r="FC556" s="231" t="s">
        <v>9</v>
      </c>
      <c r="FD556" s="231" t="s">
        <v>9</v>
      </c>
      <c r="FJ556" s="231"/>
      <c r="FL556" s="231"/>
    </row>
    <row r="557" spans="1:168" s="117" customFormat="1" ht="68.25" x14ac:dyDescent="0.25">
      <c r="A557" s="242"/>
      <c r="B557" s="243" t="s">
        <v>624</v>
      </c>
      <c r="C557" s="336" t="s">
        <v>625</v>
      </c>
      <c r="D557" s="336"/>
      <c r="E557" s="336"/>
      <c r="F557" s="336"/>
      <c r="G557" s="336"/>
      <c r="H557" s="336"/>
      <c r="I557" s="336"/>
      <c r="J557" s="336"/>
      <c r="K557" s="336"/>
      <c r="L557" s="336"/>
      <c r="M557" s="336"/>
      <c r="N557" s="345"/>
      <c r="EZ557" s="149"/>
      <c r="FA557" s="231"/>
      <c r="FB557" s="231"/>
      <c r="FC557" s="231"/>
      <c r="FD557" s="231"/>
      <c r="FF557" s="164" t="s">
        <v>625</v>
      </c>
      <c r="FJ557" s="231"/>
      <c r="FL557" s="231"/>
    </row>
    <row r="558" spans="1:168" s="117" customFormat="1" ht="15" x14ac:dyDescent="0.25">
      <c r="A558" s="244"/>
      <c r="B558" s="243" t="s">
        <v>57</v>
      </c>
      <c r="C558" s="341" t="s">
        <v>64</v>
      </c>
      <c r="D558" s="341"/>
      <c r="E558" s="341"/>
      <c r="F558" s="245"/>
      <c r="G558" s="246"/>
      <c r="H558" s="246"/>
      <c r="I558" s="246"/>
      <c r="J558" s="249">
        <v>12.97</v>
      </c>
      <c r="K558" s="248">
        <v>1.1499999999999999</v>
      </c>
      <c r="L558" s="249">
        <v>59.66</v>
      </c>
      <c r="M558" s="248">
        <v>49.45</v>
      </c>
      <c r="N558" s="250">
        <v>2950.19</v>
      </c>
      <c r="EZ558" s="149"/>
      <c r="FA558" s="231"/>
      <c r="FB558" s="231"/>
      <c r="FC558" s="231"/>
      <c r="FD558" s="231"/>
      <c r="FG558" s="164" t="s">
        <v>64</v>
      </c>
      <c r="FJ558" s="231"/>
      <c r="FL558" s="231"/>
    </row>
    <row r="559" spans="1:168" s="117" customFormat="1" ht="15" x14ac:dyDescent="0.25">
      <c r="A559" s="244"/>
      <c r="B559" s="243" t="s">
        <v>82</v>
      </c>
      <c r="C559" s="341" t="s">
        <v>83</v>
      </c>
      <c r="D559" s="341"/>
      <c r="E559" s="341"/>
      <c r="F559" s="245"/>
      <c r="G559" s="246"/>
      <c r="H559" s="246"/>
      <c r="I559" s="246"/>
      <c r="J559" s="249">
        <v>4.0999999999999996</v>
      </c>
      <c r="K559" s="246"/>
      <c r="L559" s="249">
        <v>16.399999999999999</v>
      </c>
      <c r="M559" s="248">
        <v>9.1199999999999992</v>
      </c>
      <c r="N559" s="251">
        <v>149.57</v>
      </c>
      <c r="EZ559" s="149"/>
      <c r="FA559" s="231"/>
      <c r="FB559" s="231"/>
      <c r="FC559" s="231"/>
      <c r="FD559" s="231"/>
      <c r="FG559" s="164" t="s">
        <v>83</v>
      </c>
      <c r="FJ559" s="231"/>
      <c r="FL559" s="231"/>
    </row>
    <row r="560" spans="1:168" s="117" customFormat="1" ht="15" x14ac:dyDescent="0.25">
      <c r="A560" s="252"/>
      <c r="B560" s="243"/>
      <c r="C560" s="341" t="s">
        <v>65</v>
      </c>
      <c r="D560" s="341"/>
      <c r="E560" s="341"/>
      <c r="F560" s="245" t="s">
        <v>66</v>
      </c>
      <c r="G560" s="248">
        <v>1.38</v>
      </c>
      <c r="H560" s="248">
        <v>1.1499999999999999</v>
      </c>
      <c r="I560" s="269">
        <v>6.3479999999999999</v>
      </c>
      <c r="J560" s="254"/>
      <c r="K560" s="246"/>
      <c r="L560" s="254"/>
      <c r="M560" s="246"/>
      <c r="N560" s="255"/>
      <c r="EZ560" s="149"/>
      <c r="FA560" s="231"/>
      <c r="FB560" s="231"/>
      <c r="FC560" s="231"/>
      <c r="FD560" s="231"/>
      <c r="FH560" s="164" t="s">
        <v>65</v>
      </c>
      <c r="FJ560" s="231"/>
      <c r="FL560" s="231"/>
    </row>
    <row r="561" spans="1:168" s="117" customFormat="1" ht="15" x14ac:dyDescent="0.25">
      <c r="A561" s="240"/>
      <c r="B561" s="243"/>
      <c r="C561" s="344" t="s">
        <v>67</v>
      </c>
      <c r="D561" s="344"/>
      <c r="E561" s="344"/>
      <c r="F561" s="256"/>
      <c r="G561" s="257"/>
      <c r="H561" s="257"/>
      <c r="I561" s="257"/>
      <c r="J561" s="259">
        <v>17.07</v>
      </c>
      <c r="K561" s="257"/>
      <c r="L561" s="259">
        <v>76.06</v>
      </c>
      <c r="M561" s="257"/>
      <c r="N561" s="260">
        <v>3099.76</v>
      </c>
      <c r="EZ561" s="149"/>
      <c r="FA561" s="231"/>
      <c r="FB561" s="231"/>
      <c r="FC561" s="231"/>
      <c r="FD561" s="231"/>
      <c r="FI561" s="164" t="s">
        <v>67</v>
      </c>
      <c r="FJ561" s="231"/>
      <c r="FL561" s="231"/>
    </row>
    <row r="562" spans="1:168" s="117" customFormat="1" ht="15" x14ac:dyDescent="0.25">
      <c r="A562" s="252"/>
      <c r="B562" s="243"/>
      <c r="C562" s="341" t="s">
        <v>68</v>
      </c>
      <c r="D562" s="341"/>
      <c r="E562" s="341"/>
      <c r="F562" s="245"/>
      <c r="G562" s="246"/>
      <c r="H562" s="246"/>
      <c r="I562" s="246"/>
      <c r="J562" s="254"/>
      <c r="K562" s="246"/>
      <c r="L562" s="249">
        <v>59.66</v>
      </c>
      <c r="M562" s="246"/>
      <c r="N562" s="250">
        <v>2950.19</v>
      </c>
      <c r="EZ562" s="149"/>
      <c r="FA562" s="231"/>
      <c r="FB562" s="231"/>
      <c r="FC562" s="231"/>
      <c r="FD562" s="231"/>
      <c r="FH562" s="164" t="s">
        <v>68</v>
      </c>
      <c r="FJ562" s="231"/>
      <c r="FL562" s="231"/>
    </row>
    <row r="563" spans="1:168" s="117" customFormat="1" ht="23.25" x14ac:dyDescent="0.25">
      <c r="A563" s="252"/>
      <c r="B563" s="243" t="s">
        <v>649</v>
      </c>
      <c r="C563" s="341" t="s">
        <v>650</v>
      </c>
      <c r="D563" s="341"/>
      <c r="E563" s="341"/>
      <c r="F563" s="245" t="s">
        <v>71</v>
      </c>
      <c r="G563" s="261">
        <v>97</v>
      </c>
      <c r="H563" s="246"/>
      <c r="I563" s="261">
        <v>97</v>
      </c>
      <c r="J563" s="254"/>
      <c r="K563" s="246"/>
      <c r="L563" s="249">
        <v>57.87</v>
      </c>
      <c r="M563" s="246"/>
      <c r="N563" s="250">
        <v>2861.68</v>
      </c>
      <c r="EZ563" s="149"/>
      <c r="FA563" s="231"/>
      <c r="FB563" s="231"/>
      <c r="FC563" s="231"/>
      <c r="FD563" s="231"/>
      <c r="FH563" s="164" t="s">
        <v>650</v>
      </c>
      <c r="FJ563" s="231"/>
      <c r="FL563" s="231"/>
    </row>
    <row r="564" spans="1:168" s="117" customFormat="1" ht="23.25" x14ac:dyDescent="0.25">
      <c r="A564" s="252"/>
      <c r="B564" s="243" t="s">
        <v>651</v>
      </c>
      <c r="C564" s="341" t="s">
        <v>652</v>
      </c>
      <c r="D564" s="341"/>
      <c r="E564" s="341"/>
      <c r="F564" s="245" t="s">
        <v>71</v>
      </c>
      <c r="G564" s="261">
        <v>51</v>
      </c>
      <c r="H564" s="246"/>
      <c r="I564" s="261">
        <v>51</v>
      </c>
      <c r="J564" s="254"/>
      <c r="K564" s="246"/>
      <c r="L564" s="249">
        <v>30.43</v>
      </c>
      <c r="M564" s="246"/>
      <c r="N564" s="250">
        <v>1504.6</v>
      </c>
      <c r="EZ564" s="149"/>
      <c r="FA564" s="231"/>
      <c r="FB564" s="231"/>
      <c r="FC564" s="231"/>
      <c r="FD564" s="231"/>
      <c r="FH564" s="164" t="s">
        <v>652</v>
      </c>
      <c r="FJ564" s="231"/>
      <c r="FL564" s="231"/>
    </row>
    <row r="565" spans="1:168" s="117" customFormat="1" ht="15" x14ac:dyDescent="0.25">
      <c r="A565" s="262"/>
      <c r="B565" s="312"/>
      <c r="C565" s="342" t="s">
        <v>74</v>
      </c>
      <c r="D565" s="342"/>
      <c r="E565" s="342"/>
      <c r="F565" s="234"/>
      <c r="G565" s="235"/>
      <c r="H565" s="235"/>
      <c r="I565" s="235"/>
      <c r="J565" s="238"/>
      <c r="K565" s="235"/>
      <c r="L565" s="264">
        <v>164.36</v>
      </c>
      <c r="M565" s="257"/>
      <c r="N565" s="265">
        <v>7466.04</v>
      </c>
      <c r="EZ565" s="149"/>
      <c r="FA565" s="231"/>
      <c r="FB565" s="231"/>
      <c r="FC565" s="231"/>
      <c r="FD565" s="231"/>
      <c r="FJ565" s="231" t="s">
        <v>74</v>
      </c>
      <c r="FL565" s="231"/>
    </row>
    <row r="566" spans="1:168" s="117" customFormat="1" ht="33.75" x14ac:dyDescent="0.25">
      <c r="A566" s="232" t="s">
        <v>723</v>
      </c>
      <c r="B566" s="314" t="s">
        <v>579</v>
      </c>
      <c r="C566" s="342" t="s">
        <v>580</v>
      </c>
      <c r="D566" s="342"/>
      <c r="E566" s="342"/>
      <c r="F566" s="234" t="s">
        <v>118</v>
      </c>
      <c r="G566" s="235">
        <v>4</v>
      </c>
      <c r="H566" s="236">
        <v>1</v>
      </c>
      <c r="I566" s="236">
        <v>4</v>
      </c>
      <c r="J566" s="264">
        <v>450.93</v>
      </c>
      <c r="K566" s="266">
        <v>1.04236</v>
      </c>
      <c r="L566" s="267">
        <v>1880.13</v>
      </c>
      <c r="M566" s="268">
        <v>9.1199999999999992</v>
      </c>
      <c r="N566" s="265">
        <v>17146.79</v>
      </c>
      <c r="EZ566" s="149"/>
      <c r="FA566" s="231"/>
      <c r="FB566" s="231" t="s">
        <v>580</v>
      </c>
      <c r="FC566" s="231" t="s">
        <v>9</v>
      </c>
      <c r="FD566" s="231" t="s">
        <v>9</v>
      </c>
      <c r="FJ566" s="231"/>
      <c r="FL566" s="231"/>
    </row>
    <row r="567" spans="1:168" s="117" customFormat="1" ht="15" x14ac:dyDescent="0.25">
      <c r="A567" s="240"/>
      <c r="B567" s="313"/>
      <c r="C567" s="341" t="s">
        <v>682</v>
      </c>
      <c r="D567" s="341"/>
      <c r="E567" s="341"/>
      <c r="F567" s="341"/>
      <c r="G567" s="341"/>
      <c r="H567" s="341"/>
      <c r="I567" s="341"/>
      <c r="J567" s="341"/>
      <c r="K567" s="341"/>
      <c r="L567" s="341"/>
      <c r="M567" s="341"/>
      <c r="N567" s="343"/>
      <c r="EZ567" s="149"/>
      <c r="FA567" s="231"/>
      <c r="FB567" s="231"/>
      <c r="FC567" s="231"/>
      <c r="FD567" s="231"/>
      <c r="FJ567" s="231"/>
      <c r="FK567" s="164" t="s">
        <v>682</v>
      </c>
      <c r="FL567" s="231"/>
    </row>
    <row r="568" spans="1:168" s="117" customFormat="1" ht="15" x14ac:dyDescent="0.25">
      <c r="A568" s="242"/>
      <c r="B568" s="243"/>
      <c r="C568" s="336" t="s">
        <v>631</v>
      </c>
      <c r="D568" s="336"/>
      <c r="E568" s="336"/>
      <c r="F568" s="336"/>
      <c r="G568" s="336"/>
      <c r="H568" s="336"/>
      <c r="I568" s="336"/>
      <c r="J568" s="336"/>
      <c r="K568" s="336"/>
      <c r="L568" s="336"/>
      <c r="M568" s="336"/>
      <c r="N568" s="345"/>
      <c r="EZ568" s="149"/>
      <c r="FA568" s="231"/>
      <c r="FB568" s="231"/>
      <c r="FC568" s="231"/>
      <c r="FD568" s="231"/>
      <c r="FF568" s="164" t="s">
        <v>631</v>
      </c>
      <c r="FJ568" s="231"/>
      <c r="FL568" s="231"/>
    </row>
    <row r="569" spans="1:168" s="117" customFormat="1" ht="15" x14ac:dyDescent="0.25">
      <c r="A569" s="242"/>
      <c r="B569" s="243"/>
      <c r="C569" s="336" t="s">
        <v>632</v>
      </c>
      <c r="D569" s="336"/>
      <c r="E569" s="336"/>
      <c r="F569" s="336"/>
      <c r="G569" s="336"/>
      <c r="H569" s="336"/>
      <c r="I569" s="336"/>
      <c r="J569" s="336"/>
      <c r="K569" s="336"/>
      <c r="L569" s="336"/>
      <c r="M569" s="336"/>
      <c r="N569" s="345"/>
      <c r="EZ569" s="149"/>
      <c r="FA569" s="231"/>
      <c r="FB569" s="231"/>
      <c r="FC569" s="231"/>
      <c r="FD569" s="231"/>
      <c r="FF569" s="164" t="s">
        <v>632</v>
      </c>
      <c r="FJ569" s="231"/>
      <c r="FL569" s="231"/>
    </row>
    <row r="570" spans="1:168" s="117" customFormat="1" ht="15" x14ac:dyDescent="0.25">
      <c r="A570" s="262"/>
      <c r="B570" s="312"/>
      <c r="C570" s="342" t="s">
        <v>74</v>
      </c>
      <c r="D570" s="342"/>
      <c r="E570" s="342"/>
      <c r="F570" s="234"/>
      <c r="G570" s="235"/>
      <c r="H570" s="235"/>
      <c r="I570" s="235"/>
      <c r="J570" s="238"/>
      <c r="K570" s="235"/>
      <c r="L570" s="267">
        <v>1880.13</v>
      </c>
      <c r="M570" s="257"/>
      <c r="N570" s="265">
        <v>17146.79</v>
      </c>
      <c r="EZ570" s="149"/>
      <c r="FA570" s="231"/>
      <c r="FB570" s="231"/>
      <c r="FC570" s="231"/>
      <c r="FD570" s="231"/>
      <c r="FJ570" s="231" t="s">
        <v>74</v>
      </c>
      <c r="FL570" s="231"/>
    </row>
    <row r="571" spans="1:168" s="117" customFormat="1" ht="34.5" x14ac:dyDescent="0.25">
      <c r="A571" s="232" t="s">
        <v>724</v>
      </c>
      <c r="B571" s="314" t="s">
        <v>683</v>
      </c>
      <c r="C571" s="342" t="s">
        <v>684</v>
      </c>
      <c r="D571" s="342"/>
      <c r="E571" s="342"/>
      <c r="F571" s="234" t="s">
        <v>647</v>
      </c>
      <c r="G571" s="235">
        <v>0.3</v>
      </c>
      <c r="H571" s="236">
        <v>1</v>
      </c>
      <c r="I571" s="277">
        <v>0.3</v>
      </c>
      <c r="J571" s="238"/>
      <c r="K571" s="235"/>
      <c r="L571" s="238"/>
      <c r="M571" s="235"/>
      <c r="N571" s="239"/>
      <c r="EZ571" s="149"/>
      <c r="FA571" s="231"/>
      <c r="FB571" s="231" t="s">
        <v>684</v>
      </c>
      <c r="FC571" s="231" t="s">
        <v>9</v>
      </c>
      <c r="FD571" s="231" t="s">
        <v>9</v>
      </c>
      <c r="FJ571" s="231"/>
      <c r="FL571" s="231"/>
    </row>
    <row r="572" spans="1:168" s="117" customFormat="1" ht="15" x14ac:dyDescent="0.25">
      <c r="A572" s="240"/>
      <c r="B572" s="313"/>
      <c r="C572" s="341" t="s">
        <v>685</v>
      </c>
      <c r="D572" s="341"/>
      <c r="E572" s="341"/>
      <c r="F572" s="341"/>
      <c r="G572" s="341"/>
      <c r="H572" s="341"/>
      <c r="I572" s="341"/>
      <c r="J572" s="341"/>
      <c r="K572" s="341"/>
      <c r="L572" s="341"/>
      <c r="M572" s="341"/>
      <c r="N572" s="343"/>
      <c r="EZ572" s="149"/>
      <c r="FA572" s="231"/>
      <c r="FB572" s="231"/>
      <c r="FC572" s="231"/>
      <c r="FD572" s="231"/>
      <c r="FE572" s="164" t="s">
        <v>685</v>
      </c>
      <c r="FJ572" s="231"/>
      <c r="FL572" s="231"/>
    </row>
    <row r="573" spans="1:168" s="117" customFormat="1" ht="68.25" x14ac:dyDescent="0.25">
      <c r="A573" s="242"/>
      <c r="B573" s="243" t="s">
        <v>624</v>
      </c>
      <c r="C573" s="336" t="s">
        <v>625</v>
      </c>
      <c r="D573" s="336"/>
      <c r="E573" s="336"/>
      <c r="F573" s="336"/>
      <c r="G573" s="336"/>
      <c r="H573" s="336"/>
      <c r="I573" s="336"/>
      <c r="J573" s="336"/>
      <c r="K573" s="336"/>
      <c r="L573" s="336"/>
      <c r="M573" s="336"/>
      <c r="N573" s="345"/>
      <c r="EZ573" s="149"/>
      <c r="FA573" s="231"/>
      <c r="FB573" s="231"/>
      <c r="FC573" s="231"/>
      <c r="FD573" s="231"/>
      <c r="FF573" s="164" t="s">
        <v>625</v>
      </c>
      <c r="FJ573" s="231"/>
      <c r="FL573" s="231"/>
    </row>
    <row r="574" spans="1:168" s="117" customFormat="1" ht="15" x14ac:dyDescent="0.25">
      <c r="A574" s="244"/>
      <c r="B574" s="243" t="s">
        <v>57</v>
      </c>
      <c r="C574" s="341" t="s">
        <v>64</v>
      </c>
      <c r="D574" s="341"/>
      <c r="E574" s="341"/>
      <c r="F574" s="245"/>
      <c r="G574" s="246"/>
      <c r="H574" s="246"/>
      <c r="I574" s="246"/>
      <c r="J574" s="249">
        <v>278.99</v>
      </c>
      <c r="K574" s="248">
        <v>1.1499999999999999</v>
      </c>
      <c r="L574" s="249">
        <v>96.25</v>
      </c>
      <c r="M574" s="248">
        <v>49.45</v>
      </c>
      <c r="N574" s="250">
        <v>4759.5600000000004</v>
      </c>
      <c r="EZ574" s="149"/>
      <c r="FA574" s="231"/>
      <c r="FB574" s="231"/>
      <c r="FC574" s="231"/>
      <c r="FD574" s="231"/>
      <c r="FG574" s="164" t="s">
        <v>64</v>
      </c>
      <c r="FJ574" s="231"/>
      <c r="FL574" s="231"/>
    </row>
    <row r="575" spans="1:168" s="117" customFormat="1" ht="15" x14ac:dyDescent="0.25">
      <c r="A575" s="244"/>
      <c r="B575" s="243" t="s">
        <v>75</v>
      </c>
      <c r="C575" s="341" t="s">
        <v>79</v>
      </c>
      <c r="D575" s="341"/>
      <c r="E575" s="341"/>
      <c r="F575" s="245"/>
      <c r="G575" s="246"/>
      <c r="H575" s="246"/>
      <c r="I575" s="246"/>
      <c r="J575" s="249">
        <v>90.04</v>
      </c>
      <c r="K575" s="248">
        <v>1.1499999999999999</v>
      </c>
      <c r="L575" s="249">
        <v>31.06</v>
      </c>
      <c r="M575" s="248">
        <v>14.53</v>
      </c>
      <c r="N575" s="251">
        <v>451.3</v>
      </c>
      <c r="EZ575" s="149"/>
      <c r="FA575" s="231"/>
      <c r="FB575" s="231"/>
      <c r="FC575" s="231"/>
      <c r="FD575" s="231"/>
      <c r="FG575" s="164" t="s">
        <v>79</v>
      </c>
      <c r="FJ575" s="231"/>
      <c r="FL575" s="231"/>
    </row>
    <row r="576" spans="1:168" s="117" customFormat="1" ht="15" x14ac:dyDescent="0.25">
      <c r="A576" s="244"/>
      <c r="B576" s="243" t="s">
        <v>80</v>
      </c>
      <c r="C576" s="341" t="s">
        <v>81</v>
      </c>
      <c r="D576" s="341"/>
      <c r="E576" s="341"/>
      <c r="F576" s="245"/>
      <c r="G576" s="246"/>
      <c r="H576" s="246"/>
      <c r="I576" s="246"/>
      <c r="J576" s="249">
        <v>5.0199999999999996</v>
      </c>
      <c r="K576" s="248">
        <v>1.1499999999999999</v>
      </c>
      <c r="L576" s="249">
        <v>1.73</v>
      </c>
      <c r="M576" s="248">
        <v>49.45</v>
      </c>
      <c r="N576" s="251">
        <v>85.55</v>
      </c>
      <c r="EZ576" s="149"/>
      <c r="FA576" s="231"/>
      <c r="FB576" s="231"/>
      <c r="FC576" s="231"/>
      <c r="FD576" s="231"/>
      <c r="FG576" s="164" t="s">
        <v>81</v>
      </c>
      <c r="FJ576" s="231"/>
      <c r="FL576" s="231"/>
    </row>
    <row r="577" spans="1:168" s="117" customFormat="1" ht="15" x14ac:dyDescent="0.25">
      <c r="A577" s="244"/>
      <c r="B577" s="243" t="s">
        <v>82</v>
      </c>
      <c r="C577" s="341" t="s">
        <v>83</v>
      </c>
      <c r="D577" s="341"/>
      <c r="E577" s="341"/>
      <c r="F577" s="245"/>
      <c r="G577" s="246"/>
      <c r="H577" s="246"/>
      <c r="I577" s="246"/>
      <c r="J577" s="249">
        <v>37.630000000000003</v>
      </c>
      <c r="K577" s="246"/>
      <c r="L577" s="249">
        <v>11.29</v>
      </c>
      <c r="M577" s="248">
        <v>9.1199999999999992</v>
      </c>
      <c r="N577" s="251">
        <v>102.96</v>
      </c>
      <c r="EZ577" s="149"/>
      <c r="FA577" s="231"/>
      <c r="FB577" s="231"/>
      <c r="FC577" s="231"/>
      <c r="FD577" s="231"/>
      <c r="FG577" s="164" t="s">
        <v>83</v>
      </c>
      <c r="FJ577" s="231"/>
      <c r="FL577" s="231"/>
    </row>
    <row r="578" spans="1:168" s="117" customFormat="1" ht="15" x14ac:dyDescent="0.25">
      <c r="A578" s="252"/>
      <c r="B578" s="243"/>
      <c r="C578" s="341" t="s">
        <v>65</v>
      </c>
      <c r="D578" s="341"/>
      <c r="E578" s="341"/>
      <c r="F578" s="245" t="s">
        <v>66</v>
      </c>
      <c r="G578" s="248">
        <v>29.68</v>
      </c>
      <c r="H578" s="248">
        <v>1.1499999999999999</v>
      </c>
      <c r="I578" s="270">
        <v>10.239599999999999</v>
      </c>
      <c r="J578" s="254"/>
      <c r="K578" s="246"/>
      <c r="L578" s="254"/>
      <c r="M578" s="246"/>
      <c r="N578" s="255"/>
      <c r="EZ578" s="149"/>
      <c r="FA578" s="231"/>
      <c r="FB578" s="231"/>
      <c r="FC578" s="231"/>
      <c r="FD578" s="231"/>
      <c r="FH578" s="164" t="s">
        <v>65</v>
      </c>
      <c r="FJ578" s="231"/>
      <c r="FL578" s="231"/>
    </row>
    <row r="579" spans="1:168" s="117" customFormat="1" ht="15" x14ac:dyDescent="0.25">
      <c r="A579" s="252"/>
      <c r="B579" s="243"/>
      <c r="C579" s="341" t="s">
        <v>84</v>
      </c>
      <c r="D579" s="341"/>
      <c r="E579" s="341"/>
      <c r="F579" s="245" t="s">
        <v>66</v>
      </c>
      <c r="G579" s="271">
        <v>0.4</v>
      </c>
      <c r="H579" s="248">
        <v>1.1499999999999999</v>
      </c>
      <c r="I579" s="269">
        <v>0.13800000000000001</v>
      </c>
      <c r="J579" s="254"/>
      <c r="K579" s="246"/>
      <c r="L579" s="254"/>
      <c r="M579" s="246"/>
      <c r="N579" s="255"/>
      <c r="EZ579" s="149"/>
      <c r="FA579" s="231"/>
      <c r="FB579" s="231"/>
      <c r="FC579" s="231"/>
      <c r="FD579" s="231"/>
      <c r="FH579" s="164" t="s">
        <v>84</v>
      </c>
      <c r="FJ579" s="231"/>
      <c r="FL579" s="231"/>
    </row>
    <row r="580" spans="1:168" s="117" customFormat="1" ht="15" x14ac:dyDescent="0.25">
      <c r="A580" s="240"/>
      <c r="B580" s="243"/>
      <c r="C580" s="344" t="s">
        <v>67</v>
      </c>
      <c r="D580" s="344"/>
      <c r="E580" s="344"/>
      <c r="F580" s="256"/>
      <c r="G580" s="257"/>
      <c r="H580" s="257"/>
      <c r="I580" s="257"/>
      <c r="J580" s="259">
        <v>406.66</v>
      </c>
      <c r="K580" s="257"/>
      <c r="L580" s="259">
        <v>138.6</v>
      </c>
      <c r="M580" s="257"/>
      <c r="N580" s="260">
        <v>5313.82</v>
      </c>
      <c r="EZ580" s="149"/>
      <c r="FA580" s="231"/>
      <c r="FB580" s="231"/>
      <c r="FC580" s="231"/>
      <c r="FD580" s="231"/>
      <c r="FI580" s="164" t="s">
        <v>67</v>
      </c>
      <c r="FJ580" s="231"/>
      <c r="FL580" s="231"/>
    </row>
    <row r="581" spans="1:168" s="117" customFormat="1" ht="15" x14ac:dyDescent="0.25">
      <c r="A581" s="252"/>
      <c r="B581" s="243"/>
      <c r="C581" s="341" t="s">
        <v>68</v>
      </c>
      <c r="D581" s="341"/>
      <c r="E581" s="341"/>
      <c r="F581" s="245"/>
      <c r="G581" s="246"/>
      <c r="H581" s="246"/>
      <c r="I581" s="246"/>
      <c r="J581" s="254"/>
      <c r="K581" s="246"/>
      <c r="L581" s="249">
        <v>97.98</v>
      </c>
      <c r="M581" s="246"/>
      <c r="N581" s="250">
        <v>4845.1099999999997</v>
      </c>
      <c r="EZ581" s="149"/>
      <c r="FA581" s="231"/>
      <c r="FB581" s="231"/>
      <c r="FC581" s="231"/>
      <c r="FD581" s="231"/>
      <c r="FH581" s="164" t="s">
        <v>68</v>
      </c>
      <c r="FJ581" s="231"/>
      <c r="FL581" s="231"/>
    </row>
    <row r="582" spans="1:168" s="117" customFormat="1" ht="23.25" x14ac:dyDescent="0.25">
      <c r="A582" s="252"/>
      <c r="B582" s="243" t="s">
        <v>649</v>
      </c>
      <c r="C582" s="341" t="s">
        <v>650</v>
      </c>
      <c r="D582" s="341"/>
      <c r="E582" s="341"/>
      <c r="F582" s="245" t="s">
        <v>71</v>
      </c>
      <c r="G582" s="261">
        <v>97</v>
      </c>
      <c r="H582" s="246"/>
      <c r="I582" s="261">
        <v>97</v>
      </c>
      <c r="J582" s="254"/>
      <c r="K582" s="246"/>
      <c r="L582" s="249">
        <v>95.04</v>
      </c>
      <c r="M582" s="246"/>
      <c r="N582" s="250">
        <v>4699.76</v>
      </c>
      <c r="EZ582" s="149"/>
      <c r="FA582" s="231"/>
      <c r="FB582" s="231"/>
      <c r="FC582" s="231"/>
      <c r="FD582" s="231"/>
      <c r="FH582" s="164" t="s">
        <v>650</v>
      </c>
      <c r="FJ582" s="231"/>
      <c r="FL582" s="231"/>
    </row>
    <row r="583" spans="1:168" s="117" customFormat="1" ht="23.25" x14ac:dyDescent="0.25">
      <c r="A583" s="252"/>
      <c r="B583" s="243" t="s">
        <v>651</v>
      </c>
      <c r="C583" s="341" t="s">
        <v>652</v>
      </c>
      <c r="D583" s="341"/>
      <c r="E583" s="341"/>
      <c r="F583" s="245" t="s">
        <v>71</v>
      </c>
      <c r="G583" s="261">
        <v>51</v>
      </c>
      <c r="H583" s="246"/>
      <c r="I583" s="261">
        <v>51</v>
      </c>
      <c r="J583" s="254"/>
      <c r="K583" s="246"/>
      <c r="L583" s="249">
        <v>49.97</v>
      </c>
      <c r="M583" s="246"/>
      <c r="N583" s="250">
        <v>2471.0100000000002</v>
      </c>
      <c r="EZ583" s="149"/>
      <c r="FA583" s="231"/>
      <c r="FB583" s="231"/>
      <c r="FC583" s="231"/>
      <c r="FD583" s="231"/>
      <c r="FH583" s="164" t="s">
        <v>652</v>
      </c>
      <c r="FJ583" s="231"/>
      <c r="FL583" s="231"/>
    </row>
    <row r="584" spans="1:168" s="117" customFormat="1" ht="15" x14ac:dyDescent="0.25">
      <c r="A584" s="262"/>
      <c r="B584" s="312"/>
      <c r="C584" s="342" t="s">
        <v>74</v>
      </c>
      <c r="D584" s="342"/>
      <c r="E584" s="342"/>
      <c r="F584" s="234"/>
      <c r="G584" s="235"/>
      <c r="H584" s="235"/>
      <c r="I584" s="235"/>
      <c r="J584" s="238"/>
      <c r="K584" s="235"/>
      <c r="L584" s="264">
        <v>283.61</v>
      </c>
      <c r="M584" s="257"/>
      <c r="N584" s="265">
        <v>12484.59</v>
      </c>
      <c r="EZ584" s="149"/>
      <c r="FA584" s="231"/>
      <c r="FB584" s="231"/>
      <c r="FC584" s="231"/>
      <c r="FD584" s="231"/>
      <c r="FJ584" s="231" t="s">
        <v>74</v>
      </c>
      <c r="FL584" s="231"/>
    </row>
    <row r="585" spans="1:168" s="117" customFormat="1" ht="45" x14ac:dyDescent="0.25">
      <c r="A585" s="232" t="s">
        <v>725</v>
      </c>
      <c r="B585" s="314" t="s">
        <v>583</v>
      </c>
      <c r="C585" s="342" t="s">
        <v>584</v>
      </c>
      <c r="D585" s="342"/>
      <c r="E585" s="342"/>
      <c r="F585" s="234" t="s">
        <v>290</v>
      </c>
      <c r="G585" s="235">
        <v>30.6</v>
      </c>
      <c r="H585" s="236">
        <v>1</v>
      </c>
      <c r="I585" s="277">
        <v>30.6</v>
      </c>
      <c r="J585" s="264">
        <v>169.63</v>
      </c>
      <c r="K585" s="266">
        <v>1.04236</v>
      </c>
      <c r="L585" s="267">
        <v>5410.56</v>
      </c>
      <c r="M585" s="268">
        <v>9.1199999999999992</v>
      </c>
      <c r="N585" s="265">
        <v>49344.31</v>
      </c>
      <c r="EZ585" s="149"/>
      <c r="FA585" s="231"/>
      <c r="FB585" s="231" t="s">
        <v>584</v>
      </c>
      <c r="FC585" s="231" t="s">
        <v>9</v>
      </c>
      <c r="FD585" s="231" t="s">
        <v>9</v>
      </c>
      <c r="FJ585" s="231"/>
      <c r="FL585" s="231"/>
    </row>
    <row r="586" spans="1:168" s="117" customFormat="1" ht="15" x14ac:dyDescent="0.25">
      <c r="A586" s="240"/>
      <c r="B586" s="313"/>
      <c r="C586" s="341" t="s">
        <v>686</v>
      </c>
      <c r="D586" s="341"/>
      <c r="E586" s="341"/>
      <c r="F586" s="341"/>
      <c r="G586" s="341"/>
      <c r="H586" s="341"/>
      <c r="I586" s="341"/>
      <c r="J586" s="341"/>
      <c r="K586" s="341"/>
      <c r="L586" s="341"/>
      <c r="M586" s="341"/>
      <c r="N586" s="343"/>
      <c r="EZ586" s="149"/>
      <c r="FA586" s="231"/>
      <c r="FB586" s="231"/>
      <c r="FC586" s="231"/>
      <c r="FD586" s="231"/>
      <c r="FE586" s="164" t="s">
        <v>686</v>
      </c>
      <c r="FJ586" s="231"/>
      <c r="FL586" s="231"/>
    </row>
    <row r="587" spans="1:168" s="117" customFormat="1" ht="15" x14ac:dyDescent="0.25">
      <c r="A587" s="240"/>
      <c r="B587" s="313"/>
      <c r="C587" s="341" t="s">
        <v>687</v>
      </c>
      <c r="D587" s="341"/>
      <c r="E587" s="341"/>
      <c r="F587" s="341"/>
      <c r="G587" s="341"/>
      <c r="H587" s="341"/>
      <c r="I587" s="341"/>
      <c r="J587" s="341"/>
      <c r="K587" s="341"/>
      <c r="L587" s="341"/>
      <c r="M587" s="341"/>
      <c r="N587" s="343"/>
      <c r="EZ587" s="149"/>
      <c r="FA587" s="231"/>
      <c r="FB587" s="231"/>
      <c r="FC587" s="231"/>
      <c r="FD587" s="231"/>
      <c r="FJ587" s="231"/>
      <c r="FK587" s="164" t="s">
        <v>687</v>
      </c>
      <c r="FL587" s="231"/>
    </row>
    <row r="588" spans="1:168" s="117" customFormat="1" ht="15" x14ac:dyDescent="0.25">
      <c r="A588" s="242"/>
      <c r="B588" s="243"/>
      <c r="C588" s="336" t="s">
        <v>631</v>
      </c>
      <c r="D588" s="336"/>
      <c r="E588" s="336"/>
      <c r="F588" s="336"/>
      <c r="G588" s="336"/>
      <c r="H588" s="336"/>
      <c r="I588" s="336"/>
      <c r="J588" s="336"/>
      <c r="K588" s="336"/>
      <c r="L588" s="336"/>
      <c r="M588" s="336"/>
      <c r="N588" s="345"/>
      <c r="EZ588" s="149"/>
      <c r="FA588" s="231"/>
      <c r="FB588" s="231"/>
      <c r="FC588" s="231"/>
      <c r="FD588" s="231"/>
      <c r="FF588" s="164" t="s">
        <v>631</v>
      </c>
      <c r="FJ588" s="231"/>
      <c r="FL588" s="231"/>
    </row>
    <row r="589" spans="1:168" s="117" customFormat="1" ht="15" x14ac:dyDescent="0.25">
      <c r="A589" s="242"/>
      <c r="B589" s="243"/>
      <c r="C589" s="336" t="s">
        <v>632</v>
      </c>
      <c r="D589" s="336"/>
      <c r="E589" s="336"/>
      <c r="F589" s="336"/>
      <c r="G589" s="336"/>
      <c r="H589" s="336"/>
      <c r="I589" s="336"/>
      <c r="J589" s="336"/>
      <c r="K589" s="336"/>
      <c r="L589" s="336"/>
      <c r="M589" s="336"/>
      <c r="N589" s="345"/>
      <c r="EZ589" s="149"/>
      <c r="FA589" s="231"/>
      <c r="FB589" s="231"/>
      <c r="FC589" s="231"/>
      <c r="FD589" s="231"/>
      <c r="FF589" s="164" t="s">
        <v>632</v>
      </c>
      <c r="FJ589" s="231"/>
      <c r="FL589" s="231"/>
    </row>
    <row r="590" spans="1:168" s="117" customFormat="1" ht="15" x14ac:dyDescent="0.25">
      <c r="A590" s="262"/>
      <c r="B590" s="312"/>
      <c r="C590" s="342" t="s">
        <v>74</v>
      </c>
      <c r="D590" s="342"/>
      <c r="E590" s="342"/>
      <c r="F590" s="234"/>
      <c r="G590" s="235"/>
      <c r="H590" s="235"/>
      <c r="I590" s="235"/>
      <c r="J590" s="238"/>
      <c r="K590" s="235"/>
      <c r="L590" s="267">
        <v>5410.56</v>
      </c>
      <c r="M590" s="257"/>
      <c r="N590" s="265">
        <v>49344.31</v>
      </c>
      <c r="EZ590" s="149"/>
      <c r="FA590" s="231"/>
      <c r="FB590" s="231"/>
      <c r="FC590" s="231"/>
      <c r="FD590" s="231"/>
      <c r="FJ590" s="231" t="s">
        <v>74</v>
      </c>
      <c r="FL590" s="231"/>
    </row>
    <row r="591" spans="1:168" s="117" customFormat="1" ht="23.25" x14ac:dyDescent="0.25">
      <c r="A591" s="232" t="s">
        <v>726</v>
      </c>
      <c r="B591" s="314" t="s">
        <v>688</v>
      </c>
      <c r="C591" s="342" t="s">
        <v>689</v>
      </c>
      <c r="D591" s="342"/>
      <c r="E591" s="342"/>
      <c r="F591" s="234" t="s">
        <v>635</v>
      </c>
      <c r="G591" s="235">
        <v>4.2000000000000003E-2</v>
      </c>
      <c r="H591" s="236">
        <v>1</v>
      </c>
      <c r="I591" s="273">
        <v>4.2000000000000003E-2</v>
      </c>
      <c r="J591" s="238"/>
      <c r="K591" s="235"/>
      <c r="L591" s="238"/>
      <c r="M591" s="235"/>
      <c r="N591" s="239"/>
      <c r="EZ591" s="149"/>
      <c r="FA591" s="231"/>
      <c r="FB591" s="231" t="s">
        <v>689</v>
      </c>
      <c r="FC591" s="231" t="s">
        <v>9</v>
      </c>
      <c r="FD591" s="231" t="s">
        <v>9</v>
      </c>
      <c r="FJ591" s="231"/>
      <c r="FL591" s="231"/>
    </row>
    <row r="592" spans="1:168" s="117" customFormat="1" ht="15" x14ac:dyDescent="0.25">
      <c r="A592" s="240"/>
      <c r="B592" s="313"/>
      <c r="C592" s="341" t="s">
        <v>690</v>
      </c>
      <c r="D592" s="341"/>
      <c r="E592" s="341"/>
      <c r="F592" s="341"/>
      <c r="G592" s="341"/>
      <c r="H592" s="341"/>
      <c r="I592" s="341"/>
      <c r="J592" s="341"/>
      <c r="K592" s="341"/>
      <c r="L592" s="341"/>
      <c r="M592" s="341"/>
      <c r="N592" s="343"/>
      <c r="EZ592" s="149"/>
      <c r="FA592" s="231"/>
      <c r="FB592" s="231"/>
      <c r="FC592" s="231"/>
      <c r="FD592" s="231"/>
      <c r="FE592" s="164" t="s">
        <v>690</v>
      </c>
      <c r="FJ592" s="231"/>
      <c r="FL592" s="231"/>
    </row>
    <row r="593" spans="1:168" s="117" customFormat="1" ht="68.25" x14ac:dyDescent="0.25">
      <c r="A593" s="242"/>
      <c r="B593" s="243" t="s">
        <v>624</v>
      </c>
      <c r="C593" s="336" t="s">
        <v>625</v>
      </c>
      <c r="D593" s="336"/>
      <c r="E593" s="336"/>
      <c r="F593" s="336"/>
      <c r="G593" s="336"/>
      <c r="H593" s="336"/>
      <c r="I593" s="336"/>
      <c r="J593" s="336"/>
      <c r="K593" s="336"/>
      <c r="L593" s="336"/>
      <c r="M593" s="336"/>
      <c r="N593" s="345"/>
      <c r="EZ593" s="149"/>
      <c r="FA593" s="231"/>
      <c r="FB593" s="231"/>
      <c r="FC593" s="231"/>
      <c r="FD593" s="231"/>
      <c r="FF593" s="164" t="s">
        <v>625</v>
      </c>
      <c r="FJ593" s="231"/>
      <c r="FL593" s="231"/>
    </row>
    <row r="594" spans="1:168" s="117" customFormat="1" ht="15" x14ac:dyDescent="0.25">
      <c r="A594" s="244"/>
      <c r="B594" s="243" t="s">
        <v>57</v>
      </c>
      <c r="C594" s="341" t="s">
        <v>64</v>
      </c>
      <c r="D594" s="341"/>
      <c r="E594" s="341"/>
      <c r="F594" s="245"/>
      <c r="G594" s="246"/>
      <c r="H594" s="246"/>
      <c r="I594" s="246"/>
      <c r="J594" s="249">
        <v>566.05999999999995</v>
      </c>
      <c r="K594" s="248">
        <v>1.1499999999999999</v>
      </c>
      <c r="L594" s="249">
        <v>27.34</v>
      </c>
      <c r="M594" s="248">
        <v>49.45</v>
      </c>
      <c r="N594" s="250">
        <v>1351.96</v>
      </c>
      <c r="EZ594" s="149"/>
      <c r="FA594" s="231"/>
      <c r="FB594" s="231"/>
      <c r="FC594" s="231"/>
      <c r="FD594" s="231"/>
      <c r="FG594" s="164" t="s">
        <v>64</v>
      </c>
      <c r="FJ594" s="231"/>
      <c r="FL594" s="231"/>
    </row>
    <row r="595" spans="1:168" s="117" customFormat="1" ht="15" x14ac:dyDescent="0.25">
      <c r="A595" s="244"/>
      <c r="B595" s="243" t="s">
        <v>75</v>
      </c>
      <c r="C595" s="341" t="s">
        <v>79</v>
      </c>
      <c r="D595" s="341"/>
      <c r="E595" s="341"/>
      <c r="F595" s="245"/>
      <c r="G595" s="246"/>
      <c r="H595" s="246"/>
      <c r="I595" s="246"/>
      <c r="J595" s="249">
        <v>188.94</v>
      </c>
      <c r="K595" s="248">
        <v>1.1499999999999999</v>
      </c>
      <c r="L595" s="249">
        <v>9.1300000000000008</v>
      </c>
      <c r="M595" s="248">
        <v>14.53</v>
      </c>
      <c r="N595" s="251">
        <v>132.66</v>
      </c>
      <c r="EZ595" s="149"/>
      <c r="FA595" s="231"/>
      <c r="FB595" s="231"/>
      <c r="FC595" s="231"/>
      <c r="FD595" s="231"/>
      <c r="FG595" s="164" t="s">
        <v>79</v>
      </c>
      <c r="FJ595" s="231"/>
      <c r="FL595" s="231"/>
    </row>
    <row r="596" spans="1:168" s="117" customFormat="1" ht="15" x14ac:dyDescent="0.25">
      <c r="A596" s="244"/>
      <c r="B596" s="243" t="s">
        <v>80</v>
      </c>
      <c r="C596" s="341" t="s">
        <v>81</v>
      </c>
      <c r="D596" s="341"/>
      <c r="E596" s="341"/>
      <c r="F596" s="245"/>
      <c r="G596" s="246"/>
      <c r="H596" s="246"/>
      <c r="I596" s="246"/>
      <c r="J596" s="249">
        <v>3.02</v>
      </c>
      <c r="K596" s="248">
        <v>1.1499999999999999</v>
      </c>
      <c r="L596" s="249">
        <v>0.15</v>
      </c>
      <c r="M596" s="248">
        <v>49.45</v>
      </c>
      <c r="N596" s="251">
        <v>7.42</v>
      </c>
      <c r="EZ596" s="149"/>
      <c r="FA596" s="231"/>
      <c r="FB596" s="231"/>
      <c r="FC596" s="231"/>
      <c r="FD596" s="231"/>
      <c r="FG596" s="164" t="s">
        <v>81</v>
      </c>
      <c r="FJ596" s="231"/>
      <c r="FL596" s="231"/>
    </row>
    <row r="597" spans="1:168" s="117" customFormat="1" ht="15" x14ac:dyDescent="0.25">
      <c r="A597" s="244"/>
      <c r="B597" s="243" t="s">
        <v>82</v>
      </c>
      <c r="C597" s="341" t="s">
        <v>83</v>
      </c>
      <c r="D597" s="341"/>
      <c r="E597" s="341"/>
      <c r="F597" s="245"/>
      <c r="G597" s="246"/>
      <c r="H597" s="246"/>
      <c r="I597" s="246"/>
      <c r="J597" s="249">
        <v>63.71</v>
      </c>
      <c r="K597" s="246"/>
      <c r="L597" s="249">
        <v>2.68</v>
      </c>
      <c r="M597" s="248">
        <v>9.1199999999999992</v>
      </c>
      <c r="N597" s="251">
        <v>24.44</v>
      </c>
      <c r="EZ597" s="149"/>
      <c r="FA597" s="231"/>
      <c r="FB597" s="231"/>
      <c r="FC597" s="231"/>
      <c r="FD597" s="231"/>
      <c r="FG597" s="164" t="s">
        <v>83</v>
      </c>
      <c r="FJ597" s="231"/>
      <c r="FL597" s="231"/>
    </row>
    <row r="598" spans="1:168" s="117" customFormat="1" ht="15" x14ac:dyDescent="0.25">
      <c r="A598" s="252"/>
      <c r="B598" s="243"/>
      <c r="C598" s="341" t="s">
        <v>65</v>
      </c>
      <c r="D598" s="341"/>
      <c r="E598" s="341"/>
      <c r="F598" s="245" t="s">
        <v>66</v>
      </c>
      <c r="G598" s="248">
        <v>62.41</v>
      </c>
      <c r="H598" s="248">
        <v>1.1499999999999999</v>
      </c>
      <c r="I598" s="274">
        <v>3.0144030000000002</v>
      </c>
      <c r="J598" s="254"/>
      <c r="K598" s="246"/>
      <c r="L598" s="254"/>
      <c r="M598" s="246"/>
      <c r="N598" s="255"/>
      <c r="EZ598" s="149"/>
      <c r="FA598" s="231"/>
      <c r="FB598" s="231"/>
      <c r="FC598" s="231"/>
      <c r="FD598" s="231"/>
      <c r="FH598" s="164" t="s">
        <v>65</v>
      </c>
      <c r="FJ598" s="231"/>
      <c r="FL598" s="231"/>
    </row>
    <row r="599" spans="1:168" s="117" customFormat="1" ht="15" x14ac:dyDescent="0.25">
      <c r="A599" s="252"/>
      <c r="B599" s="243"/>
      <c r="C599" s="341" t="s">
        <v>84</v>
      </c>
      <c r="D599" s="341"/>
      <c r="E599" s="341"/>
      <c r="F599" s="245" t="s">
        <v>66</v>
      </c>
      <c r="G599" s="248">
        <v>0.26</v>
      </c>
      <c r="H599" s="248">
        <v>1.1499999999999999</v>
      </c>
      <c r="I599" s="274">
        <v>1.2558E-2</v>
      </c>
      <c r="J599" s="254"/>
      <c r="K599" s="246"/>
      <c r="L599" s="254"/>
      <c r="M599" s="246"/>
      <c r="N599" s="255"/>
      <c r="EZ599" s="149"/>
      <c r="FA599" s="231"/>
      <c r="FB599" s="231"/>
      <c r="FC599" s="231"/>
      <c r="FD599" s="231"/>
      <c r="FH599" s="164" t="s">
        <v>84</v>
      </c>
      <c r="FJ599" s="231"/>
      <c r="FL599" s="231"/>
    </row>
    <row r="600" spans="1:168" s="117" customFormat="1" ht="15" x14ac:dyDescent="0.25">
      <c r="A600" s="240"/>
      <c r="B600" s="243"/>
      <c r="C600" s="344" t="s">
        <v>67</v>
      </c>
      <c r="D600" s="344"/>
      <c r="E600" s="344"/>
      <c r="F600" s="256"/>
      <c r="G600" s="257"/>
      <c r="H600" s="257"/>
      <c r="I600" s="257"/>
      <c r="J600" s="259">
        <v>818.71</v>
      </c>
      <c r="K600" s="257"/>
      <c r="L600" s="259">
        <v>39.15</v>
      </c>
      <c r="M600" s="257"/>
      <c r="N600" s="260">
        <v>1509.06</v>
      </c>
      <c r="EZ600" s="149"/>
      <c r="FA600" s="231"/>
      <c r="FB600" s="231"/>
      <c r="FC600" s="231"/>
      <c r="FD600" s="231"/>
      <c r="FI600" s="164" t="s">
        <v>67</v>
      </c>
      <c r="FJ600" s="231"/>
      <c r="FL600" s="231"/>
    </row>
    <row r="601" spans="1:168" s="117" customFormat="1" ht="15" x14ac:dyDescent="0.25">
      <c r="A601" s="252"/>
      <c r="B601" s="243"/>
      <c r="C601" s="341" t="s">
        <v>68</v>
      </c>
      <c r="D601" s="341"/>
      <c r="E601" s="341"/>
      <c r="F601" s="245"/>
      <c r="G601" s="246"/>
      <c r="H601" s="246"/>
      <c r="I601" s="246"/>
      <c r="J601" s="254"/>
      <c r="K601" s="246"/>
      <c r="L601" s="249">
        <v>27.49</v>
      </c>
      <c r="M601" s="246"/>
      <c r="N601" s="250">
        <v>1359.38</v>
      </c>
      <c r="EZ601" s="149"/>
      <c r="FA601" s="231"/>
      <c r="FB601" s="231"/>
      <c r="FC601" s="231"/>
      <c r="FD601" s="231"/>
      <c r="FH601" s="164" t="s">
        <v>68</v>
      </c>
      <c r="FJ601" s="231"/>
      <c r="FL601" s="231"/>
    </row>
    <row r="602" spans="1:168" s="117" customFormat="1" ht="15" x14ac:dyDescent="0.25">
      <c r="A602" s="252"/>
      <c r="B602" s="243" t="s">
        <v>691</v>
      </c>
      <c r="C602" s="341" t="s">
        <v>692</v>
      </c>
      <c r="D602" s="341"/>
      <c r="E602" s="341"/>
      <c r="F602" s="245" t="s">
        <v>71</v>
      </c>
      <c r="G602" s="261">
        <v>97</v>
      </c>
      <c r="H602" s="246"/>
      <c r="I602" s="261">
        <v>97</v>
      </c>
      <c r="J602" s="254"/>
      <c r="K602" s="246"/>
      <c r="L602" s="249">
        <v>26.67</v>
      </c>
      <c r="M602" s="246"/>
      <c r="N602" s="250">
        <v>1318.6</v>
      </c>
      <c r="EZ602" s="149"/>
      <c r="FA602" s="231"/>
      <c r="FB602" s="231"/>
      <c r="FC602" s="231"/>
      <c r="FD602" s="231"/>
      <c r="FH602" s="164" t="s">
        <v>692</v>
      </c>
      <c r="FJ602" s="231"/>
      <c r="FL602" s="231"/>
    </row>
    <row r="603" spans="1:168" s="117" customFormat="1" ht="22.5" x14ac:dyDescent="0.25">
      <c r="A603" s="252"/>
      <c r="B603" s="243" t="s">
        <v>693</v>
      </c>
      <c r="C603" s="341" t="s">
        <v>694</v>
      </c>
      <c r="D603" s="341"/>
      <c r="E603" s="341"/>
      <c r="F603" s="245" t="s">
        <v>71</v>
      </c>
      <c r="G603" s="261">
        <v>55</v>
      </c>
      <c r="H603" s="248">
        <v>0.85</v>
      </c>
      <c r="I603" s="248">
        <v>46.75</v>
      </c>
      <c r="J603" s="254"/>
      <c r="K603" s="246"/>
      <c r="L603" s="249">
        <v>12.85</v>
      </c>
      <c r="M603" s="246"/>
      <c r="N603" s="251">
        <v>635.51</v>
      </c>
      <c r="EZ603" s="149"/>
      <c r="FA603" s="231"/>
      <c r="FB603" s="231"/>
      <c r="FC603" s="231"/>
      <c r="FD603" s="231"/>
      <c r="FH603" s="164" t="s">
        <v>694</v>
      </c>
      <c r="FJ603" s="231"/>
      <c r="FL603" s="231"/>
    </row>
    <row r="604" spans="1:168" s="117" customFormat="1" ht="15" x14ac:dyDescent="0.25">
      <c r="A604" s="262"/>
      <c r="B604" s="312"/>
      <c r="C604" s="342" t="s">
        <v>74</v>
      </c>
      <c r="D604" s="342"/>
      <c r="E604" s="342"/>
      <c r="F604" s="234"/>
      <c r="G604" s="235"/>
      <c r="H604" s="235"/>
      <c r="I604" s="235"/>
      <c r="J604" s="238"/>
      <c r="K604" s="235"/>
      <c r="L604" s="264">
        <v>78.67</v>
      </c>
      <c r="M604" s="257"/>
      <c r="N604" s="265">
        <v>3463.17</v>
      </c>
      <c r="EZ604" s="149"/>
      <c r="FA604" s="231"/>
      <c r="FB604" s="231"/>
      <c r="FC604" s="231"/>
      <c r="FD604" s="231"/>
      <c r="FJ604" s="231" t="s">
        <v>74</v>
      </c>
      <c r="FL604" s="231"/>
    </row>
    <row r="605" spans="1:168" s="117" customFormat="1" ht="33.75" x14ac:dyDescent="0.25">
      <c r="A605" s="232" t="s">
        <v>727</v>
      </c>
      <c r="B605" s="314" t="s">
        <v>585</v>
      </c>
      <c r="C605" s="342" t="s">
        <v>586</v>
      </c>
      <c r="D605" s="342"/>
      <c r="E605" s="342"/>
      <c r="F605" s="234" t="s">
        <v>484</v>
      </c>
      <c r="G605" s="235">
        <v>6.3</v>
      </c>
      <c r="H605" s="236">
        <v>1</v>
      </c>
      <c r="I605" s="277">
        <v>6.3</v>
      </c>
      <c r="J605" s="264">
        <v>174.98</v>
      </c>
      <c r="K605" s="266">
        <v>1.04236</v>
      </c>
      <c r="L605" s="267">
        <v>1149.07</v>
      </c>
      <c r="M605" s="268">
        <v>9.1199999999999992</v>
      </c>
      <c r="N605" s="265">
        <v>10479.52</v>
      </c>
      <c r="EZ605" s="149"/>
      <c r="FA605" s="231"/>
      <c r="FB605" s="231" t="s">
        <v>586</v>
      </c>
      <c r="FC605" s="231" t="s">
        <v>9</v>
      </c>
      <c r="FD605" s="231" t="s">
        <v>9</v>
      </c>
      <c r="FJ605" s="231"/>
      <c r="FL605" s="231"/>
    </row>
    <row r="606" spans="1:168" s="117" customFormat="1" ht="15" x14ac:dyDescent="0.25">
      <c r="A606" s="240"/>
      <c r="B606" s="313"/>
      <c r="C606" s="341" t="s">
        <v>695</v>
      </c>
      <c r="D606" s="341"/>
      <c r="E606" s="341"/>
      <c r="F606" s="341"/>
      <c r="G606" s="341"/>
      <c r="H606" s="341"/>
      <c r="I606" s="341"/>
      <c r="J606" s="341"/>
      <c r="K606" s="341"/>
      <c r="L606" s="341"/>
      <c r="M606" s="341"/>
      <c r="N606" s="343"/>
      <c r="EZ606" s="149"/>
      <c r="FA606" s="231"/>
      <c r="FB606" s="231"/>
      <c r="FC606" s="231"/>
      <c r="FD606" s="231"/>
      <c r="FJ606" s="231"/>
      <c r="FK606" s="164" t="s">
        <v>695</v>
      </c>
      <c r="FL606" s="231"/>
    </row>
    <row r="607" spans="1:168" s="117" customFormat="1" ht="15" x14ac:dyDescent="0.25">
      <c r="A607" s="242"/>
      <c r="B607" s="243"/>
      <c r="C607" s="336" t="s">
        <v>631</v>
      </c>
      <c r="D607" s="336"/>
      <c r="E607" s="336"/>
      <c r="F607" s="336"/>
      <c r="G607" s="336"/>
      <c r="H607" s="336"/>
      <c r="I607" s="336"/>
      <c r="J607" s="336"/>
      <c r="K607" s="336"/>
      <c r="L607" s="336"/>
      <c r="M607" s="336"/>
      <c r="N607" s="345"/>
      <c r="EZ607" s="149"/>
      <c r="FA607" s="231"/>
      <c r="FB607" s="231"/>
      <c r="FC607" s="231"/>
      <c r="FD607" s="231"/>
      <c r="FF607" s="164" t="s">
        <v>631</v>
      </c>
      <c r="FJ607" s="231"/>
      <c r="FL607" s="231"/>
    </row>
    <row r="608" spans="1:168" s="117" customFormat="1" ht="15" x14ac:dyDescent="0.25">
      <c r="A608" s="242"/>
      <c r="B608" s="243"/>
      <c r="C608" s="336" t="s">
        <v>632</v>
      </c>
      <c r="D608" s="336"/>
      <c r="E608" s="336"/>
      <c r="F608" s="336"/>
      <c r="G608" s="336"/>
      <c r="H608" s="336"/>
      <c r="I608" s="336"/>
      <c r="J608" s="336"/>
      <c r="K608" s="336"/>
      <c r="L608" s="336"/>
      <c r="M608" s="336"/>
      <c r="N608" s="345"/>
      <c r="EZ608" s="149"/>
      <c r="FA608" s="231"/>
      <c r="FB608" s="231"/>
      <c r="FC608" s="231"/>
      <c r="FD608" s="231"/>
      <c r="FF608" s="164" t="s">
        <v>632</v>
      </c>
      <c r="FJ608" s="231"/>
      <c r="FL608" s="231"/>
    </row>
    <row r="609" spans="1:168" s="117" customFormat="1" ht="15" x14ac:dyDescent="0.25">
      <c r="A609" s="262"/>
      <c r="B609" s="312"/>
      <c r="C609" s="342" t="s">
        <v>74</v>
      </c>
      <c r="D609" s="342"/>
      <c r="E609" s="342"/>
      <c r="F609" s="234"/>
      <c r="G609" s="235"/>
      <c r="H609" s="235"/>
      <c r="I609" s="235"/>
      <c r="J609" s="238"/>
      <c r="K609" s="235"/>
      <c r="L609" s="267">
        <v>1149.07</v>
      </c>
      <c r="M609" s="257"/>
      <c r="N609" s="265">
        <v>10479.52</v>
      </c>
      <c r="EZ609" s="149"/>
      <c r="FA609" s="231"/>
      <c r="FB609" s="231"/>
      <c r="FC609" s="231"/>
      <c r="FD609" s="231"/>
      <c r="FJ609" s="231" t="s">
        <v>74</v>
      </c>
      <c r="FL609" s="231"/>
    </row>
    <row r="610" spans="1:168" s="117" customFormat="1" ht="34.5" x14ac:dyDescent="0.25">
      <c r="A610" s="232" t="s">
        <v>728</v>
      </c>
      <c r="B610" s="314" t="s">
        <v>696</v>
      </c>
      <c r="C610" s="342" t="s">
        <v>697</v>
      </c>
      <c r="D610" s="342"/>
      <c r="E610" s="342"/>
      <c r="F610" s="234" t="s">
        <v>647</v>
      </c>
      <c r="G610" s="235">
        <v>3.04</v>
      </c>
      <c r="H610" s="236">
        <v>1</v>
      </c>
      <c r="I610" s="268">
        <v>3.04</v>
      </c>
      <c r="J610" s="238"/>
      <c r="K610" s="235"/>
      <c r="L610" s="238"/>
      <c r="M610" s="235"/>
      <c r="N610" s="239"/>
      <c r="EZ610" s="149"/>
      <c r="FA610" s="231"/>
      <c r="FB610" s="231" t="s">
        <v>697</v>
      </c>
      <c r="FC610" s="231" t="s">
        <v>9</v>
      </c>
      <c r="FD610" s="231" t="s">
        <v>9</v>
      </c>
      <c r="FJ610" s="231"/>
      <c r="FL610" s="231"/>
    </row>
    <row r="611" spans="1:168" s="117" customFormat="1" ht="15" x14ac:dyDescent="0.25">
      <c r="A611" s="240"/>
      <c r="B611" s="313"/>
      <c r="C611" s="341" t="s">
        <v>698</v>
      </c>
      <c r="D611" s="341"/>
      <c r="E611" s="341"/>
      <c r="F611" s="341"/>
      <c r="G611" s="341"/>
      <c r="H611" s="341"/>
      <c r="I611" s="341"/>
      <c r="J611" s="341"/>
      <c r="K611" s="341"/>
      <c r="L611" s="341"/>
      <c r="M611" s="341"/>
      <c r="N611" s="343"/>
      <c r="EZ611" s="149"/>
      <c r="FA611" s="231"/>
      <c r="FB611" s="231"/>
      <c r="FC611" s="231"/>
      <c r="FD611" s="231"/>
      <c r="FE611" s="164" t="s">
        <v>698</v>
      </c>
      <c r="FJ611" s="231"/>
      <c r="FL611" s="231"/>
    </row>
    <row r="612" spans="1:168" s="117" customFormat="1" ht="68.25" x14ac:dyDescent="0.25">
      <c r="A612" s="242"/>
      <c r="B612" s="243" t="s">
        <v>624</v>
      </c>
      <c r="C612" s="336" t="s">
        <v>625</v>
      </c>
      <c r="D612" s="336"/>
      <c r="E612" s="336"/>
      <c r="F612" s="336"/>
      <c r="G612" s="336"/>
      <c r="H612" s="336"/>
      <c r="I612" s="336"/>
      <c r="J612" s="336"/>
      <c r="K612" s="336"/>
      <c r="L612" s="336"/>
      <c r="M612" s="336"/>
      <c r="N612" s="345"/>
      <c r="EZ612" s="149"/>
      <c r="FA612" s="231"/>
      <c r="FB612" s="231"/>
      <c r="FC612" s="231"/>
      <c r="FD612" s="231"/>
      <c r="FF612" s="164" t="s">
        <v>625</v>
      </c>
      <c r="FJ612" s="231"/>
      <c r="FL612" s="231"/>
    </row>
    <row r="613" spans="1:168" s="117" customFormat="1" ht="15" x14ac:dyDescent="0.25">
      <c r="A613" s="242"/>
      <c r="B613" s="243" t="s">
        <v>699</v>
      </c>
      <c r="C613" s="336" t="s">
        <v>700</v>
      </c>
      <c r="D613" s="336"/>
      <c r="E613" s="336"/>
      <c r="F613" s="336"/>
      <c r="G613" s="336"/>
      <c r="H613" s="336"/>
      <c r="I613" s="336"/>
      <c r="J613" s="336"/>
      <c r="K613" s="336"/>
      <c r="L613" s="336"/>
      <c r="M613" s="336"/>
      <c r="N613" s="345"/>
      <c r="EZ613" s="149"/>
      <c r="FA613" s="231"/>
      <c r="FB613" s="231"/>
      <c r="FC613" s="231"/>
      <c r="FD613" s="231"/>
      <c r="FF613" s="164" t="s">
        <v>700</v>
      </c>
      <c r="FJ613" s="231"/>
      <c r="FL613" s="231"/>
    </row>
    <row r="614" spans="1:168" s="117" customFormat="1" ht="15" x14ac:dyDescent="0.25">
      <c r="A614" s="244"/>
      <c r="B614" s="243" t="s">
        <v>57</v>
      </c>
      <c r="C614" s="341" t="s">
        <v>64</v>
      </c>
      <c r="D614" s="341"/>
      <c r="E614" s="341"/>
      <c r="F614" s="245"/>
      <c r="G614" s="246"/>
      <c r="H614" s="246"/>
      <c r="I614" s="246"/>
      <c r="J614" s="249">
        <v>230.11</v>
      </c>
      <c r="K614" s="269">
        <v>1.2649999999999999</v>
      </c>
      <c r="L614" s="249">
        <v>884.91</v>
      </c>
      <c r="M614" s="248">
        <v>49.45</v>
      </c>
      <c r="N614" s="250">
        <v>43758.8</v>
      </c>
      <c r="EZ614" s="149"/>
      <c r="FA614" s="231"/>
      <c r="FB614" s="231"/>
      <c r="FC614" s="231"/>
      <c r="FD614" s="231"/>
      <c r="FG614" s="164" t="s">
        <v>64</v>
      </c>
      <c r="FJ614" s="231"/>
      <c r="FL614" s="231"/>
    </row>
    <row r="615" spans="1:168" s="117" customFormat="1" ht="15" x14ac:dyDescent="0.25">
      <c r="A615" s="244"/>
      <c r="B615" s="243" t="s">
        <v>75</v>
      </c>
      <c r="C615" s="341" t="s">
        <v>79</v>
      </c>
      <c r="D615" s="341"/>
      <c r="E615" s="341"/>
      <c r="F615" s="245"/>
      <c r="G615" s="246"/>
      <c r="H615" s="246"/>
      <c r="I615" s="246"/>
      <c r="J615" s="249">
        <v>842.61</v>
      </c>
      <c r="K615" s="248">
        <v>1.1499999999999999</v>
      </c>
      <c r="L615" s="247">
        <v>2945.76</v>
      </c>
      <c r="M615" s="248">
        <v>14.53</v>
      </c>
      <c r="N615" s="250">
        <v>42801.89</v>
      </c>
      <c r="EZ615" s="149"/>
      <c r="FA615" s="231"/>
      <c r="FB615" s="231"/>
      <c r="FC615" s="231"/>
      <c r="FD615" s="231"/>
      <c r="FG615" s="164" t="s">
        <v>79</v>
      </c>
      <c r="FJ615" s="231"/>
      <c r="FL615" s="231"/>
    </row>
    <row r="616" spans="1:168" s="117" customFormat="1" ht="15" x14ac:dyDescent="0.25">
      <c r="A616" s="244"/>
      <c r="B616" s="243" t="s">
        <v>80</v>
      </c>
      <c r="C616" s="341" t="s">
        <v>81</v>
      </c>
      <c r="D616" s="341"/>
      <c r="E616" s="341"/>
      <c r="F616" s="245"/>
      <c r="G616" s="246"/>
      <c r="H616" s="246"/>
      <c r="I616" s="246"/>
      <c r="J616" s="249">
        <v>216.58</v>
      </c>
      <c r="K616" s="248">
        <v>1.1499999999999999</v>
      </c>
      <c r="L616" s="249">
        <v>757.16</v>
      </c>
      <c r="M616" s="248">
        <v>49.45</v>
      </c>
      <c r="N616" s="250">
        <v>37441.56</v>
      </c>
      <c r="EZ616" s="149"/>
      <c r="FA616" s="231"/>
      <c r="FB616" s="231"/>
      <c r="FC616" s="231"/>
      <c r="FD616" s="231"/>
      <c r="FG616" s="164" t="s">
        <v>81</v>
      </c>
      <c r="FJ616" s="231"/>
      <c r="FL616" s="231"/>
    </row>
    <row r="617" spans="1:168" s="117" customFormat="1" ht="15" x14ac:dyDescent="0.25">
      <c r="A617" s="244"/>
      <c r="B617" s="243" t="s">
        <v>82</v>
      </c>
      <c r="C617" s="341" t="s">
        <v>83</v>
      </c>
      <c r="D617" s="341"/>
      <c r="E617" s="341"/>
      <c r="F617" s="245"/>
      <c r="G617" s="246"/>
      <c r="H617" s="246"/>
      <c r="I617" s="246"/>
      <c r="J617" s="249">
        <v>42.16</v>
      </c>
      <c r="K617" s="246"/>
      <c r="L617" s="249">
        <v>128.16999999999999</v>
      </c>
      <c r="M617" s="248">
        <v>9.1199999999999992</v>
      </c>
      <c r="N617" s="250">
        <v>1168.9100000000001</v>
      </c>
      <c r="EZ617" s="149"/>
      <c r="FA617" s="231"/>
      <c r="FB617" s="231"/>
      <c r="FC617" s="231"/>
      <c r="FD617" s="231"/>
      <c r="FG617" s="164" t="s">
        <v>83</v>
      </c>
      <c r="FJ617" s="231"/>
      <c r="FL617" s="231"/>
    </row>
    <row r="618" spans="1:168" s="117" customFormat="1" ht="15" x14ac:dyDescent="0.25">
      <c r="A618" s="252"/>
      <c r="B618" s="243"/>
      <c r="C618" s="341" t="s">
        <v>65</v>
      </c>
      <c r="D618" s="341"/>
      <c r="E618" s="341"/>
      <c r="F618" s="245" t="s">
        <v>66</v>
      </c>
      <c r="G618" s="248">
        <v>24.48</v>
      </c>
      <c r="H618" s="269">
        <v>1.2649999999999999</v>
      </c>
      <c r="I618" s="274">
        <v>94.140287999999998</v>
      </c>
      <c r="J618" s="254"/>
      <c r="K618" s="246"/>
      <c r="L618" s="254"/>
      <c r="M618" s="246"/>
      <c r="N618" s="255"/>
      <c r="EZ618" s="149"/>
      <c r="FA618" s="231"/>
      <c r="FB618" s="231"/>
      <c r="FC618" s="231"/>
      <c r="FD618" s="231"/>
      <c r="FH618" s="164" t="s">
        <v>65</v>
      </c>
      <c r="FJ618" s="231"/>
      <c r="FL618" s="231"/>
    </row>
    <row r="619" spans="1:168" s="117" customFormat="1" ht="15" x14ac:dyDescent="0.25">
      <c r="A619" s="252"/>
      <c r="B619" s="243"/>
      <c r="C619" s="341" t="s">
        <v>84</v>
      </c>
      <c r="D619" s="341"/>
      <c r="E619" s="341"/>
      <c r="F619" s="245" t="s">
        <v>66</v>
      </c>
      <c r="G619" s="248">
        <v>19.96</v>
      </c>
      <c r="H619" s="248">
        <v>1.1499999999999999</v>
      </c>
      <c r="I619" s="272">
        <v>69.780159999999995</v>
      </c>
      <c r="J619" s="254"/>
      <c r="K619" s="246"/>
      <c r="L619" s="254"/>
      <c r="M619" s="246"/>
      <c r="N619" s="255"/>
      <c r="EZ619" s="149"/>
      <c r="FA619" s="231"/>
      <c r="FB619" s="231"/>
      <c r="FC619" s="231"/>
      <c r="FD619" s="231"/>
      <c r="FH619" s="164" t="s">
        <v>84</v>
      </c>
      <c r="FJ619" s="231"/>
      <c r="FL619" s="231"/>
    </row>
    <row r="620" spans="1:168" s="117" customFormat="1" ht="15" x14ac:dyDescent="0.25">
      <c r="A620" s="240"/>
      <c r="B620" s="243"/>
      <c r="C620" s="344" t="s">
        <v>67</v>
      </c>
      <c r="D620" s="344"/>
      <c r="E620" s="344"/>
      <c r="F620" s="256"/>
      <c r="G620" s="257"/>
      <c r="H620" s="257"/>
      <c r="I620" s="257"/>
      <c r="J620" s="258">
        <v>1114.8800000000001</v>
      </c>
      <c r="K620" s="257"/>
      <c r="L620" s="258">
        <v>3958.84</v>
      </c>
      <c r="M620" s="257"/>
      <c r="N620" s="260">
        <v>87729.600000000006</v>
      </c>
      <c r="EZ620" s="149"/>
      <c r="FA620" s="231"/>
      <c r="FB620" s="231"/>
      <c r="FC620" s="231"/>
      <c r="FD620" s="231"/>
      <c r="FI620" s="164" t="s">
        <v>67</v>
      </c>
      <c r="FJ620" s="231"/>
      <c r="FL620" s="231"/>
    </row>
    <row r="621" spans="1:168" s="117" customFormat="1" ht="15" x14ac:dyDescent="0.25">
      <c r="A621" s="252"/>
      <c r="B621" s="243"/>
      <c r="C621" s="341" t="s">
        <v>68</v>
      </c>
      <c r="D621" s="341"/>
      <c r="E621" s="341"/>
      <c r="F621" s="245"/>
      <c r="G621" s="246"/>
      <c r="H621" s="246"/>
      <c r="I621" s="246"/>
      <c r="J621" s="254"/>
      <c r="K621" s="246"/>
      <c r="L621" s="247">
        <v>1642.07</v>
      </c>
      <c r="M621" s="246"/>
      <c r="N621" s="250">
        <v>81200.36</v>
      </c>
      <c r="EZ621" s="149"/>
      <c r="FA621" s="231"/>
      <c r="FB621" s="231"/>
      <c r="FC621" s="231"/>
      <c r="FD621" s="231"/>
      <c r="FH621" s="164" t="s">
        <v>68</v>
      </c>
      <c r="FJ621" s="231"/>
      <c r="FL621" s="231"/>
    </row>
    <row r="622" spans="1:168" s="117" customFormat="1" ht="23.25" x14ac:dyDescent="0.25">
      <c r="A622" s="252"/>
      <c r="B622" s="243" t="s">
        <v>649</v>
      </c>
      <c r="C622" s="341" t="s">
        <v>650</v>
      </c>
      <c r="D622" s="341"/>
      <c r="E622" s="341"/>
      <c r="F622" s="245" t="s">
        <v>71</v>
      </c>
      <c r="G622" s="261">
        <v>97</v>
      </c>
      <c r="H622" s="246"/>
      <c r="I622" s="261">
        <v>97</v>
      </c>
      <c r="J622" s="254"/>
      <c r="K622" s="246"/>
      <c r="L622" s="247">
        <v>1592.81</v>
      </c>
      <c r="M622" s="246"/>
      <c r="N622" s="250">
        <v>78764.350000000006</v>
      </c>
      <c r="EZ622" s="149"/>
      <c r="FA622" s="231"/>
      <c r="FB622" s="231"/>
      <c r="FC622" s="231"/>
      <c r="FD622" s="231"/>
      <c r="FH622" s="164" t="s">
        <v>650</v>
      </c>
      <c r="FJ622" s="231"/>
      <c r="FL622" s="231"/>
    </row>
    <row r="623" spans="1:168" s="117" customFormat="1" ht="23.25" x14ac:dyDescent="0.25">
      <c r="A623" s="252"/>
      <c r="B623" s="243" t="s">
        <v>651</v>
      </c>
      <c r="C623" s="341" t="s">
        <v>652</v>
      </c>
      <c r="D623" s="341"/>
      <c r="E623" s="341"/>
      <c r="F623" s="245" t="s">
        <v>71</v>
      </c>
      <c r="G623" s="261">
        <v>51</v>
      </c>
      <c r="H623" s="246"/>
      <c r="I623" s="261">
        <v>51</v>
      </c>
      <c r="J623" s="254"/>
      <c r="K623" s="246"/>
      <c r="L623" s="249">
        <v>837.46</v>
      </c>
      <c r="M623" s="246"/>
      <c r="N623" s="250">
        <v>41412.18</v>
      </c>
      <c r="EZ623" s="149"/>
      <c r="FA623" s="231"/>
      <c r="FB623" s="231"/>
      <c r="FC623" s="231"/>
      <c r="FD623" s="231"/>
      <c r="FH623" s="164" t="s">
        <v>652</v>
      </c>
      <c r="FJ623" s="231"/>
      <c r="FL623" s="231"/>
    </row>
    <row r="624" spans="1:168" s="117" customFormat="1" ht="15" x14ac:dyDescent="0.25">
      <c r="A624" s="262"/>
      <c r="B624" s="312"/>
      <c r="C624" s="342" t="s">
        <v>74</v>
      </c>
      <c r="D624" s="342"/>
      <c r="E624" s="342"/>
      <c r="F624" s="234"/>
      <c r="G624" s="235"/>
      <c r="H624" s="235"/>
      <c r="I624" s="235"/>
      <c r="J624" s="238"/>
      <c r="K624" s="235"/>
      <c r="L624" s="267">
        <v>6389.11</v>
      </c>
      <c r="M624" s="257"/>
      <c r="N624" s="265">
        <v>207906.13</v>
      </c>
      <c r="EZ624" s="149"/>
      <c r="FA624" s="231"/>
      <c r="FB624" s="231"/>
      <c r="FC624" s="231"/>
      <c r="FD624" s="231"/>
      <c r="FJ624" s="231" t="s">
        <v>74</v>
      </c>
      <c r="FL624" s="231"/>
    </row>
    <row r="625" spans="1:168" s="117" customFormat="1" ht="45" x14ac:dyDescent="0.25">
      <c r="A625" s="232" t="s">
        <v>729</v>
      </c>
      <c r="B625" s="314" t="s">
        <v>583</v>
      </c>
      <c r="C625" s="342" t="s">
        <v>584</v>
      </c>
      <c r="D625" s="342"/>
      <c r="E625" s="342"/>
      <c r="F625" s="234" t="s">
        <v>290</v>
      </c>
      <c r="G625" s="235">
        <v>310.08</v>
      </c>
      <c r="H625" s="236">
        <v>1</v>
      </c>
      <c r="I625" s="268">
        <v>310.08</v>
      </c>
      <c r="J625" s="264">
        <v>169.63</v>
      </c>
      <c r="K625" s="266">
        <v>1.04236</v>
      </c>
      <c r="L625" s="267">
        <v>54826.96</v>
      </c>
      <c r="M625" s="268">
        <v>9.1199999999999992</v>
      </c>
      <c r="N625" s="265">
        <v>500021.88</v>
      </c>
      <c r="EZ625" s="149"/>
      <c r="FA625" s="231"/>
      <c r="FB625" s="231" t="s">
        <v>584</v>
      </c>
      <c r="FC625" s="231" t="s">
        <v>9</v>
      </c>
      <c r="FD625" s="231" t="s">
        <v>9</v>
      </c>
      <c r="FJ625" s="231"/>
      <c r="FL625" s="231"/>
    </row>
    <row r="626" spans="1:168" s="117" customFormat="1" ht="15" x14ac:dyDescent="0.25">
      <c r="A626" s="240"/>
      <c r="B626" s="313"/>
      <c r="C626" s="341" t="s">
        <v>701</v>
      </c>
      <c r="D626" s="341"/>
      <c r="E626" s="341"/>
      <c r="F626" s="341"/>
      <c r="G626" s="341"/>
      <c r="H626" s="341"/>
      <c r="I626" s="341"/>
      <c r="J626" s="341"/>
      <c r="K626" s="341"/>
      <c r="L626" s="341"/>
      <c r="M626" s="341"/>
      <c r="N626" s="343"/>
      <c r="EZ626" s="149"/>
      <c r="FA626" s="231"/>
      <c r="FB626" s="231"/>
      <c r="FC626" s="231"/>
      <c r="FD626" s="231"/>
      <c r="FE626" s="164" t="s">
        <v>701</v>
      </c>
      <c r="FJ626" s="231"/>
      <c r="FL626" s="231"/>
    </row>
    <row r="627" spans="1:168" s="117" customFormat="1" ht="15" x14ac:dyDescent="0.25">
      <c r="A627" s="240"/>
      <c r="B627" s="313"/>
      <c r="C627" s="341" t="s">
        <v>687</v>
      </c>
      <c r="D627" s="341"/>
      <c r="E627" s="341"/>
      <c r="F627" s="341"/>
      <c r="G627" s="341"/>
      <c r="H627" s="341"/>
      <c r="I627" s="341"/>
      <c r="J627" s="341"/>
      <c r="K627" s="341"/>
      <c r="L627" s="341"/>
      <c r="M627" s="341"/>
      <c r="N627" s="343"/>
      <c r="EZ627" s="149"/>
      <c r="FA627" s="231"/>
      <c r="FB627" s="231"/>
      <c r="FC627" s="231"/>
      <c r="FD627" s="231"/>
      <c r="FJ627" s="231"/>
      <c r="FK627" s="164" t="s">
        <v>687</v>
      </c>
      <c r="FL627" s="231"/>
    </row>
    <row r="628" spans="1:168" s="117" customFormat="1" ht="15" x14ac:dyDescent="0.25">
      <c r="A628" s="242"/>
      <c r="B628" s="243"/>
      <c r="C628" s="336" t="s">
        <v>631</v>
      </c>
      <c r="D628" s="336"/>
      <c r="E628" s="336"/>
      <c r="F628" s="336"/>
      <c r="G628" s="336"/>
      <c r="H628" s="336"/>
      <c r="I628" s="336"/>
      <c r="J628" s="336"/>
      <c r="K628" s="336"/>
      <c r="L628" s="336"/>
      <c r="M628" s="336"/>
      <c r="N628" s="345"/>
      <c r="EZ628" s="149"/>
      <c r="FA628" s="231"/>
      <c r="FB628" s="231"/>
      <c r="FC628" s="231"/>
      <c r="FD628" s="231"/>
      <c r="FF628" s="164" t="s">
        <v>631</v>
      </c>
      <c r="FJ628" s="231"/>
      <c r="FL628" s="231"/>
    </row>
    <row r="629" spans="1:168" s="117" customFormat="1" ht="15" x14ac:dyDescent="0.25">
      <c r="A629" s="242"/>
      <c r="B629" s="243"/>
      <c r="C629" s="336" t="s">
        <v>632</v>
      </c>
      <c r="D629" s="336"/>
      <c r="E629" s="336"/>
      <c r="F629" s="336"/>
      <c r="G629" s="336"/>
      <c r="H629" s="336"/>
      <c r="I629" s="336"/>
      <c r="J629" s="336"/>
      <c r="K629" s="336"/>
      <c r="L629" s="336"/>
      <c r="M629" s="336"/>
      <c r="N629" s="345"/>
      <c r="EZ629" s="149"/>
      <c r="FA629" s="231"/>
      <c r="FB629" s="231"/>
      <c r="FC629" s="231"/>
      <c r="FD629" s="231"/>
      <c r="FF629" s="164" t="s">
        <v>632</v>
      </c>
      <c r="FJ629" s="231"/>
      <c r="FL629" s="231"/>
    </row>
    <row r="630" spans="1:168" s="117" customFormat="1" ht="15" x14ac:dyDescent="0.25">
      <c r="A630" s="262"/>
      <c r="B630" s="312"/>
      <c r="C630" s="342" t="s">
        <v>74</v>
      </c>
      <c r="D630" s="342"/>
      <c r="E630" s="342"/>
      <c r="F630" s="234"/>
      <c r="G630" s="235"/>
      <c r="H630" s="235"/>
      <c r="I630" s="235"/>
      <c r="J630" s="238"/>
      <c r="K630" s="235"/>
      <c r="L630" s="267">
        <v>54826.96</v>
      </c>
      <c r="M630" s="257"/>
      <c r="N630" s="265">
        <v>500021.88</v>
      </c>
      <c r="EZ630" s="149"/>
      <c r="FA630" s="231"/>
      <c r="FB630" s="231"/>
      <c r="FC630" s="231"/>
      <c r="FD630" s="231"/>
      <c r="FJ630" s="231" t="s">
        <v>74</v>
      </c>
      <c r="FL630" s="231"/>
    </row>
    <row r="631" spans="1:168" s="117" customFormat="1" ht="45.75" x14ac:dyDescent="0.25">
      <c r="A631" s="232" t="s">
        <v>730</v>
      </c>
      <c r="B631" s="314" t="s">
        <v>683</v>
      </c>
      <c r="C631" s="342" t="s">
        <v>731</v>
      </c>
      <c r="D631" s="342"/>
      <c r="E631" s="342"/>
      <c r="F631" s="234" t="s">
        <v>647</v>
      </c>
      <c r="G631" s="235">
        <v>1.52</v>
      </c>
      <c r="H631" s="236">
        <v>1</v>
      </c>
      <c r="I631" s="268">
        <v>1.52</v>
      </c>
      <c r="J631" s="238"/>
      <c r="K631" s="235"/>
      <c r="L631" s="238"/>
      <c r="M631" s="235"/>
      <c r="N631" s="239"/>
      <c r="EZ631" s="149"/>
      <c r="FA631" s="231"/>
      <c r="FB631" s="231" t="s">
        <v>731</v>
      </c>
      <c r="FC631" s="231" t="s">
        <v>9</v>
      </c>
      <c r="FD631" s="231" t="s">
        <v>9</v>
      </c>
      <c r="FJ631" s="231"/>
      <c r="FL631" s="231"/>
    </row>
    <row r="632" spans="1:168" s="117" customFormat="1" ht="15" x14ac:dyDescent="0.25">
      <c r="A632" s="240"/>
      <c r="B632" s="313"/>
      <c r="C632" s="341" t="s">
        <v>703</v>
      </c>
      <c r="D632" s="341"/>
      <c r="E632" s="341"/>
      <c r="F632" s="341"/>
      <c r="G632" s="341"/>
      <c r="H632" s="341"/>
      <c r="I632" s="341"/>
      <c r="J632" s="341"/>
      <c r="K632" s="341"/>
      <c r="L632" s="341"/>
      <c r="M632" s="341"/>
      <c r="N632" s="343"/>
      <c r="EZ632" s="149"/>
      <c r="FA632" s="231"/>
      <c r="FB632" s="231"/>
      <c r="FC632" s="231"/>
      <c r="FD632" s="231"/>
      <c r="FE632" s="164" t="s">
        <v>703</v>
      </c>
      <c r="FJ632" s="231"/>
      <c r="FL632" s="231"/>
    </row>
    <row r="633" spans="1:168" s="117" customFormat="1" ht="68.25" x14ac:dyDescent="0.25">
      <c r="A633" s="242"/>
      <c r="B633" s="243" t="s">
        <v>624</v>
      </c>
      <c r="C633" s="336" t="s">
        <v>625</v>
      </c>
      <c r="D633" s="336"/>
      <c r="E633" s="336"/>
      <c r="F633" s="336"/>
      <c r="G633" s="336"/>
      <c r="H633" s="336"/>
      <c r="I633" s="336"/>
      <c r="J633" s="336"/>
      <c r="K633" s="336"/>
      <c r="L633" s="336"/>
      <c r="M633" s="336"/>
      <c r="N633" s="345"/>
      <c r="EZ633" s="149"/>
      <c r="FA633" s="231"/>
      <c r="FB633" s="231"/>
      <c r="FC633" s="231"/>
      <c r="FD633" s="231"/>
      <c r="FF633" s="164" t="s">
        <v>625</v>
      </c>
      <c r="FJ633" s="231"/>
      <c r="FL633" s="231"/>
    </row>
    <row r="634" spans="1:168" s="117" customFormat="1" ht="15" x14ac:dyDescent="0.25">
      <c r="A634" s="242"/>
      <c r="B634" s="243" t="s">
        <v>699</v>
      </c>
      <c r="C634" s="336" t="s">
        <v>700</v>
      </c>
      <c r="D634" s="336"/>
      <c r="E634" s="336"/>
      <c r="F634" s="336"/>
      <c r="G634" s="336"/>
      <c r="H634" s="336"/>
      <c r="I634" s="336"/>
      <c r="J634" s="336"/>
      <c r="K634" s="336"/>
      <c r="L634" s="336"/>
      <c r="M634" s="336"/>
      <c r="N634" s="345"/>
      <c r="EZ634" s="149"/>
      <c r="FA634" s="231"/>
      <c r="FB634" s="231"/>
      <c r="FC634" s="231"/>
      <c r="FD634" s="231"/>
      <c r="FF634" s="164" t="s">
        <v>700</v>
      </c>
      <c r="FJ634" s="231"/>
      <c r="FL634" s="231"/>
    </row>
    <row r="635" spans="1:168" s="117" customFormat="1" ht="15" x14ac:dyDescent="0.25">
      <c r="A635" s="244"/>
      <c r="B635" s="243" t="s">
        <v>57</v>
      </c>
      <c r="C635" s="341" t="s">
        <v>64</v>
      </c>
      <c r="D635" s="341"/>
      <c r="E635" s="341"/>
      <c r="F635" s="245"/>
      <c r="G635" s="246"/>
      <c r="H635" s="246"/>
      <c r="I635" s="246"/>
      <c r="J635" s="249">
        <v>278.99</v>
      </c>
      <c r="K635" s="269">
        <v>1.2649999999999999</v>
      </c>
      <c r="L635" s="249">
        <v>536.44000000000005</v>
      </c>
      <c r="M635" s="248">
        <v>49.45</v>
      </c>
      <c r="N635" s="250">
        <v>26526.959999999999</v>
      </c>
      <c r="EZ635" s="149"/>
      <c r="FA635" s="231"/>
      <c r="FB635" s="231"/>
      <c r="FC635" s="231"/>
      <c r="FD635" s="231"/>
      <c r="FG635" s="164" t="s">
        <v>64</v>
      </c>
      <c r="FJ635" s="231"/>
      <c r="FL635" s="231"/>
    </row>
    <row r="636" spans="1:168" s="117" customFormat="1" ht="15" x14ac:dyDescent="0.25">
      <c r="A636" s="244"/>
      <c r="B636" s="243" t="s">
        <v>75</v>
      </c>
      <c r="C636" s="341" t="s">
        <v>79</v>
      </c>
      <c r="D636" s="341"/>
      <c r="E636" s="341"/>
      <c r="F636" s="245"/>
      <c r="G636" s="246"/>
      <c r="H636" s="246"/>
      <c r="I636" s="246"/>
      <c r="J636" s="249">
        <v>90.04</v>
      </c>
      <c r="K636" s="248">
        <v>1.1499999999999999</v>
      </c>
      <c r="L636" s="249">
        <v>157.38999999999999</v>
      </c>
      <c r="M636" s="248">
        <v>14.53</v>
      </c>
      <c r="N636" s="250">
        <v>2286.88</v>
      </c>
      <c r="EZ636" s="149"/>
      <c r="FA636" s="231"/>
      <c r="FB636" s="231"/>
      <c r="FC636" s="231"/>
      <c r="FD636" s="231"/>
      <c r="FG636" s="164" t="s">
        <v>79</v>
      </c>
      <c r="FJ636" s="231"/>
      <c r="FL636" s="231"/>
    </row>
    <row r="637" spans="1:168" s="117" customFormat="1" ht="15" x14ac:dyDescent="0.25">
      <c r="A637" s="244"/>
      <c r="B637" s="243" t="s">
        <v>80</v>
      </c>
      <c r="C637" s="341" t="s">
        <v>81</v>
      </c>
      <c r="D637" s="341"/>
      <c r="E637" s="341"/>
      <c r="F637" s="245"/>
      <c r="G637" s="246"/>
      <c r="H637" s="246"/>
      <c r="I637" s="246"/>
      <c r="J637" s="249">
        <v>5.0199999999999996</v>
      </c>
      <c r="K637" s="248">
        <v>1.1499999999999999</v>
      </c>
      <c r="L637" s="249">
        <v>8.77</v>
      </c>
      <c r="M637" s="248">
        <v>49.45</v>
      </c>
      <c r="N637" s="251">
        <v>433.68</v>
      </c>
      <c r="EZ637" s="149"/>
      <c r="FA637" s="231"/>
      <c r="FB637" s="231"/>
      <c r="FC637" s="231"/>
      <c r="FD637" s="231"/>
      <c r="FG637" s="164" t="s">
        <v>81</v>
      </c>
      <c r="FJ637" s="231"/>
      <c r="FL637" s="231"/>
    </row>
    <row r="638" spans="1:168" s="117" customFormat="1" ht="15" x14ac:dyDescent="0.25">
      <c r="A638" s="244"/>
      <c r="B638" s="243" t="s">
        <v>82</v>
      </c>
      <c r="C638" s="341" t="s">
        <v>83</v>
      </c>
      <c r="D638" s="341"/>
      <c r="E638" s="341"/>
      <c r="F638" s="245"/>
      <c r="G638" s="246"/>
      <c r="H638" s="246"/>
      <c r="I638" s="246"/>
      <c r="J638" s="249">
        <v>37.630000000000003</v>
      </c>
      <c r="K638" s="246"/>
      <c r="L638" s="249">
        <v>57.2</v>
      </c>
      <c r="M638" s="248">
        <v>9.1199999999999992</v>
      </c>
      <c r="N638" s="251">
        <v>521.66</v>
      </c>
      <c r="EZ638" s="149"/>
      <c r="FA638" s="231"/>
      <c r="FB638" s="231"/>
      <c r="FC638" s="231"/>
      <c r="FD638" s="231"/>
      <c r="FG638" s="164" t="s">
        <v>83</v>
      </c>
      <c r="FJ638" s="231"/>
      <c r="FL638" s="231"/>
    </row>
    <row r="639" spans="1:168" s="117" customFormat="1" ht="15" x14ac:dyDescent="0.25">
      <c r="A639" s="252"/>
      <c r="B639" s="243"/>
      <c r="C639" s="341" t="s">
        <v>65</v>
      </c>
      <c r="D639" s="341"/>
      <c r="E639" s="341"/>
      <c r="F639" s="245" t="s">
        <v>66</v>
      </c>
      <c r="G639" s="248">
        <v>29.68</v>
      </c>
      <c r="H639" s="269">
        <v>1.2649999999999999</v>
      </c>
      <c r="I639" s="274">
        <v>57.068703999999997</v>
      </c>
      <c r="J639" s="254"/>
      <c r="K639" s="246"/>
      <c r="L639" s="254"/>
      <c r="M639" s="246"/>
      <c r="N639" s="255"/>
      <c r="EZ639" s="149"/>
      <c r="FA639" s="231"/>
      <c r="FB639" s="231"/>
      <c r="FC639" s="231"/>
      <c r="FD639" s="231"/>
      <c r="FH639" s="164" t="s">
        <v>65</v>
      </c>
      <c r="FJ639" s="231"/>
      <c r="FL639" s="231"/>
    </row>
    <row r="640" spans="1:168" s="117" customFormat="1" ht="15" x14ac:dyDescent="0.25">
      <c r="A640" s="252"/>
      <c r="B640" s="243"/>
      <c r="C640" s="341" t="s">
        <v>84</v>
      </c>
      <c r="D640" s="341"/>
      <c r="E640" s="341"/>
      <c r="F640" s="245" t="s">
        <v>66</v>
      </c>
      <c r="G640" s="271">
        <v>0.4</v>
      </c>
      <c r="H640" s="248">
        <v>1.1499999999999999</v>
      </c>
      <c r="I640" s="270">
        <v>0.69920000000000004</v>
      </c>
      <c r="J640" s="254"/>
      <c r="K640" s="246"/>
      <c r="L640" s="254"/>
      <c r="M640" s="246"/>
      <c r="N640" s="255"/>
      <c r="EZ640" s="149"/>
      <c r="FA640" s="231"/>
      <c r="FB640" s="231"/>
      <c r="FC640" s="231"/>
      <c r="FD640" s="231"/>
      <c r="FH640" s="164" t="s">
        <v>84</v>
      </c>
      <c r="FJ640" s="231"/>
      <c r="FL640" s="231"/>
    </row>
    <row r="641" spans="1:168" s="117" customFormat="1" ht="15" x14ac:dyDescent="0.25">
      <c r="A641" s="240"/>
      <c r="B641" s="243"/>
      <c r="C641" s="344" t="s">
        <v>67</v>
      </c>
      <c r="D641" s="344"/>
      <c r="E641" s="344"/>
      <c r="F641" s="256"/>
      <c r="G641" s="257"/>
      <c r="H641" s="257"/>
      <c r="I641" s="257"/>
      <c r="J641" s="259">
        <v>406.66</v>
      </c>
      <c r="K641" s="257"/>
      <c r="L641" s="259">
        <v>751.03</v>
      </c>
      <c r="M641" s="257"/>
      <c r="N641" s="260">
        <v>29335.5</v>
      </c>
      <c r="EZ641" s="149"/>
      <c r="FA641" s="231"/>
      <c r="FB641" s="231"/>
      <c r="FC641" s="231"/>
      <c r="FD641" s="231"/>
      <c r="FI641" s="164" t="s">
        <v>67</v>
      </c>
      <c r="FJ641" s="231"/>
      <c r="FL641" s="231"/>
    </row>
    <row r="642" spans="1:168" s="117" customFormat="1" ht="15" x14ac:dyDescent="0.25">
      <c r="A642" s="252"/>
      <c r="B642" s="243"/>
      <c r="C642" s="341" t="s">
        <v>68</v>
      </c>
      <c r="D642" s="341"/>
      <c r="E642" s="341"/>
      <c r="F642" s="245"/>
      <c r="G642" s="246"/>
      <c r="H642" s="246"/>
      <c r="I642" s="246"/>
      <c r="J642" s="254"/>
      <c r="K642" s="246"/>
      <c r="L642" s="249">
        <v>545.21</v>
      </c>
      <c r="M642" s="246"/>
      <c r="N642" s="250">
        <v>26960.639999999999</v>
      </c>
      <c r="EZ642" s="149"/>
      <c r="FA642" s="231"/>
      <c r="FB642" s="231"/>
      <c r="FC642" s="231"/>
      <c r="FD642" s="231"/>
      <c r="FH642" s="164" t="s">
        <v>68</v>
      </c>
      <c r="FJ642" s="231"/>
      <c r="FL642" s="231"/>
    </row>
    <row r="643" spans="1:168" s="117" customFormat="1" ht="23.25" x14ac:dyDescent="0.25">
      <c r="A643" s="252"/>
      <c r="B643" s="243" t="s">
        <v>649</v>
      </c>
      <c r="C643" s="341" t="s">
        <v>650</v>
      </c>
      <c r="D643" s="341"/>
      <c r="E643" s="341"/>
      <c r="F643" s="245" t="s">
        <v>71</v>
      </c>
      <c r="G643" s="261">
        <v>97</v>
      </c>
      <c r="H643" s="246"/>
      <c r="I643" s="261">
        <v>97</v>
      </c>
      <c r="J643" s="254"/>
      <c r="K643" s="246"/>
      <c r="L643" s="249">
        <v>528.85</v>
      </c>
      <c r="M643" s="246"/>
      <c r="N643" s="250">
        <v>26151.82</v>
      </c>
      <c r="EZ643" s="149"/>
      <c r="FA643" s="231"/>
      <c r="FB643" s="231"/>
      <c r="FC643" s="231"/>
      <c r="FD643" s="231"/>
      <c r="FH643" s="164" t="s">
        <v>650</v>
      </c>
      <c r="FJ643" s="231"/>
      <c r="FL643" s="231"/>
    </row>
    <row r="644" spans="1:168" s="117" customFormat="1" ht="23.25" x14ac:dyDescent="0.25">
      <c r="A644" s="252"/>
      <c r="B644" s="243" t="s">
        <v>651</v>
      </c>
      <c r="C644" s="341" t="s">
        <v>652</v>
      </c>
      <c r="D644" s="341"/>
      <c r="E644" s="341"/>
      <c r="F644" s="245" t="s">
        <v>71</v>
      </c>
      <c r="G644" s="261">
        <v>51</v>
      </c>
      <c r="H644" s="246"/>
      <c r="I644" s="261">
        <v>51</v>
      </c>
      <c r="J644" s="254"/>
      <c r="K644" s="246"/>
      <c r="L644" s="249">
        <v>278.06</v>
      </c>
      <c r="M644" s="246"/>
      <c r="N644" s="250">
        <v>13749.93</v>
      </c>
      <c r="EZ644" s="149"/>
      <c r="FA644" s="231"/>
      <c r="FB644" s="231"/>
      <c r="FC644" s="231"/>
      <c r="FD644" s="231"/>
      <c r="FH644" s="164" t="s">
        <v>652</v>
      </c>
      <c r="FJ644" s="231"/>
      <c r="FL644" s="231"/>
    </row>
    <row r="645" spans="1:168" s="117" customFormat="1" ht="15" x14ac:dyDescent="0.25">
      <c r="A645" s="262"/>
      <c r="B645" s="312"/>
      <c r="C645" s="342" t="s">
        <v>74</v>
      </c>
      <c r="D645" s="342"/>
      <c r="E645" s="342"/>
      <c r="F645" s="234"/>
      <c r="G645" s="235"/>
      <c r="H645" s="235"/>
      <c r="I645" s="235"/>
      <c r="J645" s="238"/>
      <c r="K645" s="235"/>
      <c r="L645" s="267">
        <v>1557.94</v>
      </c>
      <c r="M645" s="257"/>
      <c r="N645" s="265">
        <v>69237.25</v>
      </c>
      <c r="EZ645" s="149"/>
      <c r="FA645" s="231"/>
      <c r="FB645" s="231"/>
      <c r="FC645" s="231"/>
      <c r="FD645" s="231"/>
      <c r="FJ645" s="231" t="s">
        <v>74</v>
      </c>
      <c r="FL645" s="231"/>
    </row>
    <row r="646" spans="1:168" s="117" customFormat="1" ht="45" x14ac:dyDescent="0.25">
      <c r="A646" s="232" t="s">
        <v>732</v>
      </c>
      <c r="B646" s="314" t="s">
        <v>583</v>
      </c>
      <c r="C646" s="342" t="s">
        <v>584</v>
      </c>
      <c r="D646" s="342"/>
      <c r="E646" s="342"/>
      <c r="F646" s="234" t="s">
        <v>290</v>
      </c>
      <c r="G646" s="235">
        <v>155.04</v>
      </c>
      <c r="H646" s="236">
        <v>1</v>
      </c>
      <c r="I646" s="268">
        <v>155.04</v>
      </c>
      <c r="J646" s="264">
        <v>169.63</v>
      </c>
      <c r="K646" s="266">
        <v>1.04236</v>
      </c>
      <c r="L646" s="267">
        <v>27413.48</v>
      </c>
      <c r="M646" s="268">
        <v>9.1199999999999992</v>
      </c>
      <c r="N646" s="265">
        <v>250010.94</v>
      </c>
      <c r="EZ646" s="149"/>
      <c r="FA646" s="231"/>
      <c r="FB646" s="231" t="s">
        <v>584</v>
      </c>
      <c r="FC646" s="231" t="s">
        <v>9</v>
      </c>
      <c r="FD646" s="231" t="s">
        <v>9</v>
      </c>
      <c r="FJ646" s="231"/>
      <c r="FL646" s="231"/>
    </row>
    <row r="647" spans="1:168" s="117" customFormat="1" ht="15" x14ac:dyDescent="0.25">
      <c r="A647" s="240"/>
      <c r="B647" s="313"/>
      <c r="C647" s="341" t="s">
        <v>704</v>
      </c>
      <c r="D647" s="341"/>
      <c r="E647" s="341"/>
      <c r="F647" s="341"/>
      <c r="G647" s="341"/>
      <c r="H647" s="341"/>
      <c r="I647" s="341"/>
      <c r="J647" s="341"/>
      <c r="K647" s="341"/>
      <c r="L647" s="341"/>
      <c r="M647" s="341"/>
      <c r="N647" s="343"/>
      <c r="EZ647" s="149"/>
      <c r="FA647" s="231"/>
      <c r="FB647" s="231"/>
      <c r="FC647" s="231"/>
      <c r="FD647" s="231"/>
      <c r="FE647" s="164" t="s">
        <v>704</v>
      </c>
      <c r="FJ647" s="231"/>
      <c r="FL647" s="231"/>
    </row>
    <row r="648" spans="1:168" s="117" customFormat="1" ht="15" x14ac:dyDescent="0.25">
      <c r="A648" s="240"/>
      <c r="B648" s="313"/>
      <c r="C648" s="341" t="s">
        <v>687</v>
      </c>
      <c r="D648" s="341"/>
      <c r="E648" s="341"/>
      <c r="F648" s="341"/>
      <c r="G648" s="341"/>
      <c r="H648" s="341"/>
      <c r="I648" s="341"/>
      <c r="J648" s="341"/>
      <c r="K648" s="341"/>
      <c r="L648" s="341"/>
      <c r="M648" s="341"/>
      <c r="N648" s="343"/>
      <c r="EZ648" s="149"/>
      <c r="FA648" s="231"/>
      <c r="FB648" s="231"/>
      <c r="FC648" s="231"/>
      <c r="FD648" s="231"/>
      <c r="FJ648" s="231"/>
      <c r="FK648" s="164" t="s">
        <v>687</v>
      </c>
      <c r="FL648" s="231"/>
    </row>
    <row r="649" spans="1:168" s="117" customFormat="1" ht="15" x14ac:dyDescent="0.25">
      <c r="A649" s="242"/>
      <c r="B649" s="243"/>
      <c r="C649" s="336" t="s">
        <v>631</v>
      </c>
      <c r="D649" s="336"/>
      <c r="E649" s="336"/>
      <c r="F649" s="336"/>
      <c r="G649" s="336"/>
      <c r="H649" s="336"/>
      <c r="I649" s="336"/>
      <c r="J649" s="336"/>
      <c r="K649" s="336"/>
      <c r="L649" s="336"/>
      <c r="M649" s="336"/>
      <c r="N649" s="345"/>
      <c r="EZ649" s="149"/>
      <c r="FA649" s="231"/>
      <c r="FB649" s="231"/>
      <c r="FC649" s="231"/>
      <c r="FD649" s="231"/>
      <c r="FF649" s="164" t="s">
        <v>631</v>
      </c>
      <c r="FJ649" s="231"/>
      <c r="FL649" s="231"/>
    </row>
    <row r="650" spans="1:168" s="117" customFormat="1" ht="15" x14ac:dyDescent="0.25">
      <c r="A650" s="242"/>
      <c r="B650" s="243"/>
      <c r="C650" s="336" t="s">
        <v>632</v>
      </c>
      <c r="D650" s="336"/>
      <c r="E650" s="336"/>
      <c r="F650" s="336"/>
      <c r="G650" s="336"/>
      <c r="H650" s="336"/>
      <c r="I650" s="336"/>
      <c r="J650" s="336"/>
      <c r="K650" s="336"/>
      <c r="L650" s="336"/>
      <c r="M650" s="336"/>
      <c r="N650" s="345"/>
      <c r="EZ650" s="149"/>
      <c r="FA650" s="231"/>
      <c r="FB650" s="231"/>
      <c r="FC650" s="231"/>
      <c r="FD650" s="231"/>
      <c r="FF650" s="164" t="s">
        <v>632</v>
      </c>
      <c r="FJ650" s="231"/>
      <c r="FL650" s="231"/>
    </row>
    <row r="651" spans="1:168" s="117" customFormat="1" ht="15" x14ac:dyDescent="0.25">
      <c r="A651" s="262"/>
      <c r="B651" s="312"/>
      <c r="C651" s="342" t="s">
        <v>74</v>
      </c>
      <c r="D651" s="342"/>
      <c r="E651" s="342"/>
      <c r="F651" s="234"/>
      <c r="G651" s="235"/>
      <c r="H651" s="235"/>
      <c r="I651" s="235"/>
      <c r="J651" s="238"/>
      <c r="K651" s="235"/>
      <c r="L651" s="267">
        <v>27413.48</v>
      </c>
      <c r="M651" s="257"/>
      <c r="N651" s="265">
        <v>250010.94</v>
      </c>
      <c r="EZ651" s="149"/>
      <c r="FA651" s="231"/>
      <c r="FB651" s="231"/>
      <c r="FC651" s="231"/>
      <c r="FD651" s="231"/>
      <c r="FJ651" s="231" t="s">
        <v>74</v>
      </c>
      <c r="FL651" s="231"/>
    </row>
    <row r="652" spans="1:168" s="117" customFormat="1" ht="34.5" x14ac:dyDescent="0.25">
      <c r="A652" s="232" t="s">
        <v>733</v>
      </c>
      <c r="B652" s="314" t="s">
        <v>683</v>
      </c>
      <c r="C652" s="342" t="s">
        <v>684</v>
      </c>
      <c r="D652" s="342"/>
      <c r="E652" s="342"/>
      <c r="F652" s="234" t="s">
        <v>647</v>
      </c>
      <c r="G652" s="235">
        <v>3.24</v>
      </c>
      <c r="H652" s="236">
        <v>1</v>
      </c>
      <c r="I652" s="268">
        <v>3.24</v>
      </c>
      <c r="J652" s="238"/>
      <c r="K652" s="235"/>
      <c r="L652" s="238"/>
      <c r="M652" s="235"/>
      <c r="N652" s="239"/>
      <c r="EZ652" s="149"/>
      <c r="FA652" s="231"/>
      <c r="FB652" s="231" t="s">
        <v>684</v>
      </c>
      <c r="FC652" s="231" t="s">
        <v>9</v>
      </c>
      <c r="FD652" s="231" t="s">
        <v>9</v>
      </c>
      <c r="FJ652" s="231"/>
      <c r="FL652" s="231"/>
    </row>
    <row r="653" spans="1:168" s="117" customFormat="1" ht="15" x14ac:dyDescent="0.25">
      <c r="A653" s="240"/>
      <c r="B653" s="313"/>
      <c r="C653" s="341" t="s">
        <v>734</v>
      </c>
      <c r="D653" s="341"/>
      <c r="E653" s="341"/>
      <c r="F653" s="341"/>
      <c r="G653" s="341"/>
      <c r="H653" s="341"/>
      <c r="I653" s="341"/>
      <c r="J653" s="341"/>
      <c r="K653" s="341"/>
      <c r="L653" s="341"/>
      <c r="M653" s="341"/>
      <c r="N653" s="343"/>
      <c r="EZ653" s="149"/>
      <c r="FA653" s="231"/>
      <c r="FB653" s="231"/>
      <c r="FC653" s="231"/>
      <c r="FD653" s="231"/>
      <c r="FE653" s="164" t="s">
        <v>734</v>
      </c>
      <c r="FJ653" s="231"/>
      <c r="FL653" s="231"/>
    </row>
    <row r="654" spans="1:168" s="117" customFormat="1" ht="68.25" x14ac:dyDescent="0.25">
      <c r="A654" s="242"/>
      <c r="B654" s="243" t="s">
        <v>624</v>
      </c>
      <c r="C654" s="336" t="s">
        <v>625</v>
      </c>
      <c r="D654" s="336"/>
      <c r="E654" s="336"/>
      <c r="F654" s="336"/>
      <c r="G654" s="336"/>
      <c r="H654" s="336"/>
      <c r="I654" s="336"/>
      <c r="J654" s="336"/>
      <c r="K654" s="336"/>
      <c r="L654" s="336"/>
      <c r="M654" s="336"/>
      <c r="N654" s="345"/>
      <c r="EZ654" s="149"/>
      <c r="FA654" s="231"/>
      <c r="FB654" s="231"/>
      <c r="FC654" s="231"/>
      <c r="FD654" s="231"/>
      <c r="FF654" s="164" t="s">
        <v>625</v>
      </c>
      <c r="FJ654" s="231"/>
      <c r="FL654" s="231"/>
    </row>
    <row r="655" spans="1:168" s="117" customFormat="1" ht="15" x14ac:dyDescent="0.25">
      <c r="A655" s="244"/>
      <c r="B655" s="243" t="s">
        <v>57</v>
      </c>
      <c r="C655" s="341" t="s">
        <v>64</v>
      </c>
      <c r="D655" s="341"/>
      <c r="E655" s="341"/>
      <c r="F655" s="245"/>
      <c r="G655" s="246"/>
      <c r="H655" s="246"/>
      <c r="I655" s="246"/>
      <c r="J655" s="249">
        <v>278.99</v>
      </c>
      <c r="K655" s="248">
        <v>1.1499999999999999</v>
      </c>
      <c r="L655" s="247">
        <v>1039.52</v>
      </c>
      <c r="M655" s="248">
        <v>49.45</v>
      </c>
      <c r="N655" s="250">
        <v>51404.26</v>
      </c>
      <c r="EZ655" s="149"/>
      <c r="FA655" s="231"/>
      <c r="FB655" s="231"/>
      <c r="FC655" s="231"/>
      <c r="FD655" s="231"/>
      <c r="FG655" s="164" t="s">
        <v>64</v>
      </c>
      <c r="FJ655" s="231"/>
      <c r="FL655" s="231"/>
    </row>
    <row r="656" spans="1:168" s="117" customFormat="1" ht="15" x14ac:dyDescent="0.25">
      <c r="A656" s="244"/>
      <c r="B656" s="243" t="s">
        <v>75</v>
      </c>
      <c r="C656" s="341" t="s">
        <v>79</v>
      </c>
      <c r="D656" s="341"/>
      <c r="E656" s="341"/>
      <c r="F656" s="245"/>
      <c r="G656" s="246"/>
      <c r="H656" s="246"/>
      <c r="I656" s="246"/>
      <c r="J656" s="249">
        <v>90.04</v>
      </c>
      <c r="K656" s="248">
        <v>1.1499999999999999</v>
      </c>
      <c r="L656" s="249">
        <v>335.49</v>
      </c>
      <c r="M656" s="248">
        <v>14.53</v>
      </c>
      <c r="N656" s="250">
        <v>4874.67</v>
      </c>
      <c r="EZ656" s="149"/>
      <c r="FA656" s="231"/>
      <c r="FB656" s="231"/>
      <c r="FC656" s="231"/>
      <c r="FD656" s="231"/>
      <c r="FG656" s="164" t="s">
        <v>79</v>
      </c>
      <c r="FJ656" s="231"/>
      <c r="FL656" s="231"/>
    </row>
    <row r="657" spans="1:168" s="117" customFormat="1" ht="15" x14ac:dyDescent="0.25">
      <c r="A657" s="244"/>
      <c r="B657" s="243" t="s">
        <v>80</v>
      </c>
      <c r="C657" s="341" t="s">
        <v>81</v>
      </c>
      <c r="D657" s="341"/>
      <c r="E657" s="341"/>
      <c r="F657" s="245"/>
      <c r="G657" s="246"/>
      <c r="H657" s="246"/>
      <c r="I657" s="246"/>
      <c r="J657" s="249">
        <v>5.0199999999999996</v>
      </c>
      <c r="K657" s="248">
        <v>1.1499999999999999</v>
      </c>
      <c r="L657" s="249">
        <v>18.7</v>
      </c>
      <c r="M657" s="248">
        <v>49.45</v>
      </c>
      <c r="N657" s="251">
        <v>924.72</v>
      </c>
      <c r="EZ657" s="149"/>
      <c r="FA657" s="231"/>
      <c r="FB657" s="231"/>
      <c r="FC657" s="231"/>
      <c r="FD657" s="231"/>
      <c r="FG657" s="164" t="s">
        <v>81</v>
      </c>
      <c r="FJ657" s="231"/>
      <c r="FL657" s="231"/>
    </row>
    <row r="658" spans="1:168" s="117" customFormat="1" ht="15" x14ac:dyDescent="0.25">
      <c r="A658" s="244"/>
      <c r="B658" s="243" t="s">
        <v>82</v>
      </c>
      <c r="C658" s="341" t="s">
        <v>83</v>
      </c>
      <c r="D658" s="341"/>
      <c r="E658" s="341"/>
      <c r="F658" s="245"/>
      <c r="G658" s="246"/>
      <c r="H658" s="246"/>
      <c r="I658" s="246"/>
      <c r="J658" s="249">
        <v>37.630000000000003</v>
      </c>
      <c r="K658" s="246"/>
      <c r="L658" s="249">
        <v>121.92</v>
      </c>
      <c r="M658" s="248">
        <v>9.1199999999999992</v>
      </c>
      <c r="N658" s="250">
        <v>1111.9100000000001</v>
      </c>
      <c r="EZ658" s="149"/>
      <c r="FA658" s="231"/>
      <c r="FB658" s="231"/>
      <c r="FC658" s="231"/>
      <c r="FD658" s="231"/>
      <c r="FG658" s="164" t="s">
        <v>83</v>
      </c>
      <c r="FJ658" s="231"/>
      <c r="FL658" s="231"/>
    </row>
    <row r="659" spans="1:168" s="117" customFormat="1" ht="15" x14ac:dyDescent="0.25">
      <c r="A659" s="252"/>
      <c r="B659" s="243"/>
      <c r="C659" s="341" t="s">
        <v>65</v>
      </c>
      <c r="D659" s="341"/>
      <c r="E659" s="341"/>
      <c r="F659" s="245" t="s">
        <v>66</v>
      </c>
      <c r="G659" s="248">
        <v>29.68</v>
      </c>
      <c r="H659" s="248">
        <v>1.1499999999999999</v>
      </c>
      <c r="I659" s="272">
        <v>110.58768000000001</v>
      </c>
      <c r="J659" s="254"/>
      <c r="K659" s="246"/>
      <c r="L659" s="254"/>
      <c r="M659" s="246"/>
      <c r="N659" s="255"/>
      <c r="EZ659" s="149"/>
      <c r="FA659" s="231"/>
      <c r="FB659" s="231"/>
      <c r="FC659" s="231"/>
      <c r="FD659" s="231"/>
      <c r="FH659" s="164" t="s">
        <v>65</v>
      </c>
      <c r="FJ659" s="231"/>
      <c r="FL659" s="231"/>
    </row>
    <row r="660" spans="1:168" s="117" customFormat="1" ht="15" x14ac:dyDescent="0.25">
      <c r="A660" s="252"/>
      <c r="B660" s="243"/>
      <c r="C660" s="341" t="s">
        <v>84</v>
      </c>
      <c r="D660" s="341"/>
      <c r="E660" s="341"/>
      <c r="F660" s="245" t="s">
        <v>66</v>
      </c>
      <c r="G660" s="271">
        <v>0.4</v>
      </c>
      <c r="H660" s="248">
        <v>1.1499999999999999</v>
      </c>
      <c r="I660" s="270">
        <v>1.4903999999999999</v>
      </c>
      <c r="J660" s="254"/>
      <c r="K660" s="246"/>
      <c r="L660" s="254"/>
      <c r="M660" s="246"/>
      <c r="N660" s="255"/>
      <c r="EZ660" s="149"/>
      <c r="FA660" s="231"/>
      <c r="FB660" s="231"/>
      <c r="FC660" s="231"/>
      <c r="FD660" s="231"/>
      <c r="FH660" s="164" t="s">
        <v>84</v>
      </c>
      <c r="FJ660" s="231"/>
      <c r="FL660" s="231"/>
    </row>
    <row r="661" spans="1:168" s="117" customFormat="1" ht="15" x14ac:dyDescent="0.25">
      <c r="A661" s="240"/>
      <c r="B661" s="243"/>
      <c r="C661" s="344" t="s">
        <v>67</v>
      </c>
      <c r="D661" s="344"/>
      <c r="E661" s="344"/>
      <c r="F661" s="256"/>
      <c r="G661" s="257"/>
      <c r="H661" s="257"/>
      <c r="I661" s="257"/>
      <c r="J661" s="259">
        <v>406.66</v>
      </c>
      <c r="K661" s="257"/>
      <c r="L661" s="258">
        <v>1496.93</v>
      </c>
      <c r="M661" s="257"/>
      <c r="N661" s="260">
        <v>57390.84</v>
      </c>
      <c r="EZ661" s="149"/>
      <c r="FA661" s="231"/>
      <c r="FB661" s="231"/>
      <c r="FC661" s="231"/>
      <c r="FD661" s="231"/>
      <c r="FI661" s="164" t="s">
        <v>67</v>
      </c>
      <c r="FJ661" s="231"/>
      <c r="FL661" s="231"/>
    </row>
    <row r="662" spans="1:168" s="117" customFormat="1" ht="15" x14ac:dyDescent="0.25">
      <c r="A662" s="252"/>
      <c r="B662" s="243"/>
      <c r="C662" s="341" t="s">
        <v>68</v>
      </c>
      <c r="D662" s="341"/>
      <c r="E662" s="341"/>
      <c r="F662" s="245"/>
      <c r="G662" s="246"/>
      <c r="H662" s="246"/>
      <c r="I662" s="246"/>
      <c r="J662" s="254"/>
      <c r="K662" s="246"/>
      <c r="L662" s="247">
        <v>1058.22</v>
      </c>
      <c r="M662" s="246"/>
      <c r="N662" s="250">
        <v>52328.98</v>
      </c>
      <c r="EZ662" s="149"/>
      <c r="FA662" s="231"/>
      <c r="FB662" s="231"/>
      <c r="FC662" s="231"/>
      <c r="FD662" s="231"/>
      <c r="FH662" s="164" t="s">
        <v>68</v>
      </c>
      <c r="FJ662" s="231"/>
      <c r="FL662" s="231"/>
    </row>
    <row r="663" spans="1:168" s="117" customFormat="1" ht="23.25" x14ac:dyDescent="0.25">
      <c r="A663" s="252"/>
      <c r="B663" s="243" t="s">
        <v>649</v>
      </c>
      <c r="C663" s="341" t="s">
        <v>650</v>
      </c>
      <c r="D663" s="341"/>
      <c r="E663" s="341"/>
      <c r="F663" s="245" t="s">
        <v>71</v>
      </c>
      <c r="G663" s="261">
        <v>97</v>
      </c>
      <c r="H663" s="246"/>
      <c r="I663" s="261">
        <v>97</v>
      </c>
      <c r="J663" s="254"/>
      <c r="K663" s="246"/>
      <c r="L663" s="247">
        <v>1026.47</v>
      </c>
      <c r="M663" s="246"/>
      <c r="N663" s="250">
        <v>50759.11</v>
      </c>
      <c r="EZ663" s="149"/>
      <c r="FA663" s="231"/>
      <c r="FB663" s="231"/>
      <c r="FC663" s="231"/>
      <c r="FD663" s="231"/>
      <c r="FH663" s="164" t="s">
        <v>650</v>
      </c>
      <c r="FJ663" s="231"/>
      <c r="FL663" s="231"/>
    </row>
    <row r="664" spans="1:168" s="117" customFormat="1" ht="23.25" x14ac:dyDescent="0.25">
      <c r="A664" s="252"/>
      <c r="B664" s="243" t="s">
        <v>651</v>
      </c>
      <c r="C664" s="341" t="s">
        <v>652</v>
      </c>
      <c r="D664" s="341"/>
      <c r="E664" s="341"/>
      <c r="F664" s="245" t="s">
        <v>71</v>
      </c>
      <c r="G664" s="261">
        <v>51</v>
      </c>
      <c r="H664" s="246"/>
      <c r="I664" s="261">
        <v>51</v>
      </c>
      <c r="J664" s="254"/>
      <c r="K664" s="246"/>
      <c r="L664" s="249">
        <v>539.69000000000005</v>
      </c>
      <c r="M664" s="246"/>
      <c r="N664" s="250">
        <v>26687.78</v>
      </c>
      <c r="EZ664" s="149"/>
      <c r="FA664" s="231"/>
      <c r="FB664" s="231"/>
      <c r="FC664" s="231"/>
      <c r="FD664" s="231"/>
      <c r="FH664" s="164" t="s">
        <v>652</v>
      </c>
      <c r="FJ664" s="231"/>
      <c r="FL664" s="231"/>
    </row>
    <row r="665" spans="1:168" s="117" customFormat="1" ht="15" x14ac:dyDescent="0.25">
      <c r="A665" s="262"/>
      <c r="B665" s="312"/>
      <c r="C665" s="342" t="s">
        <v>74</v>
      </c>
      <c r="D665" s="342"/>
      <c r="E665" s="342"/>
      <c r="F665" s="234"/>
      <c r="G665" s="235"/>
      <c r="H665" s="235"/>
      <c r="I665" s="235"/>
      <c r="J665" s="238"/>
      <c r="K665" s="235"/>
      <c r="L665" s="267">
        <v>3063.09</v>
      </c>
      <c r="M665" s="257"/>
      <c r="N665" s="265">
        <v>134837.73000000001</v>
      </c>
      <c r="EZ665" s="149"/>
      <c r="FA665" s="231"/>
      <c r="FB665" s="231"/>
      <c r="FC665" s="231"/>
      <c r="FD665" s="231"/>
      <c r="FJ665" s="231" t="s">
        <v>74</v>
      </c>
      <c r="FL665" s="231"/>
    </row>
    <row r="666" spans="1:168" s="117" customFormat="1" ht="45" x14ac:dyDescent="0.25">
      <c r="A666" s="232" t="s">
        <v>735</v>
      </c>
      <c r="B666" s="314" t="s">
        <v>583</v>
      </c>
      <c r="C666" s="342" t="s">
        <v>584</v>
      </c>
      <c r="D666" s="342"/>
      <c r="E666" s="342"/>
      <c r="F666" s="234" t="s">
        <v>290</v>
      </c>
      <c r="G666" s="235">
        <v>330.48</v>
      </c>
      <c r="H666" s="236">
        <v>1</v>
      </c>
      <c r="I666" s="268">
        <v>330.48</v>
      </c>
      <c r="J666" s="264">
        <v>169.63</v>
      </c>
      <c r="K666" s="266">
        <v>1.04236</v>
      </c>
      <c r="L666" s="267">
        <v>58434</v>
      </c>
      <c r="M666" s="268">
        <v>9.1199999999999992</v>
      </c>
      <c r="N666" s="265">
        <v>532918.07999999996</v>
      </c>
      <c r="EZ666" s="149"/>
      <c r="FA666" s="231"/>
      <c r="FB666" s="231" t="s">
        <v>584</v>
      </c>
      <c r="FC666" s="231" t="s">
        <v>9</v>
      </c>
      <c r="FD666" s="231" t="s">
        <v>9</v>
      </c>
      <c r="FJ666" s="231"/>
      <c r="FL666" s="231"/>
    </row>
    <row r="667" spans="1:168" s="117" customFormat="1" ht="15" x14ac:dyDescent="0.25">
      <c r="A667" s="240"/>
      <c r="B667" s="313"/>
      <c r="C667" s="341" t="s">
        <v>736</v>
      </c>
      <c r="D667" s="341"/>
      <c r="E667" s="341"/>
      <c r="F667" s="341"/>
      <c r="G667" s="341"/>
      <c r="H667" s="341"/>
      <c r="I667" s="341"/>
      <c r="J667" s="341"/>
      <c r="K667" s="341"/>
      <c r="L667" s="341"/>
      <c r="M667" s="341"/>
      <c r="N667" s="343"/>
      <c r="EZ667" s="149"/>
      <c r="FA667" s="231"/>
      <c r="FB667" s="231"/>
      <c r="FC667" s="231"/>
      <c r="FD667" s="231"/>
      <c r="FE667" s="164" t="s">
        <v>736</v>
      </c>
      <c r="FJ667" s="231"/>
      <c r="FL667" s="231"/>
    </row>
    <row r="668" spans="1:168" s="117" customFormat="1" ht="15" x14ac:dyDescent="0.25">
      <c r="A668" s="240"/>
      <c r="B668" s="313"/>
      <c r="C668" s="341" t="s">
        <v>687</v>
      </c>
      <c r="D668" s="341"/>
      <c r="E668" s="341"/>
      <c r="F668" s="341"/>
      <c r="G668" s="341"/>
      <c r="H668" s="341"/>
      <c r="I668" s="341"/>
      <c r="J668" s="341"/>
      <c r="K668" s="341"/>
      <c r="L668" s="341"/>
      <c r="M668" s="341"/>
      <c r="N668" s="343"/>
      <c r="EZ668" s="149"/>
      <c r="FA668" s="231"/>
      <c r="FB668" s="231"/>
      <c r="FC668" s="231"/>
      <c r="FD668" s="231"/>
      <c r="FJ668" s="231"/>
      <c r="FK668" s="164" t="s">
        <v>687</v>
      </c>
      <c r="FL668" s="231"/>
    </row>
    <row r="669" spans="1:168" s="117" customFormat="1" ht="15" x14ac:dyDescent="0.25">
      <c r="A669" s="242"/>
      <c r="B669" s="243"/>
      <c r="C669" s="336" t="s">
        <v>631</v>
      </c>
      <c r="D669" s="336"/>
      <c r="E669" s="336"/>
      <c r="F669" s="336"/>
      <c r="G669" s="336"/>
      <c r="H669" s="336"/>
      <c r="I669" s="336"/>
      <c r="J669" s="336"/>
      <c r="K669" s="336"/>
      <c r="L669" s="336"/>
      <c r="M669" s="336"/>
      <c r="N669" s="345"/>
      <c r="EZ669" s="149"/>
      <c r="FA669" s="231"/>
      <c r="FB669" s="231"/>
      <c r="FC669" s="231"/>
      <c r="FD669" s="231"/>
      <c r="FF669" s="164" t="s">
        <v>631</v>
      </c>
      <c r="FJ669" s="231"/>
      <c r="FL669" s="231"/>
    </row>
    <row r="670" spans="1:168" s="117" customFormat="1" ht="15" x14ac:dyDescent="0.25">
      <c r="A670" s="242"/>
      <c r="B670" s="243"/>
      <c r="C670" s="336" t="s">
        <v>632</v>
      </c>
      <c r="D670" s="336"/>
      <c r="E670" s="336"/>
      <c r="F670" s="336"/>
      <c r="G670" s="336"/>
      <c r="H670" s="336"/>
      <c r="I670" s="336"/>
      <c r="J670" s="336"/>
      <c r="K670" s="336"/>
      <c r="L670" s="336"/>
      <c r="M670" s="336"/>
      <c r="N670" s="345"/>
      <c r="EZ670" s="149"/>
      <c r="FA670" s="231"/>
      <c r="FB670" s="231"/>
      <c r="FC670" s="231"/>
      <c r="FD670" s="231"/>
      <c r="FF670" s="164" t="s">
        <v>632</v>
      </c>
      <c r="FJ670" s="231"/>
      <c r="FL670" s="231"/>
    </row>
    <row r="671" spans="1:168" s="117" customFormat="1" ht="15" x14ac:dyDescent="0.25">
      <c r="A671" s="262"/>
      <c r="B671" s="312"/>
      <c r="C671" s="342" t="s">
        <v>74</v>
      </c>
      <c r="D671" s="342"/>
      <c r="E671" s="342"/>
      <c r="F671" s="234"/>
      <c r="G671" s="235"/>
      <c r="H671" s="235"/>
      <c r="I671" s="235"/>
      <c r="J671" s="238"/>
      <c r="K671" s="235"/>
      <c r="L671" s="267">
        <v>58434</v>
      </c>
      <c r="M671" s="257"/>
      <c r="N671" s="265">
        <v>532918.07999999996</v>
      </c>
      <c r="EZ671" s="149"/>
      <c r="FA671" s="231"/>
      <c r="FB671" s="231"/>
      <c r="FC671" s="231"/>
      <c r="FD671" s="231"/>
      <c r="FJ671" s="231" t="s">
        <v>74</v>
      </c>
      <c r="FL671" s="231"/>
    </row>
    <row r="672" spans="1:168" s="117" customFormat="1" ht="34.5" x14ac:dyDescent="0.25">
      <c r="A672" s="232" t="s">
        <v>737</v>
      </c>
      <c r="B672" s="314" t="s">
        <v>683</v>
      </c>
      <c r="C672" s="342" t="s">
        <v>684</v>
      </c>
      <c r="D672" s="342"/>
      <c r="E672" s="342"/>
      <c r="F672" s="234" t="s">
        <v>647</v>
      </c>
      <c r="G672" s="235">
        <v>0.2</v>
      </c>
      <c r="H672" s="236">
        <v>1</v>
      </c>
      <c r="I672" s="277">
        <v>0.2</v>
      </c>
      <c r="J672" s="238"/>
      <c r="K672" s="235"/>
      <c r="L672" s="238"/>
      <c r="M672" s="235"/>
      <c r="N672" s="239"/>
      <c r="EZ672" s="149"/>
      <c r="FA672" s="231"/>
      <c r="FB672" s="231" t="s">
        <v>684</v>
      </c>
      <c r="FC672" s="231" t="s">
        <v>9</v>
      </c>
      <c r="FD672" s="231" t="s">
        <v>9</v>
      </c>
      <c r="FJ672" s="231"/>
      <c r="FL672" s="231"/>
    </row>
    <row r="673" spans="1:168" s="117" customFormat="1" ht="15" x14ac:dyDescent="0.25">
      <c r="A673" s="240"/>
      <c r="B673" s="313"/>
      <c r="C673" s="341" t="s">
        <v>707</v>
      </c>
      <c r="D673" s="341"/>
      <c r="E673" s="341"/>
      <c r="F673" s="341"/>
      <c r="G673" s="341"/>
      <c r="H673" s="341"/>
      <c r="I673" s="341"/>
      <c r="J673" s="341"/>
      <c r="K673" s="341"/>
      <c r="L673" s="341"/>
      <c r="M673" s="341"/>
      <c r="N673" s="343"/>
      <c r="EZ673" s="149"/>
      <c r="FA673" s="231"/>
      <c r="FB673" s="231"/>
      <c r="FC673" s="231"/>
      <c r="FD673" s="231"/>
      <c r="FE673" s="164" t="s">
        <v>707</v>
      </c>
      <c r="FJ673" s="231"/>
      <c r="FL673" s="231"/>
    </row>
    <row r="674" spans="1:168" s="117" customFormat="1" ht="68.25" x14ac:dyDescent="0.25">
      <c r="A674" s="242"/>
      <c r="B674" s="243" t="s">
        <v>624</v>
      </c>
      <c r="C674" s="336" t="s">
        <v>625</v>
      </c>
      <c r="D674" s="336"/>
      <c r="E674" s="336"/>
      <c r="F674" s="336"/>
      <c r="G674" s="336"/>
      <c r="H674" s="336"/>
      <c r="I674" s="336"/>
      <c r="J674" s="336"/>
      <c r="K674" s="336"/>
      <c r="L674" s="336"/>
      <c r="M674" s="336"/>
      <c r="N674" s="345"/>
      <c r="EZ674" s="149"/>
      <c r="FA674" s="231"/>
      <c r="FB674" s="231"/>
      <c r="FC674" s="231"/>
      <c r="FD674" s="231"/>
      <c r="FF674" s="164" t="s">
        <v>625</v>
      </c>
      <c r="FJ674" s="231"/>
      <c r="FL674" s="231"/>
    </row>
    <row r="675" spans="1:168" s="117" customFormat="1" ht="15" x14ac:dyDescent="0.25">
      <c r="A675" s="244"/>
      <c r="B675" s="243" t="s">
        <v>57</v>
      </c>
      <c r="C675" s="341" t="s">
        <v>64</v>
      </c>
      <c r="D675" s="341"/>
      <c r="E675" s="341"/>
      <c r="F675" s="245"/>
      <c r="G675" s="246"/>
      <c r="H675" s="246"/>
      <c r="I675" s="246"/>
      <c r="J675" s="249">
        <v>278.99</v>
      </c>
      <c r="K675" s="248">
        <v>1.1499999999999999</v>
      </c>
      <c r="L675" s="249">
        <v>64.17</v>
      </c>
      <c r="M675" s="248">
        <v>49.45</v>
      </c>
      <c r="N675" s="250">
        <v>3173.21</v>
      </c>
      <c r="EZ675" s="149"/>
      <c r="FA675" s="231"/>
      <c r="FB675" s="231"/>
      <c r="FC675" s="231"/>
      <c r="FD675" s="231"/>
      <c r="FG675" s="164" t="s">
        <v>64</v>
      </c>
      <c r="FJ675" s="231"/>
      <c r="FL675" s="231"/>
    </row>
    <row r="676" spans="1:168" s="117" customFormat="1" ht="15" x14ac:dyDescent="0.25">
      <c r="A676" s="244"/>
      <c r="B676" s="243" t="s">
        <v>75</v>
      </c>
      <c r="C676" s="341" t="s">
        <v>79</v>
      </c>
      <c r="D676" s="341"/>
      <c r="E676" s="341"/>
      <c r="F676" s="245"/>
      <c r="G676" s="246"/>
      <c r="H676" s="246"/>
      <c r="I676" s="246"/>
      <c r="J676" s="249">
        <v>90.04</v>
      </c>
      <c r="K676" s="248">
        <v>1.1499999999999999</v>
      </c>
      <c r="L676" s="249">
        <v>20.71</v>
      </c>
      <c r="M676" s="248">
        <v>14.53</v>
      </c>
      <c r="N676" s="251">
        <v>300.92</v>
      </c>
      <c r="EZ676" s="149"/>
      <c r="FA676" s="231"/>
      <c r="FB676" s="231"/>
      <c r="FC676" s="231"/>
      <c r="FD676" s="231"/>
      <c r="FG676" s="164" t="s">
        <v>79</v>
      </c>
      <c r="FJ676" s="231"/>
      <c r="FL676" s="231"/>
    </row>
    <row r="677" spans="1:168" s="117" customFormat="1" ht="15" x14ac:dyDescent="0.25">
      <c r="A677" s="244"/>
      <c r="B677" s="243" t="s">
        <v>80</v>
      </c>
      <c r="C677" s="341" t="s">
        <v>81</v>
      </c>
      <c r="D677" s="341"/>
      <c r="E677" s="341"/>
      <c r="F677" s="245"/>
      <c r="G677" s="246"/>
      <c r="H677" s="246"/>
      <c r="I677" s="246"/>
      <c r="J677" s="249">
        <v>5.0199999999999996</v>
      </c>
      <c r="K677" s="248">
        <v>1.1499999999999999</v>
      </c>
      <c r="L677" s="249">
        <v>1.1499999999999999</v>
      </c>
      <c r="M677" s="248">
        <v>49.45</v>
      </c>
      <c r="N677" s="251">
        <v>56.87</v>
      </c>
      <c r="EZ677" s="149"/>
      <c r="FA677" s="231"/>
      <c r="FB677" s="231"/>
      <c r="FC677" s="231"/>
      <c r="FD677" s="231"/>
      <c r="FG677" s="164" t="s">
        <v>81</v>
      </c>
      <c r="FJ677" s="231"/>
      <c r="FL677" s="231"/>
    </row>
    <row r="678" spans="1:168" s="117" customFormat="1" ht="15" x14ac:dyDescent="0.25">
      <c r="A678" s="244"/>
      <c r="B678" s="243" t="s">
        <v>82</v>
      </c>
      <c r="C678" s="341" t="s">
        <v>83</v>
      </c>
      <c r="D678" s="341"/>
      <c r="E678" s="341"/>
      <c r="F678" s="245"/>
      <c r="G678" s="246"/>
      <c r="H678" s="246"/>
      <c r="I678" s="246"/>
      <c r="J678" s="249">
        <v>37.630000000000003</v>
      </c>
      <c r="K678" s="246"/>
      <c r="L678" s="249">
        <v>7.53</v>
      </c>
      <c r="M678" s="248">
        <v>9.1199999999999992</v>
      </c>
      <c r="N678" s="251">
        <v>68.67</v>
      </c>
      <c r="EZ678" s="149"/>
      <c r="FA678" s="231"/>
      <c r="FB678" s="231"/>
      <c r="FC678" s="231"/>
      <c r="FD678" s="231"/>
      <c r="FG678" s="164" t="s">
        <v>83</v>
      </c>
      <c r="FJ678" s="231"/>
      <c r="FL678" s="231"/>
    </row>
    <row r="679" spans="1:168" s="117" customFormat="1" ht="15" x14ac:dyDescent="0.25">
      <c r="A679" s="252"/>
      <c r="B679" s="243"/>
      <c r="C679" s="341" t="s">
        <v>65</v>
      </c>
      <c r="D679" s="341"/>
      <c r="E679" s="341"/>
      <c r="F679" s="245" t="s">
        <v>66</v>
      </c>
      <c r="G679" s="248">
        <v>29.68</v>
      </c>
      <c r="H679" s="248">
        <v>1.1499999999999999</v>
      </c>
      <c r="I679" s="270">
        <v>6.8263999999999996</v>
      </c>
      <c r="J679" s="254"/>
      <c r="K679" s="246"/>
      <c r="L679" s="254"/>
      <c r="M679" s="246"/>
      <c r="N679" s="255"/>
      <c r="EZ679" s="149"/>
      <c r="FA679" s="231"/>
      <c r="FB679" s="231"/>
      <c r="FC679" s="231"/>
      <c r="FD679" s="231"/>
      <c r="FH679" s="164" t="s">
        <v>65</v>
      </c>
      <c r="FJ679" s="231"/>
      <c r="FL679" s="231"/>
    </row>
    <row r="680" spans="1:168" s="117" customFormat="1" ht="15" x14ac:dyDescent="0.25">
      <c r="A680" s="252"/>
      <c r="B680" s="243"/>
      <c r="C680" s="341" t="s">
        <v>84</v>
      </c>
      <c r="D680" s="341"/>
      <c r="E680" s="341"/>
      <c r="F680" s="245" t="s">
        <v>66</v>
      </c>
      <c r="G680" s="271">
        <v>0.4</v>
      </c>
      <c r="H680" s="248">
        <v>1.1499999999999999</v>
      </c>
      <c r="I680" s="269">
        <v>9.1999999999999998E-2</v>
      </c>
      <c r="J680" s="254"/>
      <c r="K680" s="246"/>
      <c r="L680" s="254"/>
      <c r="M680" s="246"/>
      <c r="N680" s="255"/>
      <c r="EZ680" s="149"/>
      <c r="FA680" s="231"/>
      <c r="FB680" s="231"/>
      <c r="FC680" s="231"/>
      <c r="FD680" s="231"/>
      <c r="FH680" s="164" t="s">
        <v>84</v>
      </c>
      <c r="FJ680" s="231"/>
      <c r="FL680" s="231"/>
    </row>
    <row r="681" spans="1:168" s="117" customFormat="1" ht="15" x14ac:dyDescent="0.25">
      <c r="A681" s="240"/>
      <c r="B681" s="243"/>
      <c r="C681" s="344" t="s">
        <v>67</v>
      </c>
      <c r="D681" s="344"/>
      <c r="E681" s="344"/>
      <c r="F681" s="256"/>
      <c r="G681" s="257"/>
      <c r="H681" s="257"/>
      <c r="I681" s="257"/>
      <c r="J681" s="259">
        <v>406.66</v>
      </c>
      <c r="K681" s="257"/>
      <c r="L681" s="259">
        <v>92.41</v>
      </c>
      <c r="M681" s="257"/>
      <c r="N681" s="260">
        <v>3542.8</v>
      </c>
      <c r="EZ681" s="149"/>
      <c r="FA681" s="231"/>
      <c r="FB681" s="231"/>
      <c r="FC681" s="231"/>
      <c r="FD681" s="231"/>
      <c r="FI681" s="164" t="s">
        <v>67</v>
      </c>
      <c r="FJ681" s="231"/>
      <c r="FL681" s="231"/>
    </row>
    <row r="682" spans="1:168" s="117" customFormat="1" ht="15" x14ac:dyDescent="0.25">
      <c r="A682" s="252"/>
      <c r="B682" s="243"/>
      <c r="C682" s="341" t="s">
        <v>68</v>
      </c>
      <c r="D682" s="341"/>
      <c r="E682" s="341"/>
      <c r="F682" s="245"/>
      <c r="G682" s="246"/>
      <c r="H682" s="246"/>
      <c r="I682" s="246"/>
      <c r="J682" s="254"/>
      <c r="K682" s="246"/>
      <c r="L682" s="249">
        <v>65.319999999999993</v>
      </c>
      <c r="M682" s="246"/>
      <c r="N682" s="250">
        <v>3230.08</v>
      </c>
      <c r="EZ682" s="149"/>
      <c r="FA682" s="231"/>
      <c r="FB682" s="231"/>
      <c r="FC682" s="231"/>
      <c r="FD682" s="231"/>
      <c r="FH682" s="164" t="s">
        <v>68</v>
      </c>
      <c r="FJ682" s="231"/>
      <c r="FL682" s="231"/>
    </row>
    <row r="683" spans="1:168" s="117" customFormat="1" ht="23.25" x14ac:dyDescent="0.25">
      <c r="A683" s="252"/>
      <c r="B683" s="243" t="s">
        <v>649</v>
      </c>
      <c r="C683" s="341" t="s">
        <v>650</v>
      </c>
      <c r="D683" s="341"/>
      <c r="E683" s="341"/>
      <c r="F683" s="245" t="s">
        <v>71</v>
      </c>
      <c r="G683" s="261">
        <v>97</v>
      </c>
      <c r="H683" s="246"/>
      <c r="I683" s="261">
        <v>97</v>
      </c>
      <c r="J683" s="254"/>
      <c r="K683" s="246"/>
      <c r="L683" s="249">
        <v>63.36</v>
      </c>
      <c r="M683" s="246"/>
      <c r="N683" s="250">
        <v>3133.18</v>
      </c>
      <c r="EZ683" s="149"/>
      <c r="FA683" s="231"/>
      <c r="FB683" s="231"/>
      <c r="FC683" s="231"/>
      <c r="FD683" s="231"/>
      <c r="FH683" s="164" t="s">
        <v>650</v>
      </c>
      <c r="FJ683" s="231"/>
      <c r="FL683" s="231"/>
    </row>
    <row r="684" spans="1:168" s="117" customFormat="1" ht="23.25" x14ac:dyDescent="0.25">
      <c r="A684" s="252"/>
      <c r="B684" s="243" t="s">
        <v>651</v>
      </c>
      <c r="C684" s="341" t="s">
        <v>652</v>
      </c>
      <c r="D684" s="341"/>
      <c r="E684" s="341"/>
      <c r="F684" s="245" t="s">
        <v>71</v>
      </c>
      <c r="G684" s="261">
        <v>51</v>
      </c>
      <c r="H684" s="246"/>
      <c r="I684" s="261">
        <v>51</v>
      </c>
      <c r="J684" s="254"/>
      <c r="K684" s="246"/>
      <c r="L684" s="249">
        <v>33.31</v>
      </c>
      <c r="M684" s="246"/>
      <c r="N684" s="250">
        <v>1647.34</v>
      </c>
      <c r="EZ684" s="149"/>
      <c r="FA684" s="231"/>
      <c r="FB684" s="231"/>
      <c r="FC684" s="231"/>
      <c r="FD684" s="231"/>
      <c r="FH684" s="164" t="s">
        <v>652</v>
      </c>
      <c r="FJ684" s="231"/>
      <c r="FL684" s="231"/>
    </row>
    <row r="685" spans="1:168" s="117" customFormat="1" ht="15" x14ac:dyDescent="0.25">
      <c r="A685" s="262"/>
      <c r="B685" s="312"/>
      <c r="C685" s="342" t="s">
        <v>74</v>
      </c>
      <c r="D685" s="342"/>
      <c r="E685" s="342"/>
      <c r="F685" s="234"/>
      <c r="G685" s="235"/>
      <c r="H685" s="235"/>
      <c r="I685" s="235"/>
      <c r="J685" s="238"/>
      <c r="K685" s="235"/>
      <c r="L685" s="264">
        <v>189.08</v>
      </c>
      <c r="M685" s="257"/>
      <c r="N685" s="265">
        <v>8323.32</v>
      </c>
      <c r="EZ685" s="149"/>
      <c r="FA685" s="231"/>
      <c r="FB685" s="231"/>
      <c r="FC685" s="231"/>
      <c r="FD685" s="231"/>
      <c r="FJ685" s="231" t="s">
        <v>74</v>
      </c>
      <c r="FL685" s="231"/>
    </row>
    <row r="686" spans="1:168" s="117" customFormat="1" ht="45" x14ac:dyDescent="0.25">
      <c r="A686" s="232" t="s">
        <v>738</v>
      </c>
      <c r="B686" s="314" t="s">
        <v>583</v>
      </c>
      <c r="C686" s="342" t="s">
        <v>584</v>
      </c>
      <c r="D686" s="342"/>
      <c r="E686" s="342"/>
      <c r="F686" s="234" t="s">
        <v>290</v>
      </c>
      <c r="G686" s="235">
        <v>20.399999999999999</v>
      </c>
      <c r="H686" s="236">
        <v>1</v>
      </c>
      <c r="I686" s="277">
        <v>20.399999999999999</v>
      </c>
      <c r="J686" s="264">
        <v>169.63</v>
      </c>
      <c r="K686" s="266">
        <v>1.04236</v>
      </c>
      <c r="L686" s="267">
        <v>3607.04</v>
      </c>
      <c r="M686" s="268">
        <v>9.1199999999999992</v>
      </c>
      <c r="N686" s="265">
        <v>32896.199999999997</v>
      </c>
      <c r="EZ686" s="149"/>
      <c r="FA686" s="231"/>
      <c r="FB686" s="231" t="s">
        <v>584</v>
      </c>
      <c r="FC686" s="231" t="s">
        <v>9</v>
      </c>
      <c r="FD686" s="231" t="s">
        <v>9</v>
      </c>
      <c r="FJ686" s="231"/>
      <c r="FL686" s="231"/>
    </row>
    <row r="687" spans="1:168" s="117" customFormat="1" ht="15" x14ac:dyDescent="0.25">
      <c r="A687" s="240"/>
      <c r="B687" s="313"/>
      <c r="C687" s="341" t="s">
        <v>708</v>
      </c>
      <c r="D687" s="341"/>
      <c r="E687" s="341"/>
      <c r="F687" s="341"/>
      <c r="G687" s="341"/>
      <c r="H687" s="341"/>
      <c r="I687" s="341"/>
      <c r="J687" s="341"/>
      <c r="K687" s="341"/>
      <c r="L687" s="341"/>
      <c r="M687" s="341"/>
      <c r="N687" s="343"/>
      <c r="EZ687" s="149"/>
      <c r="FA687" s="231"/>
      <c r="FB687" s="231"/>
      <c r="FC687" s="231"/>
      <c r="FD687" s="231"/>
      <c r="FE687" s="164" t="s">
        <v>708</v>
      </c>
      <c r="FJ687" s="231"/>
      <c r="FL687" s="231"/>
    </row>
    <row r="688" spans="1:168" s="117" customFormat="1" ht="15" x14ac:dyDescent="0.25">
      <c r="A688" s="240"/>
      <c r="B688" s="313"/>
      <c r="C688" s="341" t="s">
        <v>687</v>
      </c>
      <c r="D688" s="341"/>
      <c r="E688" s="341"/>
      <c r="F688" s="341"/>
      <c r="G688" s="341"/>
      <c r="H688" s="341"/>
      <c r="I688" s="341"/>
      <c r="J688" s="341"/>
      <c r="K688" s="341"/>
      <c r="L688" s="341"/>
      <c r="M688" s="341"/>
      <c r="N688" s="343"/>
      <c r="EZ688" s="149"/>
      <c r="FA688" s="231"/>
      <c r="FB688" s="231"/>
      <c r="FC688" s="231"/>
      <c r="FD688" s="231"/>
      <c r="FJ688" s="231"/>
      <c r="FK688" s="164" t="s">
        <v>687</v>
      </c>
      <c r="FL688" s="231"/>
    </row>
    <row r="689" spans="1:168" s="117" customFormat="1" ht="15" x14ac:dyDescent="0.25">
      <c r="A689" s="242"/>
      <c r="B689" s="243"/>
      <c r="C689" s="336" t="s">
        <v>631</v>
      </c>
      <c r="D689" s="336"/>
      <c r="E689" s="336"/>
      <c r="F689" s="336"/>
      <c r="G689" s="336"/>
      <c r="H689" s="336"/>
      <c r="I689" s="336"/>
      <c r="J689" s="336"/>
      <c r="K689" s="336"/>
      <c r="L689" s="336"/>
      <c r="M689" s="336"/>
      <c r="N689" s="345"/>
      <c r="EZ689" s="149"/>
      <c r="FA689" s="231"/>
      <c r="FB689" s="231"/>
      <c r="FC689" s="231"/>
      <c r="FD689" s="231"/>
      <c r="FF689" s="164" t="s">
        <v>631</v>
      </c>
      <c r="FJ689" s="231"/>
      <c r="FL689" s="231"/>
    </row>
    <row r="690" spans="1:168" s="117" customFormat="1" ht="15" x14ac:dyDescent="0.25">
      <c r="A690" s="242"/>
      <c r="B690" s="243"/>
      <c r="C690" s="336" t="s">
        <v>632</v>
      </c>
      <c r="D690" s="336"/>
      <c r="E690" s="336"/>
      <c r="F690" s="336"/>
      <c r="G690" s="336"/>
      <c r="H690" s="336"/>
      <c r="I690" s="336"/>
      <c r="J690" s="336"/>
      <c r="K690" s="336"/>
      <c r="L690" s="336"/>
      <c r="M690" s="336"/>
      <c r="N690" s="345"/>
      <c r="EZ690" s="149"/>
      <c r="FA690" s="231"/>
      <c r="FB690" s="231"/>
      <c r="FC690" s="231"/>
      <c r="FD690" s="231"/>
      <c r="FF690" s="164" t="s">
        <v>632</v>
      </c>
      <c r="FJ690" s="231"/>
      <c r="FL690" s="231"/>
    </row>
    <row r="691" spans="1:168" s="117" customFormat="1" ht="15" x14ac:dyDescent="0.25">
      <c r="A691" s="262"/>
      <c r="B691" s="312"/>
      <c r="C691" s="342" t="s">
        <v>74</v>
      </c>
      <c r="D691" s="342"/>
      <c r="E691" s="342"/>
      <c r="F691" s="234"/>
      <c r="G691" s="235"/>
      <c r="H691" s="235"/>
      <c r="I691" s="235"/>
      <c r="J691" s="238"/>
      <c r="K691" s="235"/>
      <c r="L691" s="267">
        <v>3607.04</v>
      </c>
      <c r="M691" s="257"/>
      <c r="N691" s="265">
        <v>32896.199999999997</v>
      </c>
      <c r="EZ691" s="149"/>
      <c r="FA691" s="231"/>
      <c r="FB691" s="231"/>
      <c r="FC691" s="231"/>
      <c r="FD691" s="231"/>
      <c r="FJ691" s="231" t="s">
        <v>74</v>
      </c>
      <c r="FL691" s="231"/>
    </row>
    <row r="692" spans="1:168" s="117" customFormat="1" ht="34.5" x14ac:dyDescent="0.25">
      <c r="A692" s="232" t="s">
        <v>739</v>
      </c>
      <c r="B692" s="314" t="s">
        <v>683</v>
      </c>
      <c r="C692" s="342" t="s">
        <v>684</v>
      </c>
      <c r="D692" s="342"/>
      <c r="E692" s="342"/>
      <c r="F692" s="234" t="s">
        <v>647</v>
      </c>
      <c r="G692" s="235">
        <v>0.4</v>
      </c>
      <c r="H692" s="236">
        <v>1</v>
      </c>
      <c r="I692" s="277">
        <v>0.4</v>
      </c>
      <c r="J692" s="238"/>
      <c r="K692" s="235"/>
      <c r="L692" s="238"/>
      <c r="M692" s="235"/>
      <c r="N692" s="239"/>
      <c r="EZ692" s="149"/>
      <c r="FA692" s="231"/>
      <c r="FB692" s="231" t="s">
        <v>684</v>
      </c>
      <c r="FC692" s="231" t="s">
        <v>9</v>
      </c>
      <c r="FD692" s="231" t="s">
        <v>9</v>
      </c>
      <c r="FJ692" s="231"/>
      <c r="FL692" s="231"/>
    </row>
    <row r="693" spans="1:168" s="117" customFormat="1" ht="15" x14ac:dyDescent="0.25">
      <c r="A693" s="240"/>
      <c r="B693" s="313"/>
      <c r="C693" s="341" t="s">
        <v>709</v>
      </c>
      <c r="D693" s="341"/>
      <c r="E693" s="341"/>
      <c r="F693" s="341"/>
      <c r="G693" s="341"/>
      <c r="H693" s="341"/>
      <c r="I693" s="341"/>
      <c r="J693" s="341"/>
      <c r="K693" s="341"/>
      <c r="L693" s="341"/>
      <c r="M693" s="341"/>
      <c r="N693" s="343"/>
      <c r="EZ693" s="149"/>
      <c r="FA693" s="231"/>
      <c r="FB693" s="231"/>
      <c r="FC693" s="231"/>
      <c r="FD693" s="231"/>
      <c r="FE693" s="164" t="s">
        <v>709</v>
      </c>
      <c r="FJ693" s="231"/>
      <c r="FL693" s="231"/>
    </row>
    <row r="694" spans="1:168" s="117" customFormat="1" ht="68.25" x14ac:dyDescent="0.25">
      <c r="A694" s="242"/>
      <c r="B694" s="243" t="s">
        <v>624</v>
      </c>
      <c r="C694" s="336" t="s">
        <v>625</v>
      </c>
      <c r="D694" s="336"/>
      <c r="E694" s="336"/>
      <c r="F694" s="336"/>
      <c r="G694" s="336"/>
      <c r="H694" s="336"/>
      <c r="I694" s="336"/>
      <c r="J694" s="336"/>
      <c r="K694" s="336"/>
      <c r="L694" s="336"/>
      <c r="M694" s="336"/>
      <c r="N694" s="345"/>
      <c r="EZ694" s="149"/>
      <c r="FA694" s="231"/>
      <c r="FB694" s="231"/>
      <c r="FC694" s="231"/>
      <c r="FD694" s="231"/>
      <c r="FF694" s="164" t="s">
        <v>625</v>
      </c>
      <c r="FJ694" s="231"/>
      <c r="FL694" s="231"/>
    </row>
    <row r="695" spans="1:168" s="117" customFormat="1" ht="15" x14ac:dyDescent="0.25">
      <c r="A695" s="244"/>
      <c r="B695" s="243" t="s">
        <v>57</v>
      </c>
      <c r="C695" s="341" t="s">
        <v>64</v>
      </c>
      <c r="D695" s="341"/>
      <c r="E695" s="341"/>
      <c r="F695" s="245"/>
      <c r="G695" s="246"/>
      <c r="H695" s="246"/>
      <c r="I695" s="246"/>
      <c r="J695" s="249">
        <v>278.99</v>
      </c>
      <c r="K695" s="248">
        <v>1.1499999999999999</v>
      </c>
      <c r="L695" s="249">
        <v>128.34</v>
      </c>
      <c r="M695" s="248">
        <v>49.45</v>
      </c>
      <c r="N695" s="250">
        <v>6346.41</v>
      </c>
      <c r="EZ695" s="149"/>
      <c r="FA695" s="231"/>
      <c r="FB695" s="231"/>
      <c r="FC695" s="231"/>
      <c r="FD695" s="231"/>
      <c r="FG695" s="164" t="s">
        <v>64</v>
      </c>
      <c r="FJ695" s="231"/>
      <c r="FL695" s="231"/>
    </row>
    <row r="696" spans="1:168" s="117" customFormat="1" ht="15" x14ac:dyDescent="0.25">
      <c r="A696" s="244"/>
      <c r="B696" s="243" t="s">
        <v>75</v>
      </c>
      <c r="C696" s="341" t="s">
        <v>79</v>
      </c>
      <c r="D696" s="341"/>
      <c r="E696" s="341"/>
      <c r="F696" s="245"/>
      <c r="G696" s="246"/>
      <c r="H696" s="246"/>
      <c r="I696" s="246"/>
      <c r="J696" s="249">
        <v>90.04</v>
      </c>
      <c r="K696" s="248">
        <v>1.1499999999999999</v>
      </c>
      <c r="L696" s="249">
        <v>41.42</v>
      </c>
      <c r="M696" s="248">
        <v>14.53</v>
      </c>
      <c r="N696" s="251">
        <v>601.83000000000004</v>
      </c>
      <c r="EZ696" s="149"/>
      <c r="FA696" s="231"/>
      <c r="FB696" s="231"/>
      <c r="FC696" s="231"/>
      <c r="FD696" s="231"/>
      <c r="FG696" s="164" t="s">
        <v>79</v>
      </c>
      <c r="FJ696" s="231"/>
      <c r="FL696" s="231"/>
    </row>
    <row r="697" spans="1:168" s="117" customFormat="1" ht="15" x14ac:dyDescent="0.25">
      <c r="A697" s="244"/>
      <c r="B697" s="243" t="s">
        <v>80</v>
      </c>
      <c r="C697" s="341" t="s">
        <v>81</v>
      </c>
      <c r="D697" s="341"/>
      <c r="E697" s="341"/>
      <c r="F697" s="245"/>
      <c r="G697" s="246"/>
      <c r="H697" s="246"/>
      <c r="I697" s="246"/>
      <c r="J697" s="249">
        <v>5.0199999999999996</v>
      </c>
      <c r="K697" s="248">
        <v>1.1499999999999999</v>
      </c>
      <c r="L697" s="249">
        <v>2.31</v>
      </c>
      <c r="M697" s="248">
        <v>49.45</v>
      </c>
      <c r="N697" s="251">
        <v>114.23</v>
      </c>
      <c r="EZ697" s="149"/>
      <c r="FA697" s="231"/>
      <c r="FB697" s="231"/>
      <c r="FC697" s="231"/>
      <c r="FD697" s="231"/>
      <c r="FG697" s="164" t="s">
        <v>81</v>
      </c>
      <c r="FJ697" s="231"/>
      <c r="FL697" s="231"/>
    </row>
    <row r="698" spans="1:168" s="117" customFormat="1" ht="15" x14ac:dyDescent="0.25">
      <c r="A698" s="244"/>
      <c r="B698" s="243" t="s">
        <v>82</v>
      </c>
      <c r="C698" s="341" t="s">
        <v>83</v>
      </c>
      <c r="D698" s="341"/>
      <c r="E698" s="341"/>
      <c r="F698" s="245"/>
      <c r="G698" s="246"/>
      <c r="H698" s="246"/>
      <c r="I698" s="246"/>
      <c r="J698" s="249">
        <v>37.630000000000003</v>
      </c>
      <c r="K698" s="246"/>
      <c r="L698" s="249">
        <v>15.05</v>
      </c>
      <c r="M698" s="248">
        <v>9.1199999999999992</v>
      </c>
      <c r="N698" s="251">
        <v>137.26</v>
      </c>
      <c r="EZ698" s="149"/>
      <c r="FA698" s="231"/>
      <c r="FB698" s="231"/>
      <c r="FC698" s="231"/>
      <c r="FD698" s="231"/>
      <c r="FG698" s="164" t="s">
        <v>83</v>
      </c>
      <c r="FJ698" s="231"/>
      <c r="FL698" s="231"/>
    </row>
    <row r="699" spans="1:168" s="117" customFormat="1" ht="15" x14ac:dyDescent="0.25">
      <c r="A699" s="252"/>
      <c r="B699" s="243"/>
      <c r="C699" s="341" t="s">
        <v>65</v>
      </c>
      <c r="D699" s="341"/>
      <c r="E699" s="341"/>
      <c r="F699" s="245" t="s">
        <v>66</v>
      </c>
      <c r="G699" s="248">
        <v>29.68</v>
      </c>
      <c r="H699" s="248">
        <v>1.1499999999999999</v>
      </c>
      <c r="I699" s="270">
        <v>13.652799999999999</v>
      </c>
      <c r="J699" s="254"/>
      <c r="K699" s="246"/>
      <c r="L699" s="254"/>
      <c r="M699" s="246"/>
      <c r="N699" s="255"/>
      <c r="EZ699" s="149"/>
      <c r="FA699" s="231"/>
      <c r="FB699" s="231"/>
      <c r="FC699" s="231"/>
      <c r="FD699" s="231"/>
      <c r="FH699" s="164" t="s">
        <v>65</v>
      </c>
      <c r="FJ699" s="231"/>
      <c r="FL699" s="231"/>
    </row>
    <row r="700" spans="1:168" s="117" customFormat="1" ht="15" x14ac:dyDescent="0.25">
      <c r="A700" s="252"/>
      <c r="B700" s="243"/>
      <c r="C700" s="341" t="s">
        <v>84</v>
      </c>
      <c r="D700" s="341"/>
      <c r="E700" s="341"/>
      <c r="F700" s="245" t="s">
        <v>66</v>
      </c>
      <c r="G700" s="271">
        <v>0.4</v>
      </c>
      <c r="H700" s="248">
        <v>1.1499999999999999</v>
      </c>
      <c r="I700" s="269">
        <v>0.184</v>
      </c>
      <c r="J700" s="254"/>
      <c r="K700" s="246"/>
      <c r="L700" s="254"/>
      <c r="M700" s="246"/>
      <c r="N700" s="255"/>
      <c r="EZ700" s="149"/>
      <c r="FA700" s="231"/>
      <c r="FB700" s="231"/>
      <c r="FC700" s="231"/>
      <c r="FD700" s="231"/>
      <c r="FH700" s="164" t="s">
        <v>84</v>
      </c>
      <c r="FJ700" s="231"/>
      <c r="FL700" s="231"/>
    </row>
    <row r="701" spans="1:168" s="117" customFormat="1" ht="15" x14ac:dyDescent="0.25">
      <c r="A701" s="240"/>
      <c r="B701" s="243"/>
      <c r="C701" s="344" t="s">
        <v>67</v>
      </c>
      <c r="D701" s="344"/>
      <c r="E701" s="344"/>
      <c r="F701" s="256"/>
      <c r="G701" s="257"/>
      <c r="H701" s="257"/>
      <c r="I701" s="257"/>
      <c r="J701" s="259">
        <v>406.66</v>
      </c>
      <c r="K701" s="257"/>
      <c r="L701" s="259">
        <v>184.81</v>
      </c>
      <c r="M701" s="257"/>
      <c r="N701" s="260">
        <v>7085.5</v>
      </c>
      <c r="EZ701" s="149"/>
      <c r="FA701" s="231"/>
      <c r="FB701" s="231"/>
      <c r="FC701" s="231"/>
      <c r="FD701" s="231"/>
      <c r="FI701" s="164" t="s">
        <v>67</v>
      </c>
      <c r="FJ701" s="231"/>
      <c r="FL701" s="231"/>
    </row>
    <row r="702" spans="1:168" s="117" customFormat="1" ht="15" x14ac:dyDescent="0.25">
      <c r="A702" s="252"/>
      <c r="B702" s="243"/>
      <c r="C702" s="341" t="s">
        <v>68</v>
      </c>
      <c r="D702" s="341"/>
      <c r="E702" s="341"/>
      <c r="F702" s="245"/>
      <c r="G702" s="246"/>
      <c r="H702" s="246"/>
      <c r="I702" s="246"/>
      <c r="J702" s="254"/>
      <c r="K702" s="246"/>
      <c r="L702" s="249">
        <v>130.65</v>
      </c>
      <c r="M702" s="246"/>
      <c r="N702" s="250">
        <v>6460.64</v>
      </c>
      <c r="EZ702" s="149"/>
      <c r="FA702" s="231"/>
      <c r="FB702" s="231"/>
      <c r="FC702" s="231"/>
      <c r="FD702" s="231"/>
      <c r="FH702" s="164" t="s">
        <v>68</v>
      </c>
      <c r="FJ702" s="231"/>
      <c r="FL702" s="231"/>
    </row>
    <row r="703" spans="1:168" s="117" customFormat="1" ht="23.25" x14ac:dyDescent="0.25">
      <c r="A703" s="252"/>
      <c r="B703" s="243" t="s">
        <v>649</v>
      </c>
      <c r="C703" s="341" t="s">
        <v>650</v>
      </c>
      <c r="D703" s="341"/>
      <c r="E703" s="341"/>
      <c r="F703" s="245" t="s">
        <v>71</v>
      </c>
      <c r="G703" s="261">
        <v>97</v>
      </c>
      <c r="H703" s="246"/>
      <c r="I703" s="261">
        <v>97</v>
      </c>
      <c r="J703" s="254"/>
      <c r="K703" s="246"/>
      <c r="L703" s="249">
        <v>126.73</v>
      </c>
      <c r="M703" s="246"/>
      <c r="N703" s="250">
        <v>6266.82</v>
      </c>
      <c r="EZ703" s="149"/>
      <c r="FA703" s="231"/>
      <c r="FB703" s="231"/>
      <c r="FC703" s="231"/>
      <c r="FD703" s="231"/>
      <c r="FH703" s="164" t="s">
        <v>650</v>
      </c>
      <c r="FJ703" s="231"/>
      <c r="FL703" s="231"/>
    </row>
    <row r="704" spans="1:168" s="117" customFormat="1" ht="23.25" x14ac:dyDescent="0.25">
      <c r="A704" s="252"/>
      <c r="B704" s="243" t="s">
        <v>651</v>
      </c>
      <c r="C704" s="341" t="s">
        <v>652</v>
      </c>
      <c r="D704" s="341"/>
      <c r="E704" s="341"/>
      <c r="F704" s="245" t="s">
        <v>71</v>
      </c>
      <c r="G704" s="261">
        <v>51</v>
      </c>
      <c r="H704" s="246"/>
      <c r="I704" s="261">
        <v>51</v>
      </c>
      <c r="J704" s="254"/>
      <c r="K704" s="246"/>
      <c r="L704" s="249">
        <v>66.63</v>
      </c>
      <c r="M704" s="246"/>
      <c r="N704" s="250">
        <v>3294.93</v>
      </c>
      <c r="EZ704" s="149"/>
      <c r="FA704" s="231"/>
      <c r="FB704" s="231"/>
      <c r="FC704" s="231"/>
      <c r="FD704" s="231"/>
      <c r="FH704" s="164" t="s">
        <v>652</v>
      </c>
      <c r="FJ704" s="231"/>
      <c r="FL704" s="231"/>
    </row>
    <row r="705" spans="1:168" s="117" customFormat="1" ht="15" x14ac:dyDescent="0.25">
      <c r="A705" s="262"/>
      <c r="B705" s="312"/>
      <c r="C705" s="342" t="s">
        <v>74</v>
      </c>
      <c r="D705" s="342"/>
      <c r="E705" s="342"/>
      <c r="F705" s="234"/>
      <c r="G705" s="235"/>
      <c r="H705" s="235"/>
      <c r="I705" s="235"/>
      <c r="J705" s="238"/>
      <c r="K705" s="235"/>
      <c r="L705" s="264">
        <v>378.17</v>
      </c>
      <c r="M705" s="257"/>
      <c r="N705" s="265">
        <v>16647.25</v>
      </c>
      <c r="EZ705" s="149"/>
      <c r="FA705" s="231"/>
      <c r="FB705" s="231"/>
      <c r="FC705" s="231"/>
      <c r="FD705" s="231"/>
      <c r="FJ705" s="231" t="s">
        <v>74</v>
      </c>
      <c r="FL705" s="231"/>
    </row>
    <row r="706" spans="1:168" s="117" customFormat="1" ht="45" x14ac:dyDescent="0.25">
      <c r="A706" s="232" t="s">
        <v>740</v>
      </c>
      <c r="B706" s="314" t="s">
        <v>583</v>
      </c>
      <c r="C706" s="342" t="s">
        <v>584</v>
      </c>
      <c r="D706" s="342"/>
      <c r="E706" s="342"/>
      <c r="F706" s="234" t="s">
        <v>290</v>
      </c>
      <c r="G706" s="235">
        <v>40.799999999999997</v>
      </c>
      <c r="H706" s="236">
        <v>1</v>
      </c>
      <c r="I706" s="277">
        <v>40.799999999999997</v>
      </c>
      <c r="J706" s="264">
        <v>169.63</v>
      </c>
      <c r="K706" s="266">
        <v>1.04236</v>
      </c>
      <c r="L706" s="267">
        <v>7214.07</v>
      </c>
      <c r="M706" s="268">
        <v>9.1199999999999992</v>
      </c>
      <c r="N706" s="265">
        <v>65792.320000000007</v>
      </c>
      <c r="EZ706" s="149"/>
      <c r="FA706" s="231"/>
      <c r="FB706" s="231" t="s">
        <v>584</v>
      </c>
      <c r="FC706" s="231" t="s">
        <v>9</v>
      </c>
      <c r="FD706" s="231" t="s">
        <v>9</v>
      </c>
      <c r="FJ706" s="231"/>
      <c r="FL706" s="231"/>
    </row>
    <row r="707" spans="1:168" s="117" customFormat="1" ht="15" x14ac:dyDescent="0.25">
      <c r="A707" s="240"/>
      <c r="B707" s="313"/>
      <c r="C707" s="341" t="s">
        <v>710</v>
      </c>
      <c r="D707" s="341"/>
      <c r="E707" s="341"/>
      <c r="F707" s="341"/>
      <c r="G707" s="341"/>
      <c r="H707" s="341"/>
      <c r="I707" s="341"/>
      <c r="J707" s="341"/>
      <c r="K707" s="341"/>
      <c r="L707" s="341"/>
      <c r="M707" s="341"/>
      <c r="N707" s="343"/>
      <c r="EZ707" s="149"/>
      <c r="FA707" s="231"/>
      <c r="FB707" s="231"/>
      <c r="FC707" s="231"/>
      <c r="FD707" s="231"/>
      <c r="FE707" s="164" t="s">
        <v>710</v>
      </c>
      <c r="FJ707" s="231"/>
      <c r="FL707" s="231"/>
    </row>
    <row r="708" spans="1:168" s="117" customFormat="1" ht="15" x14ac:dyDescent="0.25">
      <c r="A708" s="240"/>
      <c r="B708" s="313"/>
      <c r="C708" s="341" t="s">
        <v>687</v>
      </c>
      <c r="D708" s="341"/>
      <c r="E708" s="341"/>
      <c r="F708" s="341"/>
      <c r="G708" s="341"/>
      <c r="H708" s="341"/>
      <c r="I708" s="341"/>
      <c r="J708" s="341"/>
      <c r="K708" s="341"/>
      <c r="L708" s="341"/>
      <c r="M708" s="341"/>
      <c r="N708" s="343"/>
      <c r="EZ708" s="149"/>
      <c r="FA708" s="231"/>
      <c r="FB708" s="231"/>
      <c r="FC708" s="231"/>
      <c r="FD708" s="231"/>
      <c r="FJ708" s="231"/>
      <c r="FK708" s="164" t="s">
        <v>687</v>
      </c>
      <c r="FL708" s="231"/>
    </row>
    <row r="709" spans="1:168" s="117" customFormat="1" ht="15" x14ac:dyDescent="0.25">
      <c r="A709" s="242"/>
      <c r="B709" s="243"/>
      <c r="C709" s="336" t="s">
        <v>631</v>
      </c>
      <c r="D709" s="336"/>
      <c r="E709" s="336"/>
      <c r="F709" s="336"/>
      <c r="G709" s="336"/>
      <c r="H709" s="336"/>
      <c r="I709" s="336"/>
      <c r="J709" s="336"/>
      <c r="K709" s="336"/>
      <c r="L709" s="336"/>
      <c r="M709" s="336"/>
      <c r="N709" s="345"/>
      <c r="EZ709" s="149"/>
      <c r="FA709" s="231"/>
      <c r="FB709" s="231"/>
      <c r="FC709" s="231"/>
      <c r="FD709" s="231"/>
      <c r="FF709" s="164" t="s">
        <v>631</v>
      </c>
      <c r="FJ709" s="231"/>
      <c r="FL709" s="231"/>
    </row>
    <row r="710" spans="1:168" s="117" customFormat="1" ht="15" x14ac:dyDescent="0.25">
      <c r="A710" s="242"/>
      <c r="B710" s="243"/>
      <c r="C710" s="336" t="s">
        <v>632</v>
      </c>
      <c r="D710" s="336"/>
      <c r="E710" s="336"/>
      <c r="F710" s="336"/>
      <c r="G710" s="336"/>
      <c r="H710" s="336"/>
      <c r="I710" s="336"/>
      <c r="J710" s="336"/>
      <c r="K710" s="336"/>
      <c r="L710" s="336"/>
      <c r="M710" s="336"/>
      <c r="N710" s="345"/>
      <c r="EZ710" s="149"/>
      <c r="FA710" s="231"/>
      <c r="FB710" s="231"/>
      <c r="FC710" s="231"/>
      <c r="FD710" s="231"/>
      <c r="FF710" s="164" t="s">
        <v>632</v>
      </c>
      <c r="FJ710" s="231"/>
      <c r="FL710" s="231"/>
    </row>
    <row r="711" spans="1:168" s="117" customFormat="1" ht="15" x14ac:dyDescent="0.25">
      <c r="A711" s="262"/>
      <c r="B711" s="312"/>
      <c r="C711" s="342" t="s">
        <v>74</v>
      </c>
      <c r="D711" s="342"/>
      <c r="E711" s="342"/>
      <c r="F711" s="234"/>
      <c r="G711" s="235"/>
      <c r="H711" s="235"/>
      <c r="I711" s="235"/>
      <c r="J711" s="238"/>
      <c r="K711" s="235"/>
      <c r="L711" s="267">
        <v>7214.07</v>
      </c>
      <c r="M711" s="257"/>
      <c r="N711" s="265">
        <v>65792.320000000007</v>
      </c>
      <c r="EZ711" s="149"/>
      <c r="FA711" s="231"/>
      <c r="FB711" s="231"/>
      <c r="FC711" s="231"/>
      <c r="FD711" s="231"/>
      <c r="FJ711" s="231" t="s">
        <v>74</v>
      </c>
      <c r="FL711" s="231"/>
    </row>
    <row r="712" spans="1:168" s="117" customFormat="1" ht="23.25" x14ac:dyDescent="0.25">
      <c r="A712" s="232" t="s">
        <v>741</v>
      </c>
      <c r="B712" s="314" t="s">
        <v>688</v>
      </c>
      <c r="C712" s="342" t="s">
        <v>689</v>
      </c>
      <c r="D712" s="342"/>
      <c r="E712" s="342"/>
      <c r="F712" s="234" t="s">
        <v>635</v>
      </c>
      <c r="G712" s="235">
        <v>0.54300000000000004</v>
      </c>
      <c r="H712" s="236">
        <v>1</v>
      </c>
      <c r="I712" s="273">
        <v>0.54300000000000004</v>
      </c>
      <c r="J712" s="238"/>
      <c r="K712" s="235"/>
      <c r="L712" s="238"/>
      <c r="M712" s="235"/>
      <c r="N712" s="239"/>
      <c r="EZ712" s="149"/>
      <c r="FA712" s="231"/>
      <c r="FB712" s="231" t="s">
        <v>689</v>
      </c>
      <c r="FC712" s="231" t="s">
        <v>9</v>
      </c>
      <c r="FD712" s="231" t="s">
        <v>9</v>
      </c>
      <c r="FJ712" s="231"/>
      <c r="FL712" s="231"/>
    </row>
    <row r="713" spans="1:168" s="117" customFormat="1" ht="15" x14ac:dyDescent="0.25">
      <c r="A713" s="240"/>
      <c r="B713" s="313"/>
      <c r="C713" s="341" t="s">
        <v>742</v>
      </c>
      <c r="D713" s="341"/>
      <c r="E713" s="341"/>
      <c r="F713" s="341"/>
      <c r="G713" s="341"/>
      <c r="H713" s="341"/>
      <c r="I713" s="341"/>
      <c r="J713" s="341"/>
      <c r="K713" s="341"/>
      <c r="L713" s="341"/>
      <c r="M713" s="341"/>
      <c r="N713" s="343"/>
      <c r="EZ713" s="149"/>
      <c r="FA713" s="231"/>
      <c r="FB713" s="231"/>
      <c r="FC713" s="231"/>
      <c r="FD713" s="231"/>
      <c r="FE713" s="164" t="s">
        <v>742</v>
      </c>
      <c r="FJ713" s="231"/>
      <c r="FL713" s="231"/>
    </row>
    <row r="714" spans="1:168" s="117" customFormat="1" ht="68.25" x14ac:dyDescent="0.25">
      <c r="A714" s="242"/>
      <c r="B714" s="243" t="s">
        <v>624</v>
      </c>
      <c r="C714" s="336" t="s">
        <v>625</v>
      </c>
      <c r="D714" s="336"/>
      <c r="E714" s="336"/>
      <c r="F714" s="336"/>
      <c r="G714" s="336"/>
      <c r="H714" s="336"/>
      <c r="I714" s="336"/>
      <c r="J714" s="336"/>
      <c r="K714" s="336"/>
      <c r="L714" s="336"/>
      <c r="M714" s="336"/>
      <c r="N714" s="345"/>
      <c r="EZ714" s="149"/>
      <c r="FA714" s="231"/>
      <c r="FB714" s="231"/>
      <c r="FC714" s="231"/>
      <c r="FD714" s="231"/>
      <c r="FF714" s="164" t="s">
        <v>625</v>
      </c>
      <c r="FJ714" s="231"/>
      <c r="FL714" s="231"/>
    </row>
    <row r="715" spans="1:168" s="117" customFormat="1" ht="15" x14ac:dyDescent="0.25">
      <c r="A715" s="244"/>
      <c r="B715" s="243" t="s">
        <v>57</v>
      </c>
      <c r="C715" s="341" t="s">
        <v>64</v>
      </c>
      <c r="D715" s="341"/>
      <c r="E715" s="341"/>
      <c r="F715" s="245"/>
      <c r="G715" s="246"/>
      <c r="H715" s="246"/>
      <c r="I715" s="246"/>
      <c r="J715" s="249">
        <v>566.05999999999995</v>
      </c>
      <c r="K715" s="248">
        <v>1.1499999999999999</v>
      </c>
      <c r="L715" s="249">
        <v>353.48</v>
      </c>
      <c r="M715" s="248">
        <v>49.45</v>
      </c>
      <c r="N715" s="250">
        <v>17479.59</v>
      </c>
      <c r="EZ715" s="149"/>
      <c r="FA715" s="231"/>
      <c r="FB715" s="231"/>
      <c r="FC715" s="231"/>
      <c r="FD715" s="231"/>
      <c r="FG715" s="164" t="s">
        <v>64</v>
      </c>
      <c r="FJ715" s="231"/>
      <c r="FL715" s="231"/>
    </row>
    <row r="716" spans="1:168" s="117" customFormat="1" ht="15" x14ac:dyDescent="0.25">
      <c r="A716" s="244"/>
      <c r="B716" s="243" t="s">
        <v>75</v>
      </c>
      <c r="C716" s="341" t="s">
        <v>79</v>
      </c>
      <c r="D716" s="341"/>
      <c r="E716" s="341"/>
      <c r="F716" s="245"/>
      <c r="G716" s="246"/>
      <c r="H716" s="246"/>
      <c r="I716" s="246"/>
      <c r="J716" s="249">
        <v>188.94</v>
      </c>
      <c r="K716" s="248">
        <v>1.1499999999999999</v>
      </c>
      <c r="L716" s="249">
        <v>117.98</v>
      </c>
      <c r="M716" s="248">
        <v>14.53</v>
      </c>
      <c r="N716" s="250">
        <v>1714.25</v>
      </c>
      <c r="EZ716" s="149"/>
      <c r="FA716" s="231"/>
      <c r="FB716" s="231"/>
      <c r="FC716" s="231"/>
      <c r="FD716" s="231"/>
      <c r="FG716" s="164" t="s">
        <v>79</v>
      </c>
      <c r="FJ716" s="231"/>
      <c r="FL716" s="231"/>
    </row>
    <row r="717" spans="1:168" s="117" customFormat="1" ht="15" x14ac:dyDescent="0.25">
      <c r="A717" s="244"/>
      <c r="B717" s="243" t="s">
        <v>80</v>
      </c>
      <c r="C717" s="341" t="s">
        <v>81</v>
      </c>
      <c r="D717" s="341"/>
      <c r="E717" s="341"/>
      <c r="F717" s="245"/>
      <c r="G717" s="246"/>
      <c r="H717" s="246"/>
      <c r="I717" s="246"/>
      <c r="J717" s="249">
        <v>3.02</v>
      </c>
      <c r="K717" s="248">
        <v>1.1499999999999999</v>
      </c>
      <c r="L717" s="249">
        <v>1.89</v>
      </c>
      <c r="M717" s="248">
        <v>49.45</v>
      </c>
      <c r="N717" s="251">
        <v>93.46</v>
      </c>
      <c r="EZ717" s="149"/>
      <c r="FA717" s="231"/>
      <c r="FB717" s="231"/>
      <c r="FC717" s="231"/>
      <c r="FD717" s="231"/>
      <c r="FG717" s="164" t="s">
        <v>81</v>
      </c>
      <c r="FJ717" s="231"/>
      <c r="FL717" s="231"/>
    </row>
    <row r="718" spans="1:168" s="117" customFormat="1" ht="15" x14ac:dyDescent="0.25">
      <c r="A718" s="244"/>
      <c r="B718" s="243" t="s">
        <v>82</v>
      </c>
      <c r="C718" s="341" t="s">
        <v>83</v>
      </c>
      <c r="D718" s="341"/>
      <c r="E718" s="341"/>
      <c r="F718" s="245"/>
      <c r="G718" s="246"/>
      <c r="H718" s="246"/>
      <c r="I718" s="246"/>
      <c r="J718" s="249">
        <v>63.71</v>
      </c>
      <c r="K718" s="246"/>
      <c r="L718" s="249">
        <v>34.590000000000003</v>
      </c>
      <c r="M718" s="248">
        <v>9.1199999999999992</v>
      </c>
      <c r="N718" s="251">
        <v>315.45999999999998</v>
      </c>
      <c r="EZ718" s="149"/>
      <c r="FA718" s="231"/>
      <c r="FB718" s="231"/>
      <c r="FC718" s="231"/>
      <c r="FD718" s="231"/>
      <c r="FG718" s="164" t="s">
        <v>83</v>
      </c>
      <c r="FJ718" s="231"/>
      <c r="FL718" s="231"/>
    </row>
    <row r="719" spans="1:168" s="117" customFormat="1" ht="15" x14ac:dyDescent="0.25">
      <c r="A719" s="252"/>
      <c r="B719" s="243"/>
      <c r="C719" s="341" t="s">
        <v>65</v>
      </c>
      <c r="D719" s="341"/>
      <c r="E719" s="341"/>
      <c r="F719" s="245" t="s">
        <v>66</v>
      </c>
      <c r="G719" s="248">
        <v>62.41</v>
      </c>
      <c r="H719" s="248">
        <v>1.1499999999999999</v>
      </c>
      <c r="I719" s="253">
        <v>38.9719245</v>
      </c>
      <c r="J719" s="254"/>
      <c r="K719" s="246"/>
      <c r="L719" s="254"/>
      <c r="M719" s="246"/>
      <c r="N719" s="255"/>
      <c r="EZ719" s="149"/>
      <c r="FA719" s="231"/>
      <c r="FB719" s="231"/>
      <c r="FC719" s="231"/>
      <c r="FD719" s="231"/>
      <c r="FH719" s="164" t="s">
        <v>65</v>
      </c>
      <c r="FJ719" s="231"/>
      <c r="FL719" s="231"/>
    </row>
    <row r="720" spans="1:168" s="117" customFormat="1" ht="15" x14ac:dyDescent="0.25">
      <c r="A720" s="252"/>
      <c r="B720" s="243"/>
      <c r="C720" s="341" t="s">
        <v>84</v>
      </c>
      <c r="D720" s="341"/>
      <c r="E720" s="341"/>
      <c r="F720" s="245" t="s">
        <v>66</v>
      </c>
      <c r="G720" s="248">
        <v>0.26</v>
      </c>
      <c r="H720" s="248">
        <v>1.1499999999999999</v>
      </c>
      <c r="I720" s="274">
        <v>0.162357</v>
      </c>
      <c r="J720" s="254"/>
      <c r="K720" s="246"/>
      <c r="L720" s="254"/>
      <c r="M720" s="246"/>
      <c r="N720" s="255"/>
      <c r="EZ720" s="149"/>
      <c r="FA720" s="231"/>
      <c r="FB720" s="231"/>
      <c r="FC720" s="231"/>
      <c r="FD720" s="231"/>
      <c r="FH720" s="164" t="s">
        <v>84</v>
      </c>
      <c r="FJ720" s="231"/>
      <c r="FL720" s="231"/>
    </row>
    <row r="721" spans="1:168" s="117" customFormat="1" ht="15" x14ac:dyDescent="0.25">
      <c r="A721" s="240"/>
      <c r="B721" s="243"/>
      <c r="C721" s="344" t="s">
        <v>67</v>
      </c>
      <c r="D721" s="344"/>
      <c r="E721" s="344"/>
      <c r="F721" s="256"/>
      <c r="G721" s="257"/>
      <c r="H721" s="257"/>
      <c r="I721" s="257"/>
      <c r="J721" s="259">
        <v>818.71</v>
      </c>
      <c r="K721" s="257"/>
      <c r="L721" s="259">
        <v>506.05</v>
      </c>
      <c r="M721" s="257"/>
      <c r="N721" s="260">
        <v>19509.3</v>
      </c>
      <c r="EZ721" s="149"/>
      <c r="FA721" s="231"/>
      <c r="FB721" s="231"/>
      <c r="FC721" s="231"/>
      <c r="FD721" s="231"/>
      <c r="FI721" s="164" t="s">
        <v>67</v>
      </c>
      <c r="FJ721" s="231"/>
      <c r="FL721" s="231"/>
    </row>
    <row r="722" spans="1:168" s="117" customFormat="1" ht="15" x14ac:dyDescent="0.25">
      <c r="A722" s="252"/>
      <c r="B722" s="243"/>
      <c r="C722" s="341" t="s">
        <v>68</v>
      </c>
      <c r="D722" s="341"/>
      <c r="E722" s="341"/>
      <c r="F722" s="245"/>
      <c r="G722" s="246"/>
      <c r="H722" s="246"/>
      <c r="I722" s="246"/>
      <c r="J722" s="254"/>
      <c r="K722" s="246"/>
      <c r="L722" s="249">
        <v>355.37</v>
      </c>
      <c r="M722" s="246"/>
      <c r="N722" s="250">
        <v>17573.05</v>
      </c>
      <c r="EZ722" s="149"/>
      <c r="FA722" s="231"/>
      <c r="FB722" s="231"/>
      <c r="FC722" s="231"/>
      <c r="FD722" s="231"/>
      <c r="FH722" s="164" t="s">
        <v>68</v>
      </c>
      <c r="FJ722" s="231"/>
      <c r="FL722" s="231"/>
    </row>
    <row r="723" spans="1:168" s="117" customFormat="1" ht="15" x14ac:dyDescent="0.25">
      <c r="A723" s="252"/>
      <c r="B723" s="243" t="s">
        <v>691</v>
      </c>
      <c r="C723" s="341" t="s">
        <v>692</v>
      </c>
      <c r="D723" s="341"/>
      <c r="E723" s="341"/>
      <c r="F723" s="245" t="s">
        <v>71</v>
      </c>
      <c r="G723" s="261">
        <v>97</v>
      </c>
      <c r="H723" s="246"/>
      <c r="I723" s="261">
        <v>97</v>
      </c>
      <c r="J723" s="254"/>
      <c r="K723" s="246"/>
      <c r="L723" s="249">
        <v>344.71</v>
      </c>
      <c r="M723" s="246"/>
      <c r="N723" s="250">
        <v>17045.86</v>
      </c>
      <c r="EZ723" s="149"/>
      <c r="FA723" s="231"/>
      <c r="FB723" s="231"/>
      <c r="FC723" s="231"/>
      <c r="FD723" s="231"/>
      <c r="FH723" s="164" t="s">
        <v>692</v>
      </c>
      <c r="FJ723" s="231"/>
      <c r="FL723" s="231"/>
    </row>
    <row r="724" spans="1:168" s="117" customFormat="1" ht="22.5" x14ac:dyDescent="0.25">
      <c r="A724" s="252"/>
      <c r="B724" s="243" t="s">
        <v>693</v>
      </c>
      <c r="C724" s="341" t="s">
        <v>694</v>
      </c>
      <c r="D724" s="341"/>
      <c r="E724" s="341"/>
      <c r="F724" s="245" t="s">
        <v>71</v>
      </c>
      <c r="G724" s="261">
        <v>55</v>
      </c>
      <c r="H724" s="248">
        <v>0.85</v>
      </c>
      <c r="I724" s="248">
        <v>46.75</v>
      </c>
      <c r="J724" s="254"/>
      <c r="K724" s="246"/>
      <c r="L724" s="249">
        <v>166.14</v>
      </c>
      <c r="M724" s="246"/>
      <c r="N724" s="250">
        <v>8215.4</v>
      </c>
      <c r="EZ724" s="149"/>
      <c r="FA724" s="231"/>
      <c r="FB724" s="231"/>
      <c r="FC724" s="231"/>
      <c r="FD724" s="231"/>
      <c r="FH724" s="164" t="s">
        <v>694</v>
      </c>
      <c r="FJ724" s="231"/>
      <c r="FL724" s="231"/>
    </row>
    <row r="725" spans="1:168" s="117" customFormat="1" ht="15" x14ac:dyDescent="0.25">
      <c r="A725" s="262"/>
      <c r="B725" s="312"/>
      <c r="C725" s="342" t="s">
        <v>74</v>
      </c>
      <c r="D725" s="342"/>
      <c r="E725" s="342"/>
      <c r="F725" s="234"/>
      <c r="G725" s="235"/>
      <c r="H725" s="235"/>
      <c r="I725" s="235"/>
      <c r="J725" s="238"/>
      <c r="K725" s="235"/>
      <c r="L725" s="267">
        <v>1016.9</v>
      </c>
      <c r="M725" s="257"/>
      <c r="N725" s="265">
        <v>44770.559999999998</v>
      </c>
      <c r="EZ725" s="149"/>
      <c r="FA725" s="231"/>
      <c r="FB725" s="231"/>
      <c r="FC725" s="231"/>
      <c r="FD725" s="231"/>
      <c r="FJ725" s="231" t="s">
        <v>74</v>
      </c>
      <c r="FL725" s="231"/>
    </row>
    <row r="726" spans="1:168" s="117" customFormat="1" ht="33.75" x14ac:dyDescent="0.25">
      <c r="A726" s="232" t="s">
        <v>743</v>
      </c>
      <c r="B726" s="314" t="s">
        <v>585</v>
      </c>
      <c r="C726" s="342" t="s">
        <v>586</v>
      </c>
      <c r="D726" s="342"/>
      <c r="E726" s="342"/>
      <c r="F726" s="234" t="s">
        <v>484</v>
      </c>
      <c r="G726" s="235">
        <v>81.5</v>
      </c>
      <c r="H726" s="236">
        <v>1</v>
      </c>
      <c r="I726" s="277">
        <v>81.5</v>
      </c>
      <c r="J726" s="264">
        <v>174.98</v>
      </c>
      <c r="K726" s="266">
        <v>1.04236</v>
      </c>
      <c r="L726" s="267">
        <v>14864.96</v>
      </c>
      <c r="M726" s="268">
        <v>9.1199999999999992</v>
      </c>
      <c r="N726" s="265">
        <v>135568.44</v>
      </c>
      <c r="EZ726" s="149"/>
      <c r="FA726" s="231"/>
      <c r="FB726" s="231" t="s">
        <v>586</v>
      </c>
      <c r="FC726" s="231" t="s">
        <v>9</v>
      </c>
      <c r="FD726" s="231" t="s">
        <v>9</v>
      </c>
      <c r="FJ726" s="231"/>
      <c r="FL726" s="231"/>
    </row>
    <row r="727" spans="1:168" s="117" customFormat="1" ht="15" x14ac:dyDescent="0.25">
      <c r="A727" s="240"/>
      <c r="B727" s="313"/>
      <c r="C727" s="341" t="s">
        <v>695</v>
      </c>
      <c r="D727" s="341"/>
      <c r="E727" s="341"/>
      <c r="F727" s="341"/>
      <c r="G727" s="341"/>
      <c r="H727" s="341"/>
      <c r="I727" s="341"/>
      <c r="J727" s="341"/>
      <c r="K727" s="341"/>
      <c r="L727" s="341"/>
      <c r="M727" s="341"/>
      <c r="N727" s="343"/>
      <c r="EZ727" s="149"/>
      <c r="FA727" s="231"/>
      <c r="FB727" s="231"/>
      <c r="FC727" s="231"/>
      <c r="FD727" s="231"/>
      <c r="FJ727" s="231"/>
      <c r="FK727" s="164" t="s">
        <v>695</v>
      </c>
      <c r="FL727" s="231"/>
    </row>
    <row r="728" spans="1:168" s="117" customFormat="1" ht="15" x14ac:dyDescent="0.25">
      <c r="A728" s="242"/>
      <c r="B728" s="243"/>
      <c r="C728" s="336" t="s">
        <v>631</v>
      </c>
      <c r="D728" s="336"/>
      <c r="E728" s="336"/>
      <c r="F728" s="336"/>
      <c r="G728" s="336"/>
      <c r="H728" s="336"/>
      <c r="I728" s="336"/>
      <c r="J728" s="336"/>
      <c r="K728" s="336"/>
      <c r="L728" s="336"/>
      <c r="M728" s="336"/>
      <c r="N728" s="345"/>
      <c r="EZ728" s="149"/>
      <c r="FA728" s="231"/>
      <c r="FB728" s="231"/>
      <c r="FC728" s="231"/>
      <c r="FD728" s="231"/>
      <c r="FF728" s="164" t="s">
        <v>631</v>
      </c>
      <c r="FJ728" s="231"/>
      <c r="FL728" s="231"/>
    </row>
    <row r="729" spans="1:168" s="117" customFormat="1" ht="15" x14ac:dyDescent="0.25">
      <c r="A729" s="242"/>
      <c r="B729" s="243"/>
      <c r="C729" s="336" t="s">
        <v>632</v>
      </c>
      <c r="D729" s="336"/>
      <c r="E729" s="336"/>
      <c r="F729" s="336"/>
      <c r="G729" s="336"/>
      <c r="H729" s="336"/>
      <c r="I729" s="336"/>
      <c r="J729" s="336"/>
      <c r="K729" s="336"/>
      <c r="L729" s="336"/>
      <c r="M729" s="336"/>
      <c r="N729" s="345"/>
      <c r="EZ729" s="149"/>
      <c r="FA729" s="231"/>
      <c r="FB729" s="231"/>
      <c r="FC729" s="231"/>
      <c r="FD729" s="231"/>
      <c r="FF729" s="164" t="s">
        <v>632</v>
      </c>
      <c r="FJ729" s="231"/>
      <c r="FL729" s="231"/>
    </row>
    <row r="730" spans="1:168" s="117" customFormat="1" ht="15" x14ac:dyDescent="0.25">
      <c r="A730" s="262"/>
      <c r="B730" s="312"/>
      <c r="C730" s="342" t="s">
        <v>74</v>
      </c>
      <c r="D730" s="342"/>
      <c r="E730" s="342"/>
      <c r="F730" s="234"/>
      <c r="G730" s="235"/>
      <c r="H730" s="235"/>
      <c r="I730" s="235"/>
      <c r="J730" s="238"/>
      <c r="K730" s="235"/>
      <c r="L730" s="267">
        <v>14864.96</v>
      </c>
      <c r="M730" s="257"/>
      <c r="N730" s="265">
        <v>135568.44</v>
      </c>
      <c r="EZ730" s="149"/>
      <c r="FA730" s="231"/>
      <c r="FB730" s="231"/>
      <c r="FC730" s="231"/>
      <c r="FD730" s="231"/>
      <c r="FJ730" s="231" t="s">
        <v>74</v>
      </c>
      <c r="FL730" s="231"/>
    </row>
    <row r="731" spans="1:168" s="117" customFormat="1" ht="34.5" x14ac:dyDescent="0.25">
      <c r="A731" s="232" t="s">
        <v>744</v>
      </c>
      <c r="B731" s="314" t="s">
        <v>712</v>
      </c>
      <c r="C731" s="342" t="s">
        <v>713</v>
      </c>
      <c r="D731" s="342"/>
      <c r="E731" s="342"/>
      <c r="F731" s="234" t="s">
        <v>118</v>
      </c>
      <c r="G731" s="235">
        <v>2</v>
      </c>
      <c r="H731" s="236">
        <v>1</v>
      </c>
      <c r="I731" s="236">
        <v>2</v>
      </c>
      <c r="J731" s="238"/>
      <c r="K731" s="235"/>
      <c r="L731" s="238"/>
      <c r="M731" s="235"/>
      <c r="N731" s="239"/>
      <c r="EZ731" s="149"/>
      <c r="FA731" s="231"/>
      <c r="FB731" s="231" t="s">
        <v>713</v>
      </c>
      <c r="FC731" s="231" t="s">
        <v>9</v>
      </c>
      <c r="FD731" s="231" t="s">
        <v>9</v>
      </c>
      <c r="FJ731" s="231"/>
      <c r="FL731" s="231"/>
    </row>
    <row r="732" spans="1:168" s="117" customFormat="1" ht="68.25" x14ac:dyDescent="0.25">
      <c r="A732" s="242"/>
      <c r="B732" s="243" t="s">
        <v>624</v>
      </c>
      <c r="C732" s="336" t="s">
        <v>625</v>
      </c>
      <c r="D732" s="336"/>
      <c r="E732" s="336"/>
      <c r="F732" s="336"/>
      <c r="G732" s="336"/>
      <c r="H732" s="336"/>
      <c r="I732" s="336"/>
      <c r="J732" s="336"/>
      <c r="K732" s="336"/>
      <c r="L732" s="336"/>
      <c r="M732" s="336"/>
      <c r="N732" s="345"/>
      <c r="EZ732" s="149"/>
      <c r="FA732" s="231"/>
      <c r="FB732" s="231"/>
      <c r="FC732" s="231"/>
      <c r="FD732" s="231"/>
      <c r="FF732" s="164" t="s">
        <v>625</v>
      </c>
      <c r="FJ732" s="231"/>
      <c r="FL732" s="231"/>
    </row>
    <row r="733" spans="1:168" s="117" customFormat="1" ht="15" x14ac:dyDescent="0.25">
      <c r="A733" s="244"/>
      <c r="B733" s="243" t="s">
        <v>57</v>
      </c>
      <c r="C733" s="341" t="s">
        <v>64</v>
      </c>
      <c r="D733" s="341"/>
      <c r="E733" s="341"/>
      <c r="F733" s="245"/>
      <c r="G733" s="246"/>
      <c r="H733" s="246"/>
      <c r="I733" s="246"/>
      <c r="J733" s="249">
        <v>3.57</v>
      </c>
      <c r="K733" s="248">
        <v>1.1499999999999999</v>
      </c>
      <c r="L733" s="249">
        <v>8.2100000000000009</v>
      </c>
      <c r="M733" s="248">
        <v>49.45</v>
      </c>
      <c r="N733" s="251">
        <v>405.98</v>
      </c>
      <c r="EZ733" s="149"/>
      <c r="FA733" s="231"/>
      <c r="FB733" s="231"/>
      <c r="FC733" s="231"/>
      <c r="FD733" s="231"/>
      <c r="FG733" s="164" t="s">
        <v>64</v>
      </c>
      <c r="FJ733" s="231"/>
      <c r="FL733" s="231"/>
    </row>
    <row r="734" spans="1:168" s="117" customFormat="1" ht="15" x14ac:dyDescent="0.25">
      <c r="A734" s="244"/>
      <c r="B734" s="243" t="s">
        <v>82</v>
      </c>
      <c r="C734" s="341" t="s">
        <v>83</v>
      </c>
      <c r="D734" s="341"/>
      <c r="E734" s="341"/>
      <c r="F734" s="245"/>
      <c r="G734" s="246"/>
      <c r="H734" s="246"/>
      <c r="I734" s="246"/>
      <c r="J734" s="249">
        <v>15.07</v>
      </c>
      <c r="K734" s="246"/>
      <c r="L734" s="249">
        <v>30.14</v>
      </c>
      <c r="M734" s="248">
        <v>9.1199999999999992</v>
      </c>
      <c r="N734" s="251">
        <v>274.88</v>
      </c>
      <c r="EZ734" s="149"/>
      <c r="FA734" s="231"/>
      <c r="FB734" s="231"/>
      <c r="FC734" s="231"/>
      <c r="FD734" s="231"/>
      <c r="FG734" s="164" t="s">
        <v>83</v>
      </c>
      <c r="FJ734" s="231"/>
      <c r="FL734" s="231"/>
    </row>
    <row r="735" spans="1:168" s="117" customFormat="1" ht="15" x14ac:dyDescent="0.25">
      <c r="A735" s="252"/>
      <c r="B735" s="243"/>
      <c r="C735" s="341" t="s">
        <v>65</v>
      </c>
      <c r="D735" s="341"/>
      <c r="E735" s="341"/>
      <c r="F735" s="245" t="s">
        <v>66</v>
      </c>
      <c r="G735" s="248">
        <v>0.38</v>
      </c>
      <c r="H735" s="248">
        <v>1.1499999999999999</v>
      </c>
      <c r="I735" s="269">
        <v>0.874</v>
      </c>
      <c r="J735" s="254"/>
      <c r="K735" s="246"/>
      <c r="L735" s="254"/>
      <c r="M735" s="246"/>
      <c r="N735" s="255"/>
      <c r="EZ735" s="149"/>
      <c r="FA735" s="231"/>
      <c r="FB735" s="231"/>
      <c r="FC735" s="231"/>
      <c r="FD735" s="231"/>
      <c r="FH735" s="164" t="s">
        <v>65</v>
      </c>
      <c r="FJ735" s="231"/>
      <c r="FL735" s="231"/>
    </row>
    <row r="736" spans="1:168" s="117" customFormat="1" ht="15" x14ac:dyDescent="0.25">
      <c r="A736" s="240"/>
      <c r="B736" s="243"/>
      <c r="C736" s="344" t="s">
        <v>67</v>
      </c>
      <c r="D736" s="344"/>
      <c r="E736" s="344"/>
      <c r="F736" s="256"/>
      <c r="G736" s="257"/>
      <c r="H736" s="257"/>
      <c r="I736" s="257"/>
      <c r="J736" s="259">
        <v>18.64</v>
      </c>
      <c r="K736" s="257"/>
      <c r="L736" s="259">
        <v>38.35</v>
      </c>
      <c r="M736" s="257"/>
      <c r="N736" s="275">
        <v>680.86</v>
      </c>
      <c r="EZ736" s="149"/>
      <c r="FA736" s="231"/>
      <c r="FB736" s="231"/>
      <c r="FC736" s="231"/>
      <c r="FD736" s="231"/>
      <c r="FI736" s="164" t="s">
        <v>67</v>
      </c>
      <c r="FJ736" s="231"/>
      <c r="FL736" s="231"/>
    </row>
    <row r="737" spans="1:168" s="117" customFormat="1" ht="15" x14ac:dyDescent="0.25">
      <c r="A737" s="252"/>
      <c r="B737" s="243"/>
      <c r="C737" s="341" t="s">
        <v>68</v>
      </c>
      <c r="D737" s="341"/>
      <c r="E737" s="341"/>
      <c r="F737" s="245"/>
      <c r="G737" s="246"/>
      <c r="H737" s="246"/>
      <c r="I737" s="246"/>
      <c r="J737" s="254"/>
      <c r="K737" s="246"/>
      <c r="L737" s="249">
        <v>8.2100000000000009</v>
      </c>
      <c r="M737" s="246"/>
      <c r="N737" s="251">
        <v>405.98</v>
      </c>
      <c r="EZ737" s="149"/>
      <c r="FA737" s="231"/>
      <c r="FB737" s="231"/>
      <c r="FC737" s="231"/>
      <c r="FD737" s="231"/>
      <c r="FH737" s="164" t="s">
        <v>68</v>
      </c>
      <c r="FJ737" s="231"/>
      <c r="FL737" s="231"/>
    </row>
    <row r="738" spans="1:168" s="117" customFormat="1" ht="23.25" x14ac:dyDescent="0.25">
      <c r="A738" s="252"/>
      <c r="B738" s="243" t="s">
        <v>649</v>
      </c>
      <c r="C738" s="341" t="s">
        <v>650</v>
      </c>
      <c r="D738" s="341"/>
      <c r="E738" s="341"/>
      <c r="F738" s="245" t="s">
        <v>71</v>
      </c>
      <c r="G738" s="261">
        <v>97</v>
      </c>
      <c r="H738" s="246"/>
      <c r="I738" s="261">
        <v>97</v>
      </c>
      <c r="J738" s="254"/>
      <c r="K738" s="246"/>
      <c r="L738" s="249">
        <v>7.96</v>
      </c>
      <c r="M738" s="246"/>
      <c r="N738" s="251">
        <v>393.8</v>
      </c>
      <c r="EZ738" s="149"/>
      <c r="FA738" s="231"/>
      <c r="FB738" s="231"/>
      <c r="FC738" s="231"/>
      <c r="FD738" s="231"/>
      <c r="FH738" s="164" t="s">
        <v>650</v>
      </c>
      <c r="FJ738" s="231"/>
      <c r="FL738" s="231"/>
    </row>
    <row r="739" spans="1:168" s="117" customFormat="1" ht="23.25" x14ac:dyDescent="0.25">
      <c r="A739" s="252"/>
      <c r="B739" s="243" t="s">
        <v>651</v>
      </c>
      <c r="C739" s="341" t="s">
        <v>652</v>
      </c>
      <c r="D739" s="341"/>
      <c r="E739" s="341"/>
      <c r="F739" s="245" t="s">
        <v>71</v>
      </c>
      <c r="G739" s="261">
        <v>51</v>
      </c>
      <c r="H739" s="246"/>
      <c r="I739" s="261">
        <v>51</v>
      </c>
      <c r="J739" s="254"/>
      <c r="K739" s="246"/>
      <c r="L739" s="249">
        <v>4.1900000000000004</v>
      </c>
      <c r="M739" s="246"/>
      <c r="N739" s="251">
        <v>207.05</v>
      </c>
      <c r="EZ739" s="149"/>
      <c r="FA739" s="231"/>
      <c r="FB739" s="231"/>
      <c r="FC739" s="231"/>
      <c r="FD739" s="231"/>
      <c r="FH739" s="164" t="s">
        <v>652</v>
      </c>
      <c r="FJ739" s="231"/>
      <c r="FL739" s="231"/>
    </row>
    <row r="740" spans="1:168" s="117" customFormat="1" ht="15" x14ac:dyDescent="0.25">
      <c r="A740" s="262"/>
      <c r="B740" s="312"/>
      <c r="C740" s="342" t="s">
        <v>74</v>
      </c>
      <c r="D740" s="342"/>
      <c r="E740" s="342"/>
      <c r="F740" s="234"/>
      <c r="G740" s="235"/>
      <c r="H740" s="235"/>
      <c r="I740" s="235"/>
      <c r="J740" s="238"/>
      <c r="K740" s="235"/>
      <c r="L740" s="264">
        <v>50.5</v>
      </c>
      <c r="M740" s="257"/>
      <c r="N740" s="265">
        <v>1281.71</v>
      </c>
      <c r="EZ740" s="149"/>
      <c r="FA740" s="231"/>
      <c r="FB740" s="231"/>
      <c r="FC740" s="231"/>
      <c r="FD740" s="231"/>
      <c r="FJ740" s="231" t="s">
        <v>74</v>
      </c>
      <c r="FL740" s="231"/>
    </row>
    <row r="741" spans="1:168" s="117" customFormat="1" ht="15" x14ac:dyDescent="0.25">
      <c r="A741" s="232" t="s">
        <v>745</v>
      </c>
      <c r="B741" s="314" t="s">
        <v>595</v>
      </c>
      <c r="C741" s="342" t="s">
        <v>498</v>
      </c>
      <c r="D741" s="342"/>
      <c r="E741" s="342"/>
      <c r="F741" s="234" t="s">
        <v>484</v>
      </c>
      <c r="G741" s="235">
        <v>-1.44</v>
      </c>
      <c r="H741" s="236">
        <v>1</v>
      </c>
      <c r="I741" s="268">
        <v>-1.44</v>
      </c>
      <c r="J741" s="264">
        <v>16.7</v>
      </c>
      <c r="K741" s="235"/>
      <c r="L741" s="264">
        <v>-24.05</v>
      </c>
      <c r="M741" s="268">
        <v>9.1199999999999992</v>
      </c>
      <c r="N741" s="276">
        <v>-219.34</v>
      </c>
      <c r="EZ741" s="149"/>
      <c r="FA741" s="231"/>
      <c r="FB741" s="231" t="s">
        <v>498</v>
      </c>
      <c r="FC741" s="231" t="s">
        <v>9</v>
      </c>
      <c r="FD741" s="231" t="s">
        <v>9</v>
      </c>
      <c r="FJ741" s="231"/>
      <c r="FL741" s="231"/>
    </row>
    <row r="742" spans="1:168" s="117" customFormat="1" ht="15" x14ac:dyDescent="0.25">
      <c r="A742" s="262"/>
      <c r="B742" s="312"/>
      <c r="C742" s="342" t="s">
        <v>74</v>
      </c>
      <c r="D742" s="342"/>
      <c r="E742" s="342"/>
      <c r="F742" s="234"/>
      <c r="G742" s="235"/>
      <c r="H742" s="235"/>
      <c r="I742" s="235"/>
      <c r="J742" s="238"/>
      <c r="K742" s="235"/>
      <c r="L742" s="264">
        <v>-24.05</v>
      </c>
      <c r="M742" s="257"/>
      <c r="N742" s="276">
        <v>-219.34</v>
      </c>
      <c r="EZ742" s="149"/>
      <c r="FA742" s="231"/>
      <c r="FB742" s="231"/>
      <c r="FC742" s="231"/>
      <c r="FD742" s="231"/>
      <c r="FJ742" s="231" t="s">
        <v>74</v>
      </c>
      <c r="FL742" s="231"/>
    </row>
    <row r="743" spans="1:168" s="117" customFormat="1" ht="33.75" x14ac:dyDescent="0.25">
      <c r="A743" s="232" t="s">
        <v>746</v>
      </c>
      <c r="B743" s="314" t="s">
        <v>554</v>
      </c>
      <c r="C743" s="342" t="s">
        <v>555</v>
      </c>
      <c r="D743" s="342"/>
      <c r="E743" s="342"/>
      <c r="F743" s="234" t="s">
        <v>118</v>
      </c>
      <c r="G743" s="235">
        <v>2</v>
      </c>
      <c r="H743" s="236">
        <v>1</v>
      </c>
      <c r="I743" s="236">
        <v>2</v>
      </c>
      <c r="J743" s="264">
        <v>630.48</v>
      </c>
      <c r="K743" s="266">
        <v>1.04236</v>
      </c>
      <c r="L743" s="267">
        <v>1314.37</v>
      </c>
      <c r="M743" s="268">
        <v>9.1199999999999992</v>
      </c>
      <c r="N743" s="265">
        <v>11987.05</v>
      </c>
      <c r="EZ743" s="149"/>
      <c r="FA743" s="231"/>
      <c r="FB743" s="231" t="s">
        <v>555</v>
      </c>
      <c r="FC743" s="231" t="s">
        <v>9</v>
      </c>
      <c r="FD743" s="231" t="s">
        <v>9</v>
      </c>
      <c r="FJ743" s="231"/>
      <c r="FL743" s="231"/>
    </row>
    <row r="744" spans="1:168" s="117" customFormat="1" ht="15" x14ac:dyDescent="0.25">
      <c r="A744" s="240"/>
      <c r="B744" s="313"/>
      <c r="C744" s="341" t="s">
        <v>714</v>
      </c>
      <c r="D744" s="341"/>
      <c r="E744" s="341"/>
      <c r="F744" s="341"/>
      <c r="G744" s="341"/>
      <c r="H744" s="341"/>
      <c r="I744" s="341"/>
      <c r="J744" s="341"/>
      <c r="K744" s="341"/>
      <c r="L744" s="341"/>
      <c r="M744" s="341"/>
      <c r="N744" s="343"/>
      <c r="EZ744" s="149"/>
      <c r="FA744" s="231"/>
      <c r="FB744" s="231"/>
      <c r="FC744" s="231"/>
      <c r="FD744" s="231"/>
      <c r="FJ744" s="231"/>
      <c r="FK744" s="164" t="s">
        <v>714</v>
      </c>
      <c r="FL744" s="231"/>
    </row>
    <row r="745" spans="1:168" s="117" customFormat="1" ht="15" x14ac:dyDescent="0.25">
      <c r="A745" s="242"/>
      <c r="B745" s="243"/>
      <c r="C745" s="336" t="s">
        <v>631</v>
      </c>
      <c r="D745" s="336"/>
      <c r="E745" s="336"/>
      <c r="F745" s="336"/>
      <c r="G745" s="336"/>
      <c r="H745" s="336"/>
      <c r="I745" s="336"/>
      <c r="J745" s="336"/>
      <c r="K745" s="336"/>
      <c r="L745" s="336"/>
      <c r="M745" s="336"/>
      <c r="N745" s="345"/>
      <c r="EZ745" s="149"/>
      <c r="FA745" s="231"/>
      <c r="FB745" s="231"/>
      <c r="FC745" s="231"/>
      <c r="FD745" s="231"/>
      <c r="FF745" s="164" t="s">
        <v>631</v>
      </c>
      <c r="FJ745" s="231"/>
      <c r="FL745" s="231"/>
    </row>
    <row r="746" spans="1:168" s="117" customFormat="1" ht="15" x14ac:dyDescent="0.25">
      <c r="A746" s="242"/>
      <c r="B746" s="243"/>
      <c r="C746" s="336" t="s">
        <v>632</v>
      </c>
      <c r="D746" s="336"/>
      <c r="E746" s="336"/>
      <c r="F746" s="336"/>
      <c r="G746" s="336"/>
      <c r="H746" s="336"/>
      <c r="I746" s="336"/>
      <c r="J746" s="336"/>
      <c r="K746" s="336"/>
      <c r="L746" s="336"/>
      <c r="M746" s="336"/>
      <c r="N746" s="345"/>
      <c r="EZ746" s="149"/>
      <c r="FA746" s="231"/>
      <c r="FB746" s="231"/>
      <c r="FC746" s="231"/>
      <c r="FD746" s="231"/>
      <c r="FF746" s="164" t="s">
        <v>632</v>
      </c>
      <c r="FJ746" s="231"/>
      <c r="FL746" s="231"/>
    </row>
    <row r="747" spans="1:168" s="117" customFormat="1" ht="15" x14ac:dyDescent="0.25">
      <c r="A747" s="262"/>
      <c r="B747" s="312"/>
      <c r="C747" s="342" t="s">
        <v>74</v>
      </c>
      <c r="D747" s="342"/>
      <c r="E747" s="342"/>
      <c r="F747" s="234"/>
      <c r="G747" s="235"/>
      <c r="H747" s="235"/>
      <c r="I747" s="235"/>
      <c r="J747" s="238"/>
      <c r="K747" s="235"/>
      <c r="L747" s="267">
        <v>1314.37</v>
      </c>
      <c r="M747" s="257"/>
      <c r="N747" s="265">
        <v>11987.05</v>
      </c>
      <c r="EZ747" s="149"/>
      <c r="FA747" s="231"/>
      <c r="FB747" s="231"/>
      <c r="FC747" s="231"/>
      <c r="FD747" s="231"/>
      <c r="FJ747" s="231" t="s">
        <v>74</v>
      </c>
      <c r="FL747" s="231"/>
    </row>
    <row r="748" spans="1:168" s="117" customFormat="1" ht="15" x14ac:dyDescent="0.25">
      <c r="A748" s="278"/>
      <c r="B748" s="279"/>
      <c r="C748" s="279"/>
      <c r="D748" s="279"/>
      <c r="E748" s="279"/>
      <c r="F748" s="280"/>
      <c r="G748" s="280"/>
      <c r="H748" s="280"/>
      <c r="I748" s="280"/>
      <c r="J748" s="281"/>
      <c r="K748" s="280"/>
      <c r="L748" s="281"/>
      <c r="M748" s="246"/>
      <c r="N748" s="281"/>
      <c r="EZ748" s="149"/>
      <c r="FA748" s="231"/>
      <c r="FB748" s="231"/>
      <c r="FC748" s="231"/>
      <c r="FD748" s="231"/>
      <c r="FJ748" s="231"/>
      <c r="FL748" s="231"/>
    </row>
    <row r="749" spans="1:168" s="117" customFormat="1" ht="15" x14ac:dyDescent="0.25">
      <c r="A749" s="282"/>
      <c r="B749" s="283"/>
      <c r="C749" s="342" t="s">
        <v>747</v>
      </c>
      <c r="D749" s="342"/>
      <c r="E749" s="342"/>
      <c r="F749" s="342"/>
      <c r="G749" s="342"/>
      <c r="H749" s="342"/>
      <c r="I749" s="342"/>
      <c r="J749" s="342"/>
      <c r="K749" s="342"/>
      <c r="L749" s="284">
        <v>257081.92</v>
      </c>
      <c r="M749" s="285"/>
      <c r="N749" s="286">
        <v>2773653.95</v>
      </c>
      <c r="EZ749" s="149"/>
      <c r="FA749" s="231"/>
      <c r="FB749" s="231"/>
      <c r="FC749" s="231"/>
      <c r="FD749" s="231"/>
      <c r="FJ749" s="231"/>
      <c r="FL749" s="231" t="s">
        <v>747</v>
      </c>
    </row>
    <row r="750" spans="1:168" s="117" customFormat="1" ht="15" x14ac:dyDescent="0.25">
      <c r="A750" s="346" t="s">
        <v>748</v>
      </c>
      <c r="B750" s="347"/>
      <c r="C750" s="347"/>
      <c r="D750" s="347"/>
      <c r="E750" s="347"/>
      <c r="F750" s="347"/>
      <c r="G750" s="347"/>
      <c r="H750" s="347"/>
      <c r="I750" s="347"/>
      <c r="J750" s="347"/>
      <c r="K750" s="347"/>
      <c r="L750" s="347"/>
      <c r="M750" s="347"/>
      <c r="N750" s="348"/>
      <c r="EZ750" s="149" t="s">
        <v>748</v>
      </c>
      <c r="FA750" s="231"/>
      <c r="FB750" s="231"/>
      <c r="FC750" s="231"/>
      <c r="FD750" s="231"/>
      <c r="FJ750" s="231"/>
      <c r="FL750" s="231"/>
    </row>
    <row r="751" spans="1:168" s="117" customFormat="1" ht="15" x14ac:dyDescent="0.25">
      <c r="A751" s="349" t="s">
        <v>749</v>
      </c>
      <c r="B751" s="350"/>
      <c r="C751" s="350"/>
      <c r="D751" s="350"/>
      <c r="E751" s="350"/>
      <c r="F751" s="350"/>
      <c r="G751" s="350"/>
      <c r="H751" s="350"/>
      <c r="I751" s="350"/>
      <c r="J751" s="350"/>
      <c r="K751" s="350"/>
      <c r="L751" s="350"/>
      <c r="M751" s="350"/>
      <c r="N751" s="351"/>
      <c r="EZ751" s="149"/>
      <c r="FA751" s="231" t="s">
        <v>749</v>
      </c>
      <c r="FB751" s="231"/>
      <c r="FC751" s="231"/>
      <c r="FD751" s="231"/>
      <c r="FJ751" s="231"/>
      <c r="FL751" s="231"/>
    </row>
    <row r="752" spans="1:168" s="117" customFormat="1" ht="34.5" x14ac:dyDescent="0.25">
      <c r="A752" s="232" t="s">
        <v>750</v>
      </c>
      <c r="B752" s="314" t="s">
        <v>633</v>
      </c>
      <c r="C752" s="342" t="s">
        <v>751</v>
      </c>
      <c r="D752" s="342"/>
      <c r="E752" s="342"/>
      <c r="F752" s="234" t="s">
        <v>635</v>
      </c>
      <c r="G752" s="235">
        <v>0.45</v>
      </c>
      <c r="H752" s="236">
        <v>1</v>
      </c>
      <c r="I752" s="268">
        <v>0.45</v>
      </c>
      <c r="J752" s="238"/>
      <c r="K752" s="235"/>
      <c r="L752" s="238"/>
      <c r="M752" s="235"/>
      <c r="N752" s="239"/>
      <c r="EZ752" s="149"/>
      <c r="FA752" s="231"/>
      <c r="FB752" s="231" t="s">
        <v>751</v>
      </c>
      <c r="FC752" s="231" t="s">
        <v>9</v>
      </c>
      <c r="FD752" s="231" t="s">
        <v>9</v>
      </c>
      <c r="FJ752" s="231"/>
      <c r="FL752" s="231"/>
    </row>
    <row r="753" spans="1:168" s="117" customFormat="1" ht="15" x14ac:dyDescent="0.25">
      <c r="A753" s="240"/>
      <c r="B753" s="313"/>
      <c r="C753" s="341" t="s">
        <v>752</v>
      </c>
      <c r="D753" s="341"/>
      <c r="E753" s="341"/>
      <c r="F753" s="341"/>
      <c r="G753" s="341"/>
      <c r="H753" s="341"/>
      <c r="I753" s="341"/>
      <c r="J753" s="341"/>
      <c r="K753" s="341"/>
      <c r="L753" s="341"/>
      <c r="M753" s="341"/>
      <c r="N753" s="343"/>
      <c r="EZ753" s="149"/>
      <c r="FA753" s="231"/>
      <c r="FB753" s="231"/>
      <c r="FC753" s="231"/>
      <c r="FD753" s="231"/>
      <c r="FE753" s="164" t="s">
        <v>752</v>
      </c>
      <c r="FJ753" s="231"/>
      <c r="FL753" s="231"/>
    </row>
    <row r="754" spans="1:168" s="117" customFormat="1" ht="68.25" x14ac:dyDescent="0.25">
      <c r="A754" s="242"/>
      <c r="B754" s="243" t="s">
        <v>624</v>
      </c>
      <c r="C754" s="336" t="s">
        <v>625</v>
      </c>
      <c r="D754" s="336"/>
      <c r="E754" s="336"/>
      <c r="F754" s="336"/>
      <c r="G754" s="336"/>
      <c r="H754" s="336"/>
      <c r="I754" s="336"/>
      <c r="J754" s="336"/>
      <c r="K754" s="336"/>
      <c r="L754" s="336"/>
      <c r="M754" s="336"/>
      <c r="N754" s="345"/>
      <c r="EZ754" s="149"/>
      <c r="FA754" s="231"/>
      <c r="FB754" s="231"/>
      <c r="FC754" s="231"/>
      <c r="FD754" s="231"/>
      <c r="FF754" s="164" t="s">
        <v>625</v>
      </c>
      <c r="FJ754" s="231"/>
      <c r="FL754" s="231"/>
    </row>
    <row r="755" spans="1:168" s="117" customFormat="1" ht="22.5" x14ac:dyDescent="0.25">
      <c r="A755" s="242"/>
      <c r="B755" s="243" t="s">
        <v>152</v>
      </c>
      <c r="C755" s="336" t="s">
        <v>637</v>
      </c>
      <c r="D755" s="336"/>
      <c r="E755" s="336"/>
      <c r="F755" s="336"/>
      <c r="G755" s="336"/>
      <c r="H755" s="336"/>
      <c r="I755" s="336"/>
      <c r="J755" s="336"/>
      <c r="K755" s="336"/>
      <c r="L755" s="336"/>
      <c r="M755" s="336"/>
      <c r="N755" s="345"/>
      <c r="EZ755" s="149"/>
      <c r="FA755" s="231"/>
      <c r="FB755" s="231"/>
      <c r="FC755" s="231"/>
      <c r="FD755" s="231"/>
      <c r="FF755" s="164" t="s">
        <v>637</v>
      </c>
      <c r="FJ755" s="231"/>
      <c r="FL755" s="231"/>
    </row>
    <row r="756" spans="1:168" s="117" customFormat="1" ht="15" x14ac:dyDescent="0.25">
      <c r="A756" s="244"/>
      <c r="B756" s="243" t="s">
        <v>57</v>
      </c>
      <c r="C756" s="341" t="s">
        <v>64</v>
      </c>
      <c r="D756" s="341"/>
      <c r="E756" s="341"/>
      <c r="F756" s="245"/>
      <c r="G756" s="246"/>
      <c r="H756" s="246"/>
      <c r="I756" s="246"/>
      <c r="J756" s="249">
        <v>852.58</v>
      </c>
      <c r="K756" s="269">
        <v>0.80500000000000005</v>
      </c>
      <c r="L756" s="249">
        <v>308.85000000000002</v>
      </c>
      <c r="M756" s="248">
        <v>49.45</v>
      </c>
      <c r="N756" s="250">
        <v>15272.63</v>
      </c>
      <c r="EZ756" s="149"/>
      <c r="FA756" s="231"/>
      <c r="FB756" s="231"/>
      <c r="FC756" s="231"/>
      <c r="FD756" s="231"/>
      <c r="FG756" s="164" t="s">
        <v>64</v>
      </c>
      <c r="FJ756" s="231"/>
      <c r="FL756" s="231"/>
    </row>
    <row r="757" spans="1:168" s="117" customFormat="1" ht="15" x14ac:dyDescent="0.25">
      <c r="A757" s="244"/>
      <c r="B757" s="243" t="s">
        <v>75</v>
      </c>
      <c r="C757" s="341" t="s">
        <v>79</v>
      </c>
      <c r="D757" s="341"/>
      <c r="E757" s="341"/>
      <c r="F757" s="245"/>
      <c r="G757" s="246"/>
      <c r="H757" s="246"/>
      <c r="I757" s="246"/>
      <c r="J757" s="247">
        <v>2390.59</v>
      </c>
      <c r="K757" s="269">
        <v>0.80500000000000005</v>
      </c>
      <c r="L757" s="249">
        <v>865.99</v>
      </c>
      <c r="M757" s="248">
        <v>14.53</v>
      </c>
      <c r="N757" s="250">
        <v>12582.83</v>
      </c>
      <c r="EZ757" s="149"/>
      <c r="FA757" s="231"/>
      <c r="FB757" s="231"/>
      <c r="FC757" s="231"/>
      <c r="FD757" s="231"/>
      <c r="FG757" s="164" t="s">
        <v>79</v>
      </c>
      <c r="FJ757" s="231"/>
      <c r="FL757" s="231"/>
    </row>
    <row r="758" spans="1:168" s="117" customFormat="1" ht="15" x14ac:dyDescent="0.25">
      <c r="A758" s="244"/>
      <c r="B758" s="243" t="s">
        <v>80</v>
      </c>
      <c r="C758" s="341" t="s">
        <v>81</v>
      </c>
      <c r="D758" s="341"/>
      <c r="E758" s="341"/>
      <c r="F758" s="245"/>
      <c r="G758" s="246"/>
      <c r="H758" s="246"/>
      <c r="I758" s="246"/>
      <c r="J758" s="249">
        <v>229.05</v>
      </c>
      <c r="K758" s="269">
        <v>0.80500000000000005</v>
      </c>
      <c r="L758" s="249">
        <v>82.97</v>
      </c>
      <c r="M758" s="248">
        <v>49.45</v>
      </c>
      <c r="N758" s="250">
        <v>4102.87</v>
      </c>
      <c r="EZ758" s="149"/>
      <c r="FA758" s="231"/>
      <c r="FB758" s="231"/>
      <c r="FC758" s="231"/>
      <c r="FD758" s="231"/>
      <c r="FG758" s="164" t="s">
        <v>81</v>
      </c>
      <c r="FJ758" s="231"/>
      <c r="FL758" s="231"/>
    </row>
    <row r="759" spans="1:168" s="117" customFormat="1" ht="15" x14ac:dyDescent="0.25">
      <c r="A759" s="244"/>
      <c r="B759" s="243" t="s">
        <v>82</v>
      </c>
      <c r="C759" s="341" t="s">
        <v>83</v>
      </c>
      <c r="D759" s="341"/>
      <c r="E759" s="341"/>
      <c r="F759" s="245"/>
      <c r="G759" s="246"/>
      <c r="H759" s="246"/>
      <c r="I759" s="246"/>
      <c r="J759" s="249">
        <v>300.83999999999997</v>
      </c>
      <c r="K759" s="261">
        <v>0</v>
      </c>
      <c r="L759" s="249">
        <v>0</v>
      </c>
      <c r="M759" s="248">
        <v>9.1199999999999992</v>
      </c>
      <c r="N759" s="255"/>
      <c r="EZ759" s="149"/>
      <c r="FA759" s="231"/>
      <c r="FB759" s="231"/>
      <c r="FC759" s="231"/>
      <c r="FD759" s="231"/>
      <c r="FG759" s="164" t="s">
        <v>83</v>
      </c>
      <c r="FJ759" s="231"/>
      <c r="FL759" s="231"/>
    </row>
    <row r="760" spans="1:168" s="117" customFormat="1" ht="15" x14ac:dyDescent="0.25">
      <c r="A760" s="252"/>
      <c r="B760" s="243"/>
      <c r="C760" s="341" t="s">
        <v>65</v>
      </c>
      <c r="D760" s="341"/>
      <c r="E760" s="341"/>
      <c r="F760" s="245" t="s">
        <v>66</v>
      </c>
      <c r="G760" s="261">
        <v>94</v>
      </c>
      <c r="H760" s="269">
        <v>0.80500000000000005</v>
      </c>
      <c r="I760" s="270">
        <v>34.051499999999997</v>
      </c>
      <c r="J760" s="254"/>
      <c r="K760" s="246"/>
      <c r="L760" s="254"/>
      <c r="M760" s="246"/>
      <c r="N760" s="255"/>
      <c r="EZ760" s="149"/>
      <c r="FA760" s="231"/>
      <c r="FB760" s="231"/>
      <c r="FC760" s="231"/>
      <c r="FD760" s="231"/>
      <c r="FH760" s="164" t="s">
        <v>65</v>
      </c>
      <c r="FJ760" s="231"/>
      <c r="FL760" s="231"/>
    </row>
    <row r="761" spans="1:168" s="117" customFormat="1" ht="15" x14ac:dyDescent="0.25">
      <c r="A761" s="252"/>
      <c r="B761" s="243"/>
      <c r="C761" s="341" t="s">
        <v>84</v>
      </c>
      <c r="D761" s="341"/>
      <c r="E761" s="341"/>
      <c r="F761" s="245" t="s">
        <v>66</v>
      </c>
      <c r="G761" s="271">
        <v>16.899999999999999</v>
      </c>
      <c r="H761" s="269">
        <v>0.80500000000000005</v>
      </c>
      <c r="I761" s="274">
        <v>6.1220249999999998</v>
      </c>
      <c r="J761" s="254"/>
      <c r="K761" s="246"/>
      <c r="L761" s="254"/>
      <c r="M761" s="246"/>
      <c r="N761" s="255"/>
      <c r="EZ761" s="149"/>
      <c r="FA761" s="231"/>
      <c r="FB761" s="231"/>
      <c r="FC761" s="231"/>
      <c r="FD761" s="231"/>
      <c r="FH761" s="164" t="s">
        <v>84</v>
      </c>
      <c r="FJ761" s="231"/>
      <c r="FL761" s="231"/>
    </row>
    <row r="762" spans="1:168" s="117" customFormat="1" ht="15" x14ac:dyDescent="0.25">
      <c r="A762" s="240"/>
      <c r="B762" s="243"/>
      <c r="C762" s="344" t="s">
        <v>67</v>
      </c>
      <c r="D762" s="344"/>
      <c r="E762" s="344"/>
      <c r="F762" s="256"/>
      <c r="G762" s="257"/>
      <c r="H762" s="257"/>
      <c r="I762" s="257"/>
      <c r="J762" s="258">
        <v>3544.01</v>
      </c>
      <c r="K762" s="257"/>
      <c r="L762" s="258">
        <v>1174.8399999999999</v>
      </c>
      <c r="M762" s="257"/>
      <c r="N762" s="260">
        <v>27855.46</v>
      </c>
      <c r="EZ762" s="149"/>
      <c r="FA762" s="231"/>
      <c r="FB762" s="231"/>
      <c r="FC762" s="231"/>
      <c r="FD762" s="231"/>
      <c r="FI762" s="164" t="s">
        <v>67</v>
      </c>
      <c r="FJ762" s="231"/>
      <c r="FL762" s="231"/>
    </row>
    <row r="763" spans="1:168" s="117" customFormat="1" ht="15" x14ac:dyDescent="0.25">
      <c r="A763" s="252"/>
      <c r="B763" s="243"/>
      <c r="C763" s="341" t="s">
        <v>68</v>
      </c>
      <c r="D763" s="341"/>
      <c r="E763" s="341"/>
      <c r="F763" s="245"/>
      <c r="G763" s="246"/>
      <c r="H763" s="246"/>
      <c r="I763" s="246"/>
      <c r="J763" s="254"/>
      <c r="K763" s="246"/>
      <c r="L763" s="249">
        <v>391.82</v>
      </c>
      <c r="M763" s="246"/>
      <c r="N763" s="250">
        <v>19375.5</v>
      </c>
      <c r="EZ763" s="149"/>
      <c r="FA763" s="231"/>
      <c r="FB763" s="231"/>
      <c r="FC763" s="231"/>
      <c r="FD763" s="231"/>
      <c r="FH763" s="164" t="s">
        <v>68</v>
      </c>
      <c r="FJ763" s="231"/>
      <c r="FL763" s="231"/>
    </row>
    <row r="764" spans="1:168" s="117" customFormat="1" ht="23.25" x14ac:dyDescent="0.25">
      <c r="A764" s="252"/>
      <c r="B764" s="243" t="s">
        <v>638</v>
      </c>
      <c r="C764" s="341" t="s">
        <v>639</v>
      </c>
      <c r="D764" s="341"/>
      <c r="E764" s="341"/>
      <c r="F764" s="245" t="s">
        <v>71</v>
      </c>
      <c r="G764" s="261">
        <v>93</v>
      </c>
      <c r="H764" s="246"/>
      <c r="I764" s="261">
        <v>93</v>
      </c>
      <c r="J764" s="254"/>
      <c r="K764" s="246"/>
      <c r="L764" s="249">
        <v>364.39</v>
      </c>
      <c r="M764" s="246"/>
      <c r="N764" s="250">
        <v>18019.22</v>
      </c>
      <c r="EZ764" s="149"/>
      <c r="FA764" s="231"/>
      <c r="FB764" s="231"/>
      <c r="FC764" s="231"/>
      <c r="FD764" s="231"/>
      <c r="FH764" s="164" t="s">
        <v>639</v>
      </c>
      <c r="FJ764" s="231"/>
      <c r="FL764" s="231"/>
    </row>
    <row r="765" spans="1:168" s="117" customFormat="1" ht="45" x14ac:dyDescent="0.25">
      <c r="A765" s="252"/>
      <c r="B765" s="243" t="s">
        <v>640</v>
      </c>
      <c r="C765" s="341" t="s">
        <v>641</v>
      </c>
      <c r="D765" s="341"/>
      <c r="E765" s="341"/>
      <c r="F765" s="245" t="s">
        <v>71</v>
      </c>
      <c r="G765" s="261">
        <v>62</v>
      </c>
      <c r="H765" s="248">
        <v>0.85</v>
      </c>
      <c r="I765" s="271">
        <v>52.7</v>
      </c>
      <c r="J765" s="254"/>
      <c r="K765" s="246"/>
      <c r="L765" s="249">
        <v>206.49</v>
      </c>
      <c r="M765" s="246"/>
      <c r="N765" s="250">
        <v>10210.89</v>
      </c>
      <c r="EZ765" s="149"/>
      <c r="FA765" s="231"/>
      <c r="FB765" s="231"/>
      <c r="FC765" s="231"/>
      <c r="FD765" s="231"/>
      <c r="FH765" s="164" t="s">
        <v>641</v>
      </c>
      <c r="FJ765" s="231"/>
      <c r="FL765" s="231"/>
    </row>
    <row r="766" spans="1:168" s="117" customFormat="1" ht="15" x14ac:dyDescent="0.25">
      <c r="A766" s="262"/>
      <c r="B766" s="312"/>
      <c r="C766" s="342" t="s">
        <v>74</v>
      </c>
      <c r="D766" s="342"/>
      <c r="E766" s="342"/>
      <c r="F766" s="234"/>
      <c r="G766" s="235"/>
      <c r="H766" s="235"/>
      <c r="I766" s="235"/>
      <c r="J766" s="238"/>
      <c r="K766" s="235"/>
      <c r="L766" s="267">
        <v>1745.72</v>
      </c>
      <c r="M766" s="257"/>
      <c r="N766" s="265">
        <v>56085.57</v>
      </c>
      <c r="EZ766" s="149"/>
      <c r="FA766" s="231"/>
      <c r="FB766" s="231"/>
      <c r="FC766" s="231"/>
      <c r="FD766" s="231"/>
      <c r="FJ766" s="231" t="s">
        <v>74</v>
      </c>
      <c r="FL766" s="231"/>
    </row>
    <row r="767" spans="1:168" s="117" customFormat="1" ht="34.5" x14ac:dyDescent="0.25">
      <c r="A767" s="232" t="s">
        <v>753</v>
      </c>
      <c r="B767" s="314" t="s">
        <v>621</v>
      </c>
      <c r="C767" s="342" t="s">
        <v>622</v>
      </c>
      <c r="D767" s="342"/>
      <c r="E767" s="342"/>
      <c r="F767" s="234" t="s">
        <v>253</v>
      </c>
      <c r="G767" s="235">
        <v>0.03</v>
      </c>
      <c r="H767" s="236">
        <v>1</v>
      </c>
      <c r="I767" s="268">
        <v>0.03</v>
      </c>
      <c r="J767" s="238"/>
      <c r="K767" s="235"/>
      <c r="L767" s="238"/>
      <c r="M767" s="235"/>
      <c r="N767" s="239"/>
      <c r="EZ767" s="149"/>
      <c r="FA767" s="231"/>
      <c r="FB767" s="231" t="s">
        <v>622</v>
      </c>
      <c r="FC767" s="231" t="s">
        <v>9</v>
      </c>
      <c r="FD767" s="231" t="s">
        <v>9</v>
      </c>
      <c r="FJ767" s="231"/>
      <c r="FL767" s="231"/>
    </row>
    <row r="768" spans="1:168" s="117" customFormat="1" ht="15" x14ac:dyDescent="0.25">
      <c r="A768" s="240"/>
      <c r="B768" s="313"/>
      <c r="C768" s="341" t="s">
        <v>754</v>
      </c>
      <c r="D768" s="341"/>
      <c r="E768" s="341"/>
      <c r="F768" s="341"/>
      <c r="G768" s="341"/>
      <c r="H768" s="341"/>
      <c r="I768" s="341"/>
      <c r="J768" s="341"/>
      <c r="K768" s="341"/>
      <c r="L768" s="341"/>
      <c r="M768" s="341"/>
      <c r="N768" s="343"/>
      <c r="EZ768" s="149"/>
      <c r="FA768" s="231"/>
      <c r="FB768" s="231"/>
      <c r="FC768" s="231"/>
      <c r="FD768" s="231"/>
      <c r="FE768" s="164" t="s">
        <v>754</v>
      </c>
      <c r="FJ768" s="231"/>
      <c r="FL768" s="231"/>
    </row>
    <row r="769" spans="1:168" s="117" customFormat="1" ht="68.25" x14ac:dyDescent="0.25">
      <c r="A769" s="242"/>
      <c r="B769" s="243" t="s">
        <v>624</v>
      </c>
      <c r="C769" s="336" t="s">
        <v>625</v>
      </c>
      <c r="D769" s="336"/>
      <c r="E769" s="336"/>
      <c r="F769" s="336"/>
      <c r="G769" s="336"/>
      <c r="H769" s="336"/>
      <c r="I769" s="336"/>
      <c r="J769" s="336"/>
      <c r="K769" s="336"/>
      <c r="L769" s="336"/>
      <c r="M769" s="336"/>
      <c r="N769" s="345"/>
      <c r="EZ769" s="149"/>
      <c r="FA769" s="231"/>
      <c r="FB769" s="231"/>
      <c r="FC769" s="231"/>
      <c r="FD769" s="231"/>
      <c r="FF769" s="164" t="s">
        <v>625</v>
      </c>
      <c r="FJ769" s="231"/>
      <c r="FL769" s="231"/>
    </row>
    <row r="770" spans="1:168" s="117" customFormat="1" ht="15" x14ac:dyDescent="0.25">
      <c r="A770" s="244"/>
      <c r="B770" s="243" t="s">
        <v>57</v>
      </c>
      <c r="C770" s="341" t="s">
        <v>64</v>
      </c>
      <c r="D770" s="341"/>
      <c r="E770" s="341"/>
      <c r="F770" s="245"/>
      <c r="G770" s="246"/>
      <c r="H770" s="246"/>
      <c r="I770" s="246"/>
      <c r="J770" s="247">
        <v>2089.16</v>
      </c>
      <c r="K770" s="248">
        <v>1.1499999999999999</v>
      </c>
      <c r="L770" s="249">
        <v>72.08</v>
      </c>
      <c r="M770" s="248">
        <v>49.45</v>
      </c>
      <c r="N770" s="250">
        <v>3564.36</v>
      </c>
      <c r="EZ770" s="149"/>
      <c r="FA770" s="231"/>
      <c r="FB770" s="231"/>
      <c r="FC770" s="231"/>
      <c r="FD770" s="231"/>
      <c r="FG770" s="164" t="s">
        <v>64</v>
      </c>
      <c r="FJ770" s="231"/>
      <c r="FL770" s="231"/>
    </row>
    <row r="771" spans="1:168" s="117" customFormat="1" ht="15" x14ac:dyDescent="0.25">
      <c r="A771" s="244"/>
      <c r="B771" s="243" t="s">
        <v>75</v>
      </c>
      <c r="C771" s="341" t="s">
        <v>79</v>
      </c>
      <c r="D771" s="341"/>
      <c r="E771" s="341"/>
      <c r="F771" s="245"/>
      <c r="G771" s="246"/>
      <c r="H771" s="246"/>
      <c r="I771" s="246"/>
      <c r="J771" s="249">
        <v>236.87</v>
      </c>
      <c r="K771" s="248">
        <v>1.1499999999999999</v>
      </c>
      <c r="L771" s="249">
        <v>8.17</v>
      </c>
      <c r="M771" s="248">
        <v>14.53</v>
      </c>
      <c r="N771" s="251">
        <v>118.71</v>
      </c>
      <c r="EZ771" s="149"/>
      <c r="FA771" s="231"/>
      <c r="FB771" s="231"/>
      <c r="FC771" s="231"/>
      <c r="FD771" s="231"/>
      <c r="FG771" s="164" t="s">
        <v>79</v>
      </c>
      <c r="FJ771" s="231"/>
      <c r="FL771" s="231"/>
    </row>
    <row r="772" spans="1:168" s="117" customFormat="1" ht="15" x14ac:dyDescent="0.25">
      <c r="A772" s="244"/>
      <c r="B772" s="243" t="s">
        <v>80</v>
      </c>
      <c r="C772" s="341" t="s">
        <v>81</v>
      </c>
      <c r="D772" s="341"/>
      <c r="E772" s="341"/>
      <c r="F772" s="245"/>
      <c r="G772" s="246"/>
      <c r="H772" s="246"/>
      <c r="I772" s="246"/>
      <c r="J772" s="249">
        <v>9</v>
      </c>
      <c r="K772" s="248">
        <v>1.1499999999999999</v>
      </c>
      <c r="L772" s="249">
        <v>0.31</v>
      </c>
      <c r="M772" s="248">
        <v>49.45</v>
      </c>
      <c r="N772" s="251">
        <v>15.33</v>
      </c>
      <c r="EZ772" s="149"/>
      <c r="FA772" s="231"/>
      <c r="FB772" s="231"/>
      <c r="FC772" s="231"/>
      <c r="FD772" s="231"/>
      <c r="FG772" s="164" t="s">
        <v>81</v>
      </c>
      <c r="FJ772" s="231"/>
      <c r="FL772" s="231"/>
    </row>
    <row r="773" spans="1:168" s="117" customFormat="1" ht="15" x14ac:dyDescent="0.25">
      <c r="A773" s="244"/>
      <c r="B773" s="243" t="s">
        <v>82</v>
      </c>
      <c r="C773" s="341" t="s">
        <v>83</v>
      </c>
      <c r="D773" s="341"/>
      <c r="E773" s="341"/>
      <c r="F773" s="245"/>
      <c r="G773" s="246"/>
      <c r="H773" s="246"/>
      <c r="I773" s="246"/>
      <c r="J773" s="247">
        <v>2732.35</v>
      </c>
      <c r="K773" s="246"/>
      <c r="L773" s="249">
        <v>81.97</v>
      </c>
      <c r="M773" s="248">
        <v>9.1199999999999992</v>
      </c>
      <c r="N773" s="251">
        <v>747.57</v>
      </c>
      <c r="EZ773" s="149"/>
      <c r="FA773" s="231"/>
      <c r="FB773" s="231"/>
      <c r="FC773" s="231"/>
      <c r="FD773" s="231"/>
      <c r="FG773" s="164" t="s">
        <v>83</v>
      </c>
      <c r="FJ773" s="231"/>
      <c r="FL773" s="231"/>
    </row>
    <row r="774" spans="1:168" s="117" customFormat="1" ht="15" x14ac:dyDescent="0.25">
      <c r="A774" s="252"/>
      <c r="B774" s="243"/>
      <c r="C774" s="341" t="s">
        <v>65</v>
      </c>
      <c r="D774" s="341"/>
      <c r="E774" s="341"/>
      <c r="F774" s="245" t="s">
        <v>66</v>
      </c>
      <c r="G774" s="248">
        <v>219.68</v>
      </c>
      <c r="H774" s="248">
        <v>1.1499999999999999</v>
      </c>
      <c r="I774" s="272">
        <v>7.5789600000000004</v>
      </c>
      <c r="J774" s="254"/>
      <c r="K774" s="246"/>
      <c r="L774" s="254"/>
      <c r="M774" s="246"/>
      <c r="N774" s="255"/>
      <c r="EZ774" s="149"/>
      <c r="FA774" s="231"/>
      <c r="FB774" s="231"/>
      <c r="FC774" s="231"/>
      <c r="FD774" s="231"/>
      <c r="FH774" s="164" t="s">
        <v>65</v>
      </c>
      <c r="FJ774" s="231"/>
      <c r="FL774" s="231"/>
    </row>
    <row r="775" spans="1:168" s="117" customFormat="1" ht="15" x14ac:dyDescent="0.25">
      <c r="A775" s="252"/>
      <c r="B775" s="243"/>
      <c r="C775" s="341" t="s">
        <v>84</v>
      </c>
      <c r="D775" s="341"/>
      <c r="E775" s="341"/>
      <c r="F775" s="245" t="s">
        <v>66</v>
      </c>
      <c r="G775" s="248">
        <v>0.71</v>
      </c>
      <c r="H775" s="248">
        <v>1.1499999999999999</v>
      </c>
      <c r="I775" s="274">
        <v>2.4494999999999999E-2</v>
      </c>
      <c r="J775" s="254"/>
      <c r="K775" s="246"/>
      <c r="L775" s="254"/>
      <c r="M775" s="246"/>
      <c r="N775" s="255"/>
      <c r="EZ775" s="149"/>
      <c r="FA775" s="231"/>
      <c r="FB775" s="231"/>
      <c r="FC775" s="231"/>
      <c r="FD775" s="231"/>
      <c r="FH775" s="164" t="s">
        <v>84</v>
      </c>
      <c r="FJ775" s="231"/>
      <c r="FL775" s="231"/>
    </row>
    <row r="776" spans="1:168" s="117" customFormat="1" ht="15" x14ac:dyDescent="0.25">
      <c r="A776" s="240"/>
      <c r="B776" s="243"/>
      <c r="C776" s="344" t="s">
        <v>67</v>
      </c>
      <c r="D776" s="344"/>
      <c r="E776" s="344"/>
      <c r="F776" s="256"/>
      <c r="G776" s="257"/>
      <c r="H776" s="257"/>
      <c r="I776" s="257"/>
      <c r="J776" s="258">
        <v>5058.38</v>
      </c>
      <c r="K776" s="257"/>
      <c r="L776" s="259">
        <v>162.22</v>
      </c>
      <c r="M776" s="257"/>
      <c r="N776" s="260">
        <v>4430.6400000000003</v>
      </c>
      <c r="EZ776" s="149"/>
      <c r="FA776" s="231"/>
      <c r="FB776" s="231"/>
      <c r="FC776" s="231"/>
      <c r="FD776" s="231"/>
      <c r="FI776" s="164" t="s">
        <v>67</v>
      </c>
      <c r="FJ776" s="231"/>
      <c r="FL776" s="231"/>
    </row>
    <row r="777" spans="1:168" s="117" customFormat="1" ht="15" x14ac:dyDescent="0.25">
      <c r="A777" s="252"/>
      <c r="B777" s="243"/>
      <c r="C777" s="341" t="s">
        <v>68</v>
      </c>
      <c r="D777" s="341"/>
      <c r="E777" s="341"/>
      <c r="F777" s="245"/>
      <c r="G777" s="246"/>
      <c r="H777" s="246"/>
      <c r="I777" s="246"/>
      <c r="J777" s="254"/>
      <c r="K777" s="246"/>
      <c r="L777" s="249">
        <v>72.39</v>
      </c>
      <c r="M777" s="246"/>
      <c r="N777" s="250">
        <v>3579.69</v>
      </c>
      <c r="EZ777" s="149"/>
      <c r="FA777" s="231"/>
      <c r="FB777" s="231"/>
      <c r="FC777" s="231"/>
      <c r="FD777" s="231"/>
      <c r="FH777" s="164" t="s">
        <v>68</v>
      </c>
      <c r="FJ777" s="231"/>
      <c r="FL777" s="231"/>
    </row>
    <row r="778" spans="1:168" s="117" customFormat="1" ht="23.25" x14ac:dyDescent="0.25">
      <c r="A778" s="252"/>
      <c r="B778" s="243" t="s">
        <v>626</v>
      </c>
      <c r="C778" s="341" t="s">
        <v>627</v>
      </c>
      <c r="D778" s="341"/>
      <c r="E778" s="341"/>
      <c r="F778" s="245" t="s">
        <v>71</v>
      </c>
      <c r="G778" s="261">
        <v>126</v>
      </c>
      <c r="H778" s="246"/>
      <c r="I778" s="261">
        <v>126</v>
      </c>
      <c r="J778" s="254"/>
      <c r="K778" s="246"/>
      <c r="L778" s="249">
        <v>91.21</v>
      </c>
      <c r="M778" s="246"/>
      <c r="N778" s="250">
        <v>4510.41</v>
      </c>
      <c r="EZ778" s="149"/>
      <c r="FA778" s="231"/>
      <c r="FB778" s="231"/>
      <c r="FC778" s="231"/>
      <c r="FD778" s="231"/>
      <c r="FH778" s="164" t="s">
        <v>627</v>
      </c>
      <c r="FJ778" s="231"/>
      <c r="FL778" s="231"/>
    </row>
    <row r="779" spans="1:168" s="117" customFormat="1" ht="23.25" x14ac:dyDescent="0.25">
      <c r="A779" s="252"/>
      <c r="B779" s="243" t="s">
        <v>628</v>
      </c>
      <c r="C779" s="341" t="s">
        <v>629</v>
      </c>
      <c r="D779" s="341"/>
      <c r="E779" s="341"/>
      <c r="F779" s="245" t="s">
        <v>71</v>
      </c>
      <c r="G779" s="261">
        <v>68</v>
      </c>
      <c r="H779" s="246"/>
      <c r="I779" s="261">
        <v>68</v>
      </c>
      <c r="J779" s="254"/>
      <c r="K779" s="246"/>
      <c r="L779" s="249">
        <v>49.23</v>
      </c>
      <c r="M779" s="246"/>
      <c r="N779" s="250">
        <v>2434.19</v>
      </c>
      <c r="EZ779" s="149"/>
      <c r="FA779" s="231"/>
      <c r="FB779" s="231"/>
      <c r="FC779" s="231"/>
      <c r="FD779" s="231"/>
      <c r="FH779" s="164" t="s">
        <v>629</v>
      </c>
      <c r="FJ779" s="231"/>
      <c r="FL779" s="231"/>
    </row>
    <row r="780" spans="1:168" s="117" customFormat="1" ht="15" x14ac:dyDescent="0.25">
      <c r="A780" s="262"/>
      <c r="B780" s="312"/>
      <c r="C780" s="342" t="s">
        <v>74</v>
      </c>
      <c r="D780" s="342"/>
      <c r="E780" s="342"/>
      <c r="F780" s="234"/>
      <c r="G780" s="235"/>
      <c r="H780" s="235"/>
      <c r="I780" s="235"/>
      <c r="J780" s="238"/>
      <c r="K780" s="235"/>
      <c r="L780" s="264">
        <v>302.66000000000003</v>
      </c>
      <c r="M780" s="257"/>
      <c r="N780" s="265">
        <v>11375.24</v>
      </c>
      <c r="EZ780" s="149"/>
      <c r="FA780" s="231"/>
      <c r="FB780" s="231"/>
      <c r="FC780" s="231"/>
      <c r="FD780" s="231"/>
      <c r="FJ780" s="231" t="s">
        <v>74</v>
      </c>
      <c r="FL780" s="231"/>
    </row>
    <row r="781" spans="1:168" s="117" customFormat="1" ht="34.5" x14ac:dyDescent="0.25">
      <c r="A781" s="232" t="s">
        <v>755</v>
      </c>
      <c r="B781" s="314" t="s">
        <v>604</v>
      </c>
      <c r="C781" s="342" t="s">
        <v>605</v>
      </c>
      <c r="D781" s="342"/>
      <c r="E781" s="342"/>
      <c r="F781" s="234" t="s">
        <v>290</v>
      </c>
      <c r="G781" s="235">
        <v>53.96</v>
      </c>
      <c r="H781" s="236">
        <v>1</v>
      </c>
      <c r="I781" s="268">
        <v>53.96</v>
      </c>
      <c r="J781" s="264">
        <v>46.17</v>
      </c>
      <c r="K781" s="235"/>
      <c r="L781" s="267">
        <v>2491.33</v>
      </c>
      <c r="M781" s="268">
        <v>9.1199999999999992</v>
      </c>
      <c r="N781" s="265">
        <v>22720.93</v>
      </c>
      <c r="EZ781" s="149"/>
      <c r="FA781" s="231"/>
      <c r="FB781" s="231" t="s">
        <v>605</v>
      </c>
      <c r="FC781" s="231" t="s">
        <v>9</v>
      </c>
      <c r="FD781" s="231" t="s">
        <v>9</v>
      </c>
      <c r="FJ781" s="231"/>
      <c r="FL781" s="231"/>
    </row>
    <row r="782" spans="1:168" s="117" customFormat="1" ht="15" x14ac:dyDescent="0.25">
      <c r="A782" s="240"/>
      <c r="B782" s="313"/>
      <c r="C782" s="341" t="s">
        <v>756</v>
      </c>
      <c r="D782" s="341"/>
      <c r="E782" s="341"/>
      <c r="F782" s="341"/>
      <c r="G782" s="341"/>
      <c r="H782" s="341"/>
      <c r="I782" s="341"/>
      <c r="J782" s="341"/>
      <c r="K782" s="341"/>
      <c r="L782" s="341"/>
      <c r="M782" s="341"/>
      <c r="N782" s="343"/>
      <c r="EZ782" s="149"/>
      <c r="FA782" s="231"/>
      <c r="FB782" s="231"/>
      <c r="FC782" s="231"/>
      <c r="FD782" s="231"/>
      <c r="FE782" s="164" t="s">
        <v>756</v>
      </c>
      <c r="FJ782" s="231"/>
      <c r="FL782" s="231"/>
    </row>
    <row r="783" spans="1:168" s="117" customFormat="1" ht="15" x14ac:dyDescent="0.25">
      <c r="A783" s="262"/>
      <c r="B783" s="312"/>
      <c r="C783" s="342" t="s">
        <v>74</v>
      </c>
      <c r="D783" s="342"/>
      <c r="E783" s="342"/>
      <c r="F783" s="234"/>
      <c r="G783" s="235"/>
      <c r="H783" s="235"/>
      <c r="I783" s="235"/>
      <c r="J783" s="238"/>
      <c r="K783" s="235"/>
      <c r="L783" s="267">
        <v>2491.33</v>
      </c>
      <c r="M783" s="257"/>
      <c r="N783" s="265">
        <v>22720.93</v>
      </c>
      <c r="EZ783" s="149"/>
      <c r="FA783" s="231"/>
      <c r="FB783" s="231"/>
      <c r="FC783" s="231"/>
      <c r="FD783" s="231"/>
      <c r="FJ783" s="231" t="s">
        <v>74</v>
      </c>
      <c r="FL783" s="231"/>
    </row>
    <row r="784" spans="1:168" s="117" customFormat="1" ht="34.5" x14ac:dyDescent="0.25">
      <c r="A784" s="232" t="s">
        <v>757</v>
      </c>
      <c r="B784" s="314" t="s">
        <v>758</v>
      </c>
      <c r="C784" s="342" t="s">
        <v>759</v>
      </c>
      <c r="D784" s="342"/>
      <c r="E784" s="342"/>
      <c r="F784" s="234" t="s">
        <v>253</v>
      </c>
      <c r="G784" s="235">
        <v>9.4999999999999998E-3</v>
      </c>
      <c r="H784" s="236">
        <v>1</v>
      </c>
      <c r="I784" s="237">
        <v>9.4999999999999998E-3</v>
      </c>
      <c r="J784" s="238"/>
      <c r="K784" s="235"/>
      <c r="L784" s="238"/>
      <c r="M784" s="235"/>
      <c r="N784" s="239"/>
      <c r="EZ784" s="149"/>
      <c r="FA784" s="231"/>
      <c r="FB784" s="231" t="s">
        <v>759</v>
      </c>
      <c r="FC784" s="231" t="s">
        <v>9</v>
      </c>
      <c r="FD784" s="231" t="s">
        <v>9</v>
      </c>
      <c r="FJ784" s="231"/>
      <c r="FL784" s="231"/>
    </row>
    <row r="785" spans="1:168" s="117" customFormat="1" ht="15" x14ac:dyDescent="0.25">
      <c r="A785" s="240"/>
      <c r="B785" s="313"/>
      <c r="C785" s="341" t="s">
        <v>760</v>
      </c>
      <c r="D785" s="341"/>
      <c r="E785" s="341"/>
      <c r="F785" s="341"/>
      <c r="G785" s="341"/>
      <c r="H785" s="341"/>
      <c r="I785" s="341"/>
      <c r="J785" s="341"/>
      <c r="K785" s="341"/>
      <c r="L785" s="341"/>
      <c r="M785" s="341"/>
      <c r="N785" s="343"/>
      <c r="EZ785" s="149"/>
      <c r="FA785" s="231"/>
      <c r="FB785" s="231"/>
      <c r="FC785" s="231"/>
      <c r="FD785" s="231"/>
      <c r="FE785" s="164" t="s">
        <v>760</v>
      </c>
      <c r="FJ785" s="231"/>
      <c r="FL785" s="231"/>
    </row>
    <row r="786" spans="1:168" s="117" customFormat="1" ht="68.25" x14ac:dyDescent="0.25">
      <c r="A786" s="242"/>
      <c r="B786" s="243" t="s">
        <v>624</v>
      </c>
      <c r="C786" s="336" t="s">
        <v>625</v>
      </c>
      <c r="D786" s="336"/>
      <c r="E786" s="336"/>
      <c r="F786" s="336"/>
      <c r="G786" s="336"/>
      <c r="H786" s="336"/>
      <c r="I786" s="336"/>
      <c r="J786" s="336"/>
      <c r="K786" s="336"/>
      <c r="L786" s="336"/>
      <c r="M786" s="336"/>
      <c r="N786" s="345"/>
      <c r="EZ786" s="149"/>
      <c r="FA786" s="231"/>
      <c r="FB786" s="231"/>
      <c r="FC786" s="231"/>
      <c r="FD786" s="231"/>
      <c r="FF786" s="164" t="s">
        <v>625</v>
      </c>
      <c r="FJ786" s="231"/>
      <c r="FL786" s="231"/>
    </row>
    <row r="787" spans="1:168" s="117" customFormat="1" ht="15" x14ac:dyDescent="0.25">
      <c r="A787" s="242"/>
      <c r="B787" s="243" t="s">
        <v>699</v>
      </c>
      <c r="C787" s="336" t="s">
        <v>700</v>
      </c>
      <c r="D787" s="336"/>
      <c r="E787" s="336"/>
      <c r="F787" s="336"/>
      <c r="G787" s="336"/>
      <c r="H787" s="336"/>
      <c r="I787" s="336"/>
      <c r="J787" s="336"/>
      <c r="K787" s="336"/>
      <c r="L787" s="336"/>
      <c r="M787" s="336"/>
      <c r="N787" s="345"/>
      <c r="EZ787" s="149"/>
      <c r="FA787" s="231"/>
      <c r="FB787" s="231"/>
      <c r="FC787" s="231"/>
      <c r="FD787" s="231"/>
      <c r="FF787" s="164" t="s">
        <v>700</v>
      </c>
      <c r="FJ787" s="231"/>
      <c r="FL787" s="231"/>
    </row>
    <row r="788" spans="1:168" s="117" customFormat="1" ht="15" x14ac:dyDescent="0.25">
      <c r="A788" s="244"/>
      <c r="B788" s="243" t="s">
        <v>57</v>
      </c>
      <c r="C788" s="341" t="s">
        <v>64</v>
      </c>
      <c r="D788" s="341"/>
      <c r="E788" s="341"/>
      <c r="F788" s="245"/>
      <c r="G788" s="246"/>
      <c r="H788" s="246"/>
      <c r="I788" s="246"/>
      <c r="J788" s="249">
        <v>436.91</v>
      </c>
      <c r="K788" s="269">
        <v>1.2649999999999999</v>
      </c>
      <c r="L788" s="249">
        <v>5.25</v>
      </c>
      <c r="M788" s="248">
        <v>49.45</v>
      </c>
      <c r="N788" s="251">
        <v>259.61</v>
      </c>
      <c r="EZ788" s="149"/>
      <c r="FA788" s="231"/>
      <c r="FB788" s="231"/>
      <c r="FC788" s="231"/>
      <c r="FD788" s="231"/>
      <c r="FG788" s="164" t="s">
        <v>64</v>
      </c>
      <c r="FJ788" s="231"/>
      <c r="FL788" s="231"/>
    </row>
    <row r="789" spans="1:168" s="117" customFormat="1" ht="15" x14ac:dyDescent="0.25">
      <c r="A789" s="244"/>
      <c r="B789" s="243" t="s">
        <v>75</v>
      </c>
      <c r="C789" s="341" t="s">
        <v>79</v>
      </c>
      <c r="D789" s="341"/>
      <c r="E789" s="341"/>
      <c r="F789" s="245"/>
      <c r="G789" s="246"/>
      <c r="H789" s="246"/>
      <c r="I789" s="246"/>
      <c r="J789" s="249">
        <v>295.08</v>
      </c>
      <c r="K789" s="248">
        <v>1.1499999999999999</v>
      </c>
      <c r="L789" s="249">
        <v>3.22</v>
      </c>
      <c r="M789" s="248">
        <v>14.53</v>
      </c>
      <c r="N789" s="251">
        <v>46.79</v>
      </c>
      <c r="EZ789" s="149"/>
      <c r="FA789" s="231"/>
      <c r="FB789" s="231"/>
      <c r="FC789" s="231"/>
      <c r="FD789" s="231"/>
      <c r="FG789" s="164" t="s">
        <v>79</v>
      </c>
      <c r="FJ789" s="231"/>
      <c r="FL789" s="231"/>
    </row>
    <row r="790" spans="1:168" s="117" customFormat="1" ht="15" x14ac:dyDescent="0.25">
      <c r="A790" s="244"/>
      <c r="B790" s="243" t="s">
        <v>80</v>
      </c>
      <c r="C790" s="341" t="s">
        <v>81</v>
      </c>
      <c r="D790" s="341"/>
      <c r="E790" s="341"/>
      <c r="F790" s="245"/>
      <c r="G790" s="246"/>
      <c r="H790" s="246"/>
      <c r="I790" s="246"/>
      <c r="J790" s="249">
        <v>31.38</v>
      </c>
      <c r="K790" s="248">
        <v>1.1499999999999999</v>
      </c>
      <c r="L790" s="249">
        <v>0.34</v>
      </c>
      <c r="M790" s="248">
        <v>49.45</v>
      </c>
      <c r="N790" s="251">
        <v>16.809999999999999</v>
      </c>
      <c r="EZ790" s="149"/>
      <c r="FA790" s="231"/>
      <c r="FB790" s="231"/>
      <c r="FC790" s="231"/>
      <c r="FD790" s="231"/>
      <c r="FG790" s="164" t="s">
        <v>81</v>
      </c>
      <c r="FJ790" s="231"/>
      <c r="FL790" s="231"/>
    </row>
    <row r="791" spans="1:168" s="117" customFormat="1" ht="15" x14ac:dyDescent="0.25">
      <c r="A791" s="244"/>
      <c r="B791" s="243" t="s">
        <v>82</v>
      </c>
      <c r="C791" s="341" t="s">
        <v>83</v>
      </c>
      <c r="D791" s="341"/>
      <c r="E791" s="341"/>
      <c r="F791" s="245"/>
      <c r="G791" s="246"/>
      <c r="H791" s="246"/>
      <c r="I791" s="246"/>
      <c r="J791" s="249">
        <v>52.95</v>
      </c>
      <c r="K791" s="246"/>
      <c r="L791" s="249">
        <v>0.5</v>
      </c>
      <c r="M791" s="248">
        <v>9.1199999999999992</v>
      </c>
      <c r="N791" s="251">
        <v>4.5599999999999996</v>
      </c>
      <c r="EZ791" s="149"/>
      <c r="FA791" s="231"/>
      <c r="FB791" s="231"/>
      <c r="FC791" s="231"/>
      <c r="FD791" s="231"/>
      <c r="FG791" s="164" t="s">
        <v>83</v>
      </c>
      <c r="FJ791" s="231"/>
      <c r="FL791" s="231"/>
    </row>
    <row r="792" spans="1:168" s="117" customFormat="1" ht="15" x14ac:dyDescent="0.25">
      <c r="A792" s="252"/>
      <c r="B792" s="243"/>
      <c r="C792" s="341" t="s">
        <v>65</v>
      </c>
      <c r="D792" s="341"/>
      <c r="E792" s="341"/>
      <c r="F792" s="245" t="s">
        <v>66</v>
      </c>
      <c r="G792" s="248">
        <v>46.48</v>
      </c>
      <c r="H792" s="269">
        <v>1.2649999999999999</v>
      </c>
      <c r="I792" s="253">
        <v>0.5585734</v>
      </c>
      <c r="J792" s="254"/>
      <c r="K792" s="246"/>
      <c r="L792" s="254"/>
      <c r="M792" s="246"/>
      <c r="N792" s="255"/>
      <c r="EZ792" s="149"/>
      <c r="FA792" s="231"/>
      <c r="FB792" s="231"/>
      <c r="FC792" s="231"/>
      <c r="FD792" s="231"/>
      <c r="FH792" s="164" t="s">
        <v>65</v>
      </c>
      <c r="FJ792" s="231"/>
      <c r="FL792" s="231"/>
    </row>
    <row r="793" spans="1:168" s="117" customFormat="1" ht="15" x14ac:dyDescent="0.25">
      <c r="A793" s="252"/>
      <c r="B793" s="243"/>
      <c r="C793" s="341" t="s">
        <v>84</v>
      </c>
      <c r="D793" s="341"/>
      <c r="E793" s="341"/>
      <c r="F793" s="245" t="s">
        <v>66</v>
      </c>
      <c r="G793" s="271">
        <v>2.5</v>
      </c>
      <c r="H793" s="248">
        <v>1.1499999999999999</v>
      </c>
      <c r="I793" s="253">
        <v>2.73125E-2</v>
      </c>
      <c r="J793" s="254"/>
      <c r="K793" s="246"/>
      <c r="L793" s="254"/>
      <c r="M793" s="246"/>
      <c r="N793" s="255"/>
      <c r="EZ793" s="149"/>
      <c r="FA793" s="231"/>
      <c r="FB793" s="231"/>
      <c r="FC793" s="231"/>
      <c r="FD793" s="231"/>
      <c r="FH793" s="164" t="s">
        <v>84</v>
      </c>
      <c r="FJ793" s="231"/>
      <c r="FL793" s="231"/>
    </row>
    <row r="794" spans="1:168" s="117" customFormat="1" ht="15" x14ac:dyDescent="0.25">
      <c r="A794" s="240"/>
      <c r="B794" s="243"/>
      <c r="C794" s="344" t="s">
        <v>67</v>
      </c>
      <c r="D794" s="344"/>
      <c r="E794" s="344"/>
      <c r="F794" s="256"/>
      <c r="G794" s="257"/>
      <c r="H794" s="257"/>
      <c r="I794" s="257"/>
      <c r="J794" s="259">
        <v>784.94</v>
      </c>
      <c r="K794" s="257"/>
      <c r="L794" s="259">
        <v>8.9700000000000006</v>
      </c>
      <c r="M794" s="257"/>
      <c r="N794" s="275">
        <v>310.95999999999998</v>
      </c>
      <c r="EZ794" s="149"/>
      <c r="FA794" s="231"/>
      <c r="FB794" s="231"/>
      <c r="FC794" s="231"/>
      <c r="FD794" s="231"/>
      <c r="FI794" s="164" t="s">
        <v>67</v>
      </c>
      <c r="FJ794" s="231"/>
      <c r="FL794" s="231"/>
    </row>
    <row r="795" spans="1:168" s="117" customFormat="1" ht="15" x14ac:dyDescent="0.25">
      <c r="A795" s="252"/>
      <c r="B795" s="243"/>
      <c r="C795" s="341" t="s">
        <v>68</v>
      </c>
      <c r="D795" s="341"/>
      <c r="E795" s="341"/>
      <c r="F795" s="245"/>
      <c r="G795" s="246"/>
      <c r="H795" s="246"/>
      <c r="I795" s="246"/>
      <c r="J795" s="254"/>
      <c r="K795" s="246"/>
      <c r="L795" s="249">
        <v>5.59</v>
      </c>
      <c r="M795" s="246"/>
      <c r="N795" s="251">
        <v>276.42</v>
      </c>
      <c r="EZ795" s="149"/>
      <c r="FA795" s="231"/>
      <c r="FB795" s="231"/>
      <c r="FC795" s="231"/>
      <c r="FD795" s="231"/>
      <c r="FH795" s="164" t="s">
        <v>68</v>
      </c>
      <c r="FJ795" s="231"/>
      <c r="FL795" s="231"/>
    </row>
    <row r="796" spans="1:168" s="117" customFormat="1" ht="23.25" x14ac:dyDescent="0.25">
      <c r="A796" s="252"/>
      <c r="B796" s="243" t="s">
        <v>649</v>
      </c>
      <c r="C796" s="341" t="s">
        <v>650</v>
      </c>
      <c r="D796" s="341"/>
      <c r="E796" s="341"/>
      <c r="F796" s="245" t="s">
        <v>71</v>
      </c>
      <c r="G796" s="261">
        <v>97</v>
      </c>
      <c r="H796" s="246"/>
      <c r="I796" s="261">
        <v>97</v>
      </c>
      <c r="J796" s="254"/>
      <c r="K796" s="246"/>
      <c r="L796" s="249">
        <v>5.42</v>
      </c>
      <c r="M796" s="246"/>
      <c r="N796" s="251">
        <v>268.13</v>
      </c>
      <c r="EZ796" s="149"/>
      <c r="FA796" s="231"/>
      <c r="FB796" s="231"/>
      <c r="FC796" s="231"/>
      <c r="FD796" s="231"/>
      <c r="FH796" s="164" t="s">
        <v>650</v>
      </c>
      <c r="FJ796" s="231"/>
      <c r="FL796" s="231"/>
    </row>
    <row r="797" spans="1:168" s="117" customFormat="1" ht="23.25" x14ac:dyDescent="0.25">
      <c r="A797" s="252"/>
      <c r="B797" s="243" t="s">
        <v>651</v>
      </c>
      <c r="C797" s="341" t="s">
        <v>652</v>
      </c>
      <c r="D797" s="341"/>
      <c r="E797" s="341"/>
      <c r="F797" s="245" t="s">
        <v>71</v>
      </c>
      <c r="G797" s="261">
        <v>51</v>
      </c>
      <c r="H797" s="246"/>
      <c r="I797" s="261">
        <v>51</v>
      </c>
      <c r="J797" s="254"/>
      <c r="K797" s="246"/>
      <c r="L797" s="249">
        <v>2.85</v>
      </c>
      <c r="M797" s="246"/>
      <c r="N797" s="251">
        <v>140.97</v>
      </c>
      <c r="EZ797" s="149"/>
      <c r="FA797" s="231"/>
      <c r="FB797" s="231"/>
      <c r="FC797" s="231"/>
      <c r="FD797" s="231"/>
      <c r="FH797" s="164" t="s">
        <v>652</v>
      </c>
      <c r="FJ797" s="231"/>
      <c r="FL797" s="231"/>
    </row>
    <row r="798" spans="1:168" s="117" customFormat="1" ht="15" x14ac:dyDescent="0.25">
      <c r="A798" s="262"/>
      <c r="B798" s="312"/>
      <c r="C798" s="342" t="s">
        <v>74</v>
      </c>
      <c r="D798" s="342"/>
      <c r="E798" s="342"/>
      <c r="F798" s="234"/>
      <c r="G798" s="235"/>
      <c r="H798" s="235"/>
      <c r="I798" s="235"/>
      <c r="J798" s="238"/>
      <c r="K798" s="235"/>
      <c r="L798" s="264">
        <v>17.239999999999998</v>
      </c>
      <c r="M798" s="257"/>
      <c r="N798" s="276">
        <v>720.06</v>
      </c>
      <c r="EZ798" s="149"/>
      <c r="FA798" s="231"/>
      <c r="FB798" s="231"/>
      <c r="FC798" s="231"/>
      <c r="FD798" s="231"/>
      <c r="FJ798" s="231" t="s">
        <v>74</v>
      </c>
      <c r="FL798" s="231"/>
    </row>
    <row r="799" spans="1:168" s="117" customFormat="1" ht="45" x14ac:dyDescent="0.25">
      <c r="A799" s="232" t="s">
        <v>761</v>
      </c>
      <c r="B799" s="314" t="s">
        <v>563</v>
      </c>
      <c r="C799" s="342" t="s">
        <v>557</v>
      </c>
      <c r="D799" s="342"/>
      <c r="E799" s="342"/>
      <c r="F799" s="234" t="s">
        <v>118</v>
      </c>
      <c r="G799" s="235">
        <v>1</v>
      </c>
      <c r="H799" s="236">
        <v>1</v>
      </c>
      <c r="I799" s="236">
        <v>1</v>
      </c>
      <c r="J799" s="267">
        <v>2498.17</v>
      </c>
      <c r="K799" s="266">
        <v>1.04236</v>
      </c>
      <c r="L799" s="267">
        <v>2603.9899999999998</v>
      </c>
      <c r="M799" s="268">
        <v>9.1199999999999992</v>
      </c>
      <c r="N799" s="265">
        <v>23748.39</v>
      </c>
      <c r="EZ799" s="149"/>
      <c r="FA799" s="231"/>
      <c r="FB799" s="231" t="s">
        <v>557</v>
      </c>
      <c r="FC799" s="231" t="s">
        <v>9</v>
      </c>
      <c r="FD799" s="231" t="s">
        <v>9</v>
      </c>
      <c r="FJ799" s="231"/>
      <c r="FL799" s="231"/>
    </row>
    <row r="800" spans="1:168" s="117" customFormat="1" ht="15" x14ac:dyDescent="0.25">
      <c r="A800" s="240"/>
      <c r="B800" s="313"/>
      <c r="C800" s="341" t="s">
        <v>762</v>
      </c>
      <c r="D800" s="341"/>
      <c r="E800" s="341"/>
      <c r="F800" s="341"/>
      <c r="G800" s="341"/>
      <c r="H800" s="341"/>
      <c r="I800" s="341"/>
      <c r="J800" s="341"/>
      <c r="K800" s="341"/>
      <c r="L800" s="341"/>
      <c r="M800" s="341"/>
      <c r="N800" s="343"/>
      <c r="EZ800" s="149"/>
      <c r="FA800" s="231"/>
      <c r="FB800" s="231"/>
      <c r="FC800" s="231"/>
      <c r="FD800" s="231"/>
      <c r="FJ800" s="231"/>
      <c r="FK800" s="164" t="s">
        <v>762</v>
      </c>
      <c r="FL800" s="231"/>
    </row>
    <row r="801" spans="1:168" s="117" customFormat="1" ht="15" x14ac:dyDescent="0.25">
      <c r="A801" s="242"/>
      <c r="B801" s="243"/>
      <c r="C801" s="336" t="s">
        <v>631</v>
      </c>
      <c r="D801" s="336"/>
      <c r="E801" s="336"/>
      <c r="F801" s="336"/>
      <c r="G801" s="336"/>
      <c r="H801" s="336"/>
      <c r="I801" s="336"/>
      <c r="J801" s="336"/>
      <c r="K801" s="336"/>
      <c r="L801" s="336"/>
      <c r="M801" s="336"/>
      <c r="N801" s="345"/>
      <c r="EZ801" s="149"/>
      <c r="FA801" s="231"/>
      <c r="FB801" s="231"/>
      <c r="FC801" s="231"/>
      <c r="FD801" s="231"/>
      <c r="FF801" s="164" t="s">
        <v>631</v>
      </c>
      <c r="FJ801" s="231"/>
      <c r="FL801" s="231"/>
    </row>
    <row r="802" spans="1:168" s="117" customFormat="1" ht="15" x14ac:dyDescent="0.25">
      <c r="A802" s="242"/>
      <c r="B802" s="243"/>
      <c r="C802" s="336" t="s">
        <v>632</v>
      </c>
      <c r="D802" s="336"/>
      <c r="E802" s="336"/>
      <c r="F802" s="336"/>
      <c r="G802" s="336"/>
      <c r="H802" s="336"/>
      <c r="I802" s="336"/>
      <c r="J802" s="336"/>
      <c r="K802" s="336"/>
      <c r="L802" s="336"/>
      <c r="M802" s="336"/>
      <c r="N802" s="345"/>
      <c r="EZ802" s="149"/>
      <c r="FA802" s="231"/>
      <c r="FB802" s="231"/>
      <c r="FC802" s="231"/>
      <c r="FD802" s="231"/>
      <c r="FF802" s="164" t="s">
        <v>632</v>
      </c>
      <c r="FJ802" s="231"/>
      <c r="FL802" s="231"/>
    </row>
    <row r="803" spans="1:168" s="117" customFormat="1" ht="15" x14ac:dyDescent="0.25">
      <c r="A803" s="262"/>
      <c r="B803" s="312"/>
      <c r="C803" s="342" t="s">
        <v>74</v>
      </c>
      <c r="D803" s="342"/>
      <c r="E803" s="342"/>
      <c r="F803" s="234"/>
      <c r="G803" s="235"/>
      <c r="H803" s="235"/>
      <c r="I803" s="235"/>
      <c r="J803" s="238"/>
      <c r="K803" s="235"/>
      <c r="L803" s="267">
        <v>2603.9899999999998</v>
      </c>
      <c r="M803" s="257"/>
      <c r="N803" s="265">
        <v>23748.39</v>
      </c>
      <c r="EZ803" s="149"/>
      <c r="FA803" s="231"/>
      <c r="FB803" s="231"/>
      <c r="FC803" s="231"/>
      <c r="FD803" s="231"/>
      <c r="FJ803" s="231" t="s">
        <v>74</v>
      </c>
      <c r="FL803" s="231"/>
    </row>
    <row r="804" spans="1:168" s="117" customFormat="1" ht="34.5" x14ac:dyDescent="0.25">
      <c r="A804" s="232" t="s">
        <v>763</v>
      </c>
      <c r="B804" s="314" t="s">
        <v>758</v>
      </c>
      <c r="C804" s="342" t="s">
        <v>764</v>
      </c>
      <c r="D804" s="342"/>
      <c r="E804" s="342"/>
      <c r="F804" s="234" t="s">
        <v>253</v>
      </c>
      <c r="G804" s="235">
        <v>1.5900000000000001E-2</v>
      </c>
      <c r="H804" s="236">
        <v>1</v>
      </c>
      <c r="I804" s="237">
        <v>1.5900000000000001E-2</v>
      </c>
      <c r="J804" s="238"/>
      <c r="K804" s="235"/>
      <c r="L804" s="238"/>
      <c r="M804" s="235"/>
      <c r="N804" s="239"/>
      <c r="EZ804" s="149"/>
      <c r="FA804" s="231"/>
      <c r="FB804" s="231" t="s">
        <v>764</v>
      </c>
      <c r="FC804" s="231" t="s">
        <v>9</v>
      </c>
      <c r="FD804" s="231" t="s">
        <v>9</v>
      </c>
      <c r="FJ804" s="231"/>
      <c r="FL804" s="231"/>
    </row>
    <row r="805" spans="1:168" s="117" customFormat="1" ht="15" x14ac:dyDescent="0.25">
      <c r="A805" s="240"/>
      <c r="B805" s="313"/>
      <c r="C805" s="341" t="s">
        <v>765</v>
      </c>
      <c r="D805" s="341"/>
      <c r="E805" s="341"/>
      <c r="F805" s="341"/>
      <c r="G805" s="341"/>
      <c r="H805" s="341"/>
      <c r="I805" s="341"/>
      <c r="J805" s="341"/>
      <c r="K805" s="341"/>
      <c r="L805" s="341"/>
      <c r="M805" s="341"/>
      <c r="N805" s="343"/>
      <c r="EZ805" s="149"/>
      <c r="FA805" s="231"/>
      <c r="FB805" s="231"/>
      <c r="FC805" s="231"/>
      <c r="FD805" s="231"/>
      <c r="FE805" s="164" t="s">
        <v>765</v>
      </c>
      <c r="FJ805" s="231"/>
      <c r="FL805" s="231"/>
    </row>
    <row r="806" spans="1:168" s="117" customFormat="1" ht="68.25" x14ac:dyDescent="0.25">
      <c r="A806" s="242"/>
      <c r="B806" s="243" t="s">
        <v>624</v>
      </c>
      <c r="C806" s="336" t="s">
        <v>625</v>
      </c>
      <c r="D806" s="336"/>
      <c r="E806" s="336"/>
      <c r="F806" s="336"/>
      <c r="G806" s="336"/>
      <c r="H806" s="336"/>
      <c r="I806" s="336"/>
      <c r="J806" s="336"/>
      <c r="K806" s="336"/>
      <c r="L806" s="336"/>
      <c r="M806" s="336"/>
      <c r="N806" s="345"/>
      <c r="EZ806" s="149"/>
      <c r="FA806" s="231"/>
      <c r="FB806" s="231"/>
      <c r="FC806" s="231"/>
      <c r="FD806" s="231"/>
      <c r="FF806" s="164" t="s">
        <v>625</v>
      </c>
      <c r="FJ806" s="231"/>
      <c r="FL806" s="231"/>
    </row>
    <row r="807" spans="1:168" s="117" customFormat="1" ht="15" x14ac:dyDescent="0.25">
      <c r="A807" s="242"/>
      <c r="B807" s="243" t="s">
        <v>699</v>
      </c>
      <c r="C807" s="336" t="s">
        <v>700</v>
      </c>
      <c r="D807" s="336"/>
      <c r="E807" s="336"/>
      <c r="F807" s="336"/>
      <c r="G807" s="336"/>
      <c r="H807" s="336"/>
      <c r="I807" s="336"/>
      <c r="J807" s="336"/>
      <c r="K807" s="336"/>
      <c r="L807" s="336"/>
      <c r="M807" s="336"/>
      <c r="N807" s="345"/>
      <c r="EZ807" s="149"/>
      <c r="FA807" s="231"/>
      <c r="FB807" s="231"/>
      <c r="FC807" s="231"/>
      <c r="FD807" s="231"/>
      <c r="FF807" s="164" t="s">
        <v>700</v>
      </c>
      <c r="FJ807" s="231"/>
      <c r="FL807" s="231"/>
    </row>
    <row r="808" spans="1:168" s="117" customFormat="1" ht="15" x14ac:dyDescent="0.25">
      <c r="A808" s="244"/>
      <c r="B808" s="243" t="s">
        <v>57</v>
      </c>
      <c r="C808" s="341" t="s">
        <v>64</v>
      </c>
      <c r="D808" s="341"/>
      <c r="E808" s="341"/>
      <c r="F808" s="245"/>
      <c r="G808" s="246"/>
      <c r="H808" s="246"/>
      <c r="I808" s="246"/>
      <c r="J808" s="249">
        <v>436.91</v>
      </c>
      <c r="K808" s="269">
        <v>1.2649999999999999</v>
      </c>
      <c r="L808" s="249">
        <v>8.7899999999999991</v>
      </c>
      <c r="M808" s="248">
        <v>49.45</v>
      </c>
      <c r="N808" s="251">
        <v>434.67</v>
      </c>
      <c r="EZ808" s="149"/>
      <c r="FA808" s="231"/>
      <c r="FB808" s="231"/>
      <c r="FC808" s="231"/>
      <c r="FD808" s="231"/>
      <c r="FG808" s="164" t="s">
        <v>64</v>
      </c>
      <c r="FJ808" s="231"/>
      <c r="FL808" s="231"/>
    </row>
    <row r="809" spans="1:168" s="117" customFormat="1" ht="15" x14ac:dyDescent="0.25">
      <c r="A809" s="244"/>
      <c r="B809" s="243" t="s">
        <v>75</v>
      </c>
      <c r="C809" s="341" t="s">
        <v>79</v>
      </c>
      <c r="D809" s="341"/>
      <c r="E809" s="341"/>
      <c r="F809" s="245"/>
      <c r="G809" s="246"/>
      <c r="H809" s="246"/>
      <c r="I809" s="246"/>
      <c r="J809" s="249">
        <v>295.08</v>
      </c>
      <c r="K809" s="248">
        <v>1.1499999999999999</v>
      </c>
      <c r="L809" s="249">
        <v>5.4</v>
      </c>
      <c r="M809" s="248">
        <v>14.53</v>
      </c>
      <c r="N809" s="251">
        <v>78.459999999999994</v>
      </c>
      <c r="EZ809" s="149"/>
      <c r="FA809" s="231"/>
      <c r="FB809" s="231"/>
      <c r="FC809" s="231"/>
      <c r="FD809" s="231"/>
      <c r="FG809" s="164" t="s">
        <v>79</v>
      </c>
      <c r="FJ809" s="231"/>
      <c r="FL809" s="231"/>
    </row>
    <row r="810" spans="1:168" s="117" customFormat="1" ht="15" x14ac:dyDescent="0.25">
      <c r="A810" s="244"/>
      <c r="B810" s="243" t="s">
        <v>80</v>
      </c>
      <c r="C810" s="341" t="s">
        <v>81</v>
      </c>
      <c r="D810" s="341"/>
      <c r="E810" s="341"/>
      <c r="F810" s="245"/>
      <c r="G810" s="246"/>
      <c r="H810" s="246"/>
      <c r="I810" s="246"/>
      <c r="J810" s="249">
        <v>31.38</v>
      </c>
      <c r="K810" s="248">
        <v>1.1499999999999999</v>
      </c>
      <c r="L810" s="249">
        <v>0.56999999999999995</v>
      </c>
      <c r="M810" s="248">
        <v>49.45</v>
      </c>
      <c r="N810" s="251">
        <v>28.19</v>
      </c>
      <c r="EZ810" s="149"/>
      <c r="FA810" s="231"/>
      <c r="FB810" s="231"/>
      <c r="FC810" s="231"/>
      <c r="FD810" s="231"/>
      <c r="FG810" s="164" t="s">
        <v>81</v>
      </c>
      <c r="FJ810" s="231"/>
      <c r="FL810" s="231"/>
    </row>
    <row r="811" spans="1:168" s="117" customFormat="1" ht="15" x14ac:dyDescent="0.25">
      <c r="A811" s="244"/>
      <c r="B811" s="243" t="s">
        <v>82</v>
      </c>
      <c r="C811" s="341" t="s">
        <v>83</v>
      </c>
      <c r="D811" s="341"/>
      <c r="E811" s="341"/>
      <c r="F811" s="245"/>
      <c r="G811" s="246"/>
      <c r="H811" s="246"/>
      <c r="I811" s="246"/>
      <c r="J811" s="249">
        <v>52.95</v>
      </c>
      <c r="K811" s="246"/>
      <c r="L811" s="249">
        <v>0.84</v>
      </c>
      <c r="M811" s="248">
        <v>9.1199999999999992</v>
      </c>
      <c r="N811" s="251">
        <v>7.66</v>
      </c>
      <c r="EZ811" s="149"/>
      <c r="FA811" s="231"/>
      <c r="FB811" s="231"/>
      <c r="FC811" s="231"/>
      <c r="FD811" s="231"/>
      <c r="FG811" s="164" t="s">
        <v>83</v>
      </c>
      <c r="FJ811" s="231"/>
      <c r="FL811" s="231"/>
    </row>
    <row r="812" spans="1:168" s="117" customFormat="1" ht="15" x14ac:dyDescent="0.25">
      <c r="A812" s="252"/>
      <c r="B812" s="243"/>
      <c r="C812" s="341" t="s">
        <v>65</v>
      </c>
      <c r="D812" s="341"/>
      <c r="E812" s="341"/>
      <c r="F812" s="245" t="s">
        <v>66</v>
      </c>
      <c r="G812" s="248">
        <v>46.48</v>
      </c>
      <c r="H812" s="269">
        <v>1.2649999999999999</v>
      </c>
      <c r="I812" s="253">
        <v>0.93487549999999997</v>
      </c>
      <c r="J812" s="254"/>
      <c r="K812" s="246"/>
      <c r="L812" s="254"/>
      <c r="M812" s="246"/>
      <c r="N812" s="255"/>
      <c r="EZ812" s="149"/>
      <c r="FA812" s="231"/>
      <c r="FB812" s="231"/>
      <c r="FC812" s="231"/>
      <c r="FD812" s="231"/>
      <c r="FH812" s="164" t="s">
        <v>65</v>
      </c>
      <c r="FJ812" s="231"/>
      <c r="FL812" s="231"/>
    </row>
    <row r="813" spans="1:168" s="117" customFormat="1" ht="15" x14ac:dyDescent="0.25">
      <c r="A813" s="252"/>
      <c r="B813" s="243"/>
      <c r="C813" s="341" t="s">
        <v>84</v>
      </c>
      <c r="D813" s="341"/>
      <c r="E813" s="341"/>
      <c r="F813" s="245" t="s">
        <v>66</v>
      </c>
      <c r="G813" s="271">
        <v>2.5</v>
      </c>
      <c r="H813" s="248">
        <v>1.1499999999999999</v>
      </c>
      <c r="I813" s="253">
        <v>4.5712500000000003E-2</v>
      </c>
      <c r="J813" s="254"/>
      <c r="K813" s="246"/>
      <c r="L813" s="254"/>
      <c r="M813" s="246"/>
      <c r="N813" s="255"/>
      <c r="EZ813" s="149"/>
      <c r="FA813" s="231"/>
      <c r="FB813" s="231"/>
      <c r="FC813" s="231"/>
      <c r="FD813" s="231"/>
      <c r="FH813" s="164" t="s">
        <v>84</v>
      </c>
      <c r="FJ813" s="231"/>
      <c r="FL813" s="231"/>
    </row>
    <row r="814" spans="1:168" s="117" customFormat="1" ht="15" x14ac:dyDescent="0.25">
      <c r="A814" s="240"/>
      <c r="B814" s="243"/>
      <c r="C814" s="344" t="s">
        <v>67</v>
      </c>
      <c r="D814" s="344"/>
      <c r="E814" s="344"/>
      <c r="F814" s="256"/>
      <c r="G814" s="257"/>
      <c r="H814" s="257"/>
      <c r="I814" s="257"/>
      <c r="J814" s="259">
        <v>784.94</v>
      </c>
      <c r="K814" s="257"/>
      <c r="L814" s="259">
        <v>15.03</v>
      </c>
      <c r="M814" s="257"/>
      <c r="N814" s="275">
        <v>520.79</v>
      </c>
      <c r="EZ814" s="149"/>
      <c r="FA814" s="231"/>
      <c r="FB814" s="231"/>
      <c r="FC814" s="231"/>
      <c r="FD814" s="231"/>
      <c r="FI814" s="164" t="s">
        <v>67</v>
      </c>
      <c r="FJ814" s="231"/>
      <c r="FL814" s="231"/>
    </row>
    <row r="815" spans="1:168" s="117" customFormat="1" ht="15" x14ac:dyDescent="0.25">
      <c r="A815" s="252"/>
      <c r="B815" s="243"/>
      <c r="C815" s="341" t="s">
        <v>68</v>
      </c>
      <c r="D815" s="341"/>
      <c r="E815" s="341"/>
      <c r="F815" s="245"/>
      <c r="G815" s="246"/>
      <c r="H815" s="246"/>
      <c r="I815" s="246"/>
      <c r="J815" s="254"/>
      <c r="K815" s="246"/>
      <c r="L815" s="249">
        <v>9.36</v>
      </c>
      <c r="M815" s="246"/>
      <c r="N815" s="251">
        <v>462.86</v>
      </c>
      <c r="EZ815" s="149"/>
      <c r="FA815" s="231"/>
      <c r="FB815" s="231"/>
      <c r="FC815" s="231"/>
      <c r="FD815" s="231"/>
      <c r="FH815" s="164" t="s">
        <v>68</v>
      </c>
      <c r="FJ815" s="231"/>
      <c r="FL815" s="231"/>
    </row>
    <row r="816" spans="1:168" s="117" customFormat="1" ht="23.25" x14ac:dyDescent="0.25">
      <c r="A816" s="252"/>
      <c r="B816" s="243" t="s">
        <v>649</v>
      </c>
      <c r="C816" s="341" t="s">
        <v>650</v>
      </c>
      <c r="D816" s="341"/>
      <c r="E816" s="341"/>
      <c r="F816" s="245" t="s">
        <v>71</v>
      </c>
      <c r="G816" s="261">
        <v>97</v>
      </c>
      <c r="H816" s="246"/>
      <c r="I816" s="261">
        <v>97</v>
      </c>
      <c r="J816" s="254"/>
      <c r="K816" s="246"/>
      <c r="L816" s="249">
        <v>9.08</v>
      </c>
      <c r="M816" s="246"/>
      <c r="N816" s="251">
        <v>448.97</v>
      </c>
      <c r="EZ816" s="149"/>
      <c r="FA816" s="231"/>
      <c r="FB816" s="231"/>
      <c r="FC816" s="231"/>
      <c r="FD816" s="231"/>
      <c r="FH816" s="164" t="s">
        <v>650</v>
      </c>
      <c r="FJ816" s="231"/>
      <c r="FL816" s="231"/>
    </row>
    <row r="817" spans="1:168" s="117" customFormat="1" ht="23.25" x14ac:dyDescent="0.25">
      <c r="A817" s="252"/>
      <c r="B817" s="243" t="s">
        <v>651</v>
      </c>
      <c r="C817" s="341" t="s">
        <v>652</v>
      </c>
      <c r="D817" s="341"/>
      <c r="E817" s="341"/>
      <c r="F817" s="245" t="s">
        <v>71</v>
      </c>
      <c r="G817" s="261">
        <v>51</v>
      </c>
      <c r="H817" s="246"/>
      <c r="I817" s="261">
        <v>51</v>
      </c>
      <c r="J817" s="254"/>
      <c r="K817" s="246"/>
      <c r="L817" s="249">
        <v>4.7699999999999996</v>
      </c>
      <c r="M817" s="246"/>
      <c r="N817" s="251">
        <v>236.06</v>
      </c>
      <c r="EZ817" s="149"/>
      <c r="FA817" s="231"/>
      <c r="FB817" s="231"/>
      <c r="FC817" s="231"/>
      <c r="FD817" s="231"/>
      <c r="FH817" s="164" t="s">
        <v>652</v>
      </c>
      <c r="FJ817" s="231"/>
      <c r="FL817" s="231"/>
    </row>
    <row r="818" spans="1:168" s="117" customFormat="1" ht="15" x14ac:dyDescent="0.25">
      <c r="A818" s="262"/>
      <c r="B818" s="312"/>
      <c r="C818" s="342" t="s">
        <v>74</v>
      </c>
      <c r="D818" s="342"/>
      <c r="E818" s="342"/>
      <c r="F818" s="234"/>
      <c r="G818" s="235"/>
      <c r="H818" s="235"/>
      <c r="I818" s="235"/>
      <c r="J818" s="238"/>
      <c r="K818" s="235"/>
      <c r="L818" s="264">
        <v>28.88</v>
      </c>
      <c r="M818" s="257"/>
      <c r="N818" s="265">
        <v>1205.82</v>
      </c>
      <c r="EZ818" s="149"/>
      <c r="FA818" s="231"/>
      <c r="FB818" s="231"/>
      <c r="FC818" s="231"/>
      <c r="FD818" s="231"/>
      <c r="FJ818" s="231" t="s">
        <v>74</v>
      </c>
      <c r="FL818" s="231"/>
    </row>
    <row r="819" spans="1:168" s="117" customFormat="1" ht="45" x14ac:dyDescent="0.25">
      <c r="A819" s="232" t="s">
        <v>766</v>
      </c>
      <c r="B819" s="314" t="s">
        <v>556</v>
      </c>
      <c r="C819" s="342" t="s">
        <v>557</v>
      </c>
      <c r="D819" s="342"/>
      <c r="E819" s="342"/>
      <c r="F819" s="234" t="s">
        <v>118</v>
      </c>
      <c r="G819" s="235">
        <v>1.7</v>
      </c>
      <c r="H819" s="236">
        <v>1</v>
      </c>
      <c r="I819" s="277">
        <v>1.7</v>
      </c>
      <c r="J819" s="267">
        <v>2498.17</v>
      </c>
      <c r="K819" s="266">
        <v>1.04236</v>
      </c>
      <c r="L819" s="267">
        <v>4426.79</v>
      </c>
      <c r="M819" s="268">
        <v>9.1199999999999992</v>
      </c>
      <c r="N819" s="265">
        <v>40372.32</v>
      </c>
      <c r="EZ819" s="149"/>
      <c r="FA819" s="231"/>
      <c r="FB819" s="231" t="s">
        <v>557</v>
      </c>
      <c r="FC819" s="231" t="s">
        <v>9</v>
      </c>
      <c r="FD819" s="231" t="s">
        <v>9</v>
      </c>
      <c r="FJ819" s="231"/>
      <c r="FL819" s="231"/>
    </row>
    <row r="820" spans="1:168" s="117" customFormat="1" ht="15" x14ac:dyDescent="0.25">
      <c r="A820" s="240"/>
      <c r="B820" s="313"/>
      <c r="C820" s="341" t="s">
        <v>767</v>
      </c>
      <c r="D820" s="341"/>
      <c r="E820" s="341"/>
      <c r="F820" s="341"/>
      <c r="G820" s="341"/>
      <c r="H820" s="341"/>
      <c r="I820" s="341"/>
      <c r="J820" s="341"/>
      <c r="K820" s="341"/>
      <c r="L820" s="341"/>
      <c r="M820" s="341"/>
      <c r="N820" s="343"/>
      <c r="EZ820" s="149"/>
      <c r="FA820" s="231"/>
      <c r="FB820" s="231"/>
      <c r="FC820" s="231"/>
      <c r="FD820" s="231"/>
      <c r="FE820" s="164" t="s">
        <v>767</v>
      </c>
      <c r="FJ820" s="231"/>
      <c r="FL820" s="231"/>
    </row>
    <row r="821" spans="1:168" s="117" customFormat="1" ht="15" x14ac:dyDescent="0.25">
      <c r="A821" s="240"/>
      <c r="B821" s="313"/>
      <c r="C821" s="341" t="s">
        <v>762</v>
      </c>
      <c r="D821" s="341"/>
      <c r="E821" s="341"/>
      <c r="F821" s="341"/>
      <c r="G821" s="341"/>
      <c r="H821" s="341"/>
      <c r="I821" s="341"/>
      <c r="J821" s="341"/>
      <c r="K821" s="341"/>
      <c r="L821" s="341"/>
      <c r="M821" s="341"/>
      <c r="N821" s="343"/>
      <c r="EZ821" s="149"/>
      <c r="FA821" s="231"/>
      <c r="FB821" s="231"/>
      <c r="FC821" s="231"/>
      <c r="FD821" s="231"/>
      <c r="FJ821" s="231"/>
      <c r="FK821" s="164" t="s">
        <v>762</v>
      </c>
      <c r="FL821" s="231"/>
    </row>
    <row r="822" spans="1:168" s="117" customFormat="1" ht="15" x14ac:dyDescent="0.25">
      <c r="A822" s="242"/>
      <c r="B822" s="243"/>
      <c r="C822" s="336" t="s">
        <v>631</v>
      </c>
      <c r="D822" s="336"/>
      <c r="E822" s="336"/>
      <c r="F822" s="336"/>
      <c r="G822" s="336"/>
      <c r="H822" s="336"/>
      <c r="I822" s="336"/>
      <c r="J822" s="336"/>
      <c r="K822" s="336"/>
      <c r="L822" s="336"/>
      <c r="M822" s="336"/>
      <c r="N822" s="345"/>
      <c r="EZ822" s="149"/>
      <c r="FA822" s="231"/>
      <c r="FB822" s="231"/>
      <c r="FC822" s="231"/>
      <c r="FD822" s="231"/>
      <c r="FF822" s="164" t="s">
        <v>631</v>
      </c>
      <c r="FJ822" s="231"/>
      <c r="FL822" s="231"/>
    </row>
    <row r="823" spans="1:168" s="117" customFormat="1" ht="15" x14ac:dyDescent="0.25">
      <c r="A823" s="242"/>
      <c r="B823" s="243"/>
      <c r="C823" s="336" t="s">
        <v>632</v>
      </c>
      <c r="D823" s="336"/>
      <c r="E823" s="336"/>
      <c r="F823" s="336"/>
      <c r="G823" s="336"/>
      <c r="H823" s="336"/>
      <c r="I823" s="336"/>
      <c r="J823" s="336"/>
      <c r="K823" s="336"/>
      <c r="L823" s="336"/>
      <c r="M823" s="336"/>
      <c r="N823" s="345"/>
      <c r="EZ823" s="149"/>
      <c r="FA823" s="231"/>
      <c r="FB823" s="231"/>
      <c r="FC823" s="231"/>
      <c r="FD823" s="231"/>
      <c r="FF823" s="164" t="s">
        <v>632</v>
      </c>
      <c r="FJ823" s="231"/>
      <c r="FL823" s="231"/>
    </row>
    <row r="824" spans="1:168" s="117" customFormat="1" ht="15" x14ac:dyDescent="0.25">
      <c r="A824" s="262"/>
      <c r="B824" s="312"/>
      <c r="C824" s="342" t="s">
        <v>74</v>
      </c>
      <c r="D824" s="342"/>
      <c r="E824" s="342"/>
      <c r="F824" s="234"/>
      <c r="G824" s="235"/>
      <c r="H824" s="235"/>
      <c r="I824" s="235"/>
      <c r="J824" s="238"/>
      <c r="K824" s="235"/>
      <c r="L824" s="267">
        <v>4426.79</v>
      </c>
      <c r="M824" s="257"/>
      <c r="N824" s="265">
        <v>40372.32</v>
      </c>
      <c r="EZ824" s="149"/>
      <c r="FA824" s="231"/>
      <c r="FB824" s="231"/>
      <c r="FC824" s="231"/>
      <c r="FD824" s="231"/>
      <c r="FJ824" s="231" t="s">
        <v>74</v>
      </c>
      <c r="FL824" s="231"/>
    </row>
    <row r="825" spans="1:168" s="117" customFormat="1" ht="45.75" x14ac:dyDescent="0.25">
      <c r="A825" s="232" t="s">
        <v>768</v>
      </c>
      <c r="B825" s="314" t="s">
        <v>633</v>
      </c>
      <c r="C825" s="342" t="s">
        <v>643</v>
      </c>
      <c r="D825" s="342"/>
      <c r="E825" s="342"/>
      <c r="F825" s="234" t="s">
        <v>635</v>
      </c>
      <c r="G825" s="235">
        <v>0.45</v>
      </c>
      <c r="H825" s="236">
        <v>1</v>
      </c>
      <c r="I825" s="268">
        <v>0.45</v>
      </c>
      <c r="J825" s="238"/>
      <c r="K825" s="235"/>
      <c r="L825" s="238"/>
      <c r="M825" s="235"/>
      <c r="N825" s="239"/>
      <c r="EZ825" s="149"/>
      <c r="FA825" s="231"/>
      <c r="FB825" s="231" t="s">
        <v>643</v>
      </c>
      <c r="FC825" s="231" t="s">
        <v>9</v>
      </c>
      <c r="FD825" s="231" t="s">
        <v>9</v>
      </c>
      <c r="FJ825" s="231"/>
      <c r="FL825" s="231"/>
    </row>
    <row r="826" spans="1:168" s="117" customFormat="1" ht="15" x14ac:dyDescent="0.25">
      <c r="A826" s="240"/>
      <c r="B826" s="313"/>
      <c r="C826" s="341" t="s">
        <v>752</v>
      </c>
      <c r="D826" s="341"/>
      <c r="E826" s="341"/>
      <c r="F826" s="341"/>
      <c r="G826" s="341"/>
      <c r="H826" s="341"/>
      <c r="I826" s="341"/>
      <c r="J826" s="341"/>
      <c r="K826" s="341"/>
      <c r="L826" s="341"/>
      <c r="M826" s="341"/>
      <c r="N826" s="343"/>
      <c r="EZ826" s="149"/>
      <c r="FA826" s="231"/>
      <c r="FB826" s="231"/>
      <c r="FC826" s="231"/>
      <c r="FD826" s="231"/>
      <c r="FE826" s="164" t="s">
        <v>752</v>
      </c>
      <c r="FJ826" s="231"/>
      <c r="FL826" s="231"/>
    </row>
    <row r="827" spans="1:168" s="117" customFormat="1" ht="68.25" x14ac:dyDescent="0.25">
      <c r="A827" s="242"/>
      <c r="B827" s="243" t="s">
        <v>624</v>
      </c>
      <c r="C827" s="336" t="s">
        <v>625</v>
      </c>
      <c r="D827" s="336"/>
      <c r="E827" s="336"/>
      <c r="F827" s="336"/>
      <c r="G827" s="336"/>
      <c r="H827" s="336"/>
      <c r="I827" s="336"/>
      <c r="J827" s="336"/>
      <c r="K827" s="336"/>
      <c r="L827" s="336"/>
      <c r="M827" s="336"/>
      <c r="N827" s="345"/>
      <c r="EZ827" s="149"/>
      <c r="FA827" s="231"/>
      <c r="FB827" s="231"/>
      <c r="FC827" s="231"/>
      <c r="FD827" s="231"/>
      <c r="FF827" s="164" t="s">
        <v>625</v>
      </c>
      <c r="FJ827" s="231"/>
      <c r="FL827" s="231"/>
    </row>
    <row r="828" spans="1:168" s="117" customFormat="1" ht="15" x14ac:dyDescent="0.25">
      <c r="A828" s="244"/>
      <c r="B828" s="243" t="s">
        <v>57</v>
      </c>
      <c r="C828" s="341" t="s">
        <v>64</v>
      </c>
      <c r="D828" s="341"/>
      <c r="E828" s="341"/>
      <c r="F828" s="245"/>
      <c r="G828" s="246"/>
      <c r="H828" s="246"/>
      <c r="I828" s="246"/>
      <c r="J828" s="249">
        <v>852.58</v>
      </c>
      <c r="K828" s="248">
        <v>1.1499999999999999</v>
      </c>
      <c r="L828" s="249">
        <v>441.21</v>
      </c>
      <c r="M828" s="248">
        <v>49.45</v>
      </c>
      <c r="N828" s="250">
        <v>21817.83</v>
      </c>
      <c r="EZ828" s="149"/>
      <c r="FA828" s="231"/>
      <c r="FB828" s="231"/>
      <c r="FC828" s="231"/>
      <c r="FD828" s="231"/>
      <c r="FG828" s="164" t="s">
        <v>64</v>
      </c>
      <c r="FJ828" s="231"/>
      <c r="FL828" s="231"/>
    </row>
    <row r="829" spans="1:168" s="117" customFormat="1" ht="15" x14ac:dyDescent="0.25">
      <c r="A829" s="244"/>
      <c r="B829" s="243" t="s">
        <v>75</v>
      </c>
      <c r="C829" s="341" t="s">
        <v>79</v>
      </c>
      <c r="D829" s="341"/>
      <c r="E829" s="341"/>
      <c r="F829" s="245"/>
      <c r="G829" s="246"/>
      <c r="H829" s="246"/>
      <c r="I829" s="246"/>
      <c r="J829" s="247">
        <v>2390.59</v>
      </c>
      <c r="K829" s="248">
        <v>1.1499999999999999</v>
      </c>
      <c r="L829" s="247">
        <v>1237.1300000000001</v>
      </c>
      <c r="M829" s="248">
        <v>14.53</v>
      </c>
      <c r="N829" s="250">
        <v>17975.5</v>
      </c>
      <c r="EZ829" s="149"/>
      <c r="FA829" s="231"/>
      <c r="FB829" s="231"/>
      <c r="FC829" s="231"/>
      <c r="FD829" s="231"/>
      <c r="FG829" s="164" t="s">
        <v>79</v>
      </c>
      <c r="FJ829" s="231"/>
      <c r="FL829" s="231"/>
    </row>
    <row r="830" spans="1:168" s="117" customFormat="1" ht="15" x14ac:dyDescent="0.25">
      <c r="A830" s="244"/>
      <c r="B830" s="243" t="s">
        <v>80</v>
      </c>
      <c r="C830" s="341" t="s">
        <v>81</v>
      </c>
      <c r="D830" s="341"/>
      <c r="E830" s="341"/>
      <c r="F830" s="245"/>
      <c r="G830" s="246"/>
      <c r="H830" s="246"/>
      <c r="I830" s="246"/>
      <c r="J830" s="249">
        <v>229.05</v>
      </c>
      <c r="K830" s="248">
        <v>1.1499999999999999</v>
      </c>
      <c r="L830" s="249">
        <v>118.53</v>
      </c>
      <c r="M830" s="248">
        <v>49.45</v>
      </c>
      <c r="N830" s="250">
        <v>5861.31</v>
      </c>
      <c r="EZ830" s="149"/>
      <c r="FA830" s="231"/>
      <c r="FB830" s="231"/>
      <c r="FC830" s="231"/>
      <c r="FD830" s="231"/>
      <c r="FG830" s="164" t="s">
        <v>81</v>
      </c>
      <c r="FJ830" s="231"/>
      <c r="FL830" s="231"/>
    </row>
    <row r="831" spans="1:168" s="117" customFormat="1" ht="15" x14ac:dyDescent="0.25">
      <c r="A831" s="244"/>
      <c r="B831" s="243" t="s">
        <v>82</v>
      </c>
      <c r="C831" s="341" t="s">
        <v>83</v>
      </c>
      <c r="D831" s="341"/>
      <c r="E831" s="341"/>
      <c r="F831" s="245"/>
      <c r="G831" s="246"/>
      <c r="H831" s="246"/>
      <c r="I831" s="246"/>
      <c r="J831" s="249">
        <v>300.83999999999997</v>
      </c>
      <c r="K831" s="246"/>
      <c r="L831" s="249">
        <v>135.38</v>
      </c>
      <c r="M831" s="248">
        <v>9.1199999999999992</v>
      </c>
      <c r="N831" s="250">
        <v>1234.67</v>
      </c>
      <c r="EZ831" s="149"/>
      <c r="FA831" s="231"/>
      <c r="FB831" s="231"/>
      <c r="FC831" s="231"/>
      <c r="FD831" s="231"/>
      <c r="FG831" s="164" t="s">
        <v>83</v>
      </c>
      <c r="FJ831" s="231"/>
      <c r="FL831" s="231"/>
    </row>
    <row r="832" spans="1:168" s="117" customFormat="1" ht="15" x14ac:dyDescent="0.25">
      <c r="A832" s="252"/>
      <c r="B832" s="243"/>
      <c r="C832" s="341" t="s">
        <v>65</v>
      </c>
      <c r="D832" s="341"/>
      <c r="E832" s="341"/>
      <c r="F832" s="245" t="s">
        <v>66</v>
      </c>
      <c r="G832" s="261">
        <v>94</v>
      </c>
      <c r="H832" s="248">
        <v>1.1499999999999999</v>
      </c>
      <c r="I832" s="269">
        <v>48.645000000000003</v>
      </c>
      <c r="J832" s="254"/>
      <c r="K832" s="246"/>
      <c r="L832" s="254"/>
      <c r="M832" s="246"/>
      <c r="N832" s="255"/>
      <c r="EZ832" s="149"/>
      <c r="FA832" s="231"/>
      <c r="FB832" s="231"/>
      <c r="FC832" s="231"/>
      <c r="FD832" s="231"/>
      <c r="FH832" s="164" t="s">
        <v>65</v>
      </c>
      <c r="FJ832" s="231"/>
      <c r="FL832" s="231"/>
    </row>
    <row r="833" spans="1:168" s="117" customFormat="1" ht="15" x14ac:dyDescent="0.25">
      <c r="A833" s="252"/>
      <c r="B833" s="243"/>
      <c r="C833" s="341" t="s">
        <v>84</v>
      </c>
      <c r="D833" s="341"/>
      <c r="E833" s="341"/>
      <c r="F833" s="245" t="s">
        <v>66</v>
      </c>
      <c r="G833" s="271">
        <v>16.899999999999999</v>
      </c>
      <c r="H833" s="248">
        <v>1.1499999999999999</v>
      </c>
      <c r="I833" s="272">
        <v>8.7457499999999992</v>
      </c>
      <c r="J833" s="254"/>
      <c r="K833" s="246"/>
      <c r="L833" s="254"/>
      <c r="M833" s="246"/>
      <c r="N833" s="255"/>
      <c r="EZ833" s="149"/>
      <c r="FA833" s="231"/>
      <c r="FB833" s="231"/>
      <c r="FC833" s="231"/>
      <c r="FD833" s="231"/>
      <c r="FH833" s="164" t="s">
        <v>84</v>
      </c>
      <c r="FJ833" s="231"/>
      <c r="FL833" s="231"/>
    </row>
    <row r="834" spans="1:168" s="117" customFormat="1" ht="15" x14ac:dyDescent="0.25">
      <c r="A834" s="240"/>
      <c r="B834" s="243"/>
      <c r="C834" s="344" t="s">
        <v>67</v>
      </c>
      <c r="D834" s="344"/>
      <c r="E834" s="344"/>
      <c r="F834" s="256"/>
      <c r="G834" s="257"/>
      <c r="H834" s="257"/>
      <c r="I834" s="257"/>
      <c r="J834" s="258">
        <v>3544.01</v>
      </c>
      <c r="K834" s="257"/>
      <c r="L834" s="258">
        <v>1813.72</v>
      </c>
      <c r="M834" s="257"/>
      <c r="N834" s="260">
        <v>41028</v>
      </c>
      <c r="EZ834" s="149"/>
      <c r="FA834" s="231"/>
      <c r="FB834" s="231"/>
      <c r="FC834" s="231"/>
      <c r="FD834" s="231"/>
      <c r="FI834" s="164" t="s">
        <v>67</v>
      </c>
      <c r="FJ834" s="231"/>
      <c r="FL834" s="231"/>
    </row>
    <row r="835" spans="1:168" s="117" customFormat="1" ht="15" x14ac:dyDescent="0.25">
      <c r="A835" s="252"/>
      <c r="B835" s="243"/>
      <c r="C835" s="341" t="s">
        <v>68</v>
      </c>
      <c r="D835" s="341"/>
      <c r="E835" s="341"/>
      <c r="F835" s="245"/>
      <c r="G835" s="246"/>
      <c r="H835" s="246"/>
      <c r="I835" s="246"/>
      <c r="J835" s="254"/>
      <c r="K835" s="246"/>
      <c r="L835" s="249">
        <v>559.74</v>
      </c>
      <c r="M835" s="246"/>
      <c r="N835" s="250">
        <v>27679.14</v>
      </c>
      <c r="EZ835" s="149"/>
      <c r="FA835" s="231"/>
      <c r="FB835" s="231"/>
      <c r="FC835" s="231"/>
      <c r="FD835" s="231"/>
      <c r="FH835" s="164" t="s">
        <v>68</v>
      </c>
      <c r="FJ835" s="231"/>
      <c r="FL835" s="231"/>
    </row>
    <row r="836" spans="1:168" s="117" customFormat="1" ht="23.25" x14ac:dyDescent="0.25">
      <c r="A836" s="252"/>
      <c r="B836" s="243" t="s">
        <v>638</v>
      </c>
      <c r="C836" s="341" t="s">
        <v>639</v>
      </c>
      <c r="D836" s="341"/>
      <c r="E836" s="341"/>
      <c r="F836" s="245" t="s">
        <v>71</v>
      </c>
      <c r="G836" s="261">
        <v>93</v>
      </c>
      <c r="H836" s="246"/>
      <c r="I836" s="261">
        <v>93</v>
      </c>
      <c r="J836" s="254"/>
      <c r="K836" s="246"/>
      <c r="L836" s="249">
        <v>520.55999999999995</v>
      </c>
      <c r="M836" s="246"/>
      <c r="N836" s="250">
        <v>25741.599999999999</v>
      </c>
      <c r="EZ836" s="149"/>
      <c r="FA836" s="231"/>
      <c r="FB836" s="231"/>
      <c r="FC836" s="231"/>
      <c r="FD836" s="231"/>
      <c r="FH836" s="164" t="s">
        <v>639</v>
      </c>
      <c r="FJ836" s="231"/>
      <c r="FL836" s="231"/>
    </row>
    <row r="837" spans="1:168" s="117" customFormat="1" ht="45" x14ac:dyDescent="0.25">
      <c r="A837" s="252"/>
      <c r="B837" s="243" t="s">
        <v>640</v>
      </c>
      <c r="C837" s="341" t="s">
        <v>641</v>
      </c>
      <c r="D837" s="341"/>
      <c r="E837" s="341"/>
      <c r="F837" s="245" t="s">
        <v>71</v>
      </c>
      <c r="G837" s="261">
        <v>62</v>
      </c>
      <c r="H837" s="248">
        <v>0.85</v>
      </c>
      <c r="I837" s="271">
        <v>52.7</v>
      </c>
      <c r="J837" s="254"/>
      <c r="K837" s="246"/>
      <c r="L837" s="249">
        <v>294.98</v>
      </c>
      <c r="M837" s="246"/>
      <c r="N837" s="250">
        <v>14586.91</v>
      </c>
      <c r="EZ837" s="149"/>
      <c r="FA837" s="231"/>
      <c r="FB837" s="231"/>
      <c r="FC837" s="231"/>
      <c r="FD837" s="231"/>
      <c r="FH837" s="164" t="s">
        <v>641</v>
      </c>
      <c r="FJ837" s="231"/>
      <c r="FL837" s="231"/>
    </row>
    <row r="838" spans="1:168" s="117" customFormat="1" ht="15" x14ac:dyDescent="0.25">
      <c r="A838" s="262"/>
      <c r="B838" s="312"/>
      <c r="C838" s="342" t="s">
        <v>74</v>
      </c>
      <c r="D838" s="342"/>
      <c r="E838" s="342"/>
      <c r="F838" s="234"/>
      <c r="G838" s="235"/>
      <c r="H838" s="235"/>
      <c r="I838" s="235"/>
      <c r="J838" s="238"/>
      <c r="K838" s="235"/>
      <c r="L838" s="267">
        <v>2629.26</v>
      </c>
      <c r="M838" s="257"/>
      <c r="N838" s="265">
        <v>81356.509999999995</v>
      </c>
      <c r="EZ838" s="149"/>
      <c r="FA838" s="231"/>
      <c r="FB838" s="231"/>
      <c r="FC838" s="231"/>
      <c r="FD838" s="231"/>
      <c r="FJ838" s="231" t="s">
        <v>74</v>
      </c>
      <c r="FL838" s="231"/>
    </row>
    <row r="839" spans="1:168" s="117" customFormat="1" ht="34.5" x14ac:dyDescent="0.25">
      <c r="A839" s="232" t="s">
        <v>769</v>
      </c>
      <c r="B839" s="314" t="s">
        <v>621</v>
      </c>
      <c r="C839" s="342" t="s">
        <v>622</v>
      </c>
      <c r="D839" s="342"/>
      <c r="E839" s="342"/>
      <c r="F839" s="234" t="s">
        <v>253</v>
      </c>
      <c r="G839" s="235">
        <v>6.3E-3</v>
      </c>
      <c r="H839" s="236">
        <v>1</v>
      </c>
      <c r="I839" s="237">
        <v>6.3E-3</v>
      </c>
      <c r="J839" s="238"/>
      <c r="K839" s="235"/>
      <c r="L839" s="238"/>
      <c r="M839" s="235"/>
      <c r="N839" s="239"/>
      <c r="EZ839" s="149"/>
      <c r="FA839" s="231"/>
      <c r="FB839" s="231" t="s">
        <v>622</v>
      </c>
      <c r="FC839" s="231" t="s">
        <v>9</v>
      </c>
      <c r="FD839" s="231" t="s">
        <v>9</v>
      </c>
      <c r="FJ839" s="231"/>
      <c r="FL839" s="231"/>
    </row>
    <row r="840" spans="1:168" s="117" customFormat="1" ht="15" x14ac:dyDescent="0.25">
      <c r="A840" s="240"/>
      <c r="B840" s="313"/>
      <c r="C840" s="341" t="s">
        <v>770</v>
      </c>
      <c r="D840" s="341"/>
      <c r="E840" s="341"/>
      <c r="F840" s="341"/>
      <c r="G840" s="341"/>
      <c r="H840" s="341"/>
      <c r="I840" s="341"/>
      <c r="J840" s="341"/>
      <c r="K840" s="341"/>
      <c r="L840" s="341"/>
      <c r="M840" s="341"/>
      <c r="N840" s="343"/>
      <c r="EZ840" s="149"/>
      <c r="FA840" s="231"/>
      <c r="FB840" s="231"/>
      <c r="FC840" s="231"/>
      <c r="FD840" s="231"/>
      <c r="FE840" s="164" t="s">
        <v>770</v>
      </c>
      <c r="FJ840" s="231"/>
      <c r="FL840" s="231"/>
    </row>
    <row r="841" spans="1:168" s="117" customFormat="1" ht="68.25" x14ac:dyDescent="0.25">
      <c r="A841" s="242"/>
      <c r="B841" s="243" t="s">
        <v>624</v>
      </c>
      <c r="C841" s="336" t="s">
        <v>625</v>
      </c>
      <c r="D841" s="336"/>
      <c r="E841" s="336"/>
      <c r="F841" s="336"/>
      <c r="G841" s="336"/>
      <c r="H841" s="336"/>
      <c r="I841" s="336"/>
      <c r="J841" s="336"/>
      <c r="K841" s="336"/>
      <c r="L841" s="336"/>
      <c r="M841" s="336"/>
      <c r="N841" s="345"/>
      <c r="EZ841" s="149"/>
      <c r="FA841" s="231"/>
      <c r="FB841" s="231"/>
      <c r="FC841" s="231"/>
      <c r="FD841" s="231"/>
      <c r="FF841" s="164" t="s">
        <v>625</v>
      </c>
      <c r="FJ841" s="231"/>
      <c r="FL841" s="231"/>
    </row>
    <row r="842" spans="1:168" s="117" customFormat="1" ht="15" x14ac:dyDescent="0.25">
      <c r="A842" s="244"/>
      <c r="B842" s="243" t="s">
        <v>57</v>
      </c>
      <c r="C842" s="341" t="s">
        <v>64</v>
      </c>
      <c r="D842" s="341"/>
      <c r="E842" s="341"/>
      <c r="F842" s="245"/>
      <c r="G842" s="246"/>
      <c r="H842" s="246"/>
      <c r="I842" s="246"/>
      <c r="J842" s="247">
        <v>2089.16</v>
      </c>
      <c r="K842" s="248">
        <v>1.1499999999999999</v>
      </c>
      <c r="L842" s="249">
        <v>15.14</v>
      </c>
      <c r="M842" s="248">
        <v>49.45</v>
      </c>
      <c r="N842" s="251">
        <v>748.67</v>
      </c>
      <c r="EZ842" s="149"/>
      <c r="FA842" s="231"/>
      <c r="FB842" s="231"/>
      <c r="FC842" s="231"/>
      <c r="FD842" s="231"/>
      <c r="FG842" s="164" t="s">
        <v>64</v>
      </c>
      <c r="FJ842" s="231"/>
      <c r="FL842" s="231"/>
    </row>
    <row r="843" spans="1:168" s="117" customFormat="1" ht="15" x14ac:dyDescent="0.25">
      <c r="A843" s="244"/>
      <c r="B843" s="243" t="s">
        <v>75</v>
      </c>
      <c r="C843" s="341" t="s">
        <v>79</v>
      </c>
      <c r="D843" s="341"/>
      <c r="E843" s="341"/>
      <c r="F843" s="245"/>
      <c r="G843" s="246"/>
      <c r="H843" s="246"/>
      <c r="I843" s="246"/>
      <c r="J843" s="249">
        <v>236.87</v>
      </c>
      <c r="K843" s="248">
        <v>1.1499999999999999</v>
      </c>
      <c r="L843" s="249">
        <v>1.72</v>
      </c>
      <c r="M843" s="248">
        <v>14.53</v>
      </c>
      <c r="N843" s="251">
        <v>24.99</v>
      </c>
      <c r="EZ843" s="149"/>
      <c r="FA843" s="231"/>
      <c r="FB843" s="231"/>
      <c r="FC843" s="231"/>
      <c r="FD843" s="231"/>
      <c r="FG843" s="164" t="s">
        <v>79</v>
      </c>
      <c r="FJ843" s="231"/>
      <c r="FL843" s="231"/>
    </row>
    <row r="844" spans="1:168" s="117" customFormat="1" ht="15" x14ac:dyDescent="0.25">
      <c r="A844" s="244"/>
      <c r="B844" s="243" t="s">
        <v>80</v>
      </c>
      <c r="C844" s="341" t="s">
        <v>81</v>
      </c>
      <c r="D844" s="341"/>
      <c r="E844" s="341"/>
      <c r="F844" s="245"/>
      <c r="G844" s="246"/>
      <c r="H844" s="246"/>
      <c r="I844" s="246"/>
      <c r="J844" s="249">
        <v>9</v>
      </c>
      <c r="K844" s="248">
        <v>1.1499999999999999</v>
      </c>
      <c r="L844" s="249">
        <v>7.0000000000000007E-2</v>
      </c>
      <c r="M844" s="248">
        <v>49.45</v>
      </c>
      <c r="N844" s="251">
        <v>3.46</v>
      </c>
      <c r="EZ844" s="149"/>
      <c r="FA844" s="231"/>
      <c r="FB844" s="231"/>
      <c r="FC844" s="231"/>
      <c r="FD844" s="231"/>
      <c r="FG844" s="164" t="s">
        <v>81</v>
      </c>
      <c r="FJ844" s="231"/>
      <c r="FL844" s="231"/>
    </row>
    <row r="845" spans="1:168" s="117" customFormat="1" ht="15" x14ac:dyDescent="0.25">
      <c r="A845" s="244"/>
      <c r="B845" s="243" t="s">
        <v>82</v>
      </c>
      <c r="C845" s="341" t="s">
        <v>83</v>
      </c>
      <c r="D845" s="341"/>
      <c r="E845" s="341"/>
      <c r="F845" s="245"/>
      <c r="G845" s="246"/>
      <c r="H845" s="246"/>
      <c r="I845" s="246"/>
      <c r="J845" s="247">
        <v>2732.35</v>
      </c>
      <c r="K845" s="246"/>
      <c r="L845" s="249">
        <v>17.21</v>
      </c>
      <c r="M845" s="248">
        <v>9.1199999999999992</v>
      </c>
      <c r="N845" s="251">
        <v>156.96</v>
      </c>
      <c r="EZ845" s="149"/>
      <c r="FA845" s="231"/>
      <c r="FB845" s="231"/>
      <c r="FC845" s="231"/>
      <c r="FD845" s="231"/>
      <c r="FG845" s="164" t="s">
        <v>83</v>
      </c>
      <c r="FJ845" s="231"/>
      <c r="FL845" s="231"/>
    </row>
    <row r="846" spans="1:168" s="117" customFormat="1" ht="15" x14ac:dyDescent="0.25">
      <c r="A846" s="252"/>
      <c r="B846" s="243"/>
      <c r="C846" s="341" t="s">
        <v>65</v>
      </c>
      <c r="D846" s="341"/>
      <c r="E846" s="341"/>
      <c r="F846" s="245" t="s">
        <v>66</v>
      </c>
      <c r="G846" s="248">
        <v>219.68</v>
      </c>
      <c r="H846" s="248">
        <v>1.1499999999999999</v>
      </c>
      <c r="I846" s="253">
        <v>1.5915816</v>
      </c>
      <c r="J846" s="254"/>
      <c r="K846" s="246"/>
      <c r="L846" s="254"/>
      <c r="M846" s="246"/>
      <c r="N846" s="255"/>
      <c r="EZ846" s="149"/>
      <c r="FA846" s="231"/>
      <c r="FB846" s="231"/>
      <c r="FC846" s="231"/>
      <c r="FD846" s="231"/>
      <c r="FH846" s="164" t="s">
        <v>65</v>
      </c>
      <c r="FJ846" s="231"/>
      <c r="FL846" s="231"/>
    </row>
    <row r="847" spans="1:168" s="117" customFormat="1" ht="15" x14ac:dyDescent="0.25">
      <c r="A847" s="252"/>
      <c r="B847" s="243"/>
      <c r="C847" s="341" t="s">
        <v>84</v>
      </c>
      <c r="D847" s="341"/>
      <c r="E847" s="341"/>
      <c r="F847" s="245" t="s">
        <v>66</v>
      </c>
      <c r="G847" s="248">
        <v>0.71</v>
      </c>
      <c r="H847" s="248">
        <v>1.1499999999999999</v>
      </c>
      <c r="I847" s="274">
        <v>5.1440000000000001E-3</v>
      </c>
      <c r="J847" s="254"/>
      <c r="K847" s="246"/>
      <c r="L847" s="254"/>
      <c r="M847" s="246"/>
      <c r="N847" s="255"/>
      <c r="EZ847" s="149"/>
      <c r="FA847" s="231"/>
      <c r="FB847" s="231"/>
      <c r="FC847" s="231"/>
      <c r="FD847" s="231"/>
      <c r="FH847" s="164" t="s">
        <v>84</v>
      </c>
      <c r="FJ847" s="231"/>
      <c r="FL847" s="231"/>
    </row>
    <row r="848" spans="1:168" s="117" customFormat="1" ht="15" x14ac:dyDescent="0.25">
      <c r="A848" s="240"/>
      <c r="B848" s="243"/>
      <c r="C848" s="344" t="s">
        <v>67</v>
      </c>
      <c r="D848" s="344"/>
      <c r="E848" s="344"/>
      <c r="F848" s="256"/>
      <c r="G848" s="257"/>
      <c r="H848" s="257"/>
      <c r="I848" s="257"/>
      <c r="J848" s="258">
        <v>5058.38</v>
      </c>
      <c r="K848" s="257"/>
      <c r="L848" s="259">
        <v>34.07</v>
      </c>
      <c r="M848" s="257"/>
      <c r="N848" s="275">
        <v>930.62</v>
      </c>
      <c r="EZ848" s="149"/>
      <c r="FA848" s="231"/>
      <c r="FB848" s="231"/>
      <c r="FC848" s="231"/>
      <c r="FD848" s="231"/>
      <c r="FI848" s="164" t="s">
        <v>67</v>
      </c>
      <c r="FJ848" s="231"/>
      <c r="FL848" s="231"/>
    </row>
    <row r="849" spans="1:168" s="117" customFormat="1" ht="15" x14ac:dyDescent="0.25">
      <c r="A849" s="252"/>
      <c r="B849" s="243"/>
      <c r="C849" s="341" t="s">
        <v>68</v>
      </c>
      <c r="D849" s="341"/>
      <c r="E849" s="341"/>
      <c r="F849" s="245"/>
      <c r="G849" s="246"/>
      <c r="H849" s="246"/>
      <c r="I849" s="246"/>
      <c r="J849" s="254"/>
      <c r="K849" s="246"/>
      <c r="L849" s="249">
        <v>15.21</v>
      </c>
      <c r="M849" s="246"/>
      <c r="N849" s="251">
        <v>752.13</v>
      </c>
      <c r="EZ849" s="149"/>
      <c r="FA849" s="231"/>
      <c r="FB849" s="231"/>
      <c r="FC849" s="231"/>
      <c r="FD849" s="231"/>
      <c r="FH849" s="164" t="s">
        <v>68</v>
      </c>
      <c r="FJ849" s="231"/>
      <c r="FL849" s="231"/>
    </row>
    <row r="850" spans="1:168" s="117" customFormat="1" ht="23.25" x14ac:dyDescent="0.25">
      <c r="A850" s="252"/>
      <c r="B850" s="243" t="s">
        <v>626</v>
      </c>
      <c r="C850" s="341" t="s">
        <v>627</v>
      </c>
      <c r="D850" s="341"/>
      <c r="E850" s="341"/>
      <c r="F850" s="245" t="s">
        <v>71</v>
      </c>
      <c r="G850" s="261">
        <v>126</v>
      </c>
      <c r="H850" s="246"/>
      <c r="I850" s="261">
        <v>126</v>
      </c>
      <c r="J850" s="254"/>
      <c r="K850" s="246"/>
      <c r="L850" s="249">
        <v>19.16</v>
      </c>
      <c r="M850" s="246"/>
      <c r="N850" s="251">
        <v>947.68</v>
      </c>
      <c r="EZ850" s="149"/>
      <c r="FA850" s="231"/>
      <c r="FB850" s="231"/>
      <c r="FC850" s="231"/>
      <c r="FD850" s="231"/>
      <c r="FH850" s="164" t="s">
        <v>627</v>
      </c>
      <c r="FJ850" s="231"/>
      <c r="FL850" s="231"/>
    </row>
    <row r="851" spans="1:168" s="117" customFormat="1" ht="23.25" x14ac:dyDescent="0.25">
      <c r="A851" s="252"/>
      <c r="B851" s="243" t="s">
        <v>628</v>
      </c>
      <c r="C851" s="341" t="s">
        <v>629</v>
      </c>
      <c r="D851" s="341"/>
      <c r="E851" s="341"/>
      <c r="F851" s="245" t="s">
        <v>71</v>
      </c>
      <c r="G851" s="261">
        <v>68</v>
      </c>
      <c r="H851" s="246"/>
      <c r="I851" s="261">
        <v>68</v>
      </c>
      <c r="J851" s="254"/>
      <c r="K851" s="246"/>
      <c r="L851" s="249">
        <v>10.34</v>
      </c>
      <c r="M851" s="246"/>
      <c r="N851" s="251">
        <v>511.45</v>
      </c>
      <c r="EZ851" s="149"/>
      <c r="FA851" s="231"/>
      <c r="FB851" s="231"/>
      <c r="FC851" s="231"/>
      <c r="FD851" s="231"/>
      <c r="FH851" s="164" t="s">
        <v>629</v>
      </c>
      <c r="FJ851" s="231"/>
      <c r="FL851" s="231"/>
    </row>
    <row r="852" spans="1:168" s="117" customFormat="1" ht="15" x14ac:dyDescent="0.25">
      <c r="A852" s="262"/>
      <c r="B852" s="312"/>
      <c r="C852" s="342" t="s">
        <v>74</v>
      </c>
      <c r="D852" s="342"/>
      <c r="E852" s="342"/>
      <c r="F852" s="234"/>
      <c r="G852" s="235"/>
      <c r="H852" s="235"/>
      <c r="I852" s="235"/>
      <c r="J852" s="238"/>
      <c r="K852" s="235"/>
      <c r="L852" s="264">
        <v>63.57</v>
      </c>
      <c r="M852" s="257"/>
      <c r="N852" s="265">
        <v>2389.75</v>
      </c>
      <c r="EZ852" s="149"/>
      <c r="FA852" s="231"/>
      <c r="FB852" s="231"/>
      <c r="FC852" s="231"/>
      <c r="FD852" s="231"/>
      <c r="FJ852" s="231" t="s">
        <v>74</v>
      </c>
      <c r="FL852" s="231"/>
    </row>
    <row r="853" spans="1:168" s="117" customFormat="1" ht="33.75" x14ac:dyDescent="0.25">
      <c r="A853" s="232" t="s">
        <v>771</v>
      </c>
      <c r="B853" s="314" t="s">
        <v>591</v>
      </c>
      <c r="C853" s="342" t="s">
        <v>592</v>
      </c>
      <c r="D853" s="342"/>
      <c r="E853" s="342"/>
      <c r="F853" s="234" t="s">
        <v>118</v>
      </c>
      <c r="G853" s="235">
        <v>6</v>
      </c>
      <c r="H853" s="236">
        <v>1</v>
      </c>
      <c r="I853" s="236">
        <v>6</v>
      </c>
      <c r="J853" s="264">
        <v>142.16999999999999</v>
      </c>
      <c r="K853" s="266">
        <v>1.04236</v>
      </c>
      <c r="L853" s="264">
        <v>889.15</v>
      </c>
      <c r="M853" s="268">
        <v>9.1199999999999992</v>
      </c>
      <c r="N853" s="265">
        <v>8109.05</v>
      </c>
      <c r="EZ853" s="149"/>
      <c r="FA853" s="231"/>
      <c r="FB853" s="231" t="s">
        <v>592</v>
      </c>
      <c r="FC853" s="231" t="s">
        <v>9</v>
      </c>
      <c r="FD853" s="231" t="s">
        <v>9</v>
      </c>
      <c r="FJ853" s="231"/>
      <c r="FL853" s="231"/>
    </row>
    <row r="854" spans="1:168" s="117" customFormat="1" ht="15" x14ac:dyDescent="0.25">
      <c r="A854" s="240"/>
      <c r="B854" s="313"/>
      <c r="C854" s="341" t="s">
        <v>630</v>
      </c>
      <c r="D854" s="341"/>
      <c r="E854" s="341"/>
      <c r="F854" s="341"/>
      <c r="G854" s="341"/>
      <c r="H854" s="341"/>
      <c r="I854" s="341"/>
      <c r="J854" s="341"/>
      <c r="K854" s="341"/>
      <c r="L854" s="341"/>
      <c r="M854" s="341"/>
      <c r="N854" s="343"/>
      <c r="EZ854" s="149"/>
      <c r="FA854" s="231"/>
      <c r="FB854" s="231"/>
      <c r="FC854" s="231"/>
      <c r="FD854" s="231"/>
      <c r="FJ854" s="231"/>
      <c r="FK854" s="164" t="s">
        <v>630</v>
      </c>
      <c r="FL854" s="231"/>
    </row>
    <row r="855" spans="1:168" s="117" customFormat="1" ht="15" x14ac:dyDescent="0.25">
      <c r="A855" s="242"/>
      <c r="B855" s="243"/>
      <c r="C855" s="336" t="s">
        <v>631</v>
      </c>
      <c r="D855" s="336"/>
      <c r="E855" s="336"/>
      <c r="F855" s="336"/>
      <c r="G855" s="336"/>
      <c r="H855" s="336"/>
      <c r="I855" s="336"/>
      <c r="J855" s="336"/>
      <c r="K855" s="336"/>
      <c r="L855" s="336"/>
      <c r="M855" s="336"/>
      <c r="N855" s="345"/>
      <c r="EZ855" s="149"/>
      <c r="FA855" s="231"/>
      <c r="FB855" s="231"/>
      <c r="FC855" s="231"/>
      <c r="FD855" s="231"/>
      <c r="FF855" s="164" t="s">
        <v>631</v>
      </c>
      <c r="FJ855" s="231"/>
      <c r="FL855" s="231"/>
    </row>
    <row r="856" spans="1:168" s="117" customFormat="1" ht="15" x14ac:dyDescent="0.25">
      <c r="A856" s="242"/>
      <c r="B856" s="243"/>
      <c r="C856" s="336" t="s">
        <v>632</v>
      </c>
      <c r="D856" s="336"/>
      <c r="E856" s="336"/>
      <c r="F856" s="336"/>
      <c r="G856" s="336"/>
      <c r="H856" s="336"/>
      <c r="I856" s="336"/>
      <c r="J856" s="336"/>
      <c r="K856" s="336"/>
      <c r="L856" s="336"/>
      <c r="M856" s="336"/>
      <c r="N856" s="345"/>
      <c r="EZ856" s="149"/>
      <c r="FA856" s="231"/>
      <c r="FB856" s="231"/>
      <c r="FC856" s="231"/>
      <c r="FD856" s="231"/>
      <c r="FF856" s="164" t="s">
        <v>632</v>
      </c>
      <c r="FJ856" s="231"/>
      <c r="FL856" s="231"/>
    </row>
    <row r="857" spans="1:168" s="117" customFormat="1" ht="15" x14ac:dyDescent="0.25">
      <c r="A857" s="262"/>
      <c r="B857" s="312"/>
      <c r="C857" s="342" t="s">
        <v>74</v>
      </c>
      <c r="D857" s="342"/>
      <c r="E857" s="342"/>
      <c r="F857" s="234"/>
      <c r="G857" s="235"/>
      <c r="H857" s="235"/>
      <c r="I857" s="235"/>
      <c r="J857" s="238"/>
      <c r="K857" s="235"/>
      <c r="L857" s="264">
        <v>889.15</v>
      </c>
      <c r="M857" s="257"/>
      <c r="N857" s="265">
        <v>8109.05</v>
      </c>
      <c r="EZ857" s="149"/>
      <c r="FA857" s="231"/>
      <c r="FB857" s="231"/>
      <c r="FC857" s="231"/>
      <c r="FD857" s="231"/>
      <c r="FJ857" s="231" t="s">
        <v>74</v>
      </c>
      <c r="FL857" s="231"/>
    </row>
    <row r="858" spans="1:168" s="117" customFormat="1" ht="34.5" x14ac:dyDescent="0.25">
      <c r="A858" s="232" t="s">
        <v>772</v>
      </c>
      <c r="B858" s="314" t="s">
        <v>758</v>
      </c>
      <c r="C858" s="342" t="s">
        <v>759</v>
      </c>
      <c r="D858" s="342"/>
      <c r="E858" s="342"/>
      <c r="F858" s="234" t="s">
        <v>253</v>
      </c>
      <c r="G858" s="235">
        <v>2.5399999999999999E-2</v>
      </c>
      <c r="H858" s="236">
        <v>1</v>
      </c>
      <c r="I858" s="237">
        <v>2.5399999999999999E-2</v>
      </c>
      <c r="J858" s="238"/>
      <c r="K858" s="235"/>
      <c r="L858" s="238"/>
      <c r="M858" s="235"/>
      <c r="N858" s="239"/>
      <c r="EZ858" s="149"/>
      <c r="FA858" s="231"/>
      <c r="FB858" s="231" t="s">
        <v>759</v>
      </c>
      <c r="FC858" s="231" t="s">
        <v>9</v>
      </c>
      <c r="FD858" s="231" t="s">
        <v>9</v>
      </c>
      <c r="FJ858" s="231"/>
      <c r="FL858" s="231"/>
    </row>
    <row r="859" spans="1:168" s="117" customFormat="1" ht="15" x14ac:dyDescent="0.25">
      <c r="A859" s="240"/>
      <c r="B859" s="313"/>
      <c r="C859" s="341" t="s">
        <v>773</v>
      </c>
      <c r="D859" s="341"/>
      <c r="E859" s="341"/>
      <c r="F859" s="341"/>
      <c r="G859" s="341"/>
      <c r="H859" s="341"/>
      <c r="I859" s="341"/>
      <c r="J859" s="341"/>
      <c r="K859" s="341"/>
      <c r="L859" s="341"/>
      <c r="M859" s="341"/>
      <c r="N859" s="343"/>
      <c r="EZ859" s="149"/>
      <c r="FA859" s="231"/>
      <c r="FB859" s="231"/>
      <c r="FC859" s="231"/>
      <c r="FD859" s="231"/>
      <c r="FE859" s="164" t="s">
        <v>773</v>
      </c>
      <c r="FJ859" s="231"/>
      <c r="FL859" s="231"/>
    </row>
    <row r="860" spans="1:168" s="117" customFormat="1" ht="68.25" x14ac:dyDescent="0.25">
      <c r="A860" s="242"/>
      <c r="B860" s="243" t="s">
        <v>624</v>
      </c>
      <c r="C860" s="336" t="s">
        <v>625</v>
      </c>
      <c r="D860" s="336"/>
      <c r="E860" s="336"/>
      <c r="F860" s="336"/>
      <c r="G860" s="336"/>
      <c r="H860" s="336"/>
      <c r="I860" s="336"/>
      <c r="J860" s="336"/>
      <c r="K860" s="336"/>
      <c r="L860" s="336"/>
      <c r="M860" s="336"/>
      <c r="N860" s="345"/>
      <c r="EZ860" s="149"/>
      <c r="FA860" s="231"/>
      <c r="FB860" s="231"/>
      <c r="FC860" s="231"/>
      <c r="FD860" s="231"/>
      <c r="FF860" s="164" t="s">
        <v>625</v>
      </c>
      <c r="FJ860" s="231"/>
      <c r="FL860" s="231"/>
    </row>
    <row r="861" spans="1:168" s="117" customFormat="1" ht="15" x14ac:dyDescent="0.25">
      <c r="A861" s="242"/>
      <c r="B861" s="243" t="s">
        <v>699</v>
      </c>
      <c r="C861" s="336" t="s">
        <v>700</v>
      </c>
      <c r="D861" s="336"/>
      <c r="E861" s="336"/>
      <c r="F861" s="336"/>
      <c r="G861" s="336"/>
      <c r="H861" s="336"/>
      <c r="I861" s="336"/>
      <c r="J861" s="336"/>
      <c r="K861" s="336"/>
      <c r="L861" s="336"/>
      <c r="M861" s="336"/>
      <c r="N861" s="345"/>
      <c r="EZ861" s="149"/>
      <c r="FA861" s="231"/>
      <c r="FB861" s="231"/>
      <c r="FC861" s="231"/>
      <c r="FD861" s="231"/>
      <c r="FF861" s="164" t="s">
        <v>700</v>
      </c>
      <c r="FJ861" s="231"/>
      <c r="FL861" s="231"/>
    </row>
    <row r="862" spans="1:168" s="117" customFormat="1" ht="15" x14ac:dyDescent="0.25">
      <c r="A862" s="244"/>
      <c r="B862" s="243" t="s">
        <v>57</v>
      </c>
      <c r="C862" s="341" t="s">
        <v>64</v>
      </c>
      <c r="D862" s="341"/>
      <c r="E862" s="341"/>
      <c r="F862" s="245"/>
      <c r="G862" s="246"/>
      <c r="H862" s="246"/>
      <c r="I862" s="246"/>
      <c r="J862" s="249">
        <v>436.91</v>
      </c>
      <c r="K862" s="269">
        <v>1.2649999999999999</v>
      </c>
      <c r="L862" s="249">
        <v>14.04</v>
      </c>
      <c r="M862" s="248">
        <v>49.45</v>
      </c>
      <c r="N862" s="251">
        <v>694.28</v>
      </c>
      <c r="EZ862" s="149"/>
      <c r="FA862" s="231"/>
      <c r="FB862" s="231"/>
      <c r="FC862" s="231"/>
      <c r="FD862" s="231"/>
      <c r="FG862" s="164" t="s">
        <v>64</v>
      </c>
      <c r="FJ862" s="231"/>
      <c r="FL862" s="231"/>
    </row>
    <row r="863" spans="1:168" s="117" customFormat="1" ht="15" x14ac:dyDescent="0.25">
      <c r="A863" s="244"/>
      <c r="B863" s="243" t="s">
        <v>75</v>
      </c>
      <c r="C863" s="341" t="s">
        <v>79</v>
      </c>
      <c r="D863" s="341"/>
      <c r="E863" s="341"/>
      <c r="F863" s="245"/>
      <c r="G863" s="246"/>
      <c r="H863" s="246"/>
      <c r="I863" s="246"/>
      <c r="J863" s="249">
        <v>295.08</v>
      </c>
      <c r="K863" s="248">
        <v>1.1499999999999999</v>
      </c>
      <c r="L863" s="249">
        <v>8.6199999999999992</v>
      </c>
      <c r="M863" s="248">
        <v>14.53</v>
      </c>
      <c r="N863" s="251">
        <v>125.25</v>
      </c>
      <c r="EZ863" s="149"/>
      <c r="FA863" s="231"/>
      <c r="FB863" s="231"/>
      <c r="FC863" s="231"/>
      <c r="FD863" s="231"/>
      <c r="FG863" s="164" t="s">
        <v>79</v>
      </c>
      <c r="FJ863" s="231"/>
      <c r="FL863" s="231"/>
    </row>
    <row r="864" spans="1:168" s="117" customFormat="1" ht="15" x14ac:dyDescent="0.25">
      <c r="A864" s="244"/>
      <c r="B864" s="243" t="s">
        <v>80</v>
      </c>
      <c r="C864" s="341" t="s">
        <v>81</v>
      </c>
      <c r="D864" s="341"/>
      <c r="E864" s="341"/>
      <c r="F864" s="245"/>
      <c r="G864" s="246"/>
      <c r="H864" s="246"/>
      <c r="I864" s="246"/>
      <c r="J864" s="249">
        <v>31.38</v>
      </c>
      <c r="K864" s="248">
        <v>1.1499999999999999</v>
      </c>
      <c r="L864" s="249">
        <v>0.92</v>
      </c>
      <c r="M864" s="248">
        <v>49.45</v>
      </c>
      <c r="N864" s="251">
        <v>45.49</v>
      </c>
      <c r="EZ864" s="149"/>
      <c r="FA864" s="231"/>
      <c r="FB864" s="231"/>
      <c r="FC864" s="231"/>
      <c r="FD864" s="231"/>
      <c r="FG864" s="164" t="s">
        <v>81</v>
      </c>
      <c r="FJ864" s="231"/>
      <c r="FL864" s="231"/>
    </row>
    <row r="865" spans="1:168" s="117" customFormat="1" ht="15" x14ac:dyDescent="0.25">
      <c r="A865" s="244"/>
      <c r="B865" s="243" t="s">
        <v>82</v>
      </c>
      <c r="C865" s="341" t="s">
        <v>83</v>
      </c>
      <c r="D865" s="341"/>
      <c r="E865" s="341"/>
      <c r="F865" s="245"/>
      <c r="G865" s="246"/>
      <c r="H865" s="246"/>
      <c r="I865" s="246"/>
      <c r="J865" s="249">
        <v>52.95</v>
      </c>
      <c r="K865" s="246"/>
      <c r="L865" s="249">
        <v>1.34</v>
      </c>
      <c r="M865" s="248">
        <v>9.1199999999999992</v>
      </c>
      <c r="N865" s="251">
        <v>12.22</v>
      </c>
      <c r="EZ865" s="149"/>
      <c r="FA865" s="231"/>
      <c r="FB865" s="231"/>
      <c r="FC865" s="231"/>
      <c r="FD865" s="231"/>
      <c r="FG865" s="164" t="s">
        <v>83</v>
      </c>
      <c r="FJ865" s="231"/>
      <c r="FL865" s="231"/>
    </row>
    <row r="866" spans="1:168" s="117" customFormat="1" ht="15" x14ac:dyDescent="0.25">
      <c r="A866" s="252"/>
      <c r="B866" s="243"/>
      <c r="C866" s="341" t="s">
        <v>65</v>
      </c>
      <c r="D866" s="341"/>
      <c r="E866" s="341"/>
      <c r="F866" s="245" t="s">
        <v>66</v>
      </c>
      <c r="G866" s="248">
        <v>46.48</v>
      </c>
      <c r="H866" s="269">
        <v>1.2649999999999999</v>
      </c>
      <c r="I866" s="253">
        <v>1.4934489</v>
      </c>
      <c r="J866" s="254"/>
      <c r="K866" s="246"/>
      <c r="L866" s="254"/>
      <c r="M866" s="246"/>
      <c r="N866" s="255"/>
      <c r="EZ866" s="149"/>
      <c r="FA866" s="231"/>
      <c r="FB866" s="231"/>
      <c r="FC866" s="231"/>
      <c r="FD866" s="231"/>
      <c r="FH866" s="164" t="s">
        <v>65</v>
      </c>
      <c r="FJ866" s="231"/>
      <c r="FL866" s="231"/>
    </row>
    <row r="867" spans="1:168" s="117" customFormat="1" ht="15" x14ac:dyDescent="0.25">
      <c r="A867" s="252"/>
      <c r="B867" s="243"/>
      <c r="C867" s="341" t="s">
        <v>84</v>
      </c>
      <c r="D867" s="341"/>
      <c r="E867" s="341"/>
      <c r="F867" s="245" t="s">
        <v>66</v>
      </c>
      <c r="G867" s="271">
        <v>2.5</v>
      </c>
      <c r="H867" s="248">
        <v>1.1499999999999999</v>
      </c>
      <c r="I867" s="274">
        <v>7.3025000000000007E-2</v>
      </c>
      <c r="J867" s="254"/>
      <c r="K867" s="246"/>
      <c r="L867" s="254"/>
      <c r="M867" s="246"/>
      <c r="N867" s="255"/>
      <c r="EZ867" s="149"/>
      <c r="FA867" s="231"/>
      <c r="FB867" s="231"/>
      <c r="FC867" s="231"/>
      <c r="FD867" s="231"/>
      <c r="FH867" s="164" t="s">
        <v>84</v>
      </c>
      <c r="FJ867" s="231"/>
      <c r="FL867" s="231"/>
    </row>
    <row r="868" spans="1:168" s="117" customFormat="1" ht="15" x14ac:dyDescent="0.25">
      <c r="A868" s="240"/>
      <c r="B868" s="243"/>
      <c r="C868" s="344" t="s">
        <v>67</v>
      </c>
      <c r="D868" s="344"/>
      <c r="E868" s="344"/>
      <c r="F868" s="256"/>
      <c r="G868" s="257"/>
      <c r="H868" s="257"/>
      <c r="I868" s="257"/>
      <c r="J868" s="259">
        <v>784.94</v>
      </c>
      <c r="K868" s="257"/>
      <c r="L868" s="259">
        <v>24</v>
      </c>
      <c r="M868" s="257"/>
      <c r="N868" s="275">
        <v>831.75</v>
      </c>
      <c r="EZ868" s="149"/>
      <c r="FA868" s="231"/>
      <c r="FB868" s="231"/>
      <c r="FC868" s="231"/>
      <c r="FD868" s="231"/>
      <c r="FI868" s="164" t="s">
        <v>67</v>
      </c>
      <c r="FJ868" s="231"/>
      <c r="FL868" s="231"/>
    </row>
    <row r="869" spans="1:168" s="117" customFormat="1" ht="15" x14ac:dyDescent="0.25">
      <c r="A869" s="252"/>
      <c r="B869" s="243"/>
      <c r="C869" s="341" t="s">
        <v>68</v>
      </c>
      <c r="D869" s="341"/>
      <c r="E869" s="341"/>
      <c r="F869" s="245"/>
      <c r="G869" s="246"/>
      <c r="H869" s="246"/>
      <c r="I869" s="246"/>
      <c r="J869" s="254"/>
      <c r="K869" s="246"/>
      <c r="L869" s="249">
        <v>14.96</v>
      </c>
      <c r="M869" s="246"/>
      <c r="N869" s="251">
        <v>739.77</v>
      </c>
      <c r="EZ869" s="149"/>
      <c r="FA869" s="231"/>
      <c r="FB869" s="231"/>
      <c r="FC869" s="231"/>
      <c r="FD869" s="231"/>
      <c r="FH869" s="164" t="s">
        <v>68</v>
      </c>
      <c r="FJ869" s="231"/>
      <c r="FL869" s="231"/>
    </row>
    <row r="870" spans="1:168" s="117" customFormat="1" ht="23.25" x14ac:dyDescent="0.25">
      <c r="A870" s="252"/>
      <c r="B870" s="243" t="s">
        <v>649</v>
      </c>
      <c r="C870" s="341" t="s">
        <v>650</v>
      </c>
      <c r="D870" s="341"/>
      <c r="E870" s="341"/>
      <c r="F870" s="245" t="s">
        <v>71</v>
      </c>
      <c r="G870" s="261">
        <v>97</v>
      </c>
      <c r="H870" s="246"/>
      <c r="I870" s="261">
        <v>97</v>
      </c>
      <c r="J870" s="254"/>
      <c r="K870" s="246"/>
      <c r="L870" s="249">
        <v>14.51</v>
      </c>
      <c r="M870" s="246"/>
      <c r="N870" s="251">
        <v>717.58</v>
      </c>
      <c r="EZ870" s="149"/>
      <c r="FA870" s="231"/>
      <c r="FB870" s="231"/>
      <c r="FC870" s="231"/>
      <c r="FD870" s="231"/>
      <c r="FH870" s="164" t="s">
        <v>650</v>
      </c>
      <c r="FJ870" s="231"/>
      <c r="FL870" s="231"/>
    </row>
    <row r="871" spans="1:168" s="117" customFormat="1" ht="23.25" x14ac:dyDescent="0.25">
      <c r="A871" s="252"/>
      <c r="B871" s="243" t="s">
        <v>651</v>
      </c>
      <c r="C871" s="341" t="s">
        <v>652</v>
      </c>
      <c r="D871" s="341"/>
      <c r="E871" s="341"/>
      <c r="F871" s="245" t="s">
        <v>71</v>
      </c>
      <c r="G871" s="261">
        <v>51</v>
      </c>
      <c r="H871" s="246"/>
      <c r="I871" s="261">
        <v>51</v>
      </c>
      <c r="J871" s="254"/>
      <c r="K871" s="246"/>
      <c r="L871" s="249">
        <v>7.63</v>
      </c>
      <c r="M871" s="246"/>
      <c r="N871" s="251">
        <v>377.28</v>
      </c>
      <c r="EZ871" s="149"/>
      <c r="FA871" s="231"/>
      <c r="FB871" s="231"/>
      <c r="FC871" s="231"/>
      <c r="FD871" s="231"/>
      <c r="FH871" s="164" t="s">
        <v>652</v>
      </c>
      <c r="FJ871" s="231"/>
      <c r="FL871" s="231"/>
    </row>
    <row r="872" spans="1:168" s="117" customFormat="1" ht="15" x14ac:dyDescent="0.25">
      <c r="A872" s="262"/>
      <c r="B872" s="312"/>
      <c r="C872" s="342" t="s">
        <v>74</v>
      </c>
      <c r="D872" s="342"/>
      <c r="E872" s="342"/>
      <c r="F872" s="234"/>
      <c r="G872" s="235"/>
      <c r="H872" s="235"/>
      <c r="I872" s="235"/>
      <c r="J872" s="238"/>
      <c r="K872" s="235"/>
      <c r="L872" s="264">
        <v>46.14</v>
      </c>
      <c r="M872" s="257"/>
      <c r="N872" s="265">
        <v>1926.61</v>
      </c>
      <c r="EZ872" s="149"/>
      <c r="FA872" s="231"/>
      <c r="FB872" s="231"/>
      <c r="FC872" s="231"/>
      <c r="FD872" s="231"/>
      <c r="FJ872" s="231" t="s">
        <v>74</v>
      </c>
      <c r="FL872" s="231"/>
    </row>
    <row r="873" spans="1:168" s="117" customFormat="1" ht="45" x14ac:dyDescent="0.25">
      <c r="A873" s="232" t="s">
        <v>774</v>
      </c>
      <c r="B873" s="314" t="s">
        <v>563</v>
      </c>
      <c r="C873" s="342" t="s">
        <v>557</v>
      </c>
      <c r="D873" s="342"/>
      <c r="E873" s="342"/>
      <c r="F873" s="234" t="s">
        <v>118</v>
      </c>
      <c r="G873" s="235">
        <v>2.7</v>
      </c>
      <c r="H873" s="236">
        <v>1</v>
      </c>
      <c r="I873" s="277">
        <v>2.7</v>
      </c>
      <c r="J873" s="267">
        <v>2498.17</v>
      </c>
      <c r="K873" s="266">
        <v>1.04236</v>
      </c>
      <c r="L873" s="267">
        <v>7030.78</v>
      </c>
      <c r="M873" s="268">
        <v>9.1199999999999992</v>
      </c>
      <c r="N873" s="265">
        <v>64120.71</v>
      </c>
      <c r="EZ873" s="149"/>
      <c r="FA873" s="231"/>
      <c r="FB873" s="231" t="s">
        <v>557</v>
      </c>
      <c r="FC873" s="231" t="s">
        <v>9</v>
      </c>
      <c r="FD873" s="231" t="s">
        <v>9</v>
      </c>
      <c r="FJ873" s="231"/>
      <c r="FL873" s="231"/>
    </row>
    <row r="874" spans="1:168" s="117" customFormat="1" ht="15" x14ac:dyDescent="0.25">
      <c r="A874" s="240"/>
      <c r="B874" s="313"/>
      <c r="C874" s="341" t="s">
        <v>762</v>
      </c>
      <c r="D874" s="341"/>
      <c r="E874" s="341"/>
      <c r="F874" s="341"/>
      <c r="G874" s="341"/>
      <c r="H874" s="341"/>
      <c r="I874" s="341"/>
      <c r="J874" s="341"/>
      <c r="K874" s="341"/>
      <c r="L874" s="341"/>
      <c r="M874" s="341"/>
      <c r="N874" s="343"/>
      <c r="EZ874" s="149"/>
      <c r="FA874" s="231"/>
      <c r="FB874" s="231"/>
      <c r="FC874" s="231"/>
      <c r="FD874" s="231"/>
      <c r="FJ874" s="231"/>
      <c r="FK874" s="164" t="s">
        <v>762</v>
      </c>
      <c r="FL874" s="231"/>
    </row>
    <row r="875" spans="1:168" s="117" customFormat="1" ht="15" x14ac:dyDescent="0.25">
      <c r="A875" s="242"/>
      <c r="B875" s="243"/>
      <c r="C875" s="336" t="s">
        <v>631</v>
      </c>
      <c r="D875" s="336"/>
      <c r="E875" s="336"/>
      <c r="F875" s="336"/>
      <c r="G875" s="336"/>
      <c r="H875" s="336"/>
      <c r="I875" s="336"/>
      <c r="J875" s="336"/>
      <c r="K875" s="336"/>
      <c r="L875" s="336"/>
      <c r="M875" s="336"/>
      <c r="N875" s="345"/>
      <c r="EZ875" s="149"/>
      <c r="FA875" s="231"/>
      <c r="FB875" s="231"/>
      <c r="FC875" s="231"/>
      <c r="FD875" s="231"/>
      <c r="FF875" s="164" t="s">
        <v>631</v>
      </c>
      <c r="FJ875" s="231"/>
      <c r="FL875" s="231"/>
    </row>
    <row r="876" spans="1:168" s="117" customFormat="1" ht="15" x14ac:dyDescent="0.25">
      <c r="A876" s="242"/>
      <c r="B876" s="243"/>
      <c r="C876" s="336" t="s">
        <v>632</v>
      </c>
      <c r="D876" s="336"/>
      <c r="E876" s="336"/>
      <c r="F876" s="336"/>
      <c r="G876" s="336"/>
      <c r="H876" s="336"/>
      <c r="I876" s="336"/>
      <c r="J876" s="336"/>
      <c r="K876" s="336"/>
      <c r="L876" s="336"/>
      <c r="M876" s="336"/>
      <c r="N876" s="345"/>
      <c r="EZ876" s="149"/>
      <c r="FA876" s="231"/>
      <c r="FB876" s="231"/>
      <c r="FC876" s="231"/>
      <c r="FD876" s="231"/>
      <c r="FF876" s="164" t="s">
        <v>632</v>
      </c>
      <c r="FJ876" s="231"/>
      <c r="FL876" s="231"/>
    </row>
    <row r="877" spans="1:168" s="117" customFormat="1" ht="15" x14ac:dyDescent="0.25">
      <c r="A877" s="262"/>
      <c r="B877" s="312"/>
      <c r="C877" s="342" t="s">
        <v>74</v>
      </c>
      <c r="D877" s="342"/>
      <c r="E877" s="342"/>
      <c r="F877" s="234"/>
      <c r="G877" s="235"/>
      <c r="H877" s="235"/>
      <c r="I877" s="235"/>
      <c r="J877" s="238"/>
      <c r="K877" s="235"/>
      <c r="L877" s="267">
        <v>7030.78</v>
      </c>
      <c r="M877" s="257"/>
      <c r="N877" s="265">
        <v>64120.71</v>
      </c>
      <c r="EZ877" s="149"/>
      <c r="FA877" s="231"/>
      <c r="FB877" s="231"/>
      <c r="FC877" s="231"/>
      <c r="FD877" s="231"/>
      <c r="FJ877" s="231" t="s">
        <v>74</v>
      </c>
      <c r="FL877" s="231"/>
    </row>
    <row r="878" spans="1:168" s="117" customFormat="1" ht="34.5" x14ac:dyDescent="0.25">
      <c r="A878" s="232" t="s">
        <v>775</v>
      </c>
      <c r="B878" s="314" t="s">
        <v>776</v>
      </c>
      <c r="C878" s="342" t="s">
        <v>777</v>
      </c>
      <c r="D878" s="342"/>
      <c r="E878" s="342"/>
      <c r="F878" s="234" t="s">
        <v>126</v>
      </c>
      <c r="G878" s="235">
        <v>0.16</v>
      </c>
      <c r="H878" s="236">
        <v>1</v>
      </c>
      <c r="I878" s="268">
        <v>0.16</v>
      </c>
      <c r="J878" s="238"/>
      <c r="K878" s="235"/>
      <c r="L878" s="238"/>
      <c r="M878" s="235"/>
      <c r="N878" s="239"/>
      <c r="EZ878" s="149"/>
      <c r="FA878" s="231"/>
      <c r="FB878" s="231" t="s">
        <v>777</v>
      </c>
      <c r="FC878" s="231" t="s">
        <v>9</v>
      </c>
      <c r="FD878" s="231" t="s">
        <v>9</v>
      </c>
      <c r="FJ878" s="231"/>
      <c r="FL878" s="231"/>
    </row>
    <row r="879" spans="1:168" s="117" customFormat="1" ht="15" x14ac:dyDescent="0.25">
      <c r="A879" s="240"/>
      <c r="B879" s="313"/>
      <c r="C879" s="341" t="s">
        <v>778</v>
      </c>
      <c r="D879" s="341"/>
      <c r="E879" s="341"/>
      <c r="F879" s="341"/>
      <c r="G879" s="341"/>
      <c r="H879" s="341"/>
      <c r="I879" s="341"/>
      <c r="J879" s="341"/>
      <c r="K879" s="341"/>
      <c r="L879" s="341"/>
      <c r="M879" s="341"/>
      <c r="N879" s="343"/>
      <c r="EZ879" s="149"/>
      <c r="FA879" s="231"/>
      <c r="FB879" s="231"/>
      <c r="FC879" s="231"/>
      <c r="FD879" s="231"/>
      <c r="FE879" s="164" t="s">
        <v>778</v>
      </c>
      <c r="FJ879" s="231"/>
      <c r="FL879" s="231"/>
    </row>
    <row r="880" spans="1:168" s="117" customFormat="1" ht="68.25" x14ac:dyDescent="0.25">
      <c r="A880" s="242"/>
      <c r="B880" s="243" t="s">
        <v>624</v>
      </c>
      <c r="C880" s="336" t="s">
        <v>625</v>
      </c>
      <c r="D880" s="336"/>
      <c r="E880" s="336"/>
      <c r="F880" s="336"/>
      <c r="G880" s="336"/>
      <c r="H880" s="336"/>
      <c r="I880" s="336"/>
      <c r="J880" s="336"/>
      <c r="K880" s="336"/>
      <c r="L880" s="336"/>
      <c r="M880" s="336"/>
      <c r="N880" s="345"/>
      <c r="EZ880" s="149"/>
      <c r="FA880" s="231"/>
      <c r="FB880" s="231"/>
      <c r="FC880" s="231"/>
      <c r="FD880" s="231"/>
      <c r="FF880" s="164" t="s">
        <v>625</v>
      </c>
      <c r="FJ880" s="231"/>
      <c r="FL880" s="231"/>
    </row>
    <row r="881" spans="1:168" s="117" customFormat="1" ht="15" x14ac:dyDescent="0.25">
      <c r="A881" s="244"/>
      <c r="B881" s="243" t="s">
        <v>57</v>
      </c>
      <c r="C881" s="341" t="s">
        <v>64</v>
      </c>
      <c r="D881" s="341"/>
      <c r="E881" s="341"/>
      <c r="F881" s="245"/>
      <c r="G881" s="246"/>
      <c r="H881" s="246"/>
      <c r="I881" s="246"/>
      <c r="J881" s="249">
        <v>213.57</v>
      </c>
      <c r="K881" s="248">
        <v>1.1499999999999999</v>
      </c>
      <c r="L881" s="249">
        <v>39.299999999999997</v>
      </c>
      <c r="M881" s="248">
        <v>49.45</v>
      </c>
      <c r="N881" s="250">
        <v>1943.39</v>
      </c>
      <c r="EZ881" s="149"/>
      <c r="FA881" s="231"/>
      <c r="FB881" s="231"/>
      <c r="FC881" s="231"/>
      <c r="FD881" s="231"/>
      <c r="FG881" s="164" t="s">
        <v>64</v>
      </c>
      <c r="FJ881" s="231"/>
      <c r="FL881" s="231"/>
    </row>
    <row r="882" spans="1:168" s="117" customFormat="1" ht="15" x14ac:dyDescent="0.25">
      <c r="A882" s="244"/>
      <c r="B882" s="243" t="s">
        <v>75</v>
      </c>
      <c r="C882" s="341" t="s">
        <v>79</v>
      </c>
      <c r="D882" s="341"/>
      <c r="E882" s="341"/>
      <c r="F882" s="245"/>
      <c r="G882" s="246"/>
      <c r="H882" s="246"/>
      <c r="I882" s="246"/>
      <c r="J882" s="249">
        <v>144.37</v>
      </c>
      <c r="K882" s="248">
        <v>1.1499999999999999</v>
      </c>
      <c r="L882" s="249">
        <v>26.56</v>
      </c>
      <c r="M882" s="248">
        <v>14.53</v>
      </c>
      <c r="N882" s="251">
        <v>385.92</v>
      </c>
      <c r="EZ882" s="149"/>
      <c r="FA882" s="231"/>
      <c r="FB882" s="231"/>
      <c r="FC882" s="231"/>
      <c r="FD882" s="231"/>
      <c r="FG882" s="164" t="s">
        <v>79</v>
      </c>
      <c r="FJ882" s="231"/>
      <c r="FL882" s="231"/>
    </row>
    <row r="883" spans="1:168" s="117" customFormat="1" ht="15" x14ac:dyDescent="0.25">
      <c r="A883" s="244"/>
      <c r="B883" s="243" t="s">
        <v>80</v>
      </c>
      <c r="C883" s="341" t="s">
        <v>81</v>
      </c>
      <c r="D883" s="341"/>
      <c r="E883" s="341"/>
      <c r="F883" s="245"/>
      <c r="G883" s="246"/>
      <c r="H883" s="246"/>
      <c r="I883" s="246"/>
      <c r="J883" s="249">
        <v>0.26</v>
      </c>
      <c r="K883" s="248">
        <v>1.1499999999999999</v>
      </c>
      <c r="L883" s="249">
        <v>0.05</v>
      </c>
      <c r="M883" s="248">
        <v>49.45</v>
      </c>
      <c r="N883" s="251">
        <v>2.4700000000000002</v>
      </c>
      <c r="EZ883" s="149"/>
      <c r="FA883" s="231"/>
      <c r="FB883" s="231"/>
      <c r="FC883" s="231"/>
      <c r="FD883" s="231"/>
      <c r="FG883" s="164" t="s">
        <v>81</v>
      </c>
      <c r="FJ883" s="231"/>
      <c r="FL883" s="231"/>
    </row>
    <row r="884" spans="1:168" s="117" customFormat="1" ht="15" x14ac:dyDescent="0.25">
      <c r="A884" s="244"/>
      <c r="B884" s="243" t="s">
        <v>82</v>
      </c>
      <c r="C884" s="341" t="s">
        <v>83</v>
      </c>
      <c r="D884" s="341"/>
      <c r="E884" s="341"/>
      <c r="F884" s="245"/>
      <c r="G884" s="246"/>
      <c r="H884" s="246"/>
      <c r="I884" s="246"/>
      <c r="J884" s="249">
        <v>50.53</v>
      </c>
      <c r="K884" s="246"/>
      <c r="L884" s="249">
        <v>8.08</v>
      </c>
      <c r="M884" s="248">
        <v>9.1199999999999992</v>
      </c>
      <c r="N884" s="251">
        <v>73.69</v>
      </c>
      <c r="EZ884" s="149"/>
      <c r="FA884" s="231"/>
      <c r="FB884" s="231"/>
      <c r="FC884" s="231"/>
      <c r="FD884" s="231"/>
      <c r="FG884" s="164" t="s">
        <v>83</v>
      </c>
      <c r="FJ884" s="231"/>
      <c r="FL884" s="231"/>
    </row>
    <row r="885" spans="1:168" s="117" customFormat="1" ht="15" x14ac:dyDescent="0.25">
      <c r="A885" s="252"/>
      <c r="B885" s="243"/>
      <c r="C885" s="341" t="s">
        <v>65</v>
      </c>
      <c r="D885" s="341"/>
      <c r="E885" s="341"/>
      <c r="F885" s="245" t="s">
        <v>66</v>
      </c>
      <c r="G885" s="248">
        <v>22.72</v>
      </c>
      <c r="H885" s="248">
        <v>1.1499999999999999</v>
      </c>
      <c r="I885" s="272">
        <v>4.1804800000000002</v>
      </c>
      <c r="J885" s="254"/>
      <c r="K885" s="246"/>
      <c r="L885" s="254"/>
      <c r="M885" s="246"/>
      <c r="N885" s="255"/>
      <c r="EZ885" s="149"/>
      <c r="FA885" s="231"/>
      <c r="FB885" s="231"/>
      <c r="FC885" s="231"/>
      <c r="FD885" s="231"/>
      <c r="FH885" s="164" t="s">
        <v>65</v>
      </c>
      <c r="FJ885" s="231"/>
      <c r="FL885" s="231"/>
    </row>
    <row r="886" spans="1:168" s="117" customFormat="1" ht="15" x14ac:dyDescent="0.25">
      <c r="A886" s="252"/>
      <c r="B886" s="243"/>
      <c r="C886" s="341" t="s">
        <v>84</v>
      </c>
      <c r="D886" s="341"/>
      <c r="E886" s="341"/>
      <c r="F886" s="245" t="s">
        <v>66</v>
      </c>
      <c r="G886" s="248">
        <v>0.02</v>
      </c>
      <c r="H886" s="248">
        <v>1.1499999999999999</v>
      </c>
      <c r="I886" s="272">
        <v>3.6800000000000001E-3</v>
      </c>
      <c r="J886" s="254"/>
      <c r="K886" s="246"/>
      <c r="L886" s="254"/>
      <c r="M886" s="246"/>
      <c r="N886" s="255"/>
      <c r="EZ886" s="149"/>
      <c r="FA886" s="231"/>
      <c r="FB886" s="231"/>
      <c r="FC886" s="231"/>
      <c r="FD886" s="231"/>
      <c r="FH886" s="164" t="s">
        <v>84</v>
      </c>
      <c r="FJ886" s="231"/>
      <c r="FL886" s="231"/>
    </row>
    <row r="887" spans="1:168" s="117" customFormat="1" ht="15" x14ac:dyDescent="0.25">
      <c r="A887" s="240"/>
      <c r="B887" s="243"/>
      <c r="C887" s="344" t="s">
        <v>67</v>
      </c>
      <c r="D887" s="344"/>
      <c r="E887" s="344"/>
      <c r="F887" s="256"/>
      <c r="G887" s="257"/>
      <c r="H887" s="257"/>
      <c r="I887" s="257"/>
      <c r="J887" s="259">
        <v>408.47</v>
      </c>
      <c r="K887" s="257"/>
      <c r="L887" s="259">
        <v>73.94</v>
      </c>
      <c r="M887" s="257"/>
      <c r="N887" s="260">
        <v>2403</v>
      </c>
      <c r="EZ887" s="149"/>
      <c r="FA887" s="231"/>
      <c r="FB887" s="231"/>
      <c r="FC887" s="231"/>
      <c r="FD887" s="231"/>
      <c r="FI887" s="164" t="s">
        <v>67</v>
      </c>
      <c r="FJ887" s="231"/>
      <c r="FL887" s="231"/>
    </row>
    <row r="888" spans="1:168" s="117" customFormat="1" ht="15" x14ac:dyDescent="0.25">
      <c r="A888" s="252"/>
      <c r="B888" s="243"/>
      <c r="C888" s="341" t="s">
        <v>68</v>
      </c>
      <c r="D888" s="341"/>
      <c r="E888" s="341"/>
      <c r="F888" s="245"/>
      <c r="G888" s="246"/>
      <c r="H888" s="246"/>
      <c r="I888" s="246"/>
      <c r="J888" s="254"/>
      <c r="K888" s="246"/>
      <c r="L888" s="249">
        <v>39.35</v>
      </c>
      <c r="M888" s="246"/>
      <c r="N888" s="250">
        <v>1945.86</v>
      </c>
      <c r="EZ888" s="149"/>
      <c r="FA888" s="231"/>
      <c r="FB888" s="231"/>
      <c r="FC888" s="231"/>
      <c r="FD888" s="231"/>
      <c r="FH888" s="164" t="s">
        <v>68</v>
      </c>
      <c r="FJ888" s="231"/>
      <c r="FL888" s="231"/>
    </row>
    <row r="889" spans="1:168" s="117" customFormat="1" ht="23.25" x14ac:dyDescent="0.25">
      <c r="A889" s="252"/>
      <c r="B889" s="243" t="s">
        <v>649</v>
      </c>
      <c r="C889" s="341" t="s">
        <v>650</v>
      </c>
      <c r="D889" s="341"/>
      <c r="E889" s="341"/>
      <c r="F889" s="245" t="s">
        <v>71</v>
      </c>
      <c r="G889" s="261">
        <v>97</v>
      </c>
      <c r="H889" s="246"/>
      <c r="I889" s="261">
        <v>97</v>
      </c>
      <c r="J889" s="254"/>
      <c r="K889" s="246"/>
      <c r="L889" s="249">
        <v>38.17</v>
      </c>
      <c r="M889" s="246"/>
      <c r="N889" s="250">
        <v>1887.48</v>
      </c>
      <c r="EZ889" s="149"/>
      <c r="FA889" s="231"/>
      <c r="FB889" s="231"/>
      <c r="FC889" s="231"/>
      <c r="FD889" s="231"/>
      <c r="FH889" s="164" t="s">
        <v>650</v>
      </c>
      <c r="FJ889" s="231"/>
      <c r="FL889" s="231"/>
    </row>
    <row r="890" spans="1:168" s="117" customFormat="1" ht="23.25" x14ac:dyDescent="0.25">
      <c r="A890" s="252"/>
      <c r="B890" s="243" t="s">
        <v>651</v>
      </c>
      <c r="C890" s="341" t="s">
        <v>652</v>
      </c>
      <c r="D890" s="341"/>
      <c r="E890" s="341"/>
      <c r="F890" s="245" t="s">
        <v>71</v>
      </c>
      <c r="G890" s="261">
        <v>51</v>
      </c>
      <c r="H890" s="246"/>
      <c r="I890" s="261">
        <v>51</v>
      </c>
      <c r="J890" s="254"/>
      <c r="K890" s="246"/>
      <c r="L890" s="249">
        <v>20.07</v>
      </c>
      <c r="M890" s="246"/>
      <c r="N890" s="251">
        <v>992.39</v>
      </c>
      <c r="EZ890" s="149"/>
      <c r="FA890" s="231"/>
      <c r="FB890" s="231"/>
      <c r="FC890" s="231"/>
      <c r="FD890" s="231"/>
      <c r="FH890" s="164" t="s">
        <v>652</v>
      </c>
      <c r="FJ890" s="231"/>
      <c r="FL890" s="231"/>
    </row>
    <row r="891" spans="1:168" s="117" customFormat="1" ht="15" x14ac:dyDescent="0.25">
      <c r="A891" s="262"/>
      <c r="B891" s="312"/>
      <c r="C891" s="342" t="s">
        <v>74</v>
      </c>
      <c r="D891" s="342"/>
      <c r="E891" s="342"/>
      <c r="F891" s="234"/>
      <c r="G891" s="235"/>
      <c r="H891" s="235"/>
      <c r="I891" s="235"/>
      <c r="J891" s="238"/>
      <c r="K891" s="235"/>
      <c r="L891" s="264">
        <v>132.18</v>
      </c>
      <c r="M891" s="257"/>
      <c r="N891" s="265">
        <v>5282.87</v>
      </c>
      <c r="EZ891" s="149"/>
      <c r="FA891" s="231"/>
      <c r="FB891" s="231"/>
      <c r="FC891" s="231"/>
      <c r="FD891" s="231"/>
      <c r="FJ891" s="231" t="s">
        <v>74</v>
      </c>
      <c r="FL891" s="231"/>
    </row>
    <row r="892" spans="1:168" s="117" customFormat="1" ht="45" x14ac:dyDescent="0.25">
      <c r="A892" s="232" t="s">
        <v>779</v>
      </c>
      <c r="B892" s="314" t="s">
        <v>593</v>
      </c>
      <c r="C892" s="342" t="s">
        <v>594</v>
      </c>
      <c r="D892" s="342"/>
      <c r="E892" s="342"/>
      <c r="F892" s="234" t="s">
        <v>118</v>
      </c>
      <c r="G892" s="235">
        <v>16</v>
      </c>
      <c r="H892" s="236">
        <v>1</v>
      </c>
      <c r="I892" s="236">
        <v>16</v>
      </c>
      <c r="J892" s="264">
        <v>466.01</v>
      </c>
      <c r="K892" s="266">
        <v>1.04236</v>
      </c>
      <c r="L892" s="267">
        <v>7772</v>
      </c>
      <c r="M892" s="268">
        <v>9.1199999999999992</v>
      </c>
      <c r="N892" s="265">
        <v>70880.639999999999</v>
      </c>
      <c r="EZ892" s="149"/>
      <c r="FA892" s="231"/>
      <c r="FB892" s="231" t="s">
        <v>594</v>
      </c>
      <c r="FC892" s="231" t="s">
        <v>9</v>
      </c>
      <c r="FD892" s="231" t="s">
        <v>9</v>
      </c>
      <c r="FJ892" s="231"/>
      <c r="FL892" s="231"/>
    </row>
    <row r="893" spans="1:168" s="117" customFormat="1" ht="15" x14ac:dyDescent="0.25">
      <c r="A893" s="240"/>
      <c r="B893" s="313"/>
      <c r="C893" s="341" t="s">
        <v>780</v>
      </c>
      <c r="D893" s="341"/>
      <c r="E893" s="341"/>
      <c r="F893" s="341"/>
      <c r="G893" s="341"/>
      <c r="H893" s="341"/>
      <c r="I893" s="341"/>
      <c r="J893" s="341"/>
      <c r="K893" s="341"/>
      <c r="L893" s="341"/>
      <c r="M893" s="341"/>
      <c r="N893" s="343"/>
      <c r="EZ893" s="149"/>
      <c r="FA893" s="231"/>
      <c r="FB893" s="231"/>
      <c r="FC893" s="231"/>
      <c r="FD893" s="231"/>
      <c r="FJ893" s="231"/>
      <c r="FK893" s="164" t="s">
        <v>780</v>
      </c>
      <c r="FL893" s="231"/>
    </row>
    <row r="894" spans="1:168" s="117" customFormat="1" ht="15" x14ac:dyDescent="0.25">
      <c r="A894" s="242"/>
      <c r="B894" s="243"/>
      <c r="C894" s="336" t="s">
        <v>631</v>
      </c>
      <c r="D894" s="336"/>
      <c r="E894" s="336"/>
      <c r="F894" s="336"/>
      <c r="G894" s="336"/>
      <c r="H894" s="336"/>
      <c r="I894" s="336"/>
      <c r="J894" s="336"/>
      <c r="K894" s="336"/>
      <c r="L894" s="336"/>
      <c r="M894" s="336"/>
      <c r="N894" s="345"/>
      <c r="EZ894" s="149"/>
      <c r="FA894" s="231"/>
      <c r="FB894" s="231"/>
      <c r="FC894" s="231"/>
      <c r="FD894" s="231"/>
      <c r="FF894" s="164" t="s">
        <v>631</v>
      </c>
      <c r="FJ894" s="231"/>
      <c r="FL894" s="231"/>
    </row>
    <row r="895" spans="1:168" s="117" customFormat="1" ht="15" x14ac:dyDescent="0.25">
      <c r="A895" s="242"/>
      <c r="B895" s="243"/>
      <c r="C895" s="336" t="s">
        <v>632</v>
      </c>
      <c r="D895" s="336"/>
      <c r="E895" s="336"/>
      <c r="F895" s="336"/>
      <c r="G895" s="336"/>
      <c r="H895" s="336"/>
      <c r="I895" s="336"/>
      <c r="J895" s="336"/>
      <c r="K895" s="336"/>
      <c r="L895" s="336"/>
      <c r="M895" s="336"/>
      <c r="N895" s="345"/>
      <c r="EZ895" s="149"/>
      <c r="FA895" s="231"/>
      <c r="FB895" s="231"/>
      <c r="FC895" s="231"/>
      <c r="FD895" s="231"/>
      <c r="FF895" s="164" t="s">
        <v>632</v>
      </c>
      <c r="FJ895" s="231"/>
      <c r="FL895" s="231"/>
    </row>
    <row r="896" spans="1:168" s="117" customFormat="1" ht="15" x14ac:dyDescent="0.25">
      <c r="A896" s="262"/>
      <c r="B896" s="312"/>
      <c r="C896" s="342" t="s">
        <v>74</v>
      </c>
      <c r="D896" s="342"/>
      <c r="E896" s="342"/>
      <c r="F896" s="234"/>
      <c r="G896" s="235"/>
      <c r="H896" s="235"/>
      <c r="I896" s="235"/>
      <c r="J896" s="238"/>
      <c r="K896" s="235"/>
      <c r="L896" s="267">
        <v>7772</v>
      </c>
      <c r="M896" s="257"/>
      <c r="N896" s="265">
        <v>70880.639999999999</v>
      </c>
      <c r="EZ896" s="149"/>
      <c r="FA896" s="231"/>
      <c r="FB896" s="231"/>
      <c r="FC896" s="231"/>
      <c r="FD896" s="231"/>
      <c r="FJ896" s="231" t="s">
        <v>74</v>
      </c>
      <c r="FL896" s="231"/>
    </row>
    <row r="897" spans="1:168" s="117" customFormat="1" ht="34.5" x14ac:dyDescent="0.25">
      <c r="A897" s="232" t="s">
        <v>781</v>
      </c>
      <c r="B897" s="314" t="s">
        <v>782</v>
      </c>
      <c r="C897" s="342" t="s">
        <v>783</v>
      </c>
      <c r="D897" s="342"/>
      <c r="E897" s="342"/>
      <c r="F897" s="234" t="s">
        <v>647</v>
      </c>
      <c r="G897" s="235">
        <v>0.3</v>
      </c>
      <c r="H897" s="236">
        <v>1</v>
      </c>
      <c r="I897" s="277">
        <v>0.3</v>
      </c>
      <c r="J897" s="238"/>
      <c r="K897" s="235"/>
      <c r="L897" s="238"/>
      <c r="M897" s="235"/>
      <c r="N897" s="239"/>
      <c r="EZ897" s="149"/>
      <c r="FA897" s="231"/>
      <c r="FB897" s="231" t="s">
        <v>783</v>
      </c>
      <c r="FC897" s="231" t="s">
        <v>9</v>
      </c>
      <c r="FD897" s="231" t="s">
        <v>9</v>
      </c>
      <c r="FJ897" s="231"/>
      <c r="FL897" s="231"/>
    </row>
    <row r="898" spans="1:168" s="117" customFormat="1" ht="15" x14ac:dyDescent="0.25">
      <c r="A898" s="240"/>
      <c r="B898" s="313"/>
      <c r="C898" s="341" t="s">
        <v>685</v>
      </c>
      <c r="D898" s="341"/>
      <c r="E898" s="341"/>
      <c r="F898" s="341"/>
      <c r="G898" s="341"/>
      <c r="H898" s="341"/>
      <c r="I898" s="341"/>
      <c r="J898" s="341"/>
      <c r="K898" s="341"/>
      <c r="L898" s="341"/>
      <c r="M898" s="341"/>
      <c r="N898" s="343"/>
      <c r="EZ898" s="149"/>
      <c r="FA898" s="231"/>
      <c r="FB898" s="231"/>
      <c r="FC898" s="231"/>
      <c r="FD898" s="231"/>
      <c r="FE898" s="164" t="s">
        <v>685</v>
      </c>
      <c r="FJ898" s="231"/>
      <c r="FL898" s="231"/>
    </row>
    <row r="899" spans="1:168" s="117" customFormat="1" ht="68.25" x14ac:dyDescent="0.25">
      <c r="A899" s="242"/>
      <c r="B899" s="243" t="s">
        <v>624</v>
      </c>
      <c r="C899" s="336" t="s">
        <v>625</v>
      </c>
      <c r="D899" s="336"/>
      <c r="E899" s="336"/>
      <c r="F899" s="336"/>
      <c r="G899" s="336"/>
      <c r="H899" s="336"/>
      <c r="I899" s="336"/>
      <c r="J899" s="336"/>
      <c r="K899" s="336"/>
      <c r="L899" s="336"/>
      <c r="M899" s="336"/>
      <c r="N899" s="345"/>
      <c r="EZ899" s="149"/>
      <c r="FA899" s="231"/>
      <c r="FB899" s="231"/>
      <c r="FC899" s="231"/>
      <c r="FD899" s="231"/>
      <c r="FF899" s="164" t="s">
        <v>625</v>
      </c>
      <c r="FJ899" s="231"/>
      <c r="FL899" s="231"/>
    </row>
    <row r="900" spans="1:168" s="117" customFormat="1" ht="15" x14ac:dyDescent="0.25">
      <c r="A900" s="244"/>
      <c r="B900" s="243" t="s">
        <v>57</v>
      </c>
      <c r="C900" s="341" t="s">
        <v>64</v>
      </c>
      <c r="D900" s="341"/>
      <c r="E900" s="341"/>
      <c r="F900" s="245"/>
      <c r="G900" s="246"/>
      <c r="H900" s="246"/>
      <c r="I900" s="246"/>
      <c r="J900" s="249">
        <v>238.38</v>
      </c>
      <c r="K900" s="248">
        <v>1.1499999999999999</v>
      </c>
      <c r="L900" s="249">
        <v>82.24</v>
      </c>
      <c r="M900" s="248">
        <v>49.45</v>
      </c>
      <c r="N900" s="250">
        <v>4066.77</v>
      </c>
      <c r="EZ900" s="149"/>
      <c r="FA900" s="231"/>
      <c r="FB900" s="231"/>
      <c r="FC900" s="231"/>
      <c r="FD900" s="231"/>
      <c r="FG900" s="164" t="s">
        <v>64</v>
      </c>
      <c r="FJ900" s="231"/>
      <c r="FL900" s="231"/>
    </row>
    <row r="901" spans="1:168" s="117" customFormat="1" ht="15" x14ac:dyDescent="0.25">
      <c r="A901" s="244"/>
      <c r="B901" s="243" t="s">
        <v>75</v>
      </c>
      <c r="C901" s="341" t="s">
        <v>79</v>
      </c>
      <c r="D901" s="341"/>
      <c r="E901" s="341"/>
      <c r="F901" s="245"/>
      <c r="G901" s="246"/>
      <c r="H901" s="246"/>
      <c r="I901" s="246"/>
      <c r="J901" s="249">
        <v>241.14</v>
      </c>
      <c r="K901" s="248">
        <v>1.1499999999999999</v>
      </c>
      <c r="L901" s="249">
        <v>83.19</v>
      </c>
      <c r="M901" s="248">
        <v>14.53</v>
      </c>
      <c r="N901" s="250">
        <v>1208.75</v>
      </c>
      <c r="EZ901" s="149"/>
      <c r="FA901" s="231"/>
      <c r="FB901" s="231"/>
      <c r="FC901" s="231"/>
      <c r="FD901" s="231"/>
      <c r="FG901" s="164" t="s">
        <v>79</v>
      </c>
      <c r="FJ901" s="231"/>
      <c r="FL901" s="231"/>
    </row>
    <row r="902" spans="1:168" s="117" customFormat="1" ht="15" x14ac:dyDescent="0.25">
      <c r="A902" s="244"/>
      <c r="B902" s="243" t="s">
        <v>80</v>
      </c>
      <c r="C902" s="341" t="s">
        <v>81</v>
      </c>
      <c r="D902" s="341"/>
      <c r="E902" s="341"/>
      <c r="F902" s="245"/>
      <c r="G902" s="246"/>
      <c r="H902" s="246"/>
      <c r="I902" s="246"/>
      <c r="J902" s="249">
        <v>71.319999999999993</v>
      </c>
      <c r="K902" s="248">
        <v>1.1499999999999999</v>
      </c>
      <c r="L902" s="249">
        <v>24.61</v>
      </c>
      <c r="M902" s="248">
        <v>49.45</v>
      </c>
      <c r="N902" s="250">
        <v>1216.96</v>
      </c>
      <c r="EZ902" s="149"/>
      <c r="FA902" s="231"/>
      <c r="FB902" s="231"/>
      <c r="FC902" s="231"/>
      <c r="FD902" s="231"/>
      <c r="FG902" s="164" t="s">
        <v>81</v>
      </c>
      <c r="FJ902" s="231"/>
      <c r="FL902" s="231"/>
    </row>
    <row r="903" spans="1:168" s="117" customFormat="1" ht="15" x14ac:dyDescent="0.25">
      <c r="A903" s="244"/>
      <c r="B903" s="243" t="s">
        <v>82</v>
      </c>
      <c r="C903" s="341" t="s">
        <v>83</v>
      </c>
      <c r="D903" s="341"/>
      <c r="E903" s="341"/>
      <c r="F903" s="245"/>
      <c r="G903" s="246"/>
      <c r="H903" s="246"/>
      <c r="I903" s="246"/>
      <c r="J903" s="249">
        <v>186.57</v>
      </c>
      <c r="K903" s="246"/>
      <c r="L903" s="249">
        <v>55.97</v>
      </c>
      <c r="M903" s="248">
        <v>9.1199999999999992</v>
      </c>
      <c r="N903" s="251">
        <v>510.45</v>
      </c>
      <c r="EZ903" s="149"/>
      <c r="FA903" s="231"/>
      <c r="FB903" s="231"/>
      <c r="FC903" s="231"/>
      <c r="FD903" s="231"/>
      <c r="FG903" s="164" t="s">
        <v>83</v>
      </c>
      <c r="FJ903" s="231"/>
      <c r="FL903" s="231"/>
    </row>
    <row r="904" spans="1:168" s="117" customFormat="1" ht="15" x14ac:dyDescent="0.25">
      <c r="A904" s="252"/>
      <c r="B904" s="243"/>
      <c r="C904" s="341" t="s">
        <v>65</v>
      </c>
      <c r="D904" s="341"/>
      <c r="E904" s="341"/>
      <c r="F904" s="245" t="s">
        <v>66</v>
      </c>
      <c r="G904" s="248">
        <v>25.36</v>
      </c>
      <c r="H904" s="248">
        <v>1.1499999999999999</v>
      </c>
      <c r="I904" s="270">
        <v>8.7492000000000001</v>
      </c>
      <c r="J904" s="254"/>
      <c r="K904" s="246"/>
      <c r="L904" s="254"/>
      <c r="M904" s="246"/>
      <c r="N904" s="255"/>
      <c r="EZ904" s="149"/>
      <c r="FA904" s="231"/>
      <c r="FB904" s="231"/>
      <c r="FC904" s="231"/>
      <c r="FD904" s="231"/>
      <c r="FH904" s="164" t="s">
        <v>65</v>
      </c>
      <c r="FJ904" s="231"/>
      <c r="FL904" s="231"/>
    </row>
    <row r="905" spans="1:168" s="117" customFormat="1" ht="15" x14ac:dyDescent="0.25">
      <c r="A905" s="252"/>
      <c r="B905" s="243"/>
      <c r="C905" s="341" t="s">
        <v>84</v>
      </c>
      <c r="D905" s="341"/>
      <c r="E905" s="341"/>
      <c r="F905" s="245" t="s">
        <v>66</v>
      </c>
      <c r="G905" s="248">
        <v>7.04</v>
      </c>
      <c r="H905" s="248">
        <v>1.1499999999999999</v>
      </c>
      <c r="I905" s="270">
        <v>2.4287999999999998</v>
      </c>
      <c r="J905" s="254"/>
      <c r="K905" s="246"/>
      <c r="L905" s="254"/>
      <c r="M905" s="246"/>
      <c r="N905" s="255"/>
      <c r="EZ905" s="149"/>
      <c r="FA905" s="231"/>
      <c r="FB905" s="231"/>
      <c r="FC905" s="231"/>
      <c r="FD905" s="231"/>
      <c r="FH905" s="164" t="s">
        <v>84</v>
      </c>
      <c r="FJ905" s="231"/>
      <c r="FL905" s="231"/>
    </row>
    <row r="906" spans="1:168" s="117" customFormat="1" ht="15" x14ac:dyDescent="0.25">
      <c r="A906" s="240"/>
      <c r="B906" s="243"/>
      <c r="C906" s="344" t="s">
        <v>67</v>
      </c>
      <c r="D906" s="344"/>
      <c r="E906" s="344"/>
      <c r="F906" s="256"/>
      <c r="G906" s="257"/>
      <c r="H906" s="257"/>
      <c r="I906" s="257"/>
      <c r="J906" s="259">
        <v>666.09</v>
      </c>
      <c r="K906" s="257"/>
      <c r="L906" s="259">
        <v>221.4</v>
      </c>
      <c r="M906" s="257"/>
      <c r="N906" s="260">
        <v>5785.97</v>
      </c>
      <c r="EZ906" s="149"/>
      <c r="FA906" s="231"/>
      <c r="FB906" s="231"/>
      <c r="FC906" s="231"/>
      <c r="FD906" s="231"/>
      <c r="FI906" s="164" t="s">
        <v>67</v>
      </c>
      <c r="FJ906" s="231"/>
      <c r="FL906" s="231"/>
    </row>
    <row r="907" spans="1:168" s="117" customFormat="1" ht="15" x14ac:dyDescent="0.25">
      <c r="A907" s="252"/>
      <c r="B907" s="243"/>
      <c r="C907" s="341" t="s">
        <v>68</v>
      </c>
      <c r="D907" s="341"/>
      <c r="E907" s="341"/>
      <c r="F907" s="245"/>
      <c r="G907" s="246"/>
      <c r="H907" s="246"/>
      <c r="I907" s="246"/>
      <c r="J907" s="254"/>
      <c r="K907" s="246"/>
      <c r="L907" s="249">
        <v>106.85</v>
      </c>
      <c r="M907" s="246"/>
      <c r="N907" s="250">
        <v>5283.73</v>
      </c>
      <c r="EZ907" s="149"/>
      <c r="FA907" s="231"/>
      <c r="FB907" s="231"/>
      <c r="FC907" s="231"/>
      <c r="FD907" s="231"/>
      <c r="FH907" s="164" t="s">
        <v>68</v>
      </c>
      <c r="FJ907" s="231"/>
      <c r="FL907" s="231"/>
    </row>
    <row r="908" spans="1:168" s="117" customFormat="1" ht="23.25" x14ac:dyDescent="0.25">
      <c r="A908" s="252"/>
      <c r="B908" s="243" t="s">
        <v>649</v>
      </c>
      <c r="C908" s="341" t="s">
        <v>650</v>
      </c>
      <c r="D908" s="341"/>
      <c r="E908" s="341"/>
      <c r="F908" s="245" t="s">
        <v>71</v>
      </c>
      <c r="G908" s="261">
        <v>97</v>
      </c>
      <c r="H908" s="246"/>
      <c r="I908" s="261">
        <v>97</v>
      </c>
      <c r="J908" s="254"/>
      <c r="K908" s="246"/>
      <c r="L908" s="249">
        <v>103.64</v>
      </c>
      <c r="M908" s="246"/>
      <c r="N908" s="250">
        <v>5125.22</v>
      </c>
      <c r="EZ908" s="149"/>
      <c r="FA908" s="231"/>
      <c r="FB908" s="231"/>
      <c r="FC908" s="231"/>
      <c r="FD908" s="231"/>
      <c r="FH908" s="164" t="s">
        <v>650</v>
      </c>
      <c r="FJ908" s="231"/>
      <c r="FL908" s="231"/>
    </row>
    <row r="909" spans="1:168" s="117" customFormat="1" ht="23.25" x14ac:dyDescent="0.25">
      <c r="A909" s="252"/>
      <c r="B909" s="243" t="s">
        <v>651</v>
      </c>
      <c r="C909" s="341" t="s">
        <v>652</v>
      </c>
      <c r="D909" s="341"/>
      <c r="E909" s="341"/>
      <c r="F909" s="245" t="s">
        <v>71</v>
      </c>
      <c r="G909" s="261">
        <v>51</v>
      </c>
      <c r="H909" s="246"/>
      <c r="I909" s="261">
        <v>51</v>
      </c>
      <c r="J909" s="254"/>
      <c r="K909" s="246"/>
      <c r="L909" s="249">
        <v>54.49</v>
      </c>
      <c r="M909" s="246"/>
      <c r="N909" s="250">
        <v>2694.7</v>
      </c>
      <c r="EZ909" s="149"/>
      <c r="FA909" s="231"/>
      <c r="FB909" s="231"/>
      <c r="FC909" s="231"/>
      <c r="FD909" s="231"/>
      <c r="FH909" s="164" t="s">
        <v>652</v>
      </c>
      <c r="FJ909" s="231"/>
      <c r="FL909" s="231"/>
    </row>
    <row r="910" spans="1:168" s="117" customFormat="1" ht="15" x14ac:dyDescent="0.25">
      <c r="A910" s="262"/>
      <c r="B910" s="312"/>
      <c r="C910" s="342" t="s">
        <v>74</v>
      </c>
      <c r="D910" s="342"/>
      <c r="E910" s="342"/>
      <c r="F910" s="234"/>
      <c r="G910" s="235"/>
      <c r="H910" s="235"/>
      <c r="I910" s="235"/>
      <c r="J910" s="238"/>
      <c r="K910" s="235"/>
      <c r="L910" s="264">
        <v>379.53</v>
      </c>
      <c r="M910" s="257"/>
      <c r="N910" s="265">
        <v>13605.89</v>
      </c>
      <c r="EZ910" s="149"/>
      <c r="FA910" s="231"/>
      <c r="FB910" s="231"/>
      <c r="FC910" s="231"/>
      <c r="FD910" s="231"/>
      <c r="FJ910" s="231" t="s">
        <v>74</v>
      </c>
      <c r="FL910" s="231"/>
    </row>
    <row r="911" spans="1:168" s="117" customFormat="1" ht="45" x14ac:dyDescent="0.25">
      <c r="A911" s="232" t="s">
        <v>784</v>
      </c>
      <c r="B911" s="314" t="s">
        <v>577</v>
      </c>
      <c r="C911" s="342" t="s">
        <v>578</v>
      </c>
      <c r="D911" s="342"/>
      <c r="E911" s="342"/>
      <c r="F911" s="234" t="s">
        <v>118</v>
      </c>
      <c r="G911" s="235">
        <v>10</v>
      </c>
      <c r="H911" s="236">
        <v>1</v>
      </c>
      <c r="I911" s="236">
        <v>10</v>
      </c>
      <c r="J911" s="267">
        <v>1480.17</v>
      </c>
      <c r="K911" s="266">
        <v>1.04236</v>
      </c>
      <c r="L911" s="267">
        <v>15428.7</v>
      </c>
      <c r="M911" s="268">
        <v>9.1199999999999992</v>
      </c>
      <c r="N911" s="265">
        <v>140709.74</v>
      </c>
      <c r="EZ911" s="149"/>
      <c r="FA911" s="231"/>
      <c r="FB911" s="231" t="s">
        <v>578</v>
      </c>
      <c r="FC911" s="231" t="s">
        <v>9</v>
      </c>
      <c r="FD911" s="231" t="s">
        <v>9</v>
      </c>
      <c r="FJ911" s="231"/>
      <c r="FL911" s="231"/>
    </row>
    <row r="912" spans="1:168" s="117" customFormat="1" ht="15" x14ac:dyDescent="0.25">
      <c r="A912" s="240"/>
      <c r="B912" s="313"/>
      <c r="C912" s="341" t="s">
        <v>653</v>
      </c>
      <c r="D912" s="341"/>
      <c r="E912" s="341"/>
      <c r="F912" s="341"/>
      <c r="G912" s="341"/>
      <c r="H912" s="341"/>
      <c r="I912" s="341"/>
      <c r="J912" s="341"/>
      <c r="K912" s="341"/>
      <c r="L912" s="341"/>
      <c r="M912" s="341"/>
      <c r="N912" s="343"/>
      <c r="EZ912" s="149"/>
      <c r="FA912" s="231"/>
      <c r="FB912" s="231"/>
      <c r="FC912" s="231"/>
      <c r="FD912" s="231"/>
      <c r="FJ912" s="231"/>
      <c r="FK912" s="164" t="s">
        <v>653</v>
      </c>
      <c r="FL912" s="231"/>
    </row>
    <row r="913" spans="1:168" s="117" customFormat="1" ht="15" x14ac:dyDescent="0.25">
      <c r="A913" s="242"/>
      <c r="B913" s="243"/>
      <c r="C913" s="336" t="s">
        <v>631</v>
      </c>
      <c r="D913" s="336"/>
      <c r="E913" s="336"/>
      <c r="F913" s="336"/>
      <c r="G913" s="336"/>
      <c r="H913" s="336"/>
      <c r="I913" s="336"/>
      <c r="J913" s="336"/>
      <c r="K913" s="336"/>
      <c r="L913" s="336"/>
      <c r="M913" s="336"/>
      <c r="N913" s="345"/>
      <c r="EZ913" s="149"/>
      <c r="FA913" s="231"/>
      <c r="FB913" s="231"/>
      <c r="FC913" s="231"/>
      <c r="FD913" s="231"/>
      <c r="FF913" s="164" t="s">
        <v>631</v>
      </c>
      <c r="FJ913" s="231"/>
      <c r="FL913" s="231"/>
    </row>
    <row r="914" spans="1:168" s="117" customFormat="1" ht="15" x14ac:dyDescent="0.25">
      <c r="A914" s="242"/>
      <c r="B914" s="243"/>
      <c r="C914" s="336" t="s">
        <v>632</v>
      </c>
      <c r="D914" s="336"/>
      <c r="E914" s="336"/>
      <c r="F914" s="336"/>
      <c r="G914" s="336"/>
      <c r="H914" s="336"/>
      <c r="I914" s="336"/>
      <c r="J914" s="336"/>
      <c r="K914" s="336"/>
      <c r="L914" s="336"/>
      <c r="M914" s="336"/>
      <c r="N914" s="345"/>
      <c r="EZ914" s="149"/>
      <c r="FA914" s="231"/>
      <c r="FB914" s="231"/>
      <c r="FC914" s="231"/>
      <c r="FD914" s="231"/>
      <c r="FF914" s="164" t="s">
        <v>632</v>
      </c>
      <c r="FJ914" s="231"/>
      <c r="FL914" s="231"/>
    </row>
    <row r="915" spans="1:168" s="117" customFormat="1" ht="15" x14ac:dyDescent="0.25">
      <c r="A915" s="262"/>
      <c r="B915" s="312"/>
      <c r="C915" s="342" t="s">
        <v>74</v>
      </c>
      <c r="D915" s="342"/>
      <c r="E915" s="342"/>
      <c r="F915" s="234"/>
      <c r="G915" s="235"/>
      <c r="H915" s="235"/>
      <c r="I915" s="235"/>
      <c r="J915" s="238"/>
      <c r="K915" s="235"/>
      <c r="L915" s="267">
        <v>15428.7</v>
      </c>
      <c r="M915" s="257"/>
      <c r="N915" s="265">
        <v>140709.74</v>
      </c>
      <c r="EZ915" s="149"/>
      <c r="FA915" s="231"/>
      <c r="FB915" s="231"/>
      <c r="FC915" s="231"/>
      <c r="FD915" s="231"/>
      <c r="FJ915" s="231" t="s">
        <v>74</v>
      </c>
      <c r="FL915" s="231"/>
    </row>
    <row r="916" spans="1:168" s="117" customFormat="1" ht="45" x14ac:dyDescent="0.25">
      <c r="A916" s="232" t="s">
        <v>785</v>
      </c>
      <c r="B916" s="314" t="s">
        <v>575</v>
      </c>
      <c r="C916" s="342" t="s">
        <v>576</v>
      </c>
      <c r="D916" s="342"/>
      <c r="E916" s="342"/>
      <c r="F916" s="234" t="s">
        <v>118</v>
      </c>
      <c r="G916" s="235">
        <v>10</v>
      </c>
      <c r="H916" s="236">
        <v>1</v>
      </c>
      <c r="I916" s="236">
        <v>10</v>
      </c>
      <c r="J916" s="264">
        <v>343.11</v>
      </c>
      <c r="K916" s="266">
        <v>1.04236</v>
      </c>
      <c r="L916" s="267">
        <v>3576.44</v>
      </c>
      <c r="M916" s="268">
        <v>9.1199999999999992</v>
      </c>
      <c r="N916" s="265">
        <v>32617.13</v>
      </c>
      <c r="EZ916" s="149"/>
      <c r="FA916" s="231"/>
      <c r="FB916" s="231" t="s">
        <v>576</v>
      </c>
      <c r="FC916" s="231" t="s">
        <v>9</v>
      </c>
      <c r="FD916" s="231" t="s">
        <v>9</v>
      </c>
      <c r="FJ916" s="231"/>
      <c r="FL916" s="231"/>
    </row>
    <row r="917" spans="1:168" s="117" customFormat="1" ht="15" x14ac:dyDescent="0.25">
      <c r="A917" s="240"/>
      <c r="B917" s="313"/>
      <c r="C917" s="341" t="s">
        <v>654</v>
      </c>
      <c r="D917" s="341"/>
      <c r="E917" s="341"/>
      <c r="F917" s="341"/>
      <c r="G917" s="341"/>
      <c r="H917" s="341"/>
      <c r="I917" s="341"/>
      <c r="J917" s="341"/>
      <c r="K917" s="341"/>
      <c r="L917" s="341"/>
      <c r="M917" s="341"/>
      <c r="N917" s="343"/>
      <c r="EZ917" s="149"/>
      <c r="FA917" s="231"/>
      <c r="FB917" s="231"/>
      <c r="FC917" s="231"/>
      <c r="FD917" s="231"/>
      <c r="FJ917" s="231"/>
      <c r="FK917" s="164" t="s">
        <v>654</v>
      </c>
      <c r="FL917" s="231"/>
    </row>
    <row r="918" spans="1:168" s="117" customFormat="1" ht="15" x14ac:dyDescent="0.25">
      <c r="A918" s="242"/>
      <c r="B918" s="243"/>
      <c r="C918" s="336" t="s">
        <v>631</v>
      </c>
      <c r="D918" s="336"/>
      <c r="E918" s="336"/>
      <c r="F918" s="336"/>
      <c r="G918" s="336"/>
      <c r="H918" s="336"/>
      <c r="I918" s="336"/>
      <c r="J918" s="336"/>
      <c r="K918" s="336"/>
      <c r="L918" s="336"/>
      <c r="M918" s="336"/>
      <c r="N918" s="345"/>
      <c r="EZ918" s="149"/>
      <c r="FA918" s="231"/>
      <c r="FB918" s="231"/>
      <c r="FC918" s="231"/>
      <c r="FD918" s="231"/>
      <c r="FF918" s="164" t="s">
        <v>631</v>
      </c>
      <c r="FJ918" s="231"/>
      <c r="FL918" s="231"/>
    </row>
    <row r="919" spans="1:168" s="117" customFormat="1" ht="15" x14ac:dyDescent="0.25">
      <c r="A919" s="242"/>
      <c r="B919" s="243"/>
      <c r="C919" s="336" t="s">
        <v>632</v>
      </c>
      <c r="D919" s="336"/>
      <c r="E919" s="336"/>
      <c r="F919" s="336"/>
      <c r="G919" s="336"/>
      <c r="H919" s="336"/>
      <c r="I919" s="336"/>
      <c r="J919" s="336"/>
      <c r="K919" s="336"/>
      <c r="L919" s="336"/>
      <c r="M919" s="336"/>
      <c r="N919" s="345"/>
      <c r="EZ919" s="149"/>
      <c r="FA919" s="231"/>
      <c r="FB919" s="231"/>
      <c r="FC919" s="231"/>
      <c r="FD919" s="231"/>
      <c r="FF919" s="164" t="s">
        <v>632</v>
      </c>
      <c r="FJ919" s="231"/>
      <c r="FL919" s="231"/>
    </row>
    <row r="920" spans="1:168" s="117" customFormat="1" ht="15" x14ac:dyDescent="0.25">
      <c r="A920" s="262"/>
      <c r="B920" s="312"/>
      <c r="C920" s="342" t="s">
        <v>74</v>
      </c>
      <c r="D920" s="342"/>
      <c r="E920" s="342"/>
      <c r="F920" s="234"/>
      <c r="G920" s="235"/>
      <c r="H920" s="235"/>
      <c r="I920" s="235"/>
      <c r="J920" s="238"/>
      <c r="K920" s="235"/>
      <c r="L920" s="267">
        <v>3576.44</v>
      </c>
      <c r="M920" s="257"/>
      <c r="N920" s="265">
        <v>32617.13</v>
      </c>
      <c r="EZ920" s="149"/>
      <c r="FA920" s="231"/>
      <c r="FB920" s="231"/>
      <c r="FC920" s="231"/>
      <c r="FD920" s="231"/>
      <c r="FJ920" s="231" t="s">
        <v>74</v>
      </c>
      <c r="FL920" s="231"/>
    </row>
    <row r="921" spans="1:168" s="117" customFormat="1" ht="57" x14ac:dyDescent="0.25">
      <c r="A921" s="232" t="s">
        <v>786</v>
      </c>
      <c r="B921" s="314" t="s">
        <v>568</v>
      </c>
      <c r="C921" s="342" t="s">
        <v>569</v>
      </c>
      <c r="D921" s="342"/>
      <c r="E921" s="342"/>
      <c r="F921" s="234" t="s">
        <v>118</v>
      </c>
      <c r="G921" s="235">
        <v>3</v>
      </c>
      <c r="H921" s="236">
        <v>1</v>
      </c>
      <c r="I921" s="236">
        <v>3</v>
      </c>
      <c r="J921" s="264">
        <v>363.94</v>
      </c>
      <c r="K921" s="266">
        <v>1.04236</v>
      </c>
      <c r="L921" s="267">
        <v>1138.07</v>
      </c>
      <c r="M921" s="268">
        <v>9.1199999999999992</v>
      </c>
      <c r="N921" s="265">
        <v>10379.200000000001</v>
      </c>
      <c r="EZ921" s="149"/>
      <c r="FA921" s="231"/>
      <c r="FB921" s="231" t="s">
        <v>569</v>
      </c>
      <c r="FC921" s="231" t="s">
        <v>9</v>
      </c>
      <c r="FD921" s="231" t="s">
        <v>9</v>
      </c>
      <c r="FJ921" s="231"/>
      <c r="FL921" s="231"/>
    </row>
    <row r="922" spans="1:168" s="117" customFormat="1" ht="15" x14ac:dyDescent="0.25">
      <c r="A922" s="240"/>
      <c r="B922" s="313"/>
      <c r="C922" s="341" t="s">
        <v>787</v>
      </c>
      <c r="D922" s="341"/>
      <c r="E922" s="341"/>
      <c r="F922" s="341"/>
      <c r="G922" s="341"/>
      <c r="H922" s="341"/>
      <c r="I922" s="341"/>
      <c r="J922" s="341"/>
      <c r="K922" s="341"/>
      <c r="L922" s="341"/>
      <c r="M922" s="341"/>
      <c r="N922" s="343"/>
      <c r="EZ922" s="149"/>
      <c r="FA922" s="231"/>
      <c r="FB922" s="231"/>
      <c r="FC922" s="231"/>
      <c r="FD922" s="231"/>
      <c r="FJ922" s="231"/>
      <c r="FK922" s="164" t="s">
        <v>787</v>
      </c>
      <c r="FL922" s="231"/>
    </row>
    <row r="923" spans="1:168" s="117" customFormat="1" ht="15" x14ac:dyDescent="0.25">
      <c r="A923" s="242"/>
      <c r="B923" s="243"/>
      <c r="C923" s="336" t="s">
        <v>631</v>
      </c>
      <c r="D923" s="336"/>
      <c r="E923" s="336"/>
      <c r="F923" s="336"/>
      <c r="G923" s="336"/>
      <c r="H923" s="336"/>
      <c r="I923" s="336"/>
      <c r="J923" s="336"/>
      <c r="K923" s="336"/>
      <c r="L923" s="336"/>
      <c r="M923" s="336"/>
      <c r="N923" s="345"/>
      <c r="EZ923" s="149"/>
      <c r="FA923" s="231"/>
      <c r="FB923" s="231"/>
      <c r="FC923" s="231"/>
      <c r="FD923" s="231"/>
      <c r="FF923" s="164" t="s">
        <v>631</v>
      </c>
      <c r="FJ923" s="231"/>
      <c r="FL923" s="231"/>
    </row>
    <row r="924" spans="1:168" s="117" customFormat="1" ht="15" x14ac:dyDescent="0.25">
      <c r="A924" s="242"/>
      <c r="B924" s="243"/>
      <c r="C924" s="336" t="s">
        <v>632</v>
      </c>
      <c r="D924" s="336"/>
      <c r="E924" s="336"/>
      <c r="F924" s="336"/>
      <c r="G924" s="336"/>
      <c r="H924" s="336"/>
      <c r="I924" s="336"/>
      <c r="J924" s="336"/>
      <c r="K924" s="336"/>
      <c r="L924" s="336"/>
      <c r="M924" s="336"/>
      <c r="N924" s="345"/>
      <c r="EZ924" s="149"/>
      <c r="FA924" s="231"/>
      <c r="FB924" s="231"/>
      <c r="FC924" s="231"/>
      <c r="FD924" s="231"/>
      <c r="FF924" s="164" t="s">
        <v>632</v>
      </c>
      <c r="FJ924" s="231"/>
      <c r="FL924" s="231"/>
    </row>
    <row r="925" spans="1:168" s="117" customFormat="1" ht="15" x14ac:dyDescent="0.25">
      <c r="A925" s="262"/>
      <c r="B925" s="312"/>
      <c r="C925" s="342" t="s">
        <v>74</v>
      </c>
      <c r="D925" s="342"/>
      <c r="E925" s="342"/>
      <c r="F925" s="234"/>
      <c r="G925" s="235"/>
      <c r="H925" s="235"/>
      <c r="I925" s="235"/>
      <c r="J925" s="238"/>
      <c r="K925" s="235"/>
      <c r="L925" s="267">
        <v>1138.07</v>
      </c>
      <c r="M925" s="257"/>
      <c r="N925" s="265">
        <v>10379.200000000001</v>
      </c>
      <c r="EZ925" s="149"/>
      <c r="FA925" s="231"/>
      <c r="FB925" s="231"/>
      <c r="FC925" s="231"/>
      <c r="FD925" s="231"/>
      <c r="FJ925" s="231" t="s">
        <v>74</v>
      </c>
      <c r="FL925" s="231"/>
    </row>
    <row r="926" spans="1:168" s="117" customFormat="1" ht="45" x14ac:dyDescent="0.25">
      <c r="A926" s="232" t="s">
        <v>788</v>
      </c>
      <c r="B926" s="314" t="s">
        <v>571</v>
      </c>
      <c r="C926" s="342" t="s">
        <v>572</v>
      </c>
      <c r="D926" s="342"/>
      <c r="E926" s="342"/>
      <c r="F926" s="234" t="s">
        <v>118</v>
      </c>
      <c r="G926" s="235">
        <v>3</v>
      </c>
      <c r="H926" s="236">
        <v>1</v>
      </c>
      <c r="I926" s="236">
        <v>3</v>
      </c>
      <c r="J926" s="264">
        <v>266.81</v>
      </c>
      <c r="K926" s="266">
        <v>1.04236</v>
      </c>
      <c r="L926" s="264">
        <v>834.34</v>
      </c>
      <c r="M926" s="268">
        <v>9.1199999999999992</v>
      </c>
      <c r="N926" s="265">
        <v>7609.18</v>
      </c>
      <c r="EZ926" s="149"/>
      <c r="FA926" s="231"/>
      <c r="FB926" s="231" t="s">
        <v>572</v>
      </c>
      <c r="FC926" s="231" t="s">
        <v>9</v>
      </c>
      <c r="FD926" s="231" t="s">
        <v>9</v>
      </c>
      <c r="FJ926" s="231"/>
      <c r="FL926" s="231"/>
    </row>
    <row r="927" spans="1:168" s="117" customFormat="1" ht="15" x14ac:dyDescent="0.25">
      <c r="A927" s="240"/>
      <c r="B927" s="313"/>
      <c r="C927" s="341" t="s">
        <v>789</v>
      </c>
      <c r="D927" s="341"/>
      <c r="E927" s="341"/>
      <c r="F927" s="341"/>
      <c r="G927" s="341"/>
      <c r="H927" s="341"/>
      <c r="I927" s="341"/>
      <c r="J927" s="341"/>
      <c r="K927" s="341"/>
      <c r="L927" s="341"/>
      <c r="M927" s="341"/>
      <c r="N927" s="343"/>
      <c r="EZ927" s="149"/>
      <c r="FA927" s="231"/>
      <c r="FB927" s="231"/>
      <c r="FC927" s="231"/>
      <c r="FD927" s="231"/>
      <c r="FJ927" s="231"/>
      <c r="FK927" s="164" t="s">
        <v>789</v>
      </c>
      <c r="FL927" s="231"/>
    </row>
    <row r="928" spans="1:168" s="117" customFormat="1" ht="15" x14ac:dyDescent="0.25">
      <c r="A928" s="242"/>
      <c r="B928" s="243"/>
      <c r="C928" s="336" t="s">
        <v>631</v>
      </c>
      <c r="D928" s="336"/>
      <c r="E928" s="336"/>
      <c r="F928" s="336"/>
      <c r="G928" s="336"/>
      <c r="H928" s="336"/>
      <c r="I928" s="336"/>
      <c r="J928" s="336"/>
      <c r="K928" s="336"/>
      <c r="L928" s="336"/>
      <c r="M928" s="336"/>
      <c r="N928" s="345"/>
      <c r="EZ928" s="149"/>
      <c r="FA928" s="231"/>
      <c r="FB928" s="231"/>
      <c r="FC928" s="231"/>
      <c r="FD928" s="231"/>
      <c r="FF928" s="164" t="s">
        <v>631</v>
      </c>
      <c r="FJ928" s="231"/>
      <c r="FL928" s="231"/>
    </row>
    <row r="929" spans="1:168" s="117" customFormat="1" ht="15" x14ac:dyDescent="0.25">
      <c r="A929" s="242"/>
      <c r="B929" s="243"/>
      <c r="C929" s="336" t="s">
        <v>632</v>
      </c>
      <c r="D929" s="336"/>
      <c r="E929" s="336"/>
      <c r="F929" s="336"/>
      <c r="G929" s="336"/>
      <c r="H929" s="336"/>
      <c r="I929" s="336"/>
      <c r="J929" s="336"/>
      <c r="K929" s="336"/>
      <c r="L929" s="336"/>
      <c r="M929" s="336"/>
      <c r="N929" s="345"/>
      <c r="EZ929" s="149"/>
      <c r="FA929" s="231"/>
      <c r="FB929" s="231"/>
      <c r="FC929" s="231"/>
      <c r="FD929" s="231"/>
      <c r="FF929" s="164" t="s">
        <v>632</v>
      </c>
      <c r="FJ929" s="231"/>
      <c r="FL929" s="231"/>
    </row>
    <row r="930" spans="1:168" s="117" customFormat="1" ht="15" x14ac:dyDescent="0.25">
      <c r="A930" s="262"/>
      <c r="B930" s="312"/>
      <c r="C930" s="342" t="s">
        <v>74</v>
      </c>
      <c r="D930" s="342"/>
      <c r="E930" s="342"/>
      <c r="F930" s="234"/>
      <c r="G930" s="235"/>
      <c r="H930" s="235"/>
      <c r="I930" s="235"/>
      <c r="J930" s="238"/>
      <c r="K930" s="235"/>
      <c r="L930" s="264">
        <v>834.34</v>
      </c>
      <c r="M930" s="257"/>
      <c r="N930" s="265">
        <v>7609.18</v>
      </c>
      <c r="EZ930" s="149"/>
      <c r="FA930" s="231"/>
      <c r="FB930" s="231"/>
      <c r="FC930" s="231"/>
      <c r="FD930" s="231"/>
      <c r="FJ930" s="231" t="s">
        <v>74</v>
      </c>
      <c r="FL930" s="231"/>
    </row>
    <row r="931" spans="1:168" s="117" customFormat="1" ht="57" x14ac:dyDescent="0.25">
      <c r="A931" s="232" t="s">
        <v>790</v>
      </c>
      <c r="B931" s="314" t="s">
        <v>561</v>
      </c>
      <c r="C931" s="342" t="s">
        <v>562</v>
      </c>
      <c r="D931" s="342"/>
      <c r="E931" s="342"/>
      <c r="F931" s="234" t="s">
        <v>118</v>
      </c>
      <c r="G931" s="235">
        <v>3</v>
      </c>
      <c r="H931" s="236">
        <v>1</v>
      </c>
      <c r="I931" s="236">
        <v>3</v>
      </c>
      <c r="J931" s="264">
        <v>366.96</v>
      </c>
      <c r="K931" s="266">
        <v>1.04236</v>
      </c>
      <c r="L931" s="267">
        <v>1147.51</v>
      </c>
      <c r="M931" s="268">
        <v>9.1199999999999992</v>
      </c>
      <c r="N931" s="265">
        <v>10465.290000000001</v>
      </c>
      <c r="EZ931" s="149"/>
      <c r="FA931" s="231"/>
      <c r="FB931" s="231" t="s">
        <v>562</v>
      </c>
      <c r="FC931" s="231" t="s">
        <v>9</v>
      </c>
      <c r="FD931" s="231" t="s">
        <v>9</v>
      </c>
      <c r="FJ931" s="231"/>
      <c r="FL931" s="231"/>
    </row>
    <row r="932" spans="1:168" s="117" customFormat="1" ht="15" x14ac:dyDescent="0.25">
      <c r="A932" s="240"/>
      <c r="B932" s="313"/>
      <c r="C932" s="341" t="s">
        <v>791</v>
      </c>
      <c r="D932" s="341"/>
      <c r="E932" s="341"/>
      <c r="F932" s="341"/>
      <c r="G932" s="341"/>
      <c r="H932" s="341"/>
      <c r="I932" s="341"/>
      <c r="J932" s="341"/>
      <c r="K932" s="341"/>
      <c r="L932" s="341"/>
      <c r="M932" s="341"/>
      <c r="N932" s="343"/>
      <c r="EZ932" s="149"/>
      <c r="FA932" s="231"/>
      <c r="FB932" s="231"/>
      <c r="FC932" s="231"/>
      <c r="FD932" s="231"/>
      <c r="FJ932" s="231"/>
      <c r="FK932" s="164" t="s">
        <v>791</v>
      </c>
      <c r="FL932" s="231"/>
    </row>
    <row r="933" spans="1:168" s="117" customFormat="1" ht="15" x14ac:dyDescent="0.25">
      <c r="A933" s="242"/>
      <c r="B933" s="243"/>
      <c r="C933" s="336" t="s">
        <v>631</v>
      </c>
      <c r="D933" s="336"/>
      <c r="E933" s="336"/>
      <c r="F933" s="336"/>
      <c r="G933" s="336"/>
      <c r="H933" s="336"/>
      <c r="I933" s="336"/>
      <c r="J933" s="336"/>
      <c r="K933" s="336"/>
      <c r="L933" s="336"/>
      <c r="M933" s="336"/>
      <c r="N933" s="345"/>
      <c r="EZ933" s="149"/>
      <c r="FA933" s="231"/>
      <c r="FB933" s="231"/>
      <c r="FC933" s="231"/>
      <c r="FD933" s="231"/>
      <c r="FF933" s="164" t="s">
        <v>631</v>
      </c>
      <c r="FJ933" s="231"/>
      <c r="FL933" s="231"/>
    </row>
    <row r="934" spans="1:168" s="117" customFormat="1" ht="15" x14ac:dyDescent="0.25">
      <c r="A934" s="242"/>
      <c r="B934" s="243"/>
      <c r="C934" s="336" t="s">
        <v>632</v>
      </c>
      <c r="D934" s="336"/>
      <c r="E934" s="336"/>
      <c r="F934" s="336"/>
      <c r="G934" s="336"/>
      <c r="H934" s="336"/>
      <c r="I934" s="336"/>
      <c r="J934" s="336"/>
      <c r="K934" s="336"/>
      <c r="L934" s="336"/>
      <c r="M934" s="336"/>
      <c r="N934" s="345"/>
      <c r="EZ934" s="149"/>
      <c r="FA934" s="231"/>
      <c r="FB934" s="231"/>
      <c r="FC934" s="231"/>
      <c r="FD934" s="231"/>
      <c r="FF934" s="164" t="s">
        <v>632</v>
      </c>
      <c r="FJ934" s="231"/>
      <c r="FL934" s="231"/>
    </row>
    <row r="935" spans="1:168" s="117" customFormat="1" ht="15" x14ac:dyDescent="0.25">
      <c r="A935" s="262"/>
      <c r="B935" s="312"/>
      <c r="C935" s="342" t="s">
        <v>74</v>
      </c>
      <c r="D935" s="342"/>
      <c r="E935" s="342"/>
      <c r="F935" s="234"/>
      <c r="G935" s="235"/>
      <c r="H935" s="235"/>
      <c r="I935" s="235"/>
      <c r="J935" s="238"/>
      <c r="K935" s="235"/>
      <c r="L935" s="267">
        <v>1147.51</v>
      </c>
      <c r="M935" s="257"/>
      <c r="N935" s="265">
        <v>10465.290000000001</v>
      </c>
      <c r="EZ935" s="149"/>
      <c r="FA935" s="231"/>
      <c r="FB935" s="231"/>
      <c r="FC935" s="231"/>
      <c r="FD935" s="231"/>
      <c r="FJ935" s="231" t="s">
        <v>74</v>
      </c>
      <c r="FL935" s="231"/>
    </row>
    <row r="936" spans="1:168" s="117" customFormat="1" ht="45" x14ac:dyDescent="0.25">
      <c r="A936" s="232" t="s">
        <v>792</v>
      </c>
      <c r="B936" s="314" t="s">
        <v>573</v>
      </c>
      <c r="C936" s="342" t="s">
        <v>574</v>
      </c>
      <c r="D936" s="342"/>
      <c r="E936" s="342"/>
      <c r="F936" s="234" t="s">
        <v>118</v>
      </c>
      <c r="G936" s="235">
        <v>3</v>
      </c>
      <c r="H936" s="236">
        <v>1</v>
      </c>
      <c r="I936" s="236">
        <v>3</v>
      </c>
      <c r="J936" s="264">
        <v>304.45999999999998</v>
      </c>
      <c r="K936" s="266">
        <v>1.04236</v>
      </c>
      <c r="L936" s="264">
        <v>952.07</v>
      </c>
      <c r="M936" s="268">
        <v>9.1199999999999992</v>
      </c>
      <c r="N936" s="265">
        <v>8682.8799999999992</v>
      </c>
      <c r="EZ936" s="149"/>
      <c r="FA936" s="231"/>
      <c r="FB936" s="231" t="s">
        <v>574</v>
      </c>
      <c r="FC936" s="231" t="s">
        <v>9</v>
      </c>
      <c r="FD936" s="231" t="s">
        <v>9</v>
      </c>
      <c r="FJ936" s="231"/>
      <c r="FL936" s="231"/>
    </row>
    <row r="937" spans="1:168" s="117" customFormat="1" ht="15" x14ac:dyDescent="0.25">
      <c r="A937" s="240"/>
      <c r="B937" s="313"/>
      <c r="C937" s="341" t="s">
        <v>793</v>
      </c>
      <c r="D937" s="341"/>
      <c r="E937" s="341"/>
      <c r="F937" s="341"/>
      <c r="G937" s="341"/>
      <c r="H937" s="341"/>
      <c r="I937" s="341"/>
      <c r="J937" s="341"/>
      <c r="K937" s="341"/>
      <c r="L937" s="341"/>
      <c r="M937" s="341"/>
      <c r="N937" s="343"/>
      <c r="EZ937" s="149"/>
      <c r="FA937" s="231"/>
      <c r="FB937" s="231"/>
      <c r="FC937" s="231"/>
      <c r="FD937" s="231"/>
      <c r="FJ937" s="231"/>
      <c r="FK937" s="164" t="s">
        <v>793</v>
      </c>
      <c r="FL937" s="231"/>
    </row>
    <row r="938" spans="1:168" s="117" customFormat="1" ht="15" x14ac:dyDescent="0.25">
      <c r="A938" s="242"/>
      <c r="B938" s="243"/>
      <c r="C938" s="336" t="s">
        <v>631</v>
      </c>
      <c r="D938" s="336"/>
      <c r="E938" s="336"/>
      <c r="F938" s="336"/>
      <c r="G938" s="336"/>
      <c r="H938" s="336"/>
      <c r="I938" s="336"/>
      <c r="J938" s="336"/>
      <c r="K938" s="336"/>
      <c r="L938" s="336"/>
      <c r="M938" s="336"/>
      <c r="N938" s="345"/>
      <c r="EZ938" s="149"/>
      <c r="FA938" s="231"/>
      <c r="FB938" s="231"/>
      <c r="FC938" s="231"/>
      <c r="FD938" s="231"/>
      <c r="FF938" s="164" t="s">
        <v>631</v>
      </c>
      <c r="FJ938" s="231"/>
      <c r="FL938" s="231"/>
    </row>
    <row r="939" spans="1:168" s="117" customFormat="1" ht="15" x14ac:dyDescent="0.25">
      <c r="A939" s="242"/>
      <c r="B939" s="243"/>
      <c r="C939" s="336" t="s">
        <v>632</v>
      </c>
      <c r="D939" s="336"/>
      <c r="E939" s="336"/>
      <c r="F939" s="336"/>
      <c r="G939" s="336"/>
      <c r="H939" s="336"/>
      <c r="I939" s="336"/>
      <c r="J939" s="336"/>
      <c r="K939" s="336"/>
      <c r="L939" s="336"/>
      <c r="M939" s="336"/>
      <c r="N939" s="345"/>
      <c r="EZ939" s="149"/>
      <c r="FA939" s="231"/>
      <c r="FB939" s="231"/>
      <c r="FC939" s="231"/>
      <c r="FD939" s="231"/>
      <c r="FF939" s="164" t="s">
        <v>632</v>
      </c>
      <c r="FJ939" s="231"/>
      <c r="FL939" s="231"/>
    </row>
    <row r="940" spans="1:168" s="117" customFormat="1" ht="15" x14ac:dyDescent="0.25">
      <c r="A940" s="262"/>
      <c r="B940" s="312"/>
      <c r="C940" s="342" t="s">
        <v>74</v>
      </c>
      <c r="D940" s="342"/>
      <c r="E940" s="342"/>
      <c r="F940" s="234"/>
      <c r="G940" s="235"/>
      <c r="H940" s="235"/>
      <c r="I940" s="235"/>
      <c r="J940" s="238"/>
      <c r="K940" s="235"/>
      <c r="L940" s="264">
        <v>952.07</v>
      </c>
      <c r="M940" s="257"/>
      <c r="N940" s="265">
        <v>8682.8799999999992</v>
      </c>
      <c r="EZ940" s="149"/>
      <c r="FA940" s="231"/>
      <c r="FB940" s="231"/>
      <c r="FC940" s="231"/>
      <c r="FD940" s="231"/>
      <c r="FJ940" s="231" t="s">
        <v>74</v>
      </c>
      <c r="FL940" s="231"/>
    </row>
    <row r="941" spans="1:168" s="117" customFormat="1" ht="34.5" x14ac:dyDescent="0.25">
      <c r="A941" s="232" t="s">
        <v>794</v>
      </c>
      <c r="B941" s="314" t="s">
        <v>621</v>
      </c>
      <c r="C941" s="342" t="s">
        <v>622</v>
      </c>
      <c r="D941" s="342"/>
      <c r="E941" s="342"/>
      <c r="F941" s="234" t="s">
        <v>253</v>
      </c>
      <c r="G941" s="235">
        <v>9.5000000000000001E-2</v>
      </c>
      <c r="H941" s="236">
        <v>1</v>
      </c>
      <c r="I941" s="273">
        <v>9.5000000000000001E-2</v>
      </c>
      <c r="J941" s="238"/>
      <c r="K941" s="235"/>
      <c r="L941" s="238"/>
      <c r="M941" s="235"/>
      <c r="N941" s="239"/>
      <c r="EZ941" s="149"/>
      <c r="FA941" s="231"/>
      <c r="FB941" s="231" t="s">
        <v>622</v>
      </c>
      <c r="FC941" s="231" t="s">
        <v>9</v>
      </c>
      <c r="FD941" s="231" t="s">
        <v>9</v>
      </c>
      <c r="FJ941" s="231"/>
      <c r="FL941" s="231"/>
    </row>
    <row r="942" spans="1:168" s="117" customFormat="1" ht="15" x14ac:dyDescent="0.25">
      <c r="A942" s="240"/>
      <c r="B942" s="313"/>
      <c r="C942" s="341" t="s">
        <v>795</v>
      </c>
      <c r="D942" s="341"/>
      <c r="E942" s="341"/>
      <c r="F942" s="341"/>
      <c r="G942" s="341"/>
      <c r="H942" s="341"/>
      <c r="I942" s="341"/>
      <c r="J942" s="341"/>
      <c r="K942" s="341"/>
      <c r="L942" s="341"/>
      <c r="M942" s="341"/>
      <c r="N942" s="343"/>
      <c r="EZ942" s="149"/>
      <c r="FA942" s="231"/>
      <c r="FB942" s="231"/>
      <c r="FC942" s="231"/>
      <c r="FD942" s="231"/>
      <c r="FE942" s="164" t="s">
        <v>795</v>
      </c>
      <c r="FJ942" s="231"/>
      <c r="FL942" s="231"/>
    </row>
    <row r="943" spans="1:168" s="117" customFormat="1" ht="68.25" x14ac:dyDescent="0.25">
      <c r="A943" s="242"/>
      <c r="B943" s="243" t="s">
        <v>624</v>
      </c>
      <c r="C943" s="336" t="s">
        <v>625</v>
      </c>
      <c r="D943" s="336"/>
      <c r="E943" s="336"/>
      <c r="F943" s="336"/>
      <c r="G943" s="336"/>
      <c r="H943" s="336"/>
      <c r="I943" s="336"/>
      <c r="J943" s="336"/>
      <c r="K943" s="336"/>
      <c r="L943" s="336"/>
      <c r="M943" s="336"/>
      <c r="N943" s="345"/>
      <c r="EZ943" s="149"/>
      <c r="FA943" s="231"/>
      <c r="FB943" s="231"/>
      <c r="FC943" s="231"/>
      <c r="FD943" s="231"/>
      <c r="FF943" s="164" t="s">
        <v>625</v>
      </c>
      <c r="FJ943" s="231"/>
      <c r="FL943" s="231"/>
    </row>
    <row r="944" spans="1:168" s="117" customFormat="1" ht="15" x14ac:dyDescent="0.25">
      <c r="A944" s="244"/>
      <c r="B944" s="243" t="s">
        <v>57</v>
      </c>
      <c r="C944" s="341" t="s">
        <v>64</v>
      </c>
      <c r="D944" s="341"/>
      <c r="E944" s="341"/>
      <c r="F944" s="245"/>
      <c r="G944" s="246"/>
      <c r="H944" s="246"/>
      <c r="I944" s="246"/>
      <c r="J944" s="247">
        <v>2089.16</v>
      </c>
      <c r="K944" s="248">
        <v>1.1499999999999999</v>
      </c>
      <c r="L944" s="249">
        <v>228.24</v>
      </c>
      <c r="M944" s="248">
        <v>49.45</v>
      </c>
      <c r="N944" s="250">
        <v>11286.47</v>
      </c>
      <c r="EZ944" s="149"/>
      <c r="FA944" s="231"/>
      <c r="FB944" s="231"/>
      <c r="FC944" s="231"/>
      <c r="FD944" s="231"/>
      <c r="FG944" s="164" t="s">
        <v>64</v>
      </c>
      <c r="FJ944" s="231"/>
      <c r="FL944" s="231"/>
    </row>
    <row r="945" spans="1:168" s="117" customFormat="1" ht="15" x14ac:dyDescent="0.25">
      <c r="A945" s="244"/>
      <c r="B945" s="243" t="s">
        <v>75</v>
      </c>
      <c r="C945" s="341" t="s">
        <v>79</v>
      </c>
      <c r="D945" s="341"/>
      <c r="E945" s="341"/>
      <c r="F945" s="245"/>
      <c r="G945" s="246"/>
      <c r="H945" s="246"/>
      <c r="I945" s="246"/>
      <c r="J945" s="249">
        <v>236.87</v>
      </c>
      <c r="K945" s="248">
        <v>1.1499999999999999</v>
      </c>
      <c r="L945" s="249">
        <v>25.88</v>
      </c>
      <c r="M945" s="248">
        <v>14.53</v>
      </c>
      <c r="N945" s="251">
        <v>376.04</v>
      </c>
      <c r="EZ945" s="149"/>
      <c r="FA945" s="231"/>
      <c r="FB945" s="231"/>
      <c r="FC945" s="231"/>
      <c r="FD945" s="231"/>
      <c r="FG945" s="164" t="s">
        <v>79</v>
      </c>
      <c r="FJ945" s="231"/>
      <c r="FL945" s="231"/>
    </row>
    <row r="946" spans="1:168" s="117" customFormat="1" ht="15" x14ac:dyDescent="0.25">
      <c r="A946" s="244"/>
      <c r="B946" s="243" t="s">
        <v>80</v>
      </c>
      <c r="C946" s="341" t="s">
        <v>81</v>
      </c>
      <c r="D946" s="341"/>
      <c r="E946" s="341"/>
      <c r="F946" s="245"/>
      <c r="G946" s="246"/>
      <c r="H946" s="246"/>
      <c r="I946" s="246"/>
      <c r="J946" s="249">
        <v>9</v>
      </c>
      <c r="K946" s="248">
        <v>1.1499999999999999</v>
      </c>
      <c r="L946" s="249">
        <v>0.98</v>
      </c>
      <c r="M946" s="248">
        <v>49.45</v>
      </c>
      <c r="N946" s="251">
        <v>48.46</v>
      </c>
      <c r="EZ946" s="149"/>
      <c r="FA946" s="231"/>
      <c r="FB946" s="231"/>
      <c r="FC946" s="231"/>
      <c r="FD946" s="231"/>
      <c r="FG946" s="164" t="s">
        <v>81</v>
      </c>
      <c r="FJ946" s="231"/>
      <c r="FL946" s="231"/>
    </row>
    <row r="947" spans="1:168" s="117" customFormat="1" ht="15" x14ac:dyDescent="0.25">
      <c r="A947" s="244"/>
      <c r="B947" s="243" t="s">
        <v>82</v>
      </c>
      <c r="C947" s="341" t="s">
        <v>83</v>
      </c>
      <c r="D947" s="341"/>
      <c r="E947" s="341"/>
      <c r="F947" s="245"/>
      <c r="G947" s="246"/>
      <c r="H947" s="246"/>
      <c r="I947" s="246"/>
      <c r="J947" s="247">
        <v>2732.35</v>
      </c>
      <c r="K947" s="246"/>
      <c r="L947" s="249">
        <v>259.57</v>
      </c>
      <c r="M947" s="248">
        <v>9.1199999999999992</v>
      </c>
      <c r="N947" s="250">
        <v>2367.2800000000002</v>
      </c>
      <c r="EZ947" s="149"/>
      <c r="FA947" s="231"/>
      <c r="FB947" s="231"/>
      <c r="FC947" s="231"/>
      <c r="FD947" s="231"/>
      <c r="FG947" s="164" t="s">
        <v>83</v>
      </c>
      <c r="FJ947" s="231"/>
      <c r="FL947" s="231"/>
    </row>
    <row r="948" spans="1:168" s="117" customFormat="1" ht="15" x14ac:dyDescent="0.25">
      <c r="A948" s="252"/>
      <c r="B948" s="243"/>
      <c r="C948" s="341" t="s">
        <v>65</v>
      </c>
      <c r="D948" s="341"/>
      <c r="E948" s="341"/>
      <c r="F948" s="245" t="s">
        <v>66</v>
      </c>
      <c r="G948" s="248">
        <v>219.68</v>
      </c>
      <c r="H948" s="248">
        <v>1.1499999999999999</v>
      </c>
      <c r="I948" s="272">
        <v>24.000039999999998</v>
      </c>
      <c r="J948" s="254"/>
      <c r="K948" s="246"/>
      <c r="L948" s="254"/>
      <c r="M948" s="246"/>
      <c r="N948" s="255"/>
      <c r="EZ948" s="149"/>
      <c r="FA948" s="231"/>
      <c r="FB948" s="231"/>
      <c r="FC948" s="231"/>
      <c r="FD948" s="231"/>
      <c r="FH948" s="164" t="s">
        <v>65</v>
      </c>
      <c r="FJ948" s="231"/>
      <c r="FL948" s="231"/>
    </row>
    <row r="949" spans="1:168" s="117" customFormat="1" ht="15" x14ac:dyDescent="0.25">
      <c r="A949" s="252"/>
      <c r="B949" s="243"/>
      <c r="C949" s="341" t="s">
        <v>84</v>
      </c>
      <c r="D949" s="341"/>
      <c r="E949" s="341"/>
      <c r="F949" s="245" t="s">
        <v>66</v>
      </c>
      <c r="G949" s="248">
        <v>0.71</v>
      </c>
      <c r="H949" s="248">
        <v>1.1499999999999999</v>
      </c>
      <c r="I949" s="253">
        <v>7.7567499999999998E-2</v>
      </c>
      <c r="J949" s="254"/>
      <c r="K949" s="246"/>
      <c r="L949" s="254"/>
      <c r="M949" s="246"/>
      <c r="N949" s="255"/>
      <c r="EZ949" s="149"/>
      <c r="FA949" s="231"/>
      <c r="FB949" s="231"/>
      <c r="FC949" s="231"/>
      <c r="FD949" s="231"/>
      <c r="FH949" s="164" t="s">
        <v>84</v>
      </c>
      <c r="FJ949" s="231"/>
      <c r="FL949" s="231"/>
    </row>
    <row r="950" spans="1:168" s="117" customFormat="1" ht="15" x14ac:dyDescent="0.25">
      <c r="A950" s="240"/>
      <c r="B950" s="243"/>
      <c r="C950" s="344" t="s">
        <v>67</v>
      </c>
      <c r="D950" s="344"/>
      <c r="E950" s="344"/>
      <c r="F950" s="256"/>
      <c r="G950" s="257"/>
      <c r="H950" s="257"/>
      <c r="I950" s="257"/>
      <c r="J950" s="258">
        <v>5058.38</v>
      </c>
      <c r="K950" s="257"/>
      <c r="L950" s="259">
        <v>513.69000000000005</v>
      </c>
      <c r="M950" s="257"/>
      <c r="N950" s="260">
        <v>14029.79</v>
      </c>
      <c r="EZ950" s="149"/>
      <c r="FA950" s="231"/>
      <c r="FB950" s="231"/>
      <c r="FC950" s="231"/>
      <c r="FD950" s="231"/>
      <c r="FI950" s="164" t="s">
        <v>67</v>
      </c>
      <c r="FJ950" s="231"/>
      <c r="FL950" s="231"/>
    </row>
    <row r="951" spans="1:168" s="117" customFormat="1" ht="15" x14ac:dyDescent="0.25">
      <c r="A951" s="252"/>
      <c r="B951" s="243"/>
      <c r="C951" s="341" t="s">
        <v>68</v>
      </c>
      <c r="D951" s="341"/>
      <c r="E951" s="341"/>
      <c r="F951" s="245"/>
      <c r="G951" s="246"/>
      <c r="H951" s="246"/>
      <c r="I951" s="246"/>
      <c r="J951" s="254"/>
      <c r="K951" s="246"/>
      <c r="L951" s="249">
        <v>229.22</v>
      </c>
      <c r="M951" s="246"/>
      <c r="N951" s="250">
        <v>11334.93</v>
      </c>
      <c r="EZ951" s="149"/>
      <c r="FA951" s="231"/>
      <c r="FB951" s="231"/>
      <c r="FC951" s="231"/>
      <c r="FD951" s="231"/>
      <c r="FH951" s="164" t="s">
        <v>68</v>
      </c>
      <c r="FJ951" s="231"/>
      <c r="FL951" s="231"/>
    </row>
    <row r="952" spans="1:168" s="117" customFormat="1" ht="23.25" x14ac:dyDescent="0.25">
      <c r="A952" s="252"/>
      <c r="B952" s="243" t="s">
        <v>626</v>
      </c>
      <c r="C952" s="341" t="s">
        <v>627</v>
      </c>
      <c r="D952" s="341"/>
      <c r="E952" s="341"/>
      <c r="F952" s="245" t="s">
        <v>71</v>
      </c>
      <c r="G952" s="261">
        <v>126</v>
      </c>
      <c r="H952" s="246"/>
      <c r="I952" s="261">
        <v>126</v>
      </c>
      <c r="J952" s="254"/>
      <c r="K952" s="246"/>
      <c r="L952" s="249">
        <v>288.82</v>
      </c>
      <c r="M952" s="246"/>
      <c r="N952" s="250">
        <v>14282.01</v>
      </c>
      <c r="EZ952" s="149"/>
      <c r="FA952" s="231"/>
      <c r="FB952" s="231"/>
      <c r="FC952" s="231"/>
      <c r="FD952" s="231"/>
      <c r="FH952" s="164" t="s">
        <v>627</v>
      </c>
      <c r="FJ952" s="231"/>
      <c r="FL952" s="231"/>
    </row>
    <row r="953" spans="1:168" s="117" customFormat="1" ht="23.25" x14ac:dyDescent="0.25">
      <c r="A953" s="252"/>
      <c r="B953" s="243" t="s">
        <v>628</v>
      </c>
      <c r="C953" s="341" t="s">
        <v>629</v>
      </c>
      <c r="D953" s="341"/>
      <c r="E953" s="341"/>
      <c r="F953" s="245" t="s">
        <v>71</v>
      </c>
      <c r="G953" s="261">
        <v>68</v>
      </c>
      <c r="H953" s="246"/>
      <c r="I953" s="261">
        <v>68</v>
      </c>
      <c r="J953" s="254"/>
      <c r="K953" s="246"/>
      <c r="L953" s="249">
        <v>155.87</v>
      </c>
      <c r="M953" s="246"/>
      <c r="N953" s="250">
        <v>7707.75</v>
      </c>
      <c r="EZ953" s="149"/>
      <c r="FA953" s="231"/>
      <c r="FB953" s="231"/>
      <c r="FC953" s="231"/>
      <c r="FD953" s="231"/>
      <c r="FH953" s="164" t="s">
        <v>629</v>
      </c>
      <c r="FJ953" s="231"/>
      <c r="FL953" s="231"/>
    </row>
    <row r="954" spans="1:168" s="117" customFormat="1" ht="15" x14ac:dyDescent="0.25">
      <c r="A954" s="262"/>
      <c r="B954" s="312"/>
      <c r="C954" s="342" t="s">
        <v>74</v>
      </c>
      <c r="D954" s="342"/>
      <c r="E954" s="342"/>
      <c r="F954" s="234"/>
      <c r="G954" s="235"/>
      <c r="H954" s="235"/>
      <c r="I954" s="235"/>
      <c r="J954" s="238"/>
      <c r="K954" s="235"/>
      <c r="L954" s="264">
        <v>958.38</v>
      </c>
      <c r="M954" s="257"/>
      <c r="N954" s="265">
        <v>36019.550000000003</v>
      </c>
      <c r="EZ954" s="149"/>
      <c r="FA954" s="231"/>
      <c r="FB954" s="231"/>
      <c r="FC954" s="231"/>
      <c r="FD954" s="231"/>
      <c r="FJ954" s="231" t="s">
        <v>74</v>
      </c>
      <c r="FL954" s="231"/>
    </row>
    <row r="955" spans="1:168" s="117" customFormat="1" ht="33.75" x14ac:dyDescent="0.25">
      <c r="A955" s="232" t="s">
        <v>796</v>
      </c>
      <c r="B955" s="314" t="s">
        <v>591</v>
      </c>
      <c r="C955" s="342" t="s">
        <v>592</v>
      </c>
      <c r="D955" s="342"/>
      <c r="E955" s="342"/>
      <c r="F955" s="234" t="s">
        <v>118</v>
      </c>
      <c r="G955" s="235">
        <v>90</v>
      </c>
      <c r="H955" s="236">
        <v>1</v>
      </c>
      <c r="I955" s="236">
        <v>90</v>
      </c>
      <c r="J955" s="264">
        <v>142.16999999999999</v>
      </c>
      <c r="K955" s="266">
        <v>1.04236</v>
      </c>
      <c r="L955" s="267">
        <v>13337.31</v>
      </c>
      <c r="M955" s="268">
        <v>9.1199999999999992</v>
      </c>
      <c r="N955" s="265">
        <v>121636.27</v>
      </c>
      <c r="EZ955" s="149"/>
      <c r="FA955" s="231"/>
      <c r="FB955" s="231" t="s">
        <v>592</v>
      </c>
      <c r="FC955" s="231" t="s">
        <v>9</v>
      </c>
      <c r="FD955" s="231" t="s">
        <v>9</v>
      </c>
      <c r="FJ955" s="231"/>
      <c r="FL955" s="231"/>
    </row>
    <row r="956" spans="1:168" s="117" customFormat="1" ht="15" x14ac:dyDescent="0.25">
      <c r="A956" s="240"/>
      <c r="B956" s="313"/>
      <c r="C956" s="341" t="s">
        <v>630</v>
      </c>
      <c r="D956" s="341"/>
      <c r="E956" s="341"/>
      <c r="F956" s="341"/>
      <c r="G956" s="341"/>
      <c r="H956" s="341"/>
      <c r="I956" s="341"/>
      <c r="J956" s="341"/>
      <c r="K956" s="341"/>
      <c r="L956" s="341"/>
      <c r="M956" s="341"/>
      <c r="N956" s="343"/>
      <c r="EZ956" s="149"/>
      <c r="FA956" s="231"/>
      <c r="FB956" s="231"/>
      <c r="FC956" s="231"/>
      <c r="FD956" s="231"/>
      <c r="FJ956" s="231"/>
      <c r="FK956" s="164" t="s">
        <v>630</v>
      </c>
      <c r="FL956" s="231"/>
    </row>
    <row r="957" spans="1:168" s="117" customFormat="1" ht="15" x14ac:dyDescent="0.25">
      <c r="A957" s="242"/>
      <c r="B957" s="243"/>
      <c r="C957" s="336" t="s">
        <v>631</v>
      </c>
      <c r="D957" s="336"/>
      <c r="E957" s="336"/>
      <c r="F957" s="336"/>
      <c r="G957" s="336"/>
      <c r="H957" s="336"/>
      <c r="I957" s="336"/>
      <c r="J957" s="336"/>
      <c r="K957" s="336"/>
      <c r="L957" s="336"/>
      <c r="M957" s="336"/>
      <c r="N957" s="345"/>
      <c r="EZ957" s="149"/>
      <c r="FA957" s="231"/>
      <c r="FB957" s="231"/>
      <c r="FC957" s="231"/>
      <c r="FD957" s="231"/>
      <c r="FF957" s="164" t="s">
        <v>631</v>
      </c>
      <c r="FJ957" s="231"/>
      <c r="FL957" s="231"/>
    </row>
    <row r="958" spans="1:168" s="117" customFormat="1" ht="15" x14ac:dyDescent="0.25">
      <c r="A958" s="242"/>
      <c r="B958" s="243"/>
      <c r="C958" s="336" t="s">
        <v>632</v>
      </c>
      <c r="D958" s="336"/>
      <c r="E958" s="336"/>
      <c r="F958" s="336"/>
      <c r="G958" s="336"/>
      <c r="H958" s="336"/>
      <c r="I958" s="336"/>
      <c r="J958" s="336"/>
      <c r="K958" s="336"/>
      <c r="L958" s="336"/>
      <c r="M958" s="336"/>
      <c r="N958" s="345"/>
      <c r="EZ958" s="149"/>
      <c r="FA958" s="231"/>
      <c r="FB958" s="231"/>
      <c r="FC958" s="231"/>
      <c r="FD958" s="231"/>
      <c r="FF958" s="164" t="s">
        <v>632</v>
      </c>
      <c r="FJ958" s="231"/>
      <c r="FL958" s="231"/>
    </row>
    <row r="959" spans="1:168" s="117" customFormat="1" ht="15" x14ac:dyDescent="0.25">
      <c r="A959" s="262"/>
      <c r="B959" s="312"/>
      <c r="C959" s="342" t="s">
        <v>74</v>
      </c>
      <c r="D959" s="342"/>
      <c r="E959" s="342"/>
      <c r="F959" s="234"/>
      <c r="G959" s="235"/>
      <c r="H959" s="235"/>
      <c r="I959" s="235"/>
      <c r="J959" s="238"/>
      <c r="K959" s="235"/>
      <c r="L959" s="267">
        <v>13337.31</v>
      </c>
      <c r="M959" s="257"/>
      <c r="N959" s="265">
        <v>121636.27</v>
      </c>
      <c r="EZ959" s="149"/>
      <c r="FA959" s="231"/>
      <c r="FB959" s="231"/>
      <c r="FC959" s="231"/>
      <c r="FD959" s="231"/>
      <c r="FJ959" s="231" t="s">
        <v>74</v>
      </c>
      <c r="FL959" s="231"/>
    </row>
    <row r="960" spans="1:168" s="117" customFormat="1" ht="45.75" x14ac:dyDescent="0.25">
      <c r="A960" s="232" t="s">
        <v>797</v>
      </c>
      <c r="B960" s="314" t="s">
        <v>798</v>
      </c>
      <c r="C960" s="342" t="s">
        <v>799</v>
      </c>
      <c r="D960" s="342"/>
      <c r="E960" s="342"/>
      <c r="F960" s="234" t="s">
        <v>126</v>
      </c>
      <c r="G960" s="235">
        <v>6</v>
      </c>
      <c r="H960" s="236">
        <v>1</v>
      </c>
      <c r="I960" s="236">
        <v>6</v>
      </c>
      <c r="J960" s="238"/>
      <c r="K960" s="235"/>
      <c r="L960" s="238"/>
      <c r="M960" s="235"/>
      <c r="N960" s="239"/>
      <c r="EZ960" s="149"/>
      <c r="FA960" s="231"/>
      <c r="FB960" s="231" t="s">
        <v>799</v>
      </c>
      <c r="FC960" s="231" t="s">
        <v>9</v>
      </c>
      <c r="FD960" s="231" t="s">
        <v>9</v>
      </c>
      <c r="FJ960" s="231"/>
      <c r="FL960" s="231"/>
    </row>
    <row r="961" spans="1:168" s="117" customFormat="1" ht="15" x14ac:dyDescent="0.25">
      <c r="A961" s="240"/>
      <c r="B961" s="313"/>
      <c r="C961" s="341" t="s">
        <v>800</v>
      </c>
      <c r="D961" s="341"/>
      <c r="E961" s="341"/>
      <c r="F961" s="341"/>
      <c r="G961" s="341"/>
      <c r="H961" s="341"/>
      <c r="I961" s="341"/>
      <c r="J961" s="341"/>
      <c r="K961" s="341"/>
      <c r="L961" s="341"/>
      <c r="M961" s="341"/>
      <c r="N961" s="343"/>
      <c r="EZ961" s="149"/>
      <c r="FA961" s="231"/>
      <c r="FB961" s="231"/>
      <c r="FC961" s="231"/>
      <c r="FD961" s="231"/>
      <c r="FE961" s="164" t="s">
        <v>800</v>
      </c>
      <c r="FJ961" s="231"/>
      <c r="FL961" s="231"/>
    </row>
    <row r="962" spans="1:168" s="117" customFormat="1" ht="68.25" x14ac:dyDescent="0.25">
      <c r="A962" s="242"/>
      <c r="B962" s="243" t="s">
        <v>624</v>
      </c>
      <c r="C962" s="336" t="s">
        <v>625</v>
      </c>
      <c r="D962" s="336"/>
      <c r="E962" s="336"/>
      <c r="F962" s="336"/>
      <c r="G962" s="336"/>
      <c r="H962" s="336"/>
      <c r="I962" s="336"/>
      <c r="J962" s="336"/>
      <c r="K962" s="336"/>
      <c r="L962" s="336"/>
      <c r="M962" s="336"/>
      <c r="N962" s="345"/>
      <c r="EZ962" s="149"/>
      <c r="FA962" s="231"/>
      <c r="FB962" s="231"/>
      <c r="FC962" s="231"/>
      <c r="FD962" s="231"/>
      <c r="FF962" s="164" t="s">
        <v>625</v>
      </c>
      <c r="FJ962" s="231"/>
      <c r="FL962" s="231"/>
    </row>
    <row r="963" spans="1:168" s="117" customFormat="1" ht="15" x14ac:dyDescent="0.25">
      <c r="A963" s="244"/>
      <c r="B963" s="243" t="s">
        <v>57</v>
      </c>
      <c r="C963" s="341" t="s">
        <v>64</v>
      </c>
      <c r="D963" s="341"/>
      <c r="E963" s="341"/>
      <c r="F963" s="245"/>
      <c r="G963" s="246"/>
      <c r="H963" s="246"/>
      <c r="I963" s="246"/>
      <c r="J963" s="249">
        <v>64.319999999999993</v>
      </c>
      <c r="K963" s="248">
        <v>1.1499999999999999</v>
      </c>
      <c r="L963" s="249">
        <v>443.81</v>
      </c>
      <c r="M963" s="248">
        <v>49.45</v>
      </c>
      <c r="N963" s="250">
        <v>21946.400000000001</v>
      </c>
      <c r="EZ963" s="149"/>
      <c r="FA963" s="231"/>
      <c r="FB963" s="231"/>
      <c r="FC963" s="231"/>
      <c r="FD963" s="231"/>
      <c r="FG963" s="164" t="s">
        <v>64</v>
      </c>
      <c r="FJ963" s="231"/>
      <c r="FL963" s="231"/>
    </row>
    <row r="964" spans="1:168" s="117" customFormat="1" ht="15" x14ac:dyDescent="0.25">
      <c r="A964" s="244"/>
      <c r="B964" s="243" t="s">
        <v>75</v>
      </c>
      <c r="C964" s="341" t="s">
        <v>79</v>
      </c>
      <c r="D964" s="341"/>
      <c r="E964" s="341"/>
      <c r="F964" s="245"/>
      <c r="G964" s="246"/>
      <c r="H964" s="246"/>
      <c r="I964" s="246"/>
      <c r="J964" s="249">
        <v>7.8</v>
      </c>
      <c r="K964" s="248">
        <v>1.1499999999999999</v>
      </c>
      <c r="L964" s="249">
        <v>53.82</v>
      </c>
      <c r="M964" s="248">
        <v>14.53</v>
      </c>
      <c r="N964" s="251">
        <v>782</v>
      </c>
      <c r="EZ964" s="149"/>
      <c r="FA964" s="231"/>
      <c r="FB964" s="231"/>
      <c r="FC964" s="231"/>
      <c r="FD964" s="231"/>
      <c r="FG964" s="164" t="s">
        <v>79</v>
      </c>
      <c r="FJ964" s="231"/>
      <c r="FL964" s="231"/>
    </row>
    <row r="965" spans="1:168" s="117" customFormat="1" ht="15" x14ac:dyDescent="0.25">
      <c r="A965" s="252"/>
      <c r="B965" s="243"/>
      <c r="C965" s="341" t="s">
        <v>65</v>
      </c>
      <c r="D965" s="341"/>
      <c r="E965" s="341"/>
      <c r="F965" s="245" t="s">
        <v>66</v>
      </c>
      <c r="G965" s="248">
        <v>7.54</v>
      </c>
      <c r="H965" s="248">
        <v>1.1499999999999999</v>
      </c>
      <c r="I965" s="269">
        <v>52.026000000000003</v>
      </c>
      <c r="J965" s="254"/>
      <c r="K965" s="246"/>
      <c r="L965" s="254"/>
      <c r="M965" s="246"/>
      <c r="N965" s="255"/>
      <c r="EZ965" s="149"/>
      <c r="FA965" s="231"/>
      <c r="FB965" s="231"/>
      <c r="FC965" s="231"/>
      <c r="FD965" s="231"/>
      <c r="FH965" s="164" t="s">
        <v>65</v>
      </c>
      <c r="FJ965" s="231"/>
      <c r="FL965" s="231"/>
    </row>
    <row r="966" spans="1:168" s="117" customFormat="1" ht="15" x14ac:dyDescent="0.25">
      <c r="A966" s="240"/>
      <c r="B966" s="243"/>
      <c r="C966" s="344" t="s">
        <v>67</v>
      </c>
      <c r="D966" s="344"/>
      <c r="E966" s="344"/>
      <c r="F966" s="256"/>
      <c r="G966" s="257"/>
      <c r="H966" s="257"/>
      <c r="I966" s="257"/>
      <c r="J966" s="259">
        <v>72.12</v>
      </c>
      <c r="K966" s="257"/>
      <c r="L966" s="259">
        <v>497.63</v>
      </c>
      <c r="M966" s="257"/>
      <c r="N966" s="260">
        <v>22728.400000000001</v>
      </c>
      <c r="EZ966" s="149"/>
      <c r="FA966" s="231"/>
      <c r="FB966" s="231"/>
      <c r="FC966" s="231"/>
      <c r="FD966" s="231"/>
      <c r="FI966" s="164" t="s">
        <v>67</v>
      </c>
      <c r="FJ966" s="231"/>
      <c r="FL966" s="231"/>
    </row>
    <row r="967" spans="1:168" s="117" customFormat="1" ht="15" x14ac:dyDescent="0.25">
      <c r="A967" s="252"/>
      <c r="B967" s="243"/>
      <c r="C967" s="341" t="s">
        <v>68</v>
      </c>
      <c r="D967" s="341"/>
      <c r="E967" s="341"/>
      <c r="F967" s="245"/>
      <c r="G967" s="246"/>
      <c r="H967" s="246"/>
      <c r="I967" s="246"/>
      <c r="J967" s="254"/>
      <c r="K967" s="246"/>
      <c r="L967" s="249">
        <v>443.81</v>
      </c>
      <c r="M967" s="246"/>
      <c r="N967" s="250">
        <v>21946.400000000001</v>
      </c>
      <c r="EZ967" s="149"/>
      <c r="FA967" s="231"/>
      <c r="FB967" s="231"/>
      <c r="FC967" s="231"/>
      <c r="FD967" s="231"/>
      <c r="FH967" s="164" t="s">
        <v>68</v>
      </c>
      <c r="FJ967" s="231"/>
      <c r="FL967" s="231"/>
    </row>
    <row r="968" spans="1:168" s="117" customFormat="1" ht="45.75" x14ac:dyDescent="0.25">
      <c r="A968" s="252"/>
      <c r="B968" s="243" t="s">
        <v>659</v>
      </c>
      <c r="C968" s="341" t="s">
        <v>660</v>
      </c>
      <c r="D968" s="341"/>
      <c r="E968" s="341"/>
      <c r="F968" s="245" t="s">
        <v>71</v>
      </c>
      <c r="G968" s="261">
        <v>103</v>
      </c>
      <c r="H968" s="246"/>
      <c r="I968" s="261">
        <v>103</v>
      </c>
      <c r="J968" s="254"/>
      <c r="K968" s="246"/>
      <c r="L968" s="249">
        <v>457.12</v>
      </c>
      <c r="M968" s="246"/>
      <c r="N968" s="250">
        <v>22604.79</v>
      </c>
      <c r="EZ968" s="149"/>
      <c r="FA968" s="231"/>
      <c r="FB968" s="231"/>
      <c r="FC968" s="231"/>
      <c r="FD968" s="231"/>
      <c r="FH968" s="164" t="s">
        <v>660</v>
      </c>
      <c r="FJ968" s="231"/>
      <c r="FL968" s="231"/>
    </row>
    <row r="969" spans="1:168" s="117" customFormat="1" ht="45.75" x14ac:dyDescent="0.25">
      <c r="A969" s="252"/>
      <c r="B969" s="243" t="s">
        <v>661</v>
      </c>
      <c r="C969" s="341" t="s">
        <v>662</v>
      </c>
      <c r="D969" s="341"/>
      <c r="E969" s="341"/>
      <c r="F969" s="245" t="s">
        <v>71</v>
      </c>
      <c r="G969" s="261">
        <v>59</v>
      </c>
      <c r="H969" s="246"/>
      <c r="I969" s="261">
        <v>59</v>
      </c>
      <c r="J969" s="254"/>
      <c r="K969" s="246"/>
      <c r="L969" s="249">
        <v>261.85000000000002</v>
      </c>
      <c r="M969" s="246"/>
      <c r="N969" s="250">
        <v>12948.38</v>
      </c>
      <c r="EZ969" s="149"/>
      <c r="FA969" s="231"/>
      <c r="FB969" s="231"/>
      <c r="FC969" s="231"/>
      <c r="FD969" s="231"/>
      <c r="FH969" s="164" t="s">
        <v>662</v>
      </c>
      <c r="FJ969" s="231"/>
      <c r="FL969" s="231"/>
    </row>
    <row r="970" spans="1:168" s="117" customFormat="1" ht="15" x14ac:dyDescent="0.25">
      <c r="A970" s="262"/>
      <c r="B970" s="312"/>
      <c r="C970" s="342" t="s">
        <v>74</v>
      </c>
      <c r="D970" s="342"/>
      <c r="E970" s="342"/>
      <c r="F970" s="234"/>
      <c r="G970" s="235"/>
      <c r="H970" s="235"/>
      <c r="I970" s="235"/>
      <c r="J970" s="238"/>
      <c r="K970" s="235"/>
      <c r="L970" s="267">
        <v>1216.5999999999999</v>
      </c>
      <c r="M970" s="257"/>
      <c r="N970" s="265">
        <v>58281.57</v>
      </c>
      <c r="EZ970" s="149"/>
      <c r="FA970" s="231"/>
      <c r="FB970" s="231"/>
      <c r="FC970" s="231"/>
      <c r="FD970" s="231"/>
      <c r="FJ970" s="231" t="s">
        <v>74</v>
      </c>
      <c r="FL970" s="231"/>
    </row>
    <row r="971" spans="1:168" s="117" customFormat="1" ht="34.5" x14ac:dyDescent="0.25">
      <c r="A971" s="232" t="s">
        <v>801</v>
      </c>
      <c r="B971" s="314" t="s">
        <v>802</v>
      </c>
      <c r="C971" s="342" t="s">
        <v>803</v>
      </c>
      <c r="D971" s="342"/>
      <c r="E971" s="342"/>
      <c r="F971" s="234" t="s">
        <v>126</v>
      </c>
      <c r="G971" s="235">
        <v>6</v>
      </c>
      <c r="H971" s="236">
        <v>1</v>
      </c>
      <c r="I971" s="236">
        <v>6</v>
      </c>
      <c r="J971" s="238"/>
      <c r="K971" s="235"/>
      <c r="L971" s="238"/>
      <c r="M971" s="235"/>
      <c r="N971" s="239"/>
      <c r="EZ971" s="149"/>
      <c r="FA971" s="231"/>
      <c r="FB971" s="231" t="s">
        <v>803</v>
      </c>
      <c r="FC971" s="231" t="s">
        <v>9</v>
      </c>
      <c r="FD971" s="231" t="s">
        <v>9</v>
      </c>
      <c r="FJ971" s="231"/>
      <c r="FL971" s="231"/>
    </row>
    <row r="972" spans="1:168" s="117" customFormat="1" ht="15" x14ac:dyDescent="0.25">
      <c r="A972" s="240"/>
      <c r="B972" s="313"/>
      <c r="C972" s="341" t="s">
        <v>800</v>
      </c>
      <c r="D972" s="341"/>
      <c r="E972" s="341"/>
      <c r="F972" s="341"/>
      <c r="G972" s="341"/>
      <c r="H972" s="341"/>
      <c r="I972" s="341"/>
      <c r="J972" s="341"/>
      <c r="K972" s="341"/>
      <c r="L972" s="341"/>
      <c r="M972" s="341"/>
      <c r="N972" s="343"/>
      <c r="EZ972" s="149"/>
      <c r="FA972" s="231"/>
      <c r="FB972" s="231"/>
      <c r="FC972" s="231"/>
      <c r="FD972" s="231"/>
      <c r="FE972" s="164" t="s">
        <v>800</v>
      </c>
      <c r="FJ972" s="231"/>
      <c r="FL972" s="231"/>
    </row>
    <row r="973" spans="1:168" s="117" customFormat="1" ht="68.25" x14ac:dyDescent="0.25">
      <c r="A973" s="242"/>
      <c r="B973" s="243" t="s">
        <v>624</v>
      </c>
      <c r="C973" s="336" t="s">
        <v>625</v>
      </c>
      <c r="D973" s="336"/>
      <c r="E973" s="336"/>
      <c r="F973" s="336"/>
      <c r="G973" s="336"/>
      <c r="H973" s="336"/>
      <c r="I973" s="336"/>
      <c r="J973" s="336"/>
      <c r="K973" s="336"/>
      <c r="L973" s="336"/>
      <c r="M973" s="336"/>
      <c r="N973" s="345"/>
      <c r="EZ973" s="149"/>
      <c r="FA973" s="231"/>
      <c r="FB973" s="231"/>
      <c r="FC973" s="231"/>
      <c r="FD973" s="231"/>
      <c r="FF973" s="164" t="s">
        <v>625</v>
      </c>
      <c r="FJ973" s="231"/>
      <c r="FL973" s="231"/>
    </row>
    <row r="974" spans="1:168" s="117" customFormat="1" ht="15" x14ac:dyDescent="0.25">
      <c r="A974" s="244"/>
      <c r="B974" s="243" t="s">
        <v>57</v>
      </c>
      <c r="C974" s="341" t="s">
        <v>64</v>
      </c>
      <c r="D974" s="341"/>
      <c r="E974" s="341"/>
      <c r="F974" s="245"/>
      <c r="G974" s="246"/>
      <c r="H974" s="246"/>
      <c r="I974" s="246"/>
      <c r="J974" s="249">
        <v>6.06</v>
      </c>
      <c r="K974" s="248">
        <v>1.1499999999999999</v>
      </c>
      <c r="L974" s="249">
        <v>41.81</v>
      </c>
      <c r="M974" s="248">
        <v>49.45</v>
      </c>
      <c r="N974" s="250">
        <v>2067.5</v>
      </c>
      <c r="EZ974" s="149"/>
      <c r="FA974" s="231"/>
      <c r="FB974" s="231"/>
      <c r="FC974" s="231"/>
      <c r="FD974" s="231"/>
      <c r="FG974" s="164" t="s">
        <v>64</v>
      </c>
      <c r="FJ974" s="231"/>
      <c r="FL974" s="231"/>
    </row>
    <row r="975" spans="1:168" s="117" customFormat="1" ht="15" x14ac:dyDescent="0.25">
      <c r="A975" s="244"/>
      <c r="B975" s="243" t="s">
        <v>75</v>
      </c>
      <c r="C975" s="341" t="s">
        <v>79</v>
      </c>
      <c r="D975" s="341"/>
      <c r="E975" s="341"/>
      <c r="F975" s="245"/>
      <c r="G975" s="246"/>
      <c r="H975" s="246"/>
      <c r="I975" s="246"/>
      <c r="J975" s="249">
        <v>0.65</v>
      </c>
      <c r="K975" s="248">
        <v>1.1499999999999999</v>
      </c>
      <c r="L975" s="249">
        <v>4.49</v>
      </c>
      <c r="M975" s="248">
        <v>14.53</v>
      </c>
      <c r="N975" s="251">
        <v>65.239999999999995</v>
      </c>
      <c r="EZ975" s="149"/>
      <c r="FA975" s="231"/>
      <c r="FB975" s="231"/>
      <c r="FC975" s="231"/>
      <c r="FD975" s="231"/>
      <c r="FG975" s="164" t="s">
        <v>79</v>
      </c>
      <c r="FJ975" s="231"/>
      <c r="FL975" s="231"/>
    </row>
    <row r="976" spans="1:168" s="117" customFormat="1" ht="15" x14ac:dyDescent="0.25">
      <c r="A976" s="252"/>
      <c r="B976" s="243"/>
      <c r="C976" s="341" t="s">
        <v>65</v>
      </c>
      <c r="D976" s="341"/>
      <c r="E976" s="341"/>
      <c r="F976" s="245" t="s">
        <v>66</v>
      </c>
      <c r="G976" s="248">
        <v>0.71</v>
      </c>
      <c r="H976" s="248">
        <v>1.1499999999999999</v>
      </c>
      <c r="I976" s="269">
        <v>4.899</v>
      </c>
      <c r="J976" s="254"/>
      <c r="K976" s="246"/>
      <c r="L976" s="254"/>
      <c r="M976" s="246"/>
      <c r="N976" s="255"/>
      <c r="EZ976" s="149"/>
      <c r="FA976" s="231"/>
      <c r="FB976" s="231"/>
      <c r="FC976" s="231"/>
      <c r="FD976" s="231"/>
      <c r="FH976" s="164" t="s">
        <v>65</v>
      </c>
      <c r="FJ976" s="231"/>
      <c r="FL976" s="231"/>
    </row>
    <row r="977" spans="1:168" s="117" customFormat="1" ht="15" x14ac:dyDescent="0.25">
      <c r="A977" s="240"/>
      <c r="B977" s="243"/>
      <c r="C977" s="344" t="s">
        <v>67</v>
      </c>
      <c r="D977" s="344"/>
      <c r="E977" s="344"/>
      <c r="F977" s="256"/>
      <c r="G977" s="257"/>
      <c r="H977" s="257"/>
      <c r="I977" s="257"/>
      <c r="J977" s="259">
        <v>6.71</v>
      </c>
      <c r="K977" s="257"/>
      <c r="L977" s="259">
        <v>46.3</v>
      </c>
      <c r="M977" s="257"/>
      <c r="N977" s="260">
        <v>2132.7399999999998</v>
      </c>
      <c r="EZ977" s="149"/>
      <c r="FA977" s="231"/>
      <c r="FB977" s="231"/>
      <c r="FC977" s="231"/>
      <c r="FD977" s="231"/>
      <c r="FI977" s="164" t="s">
        <v>67</v>
      </c>
      <c r="FJ977" s="231"/>
      <c r="FL977" s="231"/>
    </row>
    <row r="978" spans="1:168" s="117" customFormat="1" ht="15" x14ac:dyDescent="0.25">
      <c r="A978" s="252"/>
      <c r="B978" s="243"/>
      <c r="C978" s="341" t="s">
        <v>68</v>
      </c>
      <c r="D978" s="341"/>
      <c r="E978" s="341"/>
      <c r="F978" s="245"/>
      <c r="G978" s="246"/>
      <c r="H978" s="246"/>
      <c r="I978" s="246"/>
      <c r="J978" s="254"/>
      <c r="K978" s="246"/>
      <c r="L978" s="249">
        <v>41.81</v>
      </c>
      <c r="M978" s="246"/>
      <c r="N978" s="250">
        <v>2067.5</v>
      </c>
      <c r="EZ978" s="149"/>
      <c r="FA978" s="231"/>
      <c r="FB978" s="231"/>
      <c r="FC978" s="231"/>
      <c r="FD978" s="231"/>
      <c r="FH978" s="164" t="s">
        <v>68</v>
      </c>
      <c r="FJ978" s="231"/>
      <c r="FL978" s="231"/>
    </row>
    <row r="979" spans="1:168" s="117" customFormat="1" ht="45.75" x14ac:dyDescent="0.25">
      <c r="A979" s="252"/>
      <c r="B979" s="243" t="s">
        <v>659</v>
      </c>
      <c r="C979" s="341" t="s">
        <v>660</v>
      </c>
      <c r="D979" s="341"/>
      <c r="E979" s="341"/>
      <c r="F979" s="245" t="s">
        <v>71</v>
      </c>
      <c r="G979" s="261">
        <v>103</v>
      </c>
      <c r="H979" s="246"/>
      <c r="I979" s="261">
        <v>103</v>
      </c>
      <c r="J979" s="254"/>
      <c r="K979" s="246"/>
      <c r="L979" s="249">
        <v>43.06</v>
      </c>
      <c r="M979" s="246"/>
      <c r="N979" s="250">
        <v>2129.5300000000002</v>
      </c>
      <c r="EZ979" s="149"/>
      <c r="FA979" s="231"/>
      <c r="FB979" s="231"/>
      <c r="FC979" s="231"/>
      <c r="FD979" s="231"/>
      <c r="FH979" s="164" t="s">
        <v>660</v>
      </c>
      <c r="FJ979" s="231"/>
      <c r="FL979" s="231"/>
    </row>
    <row r="980" spans="1:168" s="117" customFormat="1" ht="45.75" x14ac:dyDescent="0.25">
      <c r="A980" s="252"/>
      <c r="B980" s="243" t="s">
        <v>661</v>
      </c>
      <c r="C980" s="341" t="s">
        <v>662</v>
      </c>
      <c r="D980" s="341"/>
      <c r="E980" s="341"/>
      <c r="F980" s="245" t="s">
        <v>71</v>
      </c>
      <c r="G980" s="261">
        <v>59</v>
      </c>
      <c r="H980" s="246"/>
      <c r="I980" s="261">
        <v>59</v>
      </c>
      <c r="J980" s="254"/>
      <c r="K980" s="246"/>
      <c r="L980" s="249">
        <v>24.67</v>
      </c>
      <c r="M980" s="246"/>
      <c r="N980" s="250">
        <v>1219.83</v>
      </c>
      <c r="EZ980" s="149"/>
      <c r="FA980" s="231"/>
      <c r="FB980" s="231"/>
      <c r="FC980" s="231"/>
      <c r="FD980" s="231"/>
      <c r="FH980" s="164" t="s">
        <v>662</v>
      </c>
      <c r="FJ980" s="231"/>
      <c r="FL980" s="231"/>
    </row>
    <row r="981" spans="1:168" s="117" customFormat="1" ht="15" x14ac:dyDescent="0.25">
      <c r="A981" s="262"/>
      <c r="B981" s="312"/>
      <c r="C981" s="342" t="s">
        <v>74</v>
      </c>
      <c r="D981" s="342"/>
      <c r="E981" s="342"/>
      <c r="F981" s="234"/>
      <c r="G981" s="235"/>
      <c r="H981" s="235"/>
      <c r="I981" s="235"/>
      <c r="J981" s="238"/>
      <c r="K981" s="235"/>
      <c r="L981" s="264">
        <v>114.03</v>
      </c>
      <c r="M981" s="257"/>
      <c r="N981" s="265">
        <v>5482.1</v>
      </c>
      <c r="EZ981" s="149"/>
      <c r="FA981" s="231"/>
      <c r="FB981" s="231"/>
      <c r="FC981" s="231"/>
      <c r="FD981" s="231"/>
      <c r="FJ981" s="231" t="s">
        <v>74</v>
      </c>
      <c r="FL981" s="231"/>
    </row>
    <row r="982" spans="1:168" s="117" customFormat="1" ht="23.25" x14ac:dyDescent="0.25">
      <c r="A982" s="232" t="s">
        <v>804</v>
      </c>
      <c r="B982" s="314" t="s">
        <v>596</v>
      </c>
      <c r="C982" s="342" t="s">
        <v>597</v>
      </c>
      <c r="D982" s="342"/>
      <c r="E982" s="342"/>
      <c r="F982" s="234" t="s">
        <v>126</v>
      </c>
      <c r="G982" s="235">
        <v>6</v>
      </c>
      <c r="H982" s="236">
        <v>1</v>
      </c>
      <c r="I982" s="236">
        <v>6</v>
      </c>
      <c r="J982" s="264">
        <v>272</v>
      </c>
      <c r="K982" s="235"/>
      <c r="L982" s="267">
        <v>1632</v>
      </c>
      <c r="M982" s="268">
        <v>9.1199999999999992</v>
      </c>
      <c r="N982" s="265">
        <v>14883.84</v>
      </c>
      <c r="EZ982" s="149"/>
      <c r="FA982" s="231"/>
      <c r="FB982" s="231" t="s">
        <v>597</v>
      </c>
      <c r="FC982" s="231" t="s">
        <v>9</v>
      </c>
      <c r="FD982" s="231" t="s">
        <v>9</v>
      </c>
      <c r="FJ982" s="231"/>
      <c r="FL982" s="231"/>
    </row>
    <row r="983" spans="1:168" s="117" customFormat="1" ht="15" x14ac:dyDescent="0.25">
      <c r="A983" s="240"/>
      <c r="B983" s="313"/>
      <c r="C983" s="341" t="s">
        <v>800</v>
      </c>
      <c r="D983" s="341"/>
      <c r="E983" s="341"/>
      <c r="F983" s="341"/>
      <c r="G983" s="341"/>
      <c r="H983" s="341"/>
      <c r="I983" s="341"/>
      <c r="J983" s="341"/>
      <c r="K983" s="341"/>
      <c r="L983" s="341"/>
      <c r="M983" s="341"/>
      <c r="N983" s="343"/>
      <c r="EZ983" s="149"/>
      <c r="FA983" s="231"/>
      <c r="FB983" s="231"/>
      <c r="FC983" s="231"/>
      <c r="FD983" s="231"/>
      <c r="FE983" s="164" t="s">
        <v>800</v>
      </c>
      <c r="FJ983" s="231"/>
      <c r="FL983" s="231"/>
    </row>
    <row r="984" spans="1:168" s="117" customFormat="1" ht="15" x14ac:dyDescent="0.25">
      <c r="A984" s="262"/>
      <c r="B984" s="312"/>
      <c r="C984" s="342" t="s">
        <v>74</v>
      </c>
      <c r="D984" s="342"/>
      <c r="E984" s="342"/>
      <c r="F984" s="234"/>
      <c r="G984" s="235"/>
      <c r="H984" s="235"/>
      <c r="I984" s="235"/>
      <c r="J984" s="238"/>
      <c r="K984" s="235"/>
      <c r="L984" s="267">
        <v>1632</v>
      </c>
      <c r="M984" s="257"/>
      <c r="N984" s="265">
        <v>14883.84</v>
      </c>
      <c r="EZ984" s="149"/>
      <c r="FA984" s="231"/>
      <c r="FB984" s="231"/>
      <c r="FC984" s="231"/>
      <c r="FD984" s="231"/>
      <c r="FJ984" s="231" t="s">
        <v>74</v>
      </c>
      <c r="FL984" s="231"/>
    </row>
    <row r="985" spans="1:168" s="117" customFormat="1" ht="33.75" x14ac:dyDescent="0.25">
      <c r="A985" s="232" t="s">
        <v>805</v>
      </c>
      <c r="B985" s="314" t="s">
        <v>587</v>
      </c>
      <c r="C985" s="342" t="s">
        <v>588</v>
      </c>
      <c r="D985" s="342"/>
      <c r="E985" s="342"/>
      <c r="F985" s="234" t="s">
        <v>118</v>
      </c>
      <c r="G985" s="235">
        <v>5</v>
      </c>
      <c r="H985" s="236">
        <v>1</v>
      </c>
      <c r="I985" s="236">
        <v>5</v>
      </c>
      <c r="J985" s="264">
        <v>108.92</v>
      </c>
      <c r="K985" s="266">
        <v>1.04236</v>
      </c>
      <c r="L985" s="264">
        <v>567.66999999999996</v>
      </c>
      <c r="M985" s="268">
        <v>9.1199999999999992</v>
      </c>
      <c r="N985" s="265">
        <v>5177.1499999999996</v>
      </c>
      <c r="EZ985" s="149"/>
      <c r="FA985" s="231"/>
      <c r="FB985" s="231" t="s">
        <v>588</v>
      </c>
      <c r="FC985" s="231" t="s">
        <v>9</v>
      </c>
      <c r="FD985" s="231" t="s">
        <v>9</v>
      </c>
      <c r="FJ985" s="231"/>
      <c r="FL985" s="231"/>
    </row>
    <row r="986" spans="1:168" s="117" customFormat="1" ht="15" x14ac:dyDescent="0.25">
      <c r="A986" s="240"/>
      <c r="B986" s="313"/>
      <c r="C986" s="341" t="s">
        <v>806</v>
      </c>
      <c r="D986" s="341"/>
      <c r="E986" s="341"/>
      <c r="F986" s="341"/>
      <c r="G986" s="341"/>
      <c r="H986" s="341"/>
      <c r="I986" s="341"/>
      <c r="J986" s="341"/>
      <c r="K986" s="341"/>
      <c r="L986" s="341"/>
      <c r="M986" s="341"/>
      <c r="N986" s="343"/>
      <c r="EZ986" s="149"/>
      <c r="FA986" s="231"/>
      <c r="FB986" s="231"/>
      <c r="FC986" s="231"/>
      <c r="FD986" s="231"/>
      <c r="FJ986" s="231"/>
      <c r="FK986" s="164" t="s">
        <v>806</v>
      </c>
      <c r="FL986" s="231"/>
    </row>
    <row r="987" spans="1:168" s="117" customFormat="1" ht="15" x14ac:dyDescent="0.25">
      <c r="A987" s="242"/>
      <c r="B987" s="243"/>
      <c r="C987" s="336" t="s">
        <v>631</v>
      </c>
      <c r="D987" s="336"/>
      <c r="E987" s="336"/>
      <c r="F987" s="336"/>
      <c r="G987" s="336"/>
      <c r="H987" s="336"/>
      <c r="I987" s="336"/>
      <c r="J987" s="336"/>
      <c r="K987" s="336"/>
      <c r="L987" s="336"/>
      <c r="M987" s="336"/>
      <c r="N987" s="345"/>
      <c r="EZ987" s="149"/>
      <c r="FA987" s="231"/>
      <c r="FB987" s="231"/>
      <c r="FC987" s="231"/>
      <c r="FD987" s="231"/>
      <c r="FF987" s="164" t="s">
        <v>631</v>
      </c>
      <c r="FJ987" s="231"/>
      <c r="FL987" s="231"/>
    </row>
    <row r="988" spans="1:168" s="117" customFormat="1" ht="15" x14ac:dyDescent="0.25">
      <c r="A988" s="242"/>
      <c r="B988" s="243"/>
      <c r="C988" s="336" t="s">
        <v>632</v>
      </c>
      <c r="D988" s="336"/>
      <c r="E988" s="336"/>
      <c r="F988" s="336"/>
      <c r="G988" s="336"/>
      <c r="H988" s="336"/>
      <c r="I988" s="336"/>
      <c r="J988" s="336"/>
      <c r="K988" s="336"/>
      <c r="L988" s="336"/>
      <c r="M988" s="336"/>
      <c r="N988" s="345"/>
      <c r="EZ988" s="149"/>
      <c r="FA988" s="231"/>
      <c r="FB988" s="231"/>
      <c r="FC988" s="231"/>
      <c r="FD988" s="231"/>
      <c r="FF988" s="164" t="s">
        <v>632</v>
      </c>
      <c r="FJ988" s="231"/>
      <c r="FL988" s="231"/>
    </row>
    <row r="989" spans="1:168" s="117" customFormat="1" ht="15" x14ac:dyDescent="0.25">
      <c r="A989" s="262"/>
      <c r="B989" s="312"/>
      <c r="C989" s="342" t="s">
        <v>74</v>
      </c>
      <c r="D989" s="342"/>
      <c r="E989" s="342"/>
      <c r="F989" s="234"/>
      <c r="G989" s="235"/>
      <c r="H989" s="235"/>
      <c r="I989" s="235"/>
      <c r="J989" s="238"/>
      <c r="K989" s="235"/>
      <c r="L989" s="264">
        <v>567.66999999999996</v>
      </c>
      <c r="M989" s="257"/>
      <c r="N989" s="265">
        <v>5177.1499999999996</v>
      </c>
      <c r="EZ989" s="149"/>
      <c r="FA989" s="231"/>
      <c r="FB989" s="231"/>
      <c r="FC989" s="231"/>
      <c r="FD989" s="231"/>
      <c r="FJ989" s="231" t="s">
        <v>74</v>
      </c>
      <c r="FL989" s="231"/>
    </row>
    <row r="990" spans="1:168" s="117" customFormat="1" ht="34.5" x14ac:dyDescent="0.25">
      <c r="A990" s="232" t="s">
        <v>807</v>
      </c>
      <c r="B990" s="314" t="s">
        <v>758</v>
      </c>
      <c r="C990" s="342" t="s">
        <v>808</v>
      </c>
      <c r="D990" s="342"/>
      <c r="E990" s="342"/>
      <c r="F990" s="234" t="s">
        <v>253</v>
      </c>
      <c r="G990" s="235">
        <v>0.5706</v>
      </c>
      <c r="H990" s="236">
        <v>1</v>
      </c>
      <c r="I990" s="237">
        <v>0.5706</v>
      </c>
      <c r="J990" s="238"/>
      <c r="K990" s="235"/>
      <c r="L990" s="238"/>
      <c r="M990" s="235"/>
      <c r="N990" s="239"/>
      <c r="EZ990" s="149"/>
      <c r="FA990" s="231"/>
      <c r="FB990" s="231" t="s">
        <v>808</v>
      </c>
      <c r="FC990" s="231" t="s">
        <v>9</v>
      </c>
      <c r="FD990" s="231" t="s">
        <v>9</v>
      </c>
      <c r="FJ990" s="231"/>
      <c r="FL990" s="231"/>
    </row>
    <row r="991" spans="1:168" s="117" customFormat="1" ht="15" x14ac:dyDescent="0.25">
      <c r="A991" s="240"/>
      <c r="B991" s="313"/>
      <c r="C991" s="341" t="s">
        <v>809</v>
      </c>
      <c r="D991" s="341"/>
      <c r="E991" s="341"/>
      <c r="F991" s="341"/>
      <c r="G991" s="341"/>
      <c r="H991" s="341"/>
      <c r="I991" s="341"/>
      <c r="J991" s="341"/>
      <c r="K991" s="341"/>
      <c r="L991" s="341"/>
      <c r="M991" s="341"/>
      <c r="N991" s="343"/>
      <c r="EZ991" s="149"/>
      <c r="FA991" s="231"/>
      <c r="FB991" s="231"/>
      <c r="FC991" s="231"/>
      <c r="FD991" s="231"/>
      <c r="FE991" s="164" t="s">
        <v>809</v>
      </c>
      <c r="FJ991" s="231"/>
      <c r="FL991" s="231"/>
    </row>
    <row r="992" spans="1:168" s="117" customFormat="1" ht="68.25" x14ac:dyDescent="0.25">
      <c r="A992" s="242"/>
      <c r="B992" s="243" t="s">
        <v>624</v>
      </c>
      <c r="C992" s="336" t="s">
        <v>625</v>
      </c>
      <c r="D992" s="336"/>
      <c r="E992" s="336"/>
      <c r="F992" s="336"/>
      <c r="G992" s="336"/>
      <c r="H992" s="336"/>
      <c r="I992" s="336"/>
      <c r="J992" s="336"/>
      <c r="K992" s="336"/>
      <c r="L992" s="336"/>
      <c r="M992" s="336"/>
      <c r="N992" s="345"/>
      <c r="EZ992" s="149"/>
      <c r="FA992" s="231"/>
      <c r="FB992" s="231"/>
      <c r="FC992" s="231"/>
      <c r="FD992" s="231"/>
      <c r="FF992" s="164" t="s">
        <v>625</v>
      </c>
      <c r="FJ992" s="231"/>
      <c r="FL992" s="231"/>
    </row>
    <row r="993" spans="1:168" s="117" customFormat="1" ht="15" x14ac:dyDescent="0.25">
      <c r="A993" s="244"/>
      <c r="B993" s="243" t="s">
        <v>57</v>
      </c>
      <c r="C993" s="341" t="s">
        <v>64</v>
      </c>
      <c r="D993" s="341"/>
      <c r="E993" s="341"/>
      <c r="F993" s="245"/>
      <c r="G993" s="246"/>
      <c r="H993" s="246"/>
      <c r="I993" s="246"/>
      <c r="J993" s="249">
        <v>436.91</v>
      </c>
      <c r="K993" s="248">
        <v>1.1499999999999999</v>
      </c>
      <c r="L993" s="249">
        <v>286.7</v>
      </c>
      <c r="M993" s="248">
        <v>49.45</v>
      </c>
      <c r="N993" s="250">
        <v>14177.32</v>
      </c>
      <c r="EZ993" s="149"/>
      <c r="FA993" s="231"/>
      <c r="FB993" s="231"/>
      <c r="FC993" s="231"/>
      <c r="FD993" s="231"/>
      <c r="FG993" s="164" t="s">
        <v>64</v>
      </c>
      <c r="FJ993" s="231"/>
      <c r="FL993" s="231"/>
    </row>
    <row r="994" spans="1:168" s="117" customFormat="1" ht="15" x14ac:dyDescent="0.25">
      <c r="A994" s="244"/>
      <c r="B994" s="243" t="s">
        <v>75</v>
      </c>
      <c r="C994" s="341" t="s">
        <v>79</v>
      </c>
      <c r="D994" s="341"/>
      <c r="E994" s="341"/>
      <c r="F994" s="245"/>
      <c r="G994" s="246"/>
      <c r="H994" s="246"/>
      <c r="I994" s="246"/>
      <c r="J994" s="249">
        <v>295.08</v>
      </c>
      <c r="K994" s="248">
        <v>1.1499999999999999</v>
      </c>
      <c r="L994" s="249">
        <v>193.63</v>
      </c>
      <c r="M994" s="248">
        <v>14.53</v>
      </c>
      <c r="N994" s="250">
        <v>2813.44</v>
      </c>
      <c r="EZ994" s="149"/>
      <c r="FA994" s="231"/>
      <c r="FB994" s="231"/>
      <c r="FC994" s="231"/>
      <c r="FD994" s="231"/>
      <c r="FG994" s="164" t="s">
        <v>79</v>
      </c>
      <c r="FJ994" s="231"/>
      <c r="FL994" s="231"/>
    </row>
    <row r="995" spans="1:168" s="117" customFormat="1" ht="15" x14ac:dyDescent="0.25">
      <c r="A995" s="244"/>
      <c r="B995" s="243" t="s">
        <v>80</v>
      </c>
      <c r="C995" s="341" t="s">
        <v>81</v>
      </c>
      <c r="D995" s="341"/>
      <c r="E995" s="341"/>
      <c r="F995" s="245"/>
      <c r="G995" s="246"/>
      <c r="H995" s="246"/>
      <c r="I995" s="246"/>
      <c r="J995" s="249">
        <v>31.38</v>
      </c>
      <c r="K995" s="248">
        <v>1.1499999999999999</v>
      </c>
      <c r="L995" s="249">
        <v>20.59</v>
      </c>
      <c r="M995" s="248">
        <v>49.45</v>
      </c>
      <c r="N995" s="250">
        <v>1018.18</v>
      </c>
      <c r="EZ995" s="149"/>
      <c r="FA995" s="231"/>
      <c r="FB995" s="231"/>
      <c r="FC995" s="231"/>
      <c r="FD995" s="231"/>
      <c r="FG995" s="164" t="s">
        <v>81</v>
      </c>
      <c r="FJ995" s="231"/>
      <c r="FL995" s="231"/>
    </row>
    <row r="996" spans="1:168" s="117" customFormat="1" ht="15" x14ac:dyDescent="0.25">
      <c r="A996" s="244"/>
      <c r="B996" s="243" t="s">
        <v>82</v>
      </c>
      <c r="C996" s="341" t="s">
        <v>83</v>
      </c>
      <c r="D996" s="341"/>
      <c r="E996" s="341"/>
      <c r="F996" s="245"/>
      <c r="G996" s="246"/>
      <c r="H996" s="246"/>
      <c r="I996" s="246"/>
      <c r="J996" s="249">
        <v>52.95</v>
      </c>
      <c r="K996" s="246"/>
      <c r="L996" s="249">
        <v>30.21</v>
      </c>
      <c r="M996" s="248">
        <v>9.1199999999999992</v>
      </c>
      <c r="N996" s="251">
        <v>275.52</v>
      </c>
      <c r="EZ996" s="149"/>
      <c r="FA996" s="231"/>
      <c r="FB996" s="231"/>
      <c r="FC996" s="231"/>
      <c r="FD996" s="231"/>
      <c r="FG996" s="164" t="s">
        <v>83</v>
      </c>
      <c r="FJ996" s="231"/>
      <c r="FL996" s="231"/>
    </row>
    <row r="997" spans="1:168" s="117" customFormat="1" ht="15" x14ac:dyDescent="0.25">
      <c r="A997" s="252"/>
      <c r="B997" s="243"/>
      <c r="C997" s="341" t="s">
        <v>65</v>
      </c>
      <c r="D997" s="341"/>
      <c r="E997" s="341"/>
      <c r="F997" s="245" t="s">
        <v>66</v>
      </c>
      <c r="G997" s="248">
        <v>46.48</v>
      </c>
      <c r="H997" s="248">
        <v>1.1499999999999999</v>
      </c>
      <c r="I997" s="253">
        <v>30.4997112</v>
      </c>
      <c r="J997" s="254"/>
      <c r="K997" s="246"/>
      <c r="L997" s="254"/>
      <c r="M997" s="246"/>
      <c r="N997" s="255"/>
      <c r="EZ997" s="149"/>
      <c r="FA997" s="231"/>
      <c r="FB997" s="231"/>
      <c r="FC997" s="231"/>
      <c r="FD997" s="231"/>
      <c r="FH997" s="164" t="s">
        <v>65</v>
      </c>
      <c r="FJ997" s="231"/>
      <c r="FL997" s="231"/>
    </row>
    <row r="998" spans="1:168" s="117" customFormat="1" ht="15" x14ac:dyDescent="0.25">
      <c r="A998" s="252"/>
      <c r="B998" s="243"/>
      <c r="C998" s="341" t="s">
        <v>84</v>
      </c>
      <c r="D998" s="341"/>
      <c r="E998" s="341"/>
      <c r="F998" s="245" t="s">
        <v>66</v>
      </c>
      <c r="G998" s="271">
        <v>2.5</v>
      </c>
      <c r="H998" s="248">
        <v>1.1499999999999999</v>
      </c>
      <c r="I998" s="274">
        <v>1.6404749999999999</v>
      </c>
      <c r="J998" s="254"/>
      <c r="K998" s="246"/>
      <c r="L998" s="254"/>
      <c r="M998" s="246"/>
      <c r="N998" s="255"/>
      <c r="EZ998" s="149"/>
      <c r="FA998" s="231"/>
      <c r="FB998" s="231"/>
      <c r="FC998" s="231"/>
      <c r="FD998" s="231"/>
      <c r="FH998" s="164" t="s">
        <v>84</v>
      </c>
      <c r="FJ998" s="231"/>
      <c r="FL998" s="231"/>
    </row>
    <row r="999" spans="1:168" s="117" customFormat="1" ht="15" x14ac:dyDescent="0.25">
      <c r="A999" s="240"/>
      <c r="B999" s="243"/>
      <c r="C999" s="344" t="s">
        <v>67</v>
      </c>
      <c r="D999" s="344"/>
      <c r="E999" s="344"/>
      <c r="F999" s="256"/>
      <c r="G999" s="257"/>
      <c r="H999" s="257"/>
      <c r="I999" s="257"/>
      <c r="J999" s="259">
        <v>784.94</v>
      </c>
      <c r="K999" s="257"/>
      <c r="L999" s="259">
        <v>510.54</v>
      </c>
      <c r="M999" s="257"/>
      <c r="N999" s="260">
        <v>17266.28</v>
      </c>
      <c r="EZ999" s="149"/>
      <c r="FA999" s="231"/>
      <c r="FB999" s="231"/>
      <c r="FC999" s="231"/>
      <c r="FD999" s="231"/>
      <c r="FI999" s="164" t="s">
        <v>67</v>
      </c>
      <c r="FJ999" s="231"/>
      <c r="FL999" s="231"/>
    </row>
    <row r="1000" spans="1:168" s="117" customFormat="1" ht="15" x14ac:dyDescent="0.25">
      <c r="A1000" s="252"/>
      <c r="B1000" s="243"/>
      <c r="C1000" s="341" t="s">
        <v>68</v>
      </c>
      <c r="D1000" s="341"/>
      <c r="E1000" s="341"/>
      <c r="F1000" s="245"/>
      <c r="G1000" s="246"/>
      <c r="H1000" s="246"/>
      <c r="I1000" s="246"/>
      <c r="J1000" s="254"/>
      <c r="K1000" s="246"/>
      <c r="L1000" s="249">
        <v>307.29000000000002</v>
      </c>
      <c r="M1000" s="246"/>
      <c r="N1000" s="250">
        <v>15195.5</v>
      </c>
      <c r="EZ1000" s="149"/>
      <c r="FA1000" s="231"/>
      <c r="FB1000" s="231"/>
      <c r="FC1000" s="231"/>
      <c r="FD1000" s="231"/>
      <c r="FH1000" s="164" t="s">
        <v>68</v>
      </c>
      <c r="FJ1000" s="231"/>
      <c r="FL1000" s="231"/>
    </row>
    <row r="1001" spans="1:168" s="117" customFormat="1" ht="23.25" x14ac:dyDescent="0.25">
      <c r="A1001" s="252"/>
      <c r="B1001" s="243" t="s">
        <v>649</v>
      </c>
      <c r="C1001" s="341" t="s">
        <v>650</v>
      </c>
      <c r="D1001" s="341"/>
      <c r="E1001" s="341"/>
      <c r="F1001" s="245" t="s">
        <v>71</v>
      </c>
      <c r="G1001" s="261">
        <v>97</v>
      </c>
      <c r="H1001" s="246"/>
      <c r="I1001" s="261">
        <v>97</v>
      </c>
      <c r="J1001" s="254"/>
      <c r="K1001" s="246"/>
      <c r="L1001" s="249">
        <v>298.07</v>
      </c>
      <c r="M1001" s="246"/>
      <c r="N1001" s="250">
        <v>14739.64</v>
      </c>
      <c r="EZ1001" s="149"/>
      <c r="FA1001" s="231"/>
      <c r="FB1001" s="231"/>
      <c r="FC1001" s="231"/>
      <c r="FD1001" s="231"/>
      <c r="FH1001" s="164" t="s">
        <v>650</v>
      </c>
      <c r="FJ1001" s="231"/>
      <c r="FL1001" s="231"/>
    </row>
    <row r="1002" spans="1:168" s="117" customFormat="1" ht="23.25" x14ac:dyDescent="0.25">
      <c r="A1002" s="252"/>
      <c r="B1002" s="243" t="s">
        <v>651</v>
      </c>
      <c r="C1002" s="341" t="s">
        <v>652</v>
      </c>
      <c r="D1002" s="341"/>
      <c r="E1002" s="341"/>
      <c r="F1002" s="245" t="s">
        <v>71</v>
      </c>
      <c r="G1002" s="261">
        <v>51</v>
      </c>
      <c r="H1002" s="246"/>
      <c r="I1002" s="261">
        <v>51</v>
      </c>
      <c r="J1002" s="254"/>
      <c r="K1002" s="246"/>
      <c r="L1002" s="249">
        <v>156.72</v>
      </c>
      <c r="M1002" s="246"/>
      <c r="N1002" s="250">
        <v>7749.71</v>
      </c>
      <c r="EZ1002" s="149"/>
      <c r="FA1002" s="231"/>
      <c r="FB1002" s="231"/>
      <c r="FC1002" s="231"/>
      <c r="FD1002" s="231"/>
      <c r="FH1002" s="164" t="s">
        <v>652</v>
      </c>
      <c r="FJ1002" s="231"/>
      <c r="FL1002" s="231"/>
    </row>
    <row r="1003" spans="1:168" s="117" customFormat="1" ht="15" x14ac:dyDescent="0.25">
      <c r="A1003" s="262"/>
      <c r="B1003" s="312"/>
      <c r="C1003" s="342" t="s">
        <v>74</v>
      </c>
      <c r="D1003" s="342"/>
      <c r="E1003" s="342"/>
      <c r="F1003" s="234"/>
      <c r="G1003" s="235"/>
      <c r="H1003" s="235"/>
      <c r="I1003" s="235"/>
      <c r="J1003" s="238"/>
      <c r="K1003" s="235"/>
      <c r="L1003" s="264">
        <v>965.33</v>
      </c>
      <c r="M1003" s="257"/>
      <c r="N1003" s="265">
        <v>39755.629999999997</v>
      </c>
      <c r="EZ1003" s="149"/>
      <c r="FA1003" s="231"/>
      <c r="FB1003" s="231"/>
      <c r="FC1003" s="231"/>
      <c r="FD1003" s="231"/>
      <c r="FJ1003" s="231" t="s">
        <v>74</v>
      </c>
      <c r="FL1003" s="231"/>
    </row>
    <row r="1004" spans="1:168" s="117" customFormat="1" ht="45" x14ac:dyDescent="0.25">
      <c r="A1004" s="232" t="s">
        <v>810</v>
      </c>
      <c r="B1004" s="314" t="s">
        <v>563</v>
      </c>
      <c r="C1004" s="342" t="s">
        <v>557</v>
      </c>
      <c r="D1004" s="342"/>
      <c r="E1004" s="342"/>
      <c r="F1004" s="234" t="s">
        <v>118</v>
      </c>
      <c r="G1004" s="235">
        <v>60</v>
      </c>
      <c r="H1004" s="236">
        <v>1</v>
      </c>
      <c r="I1004" s="236">
        <v>60</v>
      </c>
      <c r="J1004" s="267">
        <v>2498.17</v>
      </c>
      <c r="K1004" s="266">
        <v>1.04236</v>
      </c>
      <c r="L1004" s="267">
        <v>156239.54999999999</v>
      </c>
      <c r="M1004" s="268">
        <v>9.1199999999999992</v>
      </c>
      <c r="N1004" s="265">
        <v>1424904.7</v>
      </c>
      <c r="EZ1004" s="149"/>
      <c r="FA1004" s="231"/>
      <c r="FB1004" s="231" t="s">
        <v>557</v>
      </c>
      <c r="FC1004" s="231" t="s">
        <v>9</v>
      </c>
      <c r="FD1004" s="231" t="s">
        <v>9</v>
      </c>
      <c r="FJ1004" s="231"/>
      <c r="FL1004" s="231"/>
    </row>
    <row r="1005" spans="1:168" s="117" customFormat="1" ht="15" x14ac:dyDescent="0.25">
      <c r="A1005" s="240"/>
      <c r="B1005" s="313"/>
      <c r="C1005" s="341" t="s">
        <v>762</v>
      </c>
      <c r="D1005" s="341"/>
      <c r="E1005" s="341"/>
      <c r="F1005" s="341"/>
      <c r="G1005" s="341"/>
      <c r="H1005" s="341"/>
      <c r="I1005" s="341"/>
      <c r="J1005" s="341"/>
      <c r="K1005" s="341"/>
      <c r="L1005" s="341"/>
      <c r="M1005" s="341"/>
      <c r="N1005" s="343"/>
      <c r="EZ1005" s="149"/>
      <c r="FA1005" s="231"/>
      <c r="FB1005" s="231"/>
      <c r="FC1005" s="231"/>
      <c r="FD1005" s="231"/>
      <c r="FJ1005" s="231"/>
      <c r="FK1005" s="164" t="s">
        <v>762</v>
      </c>
      <c r="FL1005" s="231"/>
    </row>
    <row r="1006" spans="1:168" s="117" customFormat="1" ht="15" x14ac:dyDescent="0.25">
      <c r="A1006" s="242"/>
      <c r="B1006" s="243"/>
      <c r="C1006" s="336" t="s">
        <v>631</v>
      </c>
      <c r="D1006" s="336"/>
      <c r="E1006" s="336"/>
      <c r="F1006" s="336"/>
      <c r="G1006" s="336"/>
      <c r="H1006" s="336"/>
      <c r="I1006" s="336"/>
      <c r="J1006" s="336"/>
      <c r="K1006" s="336"/>
      <c r="L1006" s="336"/>
      <c r="M1006" s="336"/>
      <c r="N1006" s="345"/>
      <c r="EZ1006" s="149"/>
      <c r="FA1006" s="231"/>
      <c r="FB1006" s="231"/>
      <c r="FC1006" s="231"/>
      <c r="FD1006" s="231"/>
      <c r="FF1006" s="164" t="s">
        <v>631</v>
      </c>
      <c r="FJ1006" s="231"/>
      <c r="FL1006" s="231"/>
    </row>
    <row r="1007" spans="1:168" s="117" customFormat="1" ht="15" x14ac:dyDescent="0.25">
      <c r="A1007" s="242"/>
      <c r="B1007" s="243"/>
      <c r="C1007" s="336" t="s">
        <v>632</v>
      </c>
      <c r="D1007" s="336"/>
      <c r="E1007" s="336"/>
      <c r="F1007" s="336"/>
      <c r="G1007" s="336"/>
      <c r="H1007" s="336"/>
      <c r="I1007" s="336"/>
      <c r="J1007" s="336"/>
      <c r="K1007" s="336"/>
      <c r="L1007" s="336"/>
      <c r="M1007" s="336"/>
      <c r="N1007" s="345"/>
      <c r="EZ1007" s="149"/>
      <c r="FA1007" s="231"/>
      <c r="FB1007" s="231"/>
      <c r="FC1007" s="231"/>
      <c r="FD1007" s="231"/>
      <c r="FF1007" s="164" t="s">
        <v>632</v>
      </c>
      <c r="FJ1007" s="231"/>
      <c r="FL1007" s="231"/>
    </row>
    <row r="1008" spans="1:168" s="117" customFormat="1" ht="15" x14ac:dyDescent="0.25">
      <c r="A1008" s="262"/>
      <c r="B1008" s="312"/>
      <c r="C1008" s="342" t="s">
        <v>74</v>
      </c>
      <c r="D1008" s="342"/>
      <c r="E1008" s="342"/>
      <c r="F1008" s="234"/>
      <c r="G1008" s="235"/>
      <c r="H1008" s="235"/>
      <c r="I1008" s="235"/>
      <c r="J1008" s="238"/>
      <c r="K1008" s="235"/>
      <c r="L1008" s="267">
        <v>156239.54999999999</v>
      </c>
      <c r="M1008" s="257"/>
      <c r="N1008" s="265">
        <v>1424904.7</v>
      </c>
      <c r="EZ1008" s="149"/>
      <c r="FA1008" s="231"/>
      <c r="FB1008" s="231"/>
      <c r="FC1008" s="231"/>
      <c r="FD1008" s="231"/>
      <c r="FJ1008" s="231" t="s">
        <v>74</v>
      </c>
      <c r="FL1008" s="231"/>
    </row>
    <row r="1009" spans="1:168" s="117" customFormat="1" ht="23.25" x14ac:dyDescent="0.25">
      <c r="A1009" s="232" t="s">
        <v>811</v>
      </c>
      <c r="B1009" s="314" t="s">
        <v>598</v>
      </c>
      <c r="C1009" s="342" t="s">
        <v>599</v>
      </c>
      <c r="D1009" s="342"/>
      <c r="E1009" s="342"/>
      <c r="F1009" s="234" t="s">
        <v>253</v>
      </c>
      <c r="G1009" s="235">
        <v>4.3E-3</v>
      </c>
      <c r="H1009" s="236">
        <v>1</v>
      </c>
      <c r="I1009" s="237">
        <v>4.3E-3</v>
      </c>
      <c r="J1009" s="267">
        <v>15441.79</v>
      </c>
      <c r="K1009" s="235"/>
      <c r="L1009" s="264">
        <v>66.400000000000006</v>
      </c>
      <c r="M1009" s="268">
        <v>9.1199999999999992</v>
      </c>
      <c r="N1009" s="276">
        <v>605.57000000000005</v>
      </c>
      <c r="EZ1009" s="149"/>
      <c r="FA1009" s="231"/>
      <c r="FB1009" s="231" t="s">
        <v>599</v>
      </c>
      <c r="FC1009" s="231" t="s">
        <v>9</v>
      </c>
      <c r="FD1009" s="231" t="s">
        <v>9</v>
      </c>
      <c r="FJ1009" s="231"/>
      <c r="FL1009" s="231"/>
    </row>
    <row r="1010" spans="1:168" s="117" customFormat="1" ht="15" x14ac:dyDescent="0.25">
      <c r="A1010" s="240"/>
      <c r="B1010" s="313"/>
      <c r="C1010" s="341" t="s">
        <v>720</v>
      </c>
      <c r="D1010" s="341"/>
      <c r="E1010" s="341"/>
      <c r="F1010" s="341"/>
      <c r="G1010" s="341"/>
      <c r="H1010" s="341"/>
      <c r="I1010" s="341"/>
      <c r="J1010" s="341"/>
      <c r="K1010" s="341"/>
      <c r="L1010" s="341"/>
      <c r="M1010" s="341"/>
      <c r="N1010" s="343"/>
      <c r="EZ1010" s="149"/>
      <c r="FA1010" s="231"/>
      <c r="FB1010" s="231"/>
      <c r="FC1010" s="231"/>
      <c r="FD1010" s="231"/>
      <c r="FE1010" s="164" t="s">
        <v>720</v>
      </c>
      <c r="FJ1010" s="231"/>
      <c r="FL1010" s="231"/>
    </row>
    <row r="1011" spans="1:168" s="117" customFormat="1" ht="15" x14ac:dyDescent="0.25">
      <c r="A1011" s="262"/>
      <c r="B1011" s="312"/>
      <c r="C1011" s="342" t="s">
        <v>74</v>
      </c>
      <c r="D1011" s="342"/>
      <c r="E1011" s="342"/>
      <c r="F1011" s="234"/>
      <c r="G1011" s="235"/>
      <c r="H1011" s="235"/>
      <c r="I1011" s="235"/>
      <c r="J1011" s="238"/>
      <c r="K1011" s="235"/>
      <c r="L1011" s="264">
        <v>66.400000000000006</v>
      </c>
      <c r="M1011" s="257"/>
      <c r="N1011" s="276">
        <v>605.57000000000005</v>
      </c>
      <c r="EZ1011" s="149"/>
      <c r="FA1011" s="231"/>
      <c r="FB1011" s="231"/>
      <c r="FC1011" s="231"/>
      <c r="FD1011" s="231"/>
      <c r="FJ1011" s="231" t="s">
        <v>74</v>
      </c>
      <c r="FL1011" s="231"/>
    </row>
    <row r="1012" spans="1:168" s="117" customFormat="1" ht="23.25" x14ac:dyDescent="0.25">
      <c r="A1012" s="232" t="s">
        <v>812</v>
      </c>
      <c r="B1012" s="314" t="s">
        <v>600</v>
      </c>
      <c r="C1012" s="342" t="s">
        <v>601</v>
      </c>
      <c r="D1012" s="342"/>
      <c r="E1012" s="342"/>
      <c r="F1012" s="234" t="s">
        <v>253</v>
      </c>
      <c r="G1012" s="235">
        <v>6.4000000000000003E-3</v>
      </c>
      <c r="H1012" s="236">
        <v>1</v>
      </c>
      <c r="I1012" s="237">
        <v>6.4000000000000003E-3</v>
      </c>
      <c r="J1012" s="267">
        <v>10080.84</v>
      </c>
      <c r="K1012" s="235"/>
      <c r="L1012" s="264">
        <v>64.52</v>
      </c>
      <c r="M1012" s="268">
        <v>9.1199999999999992</v>
      </c>
      <c r="N1012" s="276">
        <v>588.41999999999996</v>
      </c>
      <c r="EZ1012" s="149"/>
      <c r="FA1012" s="231"/>
      <c r="FB1012" s="231" t="s">
        <v>601</v>
      </c>
      <c r="FC1012" s="231" t="s">
        <v>9</v>
      </c>
      <c r="FD1012" s="231" t="s">
        <v>9</v>
      </c>
      <c r="FJ1012" s="231"/>
      <c r="FL1012" s="231"/>
    </row>
    <row r="1013" spans="1:168" s="117" customFormat="1" ht="15" x14ac:dyDescent="0.25">
      <c r="A1013" s="240"/>
      <c r="B1013" s="313"/>
      <c r="C1013" s="341" t="s">
        <v>721</v>
      </c>
      <c r="D1013" s="341"/>
      <c r="E1013" s="341"/>
      <c r="F1013" s="341"/>
      <c r="G1013" s="341"/>
      <c r="H1013" s="341"/>
      <c r="I1013" s="341"/>
      <c r="J1013" s="341"/>
      <c r="K1013" s="341"/>
      <c r="L1013" s="341"/>
      <c r="M1013" s="341"/>
      <c r="N1013" s="343"/>
      <c r="EZ1013" s="149"/>
      <c r="FA1013" s="231"/>
      <c r="FB1013" s="231"/>
      <c r="FC1013" s="231"/>
      <c r="FD1013" s="231"/>
      <c r="FE1013" s="164" t="s">
        <v>721</v>
      </c>
      <c r="FJ1013" s="231"/>
      <c r="FL1013" s="231"/>
    </row>
    <row r="1014" spans="1:168" s="117" customFormat="1" ht="15" x14ac:dyDescent="0.25">
      <c r="A1014" s="262"/>
      <c r="B1014" s="312"/>
      <c r="C1014" s="342" t="s">
        <v>74</v>
      </c>
      <c r="D1014" s="342"/>
      <c r="E1014" s="342"/>
      <c r="F1014" s="234"/>
      <c r="G1014" s="235"/>
      <c r="H1014" s="235"/>
      <c r="I1014" s="235"/>
      <c r="J1014" s="238"/>
      <c r="K1014" s="235"/>
      <c r="L1014" s="264">
        <v>64.52</v>
      </c>
      <c r="M1014" s="257"/>
      <c r="N1014" s="276">
        <v>588.41999999999996</v>
      </c>
      <c r="EZ1014" s="149"/>
      <c r="FA1014" s="231"/>
      <c r="FB1014" s="231"/>
      <c r="FC1014" s="231"/>
      <c r="FD1014" s="231"/>
      <c r="FJ1014" s="231" t="s">
        <v>74</v>
      </c>
      <c r="FL1014" s="231"/>
    </row>
    <row r="1015" spans="1:168" s="117" customFormat="1" ht="34.5" x14ac:dyDescent="0.25">
      <c r="A1015" s="232" t="s">
        <v>813</v>
      </c>
      <c r="B1015" s="314" t="s">
        <v>621</v>
      </c>
      <c r="C1015" s="342" t="s">
        <v>622</v>
      </c>
      <c r="D1015" s="342"/>
      <c r="E1015" s="342"/>
      <c r="F1015" s="234" t="s">
        <v>253</v>
      </c>
      <c r="G1015" s="235">
        <v>4.3E-3</v>
      </c>
      <c r="H1015" s="236">
        <v>1</v>
      </c>
      <c r="I1015" s="237">
        <v>4.3E-3</v>
      </c>
      <c r="J1015" s="238"/>
      <c r="K1015" s="235"/>
      <c r="L1015" s="238"/>
      <c r="M1015" s="235"/>
      <c r="N1015" s="239"/>
      <c r="EZ1015" s="149"/>
      <c r="FA1015" s="231"/>
      <c r="FB1015" s="231" t="s">
        <v>622</v>
      </c>
      <c r="FC1015" s="231" t="s">
        <v>9</v>
      </c>
      <c r="FD1015" s="231" t="s">
        <v>9</v>
      </c>
      <c r="FJ1015" s="231"/>
      <c r="FL1015" s="231"/>
    </row>
    <row r="1016" spans="1:168" s="117" customFormat="1" ht="15" x14ac:dyDescent="0.25">
      <c r="A1016" s="240"/>
      <c r="B1016" s="313"/>
      <c r="C1016" s="341" t="s">
        <v>814</v>
      </c>
      <c r="D1016" s="341"/>
      <c r="E1016" s="341"/>
      <c r="F1016" s="341"/>
      <c r="G1016" s="341"/>
      <c r="H1016" s="341"/>
      <c r="I1016" s="341"/>
      <c r="J1016" s="341"/>
      <c r="K1016" s="341"/>
      <c r="L1016" s="341"/>
      <c r="M1016" s="341"/>
      <c r="N1016" s="343"/>
      <c r="EZ1016" s="149"/>
      <c r="FA1016" s="231"/>
      <c r="FB1016" s="231"/>
      <c r="FC1016" s="231"/>
      <c r="FD1016" s="231"/>
      <c r="FE1016" s="164" t="s">
        <v>814</v>
      </c>
      <c r="FJ1016" s="231"/>
      <c r="FL1016" s="231"/>
    </row>
    <row r="1017" spans="1:168" s="117" customFormat="1" ht="68.25" x14ac:dyDescent="0.25">
      <c r="A1017" s="242"/>
      <c r="B1017" s="243" t="s">
        <v>624</v>
      </c>
      <c r="C1017" s="336" t="s">
        <v>625</v>
      </c>
      <c r="D1017" s="336"/>
      <c r="E1017" s="336"/>
      <c r="F1017" s="336"/>
      <c r="G1017" s="336"/>
      <c r="H1017" s="336"/>
      <c r="I1017" s="336"/>
      <c r="J1017" s="336"/>
      <c r="K1017" s="336"/>
      <c r="L1017" s="336"/>
      <c r="M1017" s="336"/>
      <c r="N1017" s="345"/>
      <c r="EZ1017" s="149"/>
      <c r="FA1017" s="231"/>
      <c r="FB1017" s="231"/>
      <c r="FC1017" s="231"/>
      <c r="FD1017" s="231"/>
      <c r="FF1017" s="164" t="s">
        <v>625</v>
      </c>
      <c r="FJ1017" s="231"/>
      <c r="FL1017" s="231"/>
    </row>
    <row r="1018" spans="1:168" s="117" customFormat="1" ht="15" x14ac:dyDescent="0.25">
      <c r="A1018" s="244"/>
      <c r="B1018" s="243" t="s">
        <v>57</v>
      </c>
      <c r="C1018" s="341" t="s">
        <v>64</v>
      </c>
      <c r="D1018" s="341"/>
      <c r="E1018" s="341"/>
      <c r="F1018" s="245"/>
      <c r="G1018" s="246"/>
      <c r="H1018" s="246"/>
      <c r="I1018" s="246"/>
      <c r="J1018" s="247">
        <v>2089.16</v>
      </c>
      <c r="K1018" s="248">
        <v>1.1499999999999999</v>
      </c>
      <c r="L1018" s="249">
        <v>10.33</v>
      </c>
      <c r="M1018" s="248">
        <v>49.45</v>
      </c>
      <c r="N1018" s="251">
        <v>510.82</v>
      </c>
      <c r="EZ1018" s="149"/>
      <c r="FA1018" s="231"/>
      <c r="FB1018" s="231"/>
      <c r="FC1018" s="231"/>
      <c r="FD1018" s="231"/>
      <c r="FG1018" s="164" t="s">
        <v>64</v>
      </c>
      <c r="FJ1018" s="231"/>
      <c r="FL1018" s="231"/>
    </row>
    <row r="1019" spans="1:168" s="117" customFormat="1" ht="15" x14ac:dyDescent="0.25">
      <c r="A1019" s="244"/>
      <c r="B1019" s="243" t="s">
        <v>75</v>
      </c>
      <c r="C1019" s="341" t="s">
        <v>79</v>
      </c>
      <c r="D1019" s="341"/>
      <c r="E1019" s="341"/>
      <c r="F1019" s="245"/>
      <c r="G1019" s="246"/>
      <c r="H1019" s="246"/>
      <c r="I1019" s="246"/>
      <c r="J1019" s="249">
        <v>236.87</v>
      </c>
      <c r="K1019" s="248">
        <v>1.1499999999999999</v>
      </c>
      <c r="L1019" s="249">
        <v>1.17</v>
      </c>
      <c r="M1019" s="248">
        <v>14.53</v>
      </c>
      <c r="N1019" s="251">
        <v>17</v>
      </c>
      <c r="EZ1019" s="149"/>
      <c r="FA1019" s="231"/>
      <c r="FB1019" s="231"/>
      <c r="FC1019" s="231"/>
      <c r="FD1019" s="231"/>
      <c r="FG1019" s="164" t="s">
        <v>79</v>
      </c>
      <c r="FJ1019" s="231"/>
      <c r="FL1019" s="231"/>
    </row>
    <row r="1020" spans="1:168" s="117" customFormat="1" ht="15" x14ac:dyDescent="0.25">
      <c r="A1020" s="244"/>
      <c r="B1020" s="243" t="s">
        <v>80</v>
      </c>
      <c r="C1020" s="341" t="s">
        <v>81</v>
      </c>
      <c r="D1020" s="341"/>
      <c r="E1020" s="341"/>
      <c r="F1020" s="245"/>
      <c r="G1020" s="246"/>
      <c r="H1020" s="246"/>
      <c r="I1020" s="246"/>
      <c r="J1020" s="249">
        <v>9</v>
      </c>
      <c r="K1020" s="248">
        <v>1.1499999999999999</v>
      </c>
      <c r="L1020" s="249">
        <v>0.04</v>
      </c>
      <c r="M1020" s="248">
        <v>49.45</v>
      </c>
      <c r="N1020" s="251">
        <v>1.98</v>
      </c>
      <c r="EZ1020" s="149"/>
      <c r="FA1020" s="231"/>
      <c r="FB1020" s="231"/>
      <c r="FC1020" s="231"/>
      <c r="FD1020" s="231"/>
      <c r="FG1020" s="164" t="s">
        <v>81</v>
      </c>
      <c r="FJ1020" s="231"/>
      <c r="FL1020" s="231"/>
    </row>
    <row r="1021" spans="1:168" s="117" customFormat="1" ht="15" x14ac:dyDescent="0.25">
      <c r="A1021" s="244"/>
      <c r="B1021" s="243" t="s">
        <v>82</v>
      </c>
      <c r="C1021" s="341" t="s">
        <v>83</v>
      </c>
      <c r="D1021" s="341"/>
      <c r="E1021" s="341"/>
      <c r="F1021" s="245"/>
      <c r="G1021" s="246"/>
      <c r="H1021" s="246"/>
      <c r="I1021" s="246"/>
      <c r="J1021" s="247">
        <v>2732.35</v>
      </c>
      <c r="K1021" s="246"/>
      <c r="L1021" s="249">
        <v>11.75</v>
      </c>
      <c r="M1021" s="248">
        <v>9.1199999999999992</v>
      </c>
      <c r="N1021" s="251">
        <v>107.16</v>
      </c>
      <c r="EZ1021" s="149"/>
      <c r="FA1021" s="231"/>
      <c r="FB1021" s="231"/>
      <c r="FC1021" s="231"/>
      <c r="FD1021" s="231"/>
      <c r="FG1021" s="164" t="s">
        <v>83</v>
      </c>
      <c r="FJ1021" s="231"/>
      <c r="FL1021" s="231"/>
    </row>
    <row r="1022" spans="1:168" s="117" customFormat="1" ht="15" x14ac:dyDescent="0.25">
      <c r="A1022" s="252"/>
      <c r="B1022" s="243"/>
      <c r="C1022" s="341" t="s">
        <v>65</v>
      </c>
      <c r="D1022" s="341"/>
      <c r="E1022" s="341"/>
      <c r="F1022" s="245" t="s">
        <v>66</v>
      </c>
      <c r="G1022" s="248">
        <v>219.68</v>
      </c>
      <c r="H1022" s="248">
        <v>1.1499999999999999</v>
      </c>
      <c r="I1022" s="253">
        <v>1.0863176000000001</v>
      </c>
      <c r="J1022" s="254"/>
      <c r="K1022" s="246"/>
      <c r="L1022" s="254"/>
      <c r="M1022" s="246"/>
      <c r="N1022" s="255"/>
      <c r="EZ1022" s="149"/>
      <c r="FA1022" s="231"/>
      <c r="FB1022" s="231"/>
      <c r="FC1022" s="231"/>
      <c r="FD1022" s="231"/>
      <c r="FH1022" s="164" t="s">
        <v>65</v>
      </c>
      <c r="FJ1022" s="231"/>
      <c r="FL1022" s="231"/>
    </row>
    <row r="1023" spans="1:168" s="117" customFormat="1" ht="15" x14ac:dyDescent="0.25">
      <c r="A1023" s="252"/>
      <c r="B1023" s="243"/>
      <c r="C1023" s="341" t="s">
        <v>84</v>
      </c>
      <c r="D1023" s="341"/>
      <c r="E1023" s="341"/>
      <c r="F1023" s="245" t="s">
        <v>66</v>
      </c>
      <c r="G1023" s="248">
        <v>0.71</v>
      </c>
      <c r="H1023" s="248">
        <v>1.1499999999999999</v>
      </c>
      <c r="I1023" s="274">
        <v>3.5109999999999998E-3</v>
      </c>
      <c r="J1023" s="254"/>
      <c r="K1023" s="246"/>
      <c r="L1023" s="254"/>
      <c r="M1023" s="246"/>
      <c r="N1023" s="255"/>
      <c r="EZ1023" s="149"/>
      <c r="FA1023" s="231"/>
      <c r="FB1023" s="231"/>
      <c r="FC1023" s="231"/>
      <c r="FD1023" s="231"/>
      <c r="FH1023" s="164" t="s">
        <v>84</v>
      </c>
      <c r="FJ1023" s="231"/>
      <c r="FL1023" s="231"/>
    </row>
    <row r="1024" spans="1:168" s="117" customFormat="1" ht="15" x14ac:dyDescent="0.25">
      <c r="A1024" s="240"/>
      <c r="B1024" s="243"/>
      <c r="C1024" s="344" t="s">
        <v>67</v>
      </c>
      <c r="D1024" s="344"/>
      <c r="E1024" s="344"/>
      <c r="F1024" s="256"/>
      <c r="G1024" s="257"/>
      <c r="H1024" s="257"/>
      <c r="I1024" s="257"/>
      <c r="J1024" s="258">
        <v>5058.38</v>
      </c>
      <c r="K1024" s="257"/>
      <c r="L1024" s="259">
        <v>23.25</v>
      </c>
      <c r="M1024" s="257"/>
      <c r="N1024" s="275">
        <v>634.98</v>
      </c>
      <c r="EZ1024" s="149"/>
      <c r="FA1024" s="231"/>
      <c r="FB1024" s="231"/>
      <c r="FC1024" s="231"/>
      <c r="FD1024" s="231"/>
      <c r="FI1024" s="164" t="s">
        <v>67</v>
      </c>
      <c r="FJ1024" s="231"/>
      <c r="FL1024" s="231"/>
    </row>
    <row r="1025" spans="1:168" s="117" customFormat="1" ht="15" x14ac:dyDescent="0.25">
      <c r="A1025" s="252"/>
      <c r="B1025" s="243"/>
      <c r="C1025" s="341" t="s">
        <v>68</v>
      </c>
      <c r="D1025" s="341"/>
      <c r="E1025" s="341"/>
      <c r="F1025" s="245"/>
      <c r="G1025" s="246"/>
      <c r="H1025" s="246"/>
      <c r="I1025" s="246"/>
      <c r="J1025" s="254"/>
      <c r="K1025" s="246"/>
      <c r="L1025" s="249">
        <v>10.37</v>
      </c>
      <c r="M1025" s="246"/>
      <c r="N1025" s="251">
        <v>512.79999999999995</v>
      </c>
      <c r="EZ1025" s="149"/>
      <c r="FA1025" s="231"/>
      <c r="FB1025" s="231"/>
      <c r="FC1025" s="231"/>
      <c r="FD1025" s="231"/>
      <c r="FH1025" s="164" t="s">
        <v>68</v>
      </c>
      <c r="FJ1025" s="231"/>
      <c r="FL1025" s="231"/>
    </row>
    <row r="1026" spans="1:168" s="117" customFormat="1" ht="23.25" x14ac:dyDescent="0.25">
      <c r="A1026" s="252"/>
      <c r="B1026" s="243" t="s">
        <v>626</v>
      </c>
      <c r="C1026" s="341" t="s">
        <v>627</v>
      </c>
      <c r="D1026" s="341"/>
      <c r="E1026" s="341"/>
      <c r="F1026" s="245" t="s">
        <v>71</v>
      </c>
      <c r="G1026" s="261">
        <v>126</v>
      </c>
      <c r="H1026" s="246"/>
      <c r="I1026" s="261">
        <v>126</v>
      </c>
      <c r="J1026" s="254"/>
      <c r="K1026" s="246"/>
      <c r="L1026" s="249">
        <v>13.07</v>
      </c>
      <c r="M1026" s="246"/>
      <c r="N1026" s="251">
        <v>646.13</v>
      </c>
      <c r="EZ1026" s="149"/>
      <c r="FA1026" s="231"/>
      <c r="FB1026" s="231"/>
      <c r="FC1026" s="231"/>
      <c r="FD1026" s="231"/>
      <c r="FH1026" s="164" t="s">
        <v>627</v>
      </c>
      <c r="FJ1026" s="231"/>
      <c r="FL1026" s="231"/>
    </row>
    <row r="1027" spans="1:168" s="117" customFormat="1" ht="23.25" x14ac:dyDescent="0.25">
      <c r="A1027" s="252"/>
      <c r="B1027" s="243" t="s">
        <v>628</v>
      </c>
      <c r="C1027" s="341" t="s">
        <v>629</v>
      </c>
      <c r="D1027" s="341"/>
      <c r="E1027" s="341"/>
      <c r="F1027" s="245" t="s">
        <v>71</v>
      </c>
      <c r="G1027" s="261">
        <v>68</v>
      </c>
      <c r="H1027" s="246"/>
      <c r="I1027" s="261">
        <v>68</v>
      </c>
      <c r="J1027" s="254"/>
      <c r="K1027" s="246"/>
      <c r="L1027" s="249">
        <v>7.05</v>
      </c>
      <c r="M1027" s="246"/>
      <c r="N1027" s="251">
        <v>348.7</v>
      </c>
      <c r="EZ1027" s="149"/>
      <c r="FA1027" s="231"/>
      <c r="FB1027" s="231"/>
      <c r="FC1027" s="231"/>
      <c r="FD1027" s="231"/>
      <c r="FH1027" s="164" t="s">
        <v>629</v>
      </c>
      <c r="FJ1027" s="231"/>
      <c r="FL1027" s="231"/>
    </row>
    <row r="1028" spans="1:168" s="117" customFormat="1" ht="15" x14ac:dyDescent="0.25">
      <c r="A1028" s="262"/>
      <c r="B1028" s="312"/>
      <c r="C1028" s="342" t="s">
        <v>74</v>
      </c>
      <c r="D1028" s="342"/>
      <c r="E1028" s="342"/>
      <c r="F1028" s="234"/>
      <c r="G1028" s="235"/>
      <c r="H1028" s="235"/>
      <c r="I1028" s="235"/>
      <c r="J1028" s="238"/>
      <c r="K1028" s="235"/>
      <c r="L1028" s="264">
        <v>43.37</v>
      </c>
      <c r="M1028" s="257"/>
      <c r="N1028" s="265">
        <v>1629.81</v>
      </c>
      <c r="EZ1028" s="149"/>
      <c r="FA1028" s="231"/>
      <c r="FB1028" s="231"/>
      <c r="FC1028" s="231"/>
      <c r="FD1028" s="231"/>
      <c r="FJ1028" s="231" t="s">
        <v>74</v>
      </c>
      <c r="FL1028" s="231"/>
    </row>
    <row r="1029" spans="1:168" s="117" customFormat="1" ht="33.75" x14ac:dyDescent="0.25">
      <c r="A1029" s="232" t="s">
        <v>815</v>
      </c>
      <c r="B1029" s="314" t="s">
        <v>589</v>
      </c>
      <c r="C1029" s="342" t="s">
        <v>590</v>
      </c>
      <c r="D1029" s="342"/>
      <c r="E1029" s="342"/>
      <c r="F1029" s="234" t="s">
        <v>118</v>
      </c>
      <c r="G1029" s="235">
        <v>8</v>
      </c>
      <c r="H1029" s="236">
        <v>1</v>
      </c>
      <c r="I1029" s="236">
        <v>8</v>
      </c>
      <c r="J1029" s="264">
        <v>87.35</v>
      </c>
      <c r="K1029" s="266">
        <v>1.04236</v>
      </c>
      <c r="L1029" s="264">
        <v>728.4</v>
      </c>
      <c r="M1029" s="268">
        <v>9.1199999999999992</v>
      </c>
      <c r="N1029" s="265">
        <v>6643.01</v>
      </c>
      <c r="EZ1029" s="149"/>
      <c r="FA1029" s="231"/>
      <c r="FB1029" s="231" t="s">
        <v>590</v>
      </c>
      <c r="FC1029" s="231" t="s">
        <v>9</v>
      </c>
      <c r="FD1029" s="231" t="s">
        <v>9</v>
      </c>
      <c r="FJ1029" s="231"/>
      <c r="FL1029" s="231"/>
    </row>
    <row r="1030" spans="1:168" s="117" customFormat="1" ht="15" x14ac:dyDescent="0.25">
      <c r="A1030" s="240"/>
      <c r="B1030" s="313"/>
      <c r="C1030" s="341" t="s">
        <v>678</v>
      </c>
      <c r="D1030" s="341"/>
      <c r="E1030" s="341"/>
      <c r="F1030" s="341"/>
      <c r="G1030" s="341"/>
      <c r="H1030" s="341"/>
      <c r="I1030" s="341"/>
      <c r="J1030" s="341"/>
      <c r="K1030" s="341"/>
      <c r="L1030" s="341"/>
      <c r="M1030" s="341"/>
      <c r="N1030" s="343"/>
      <c r="EZ1030" s="149"/>
      <c r="FA1030" s="231"/>
      <c r="FB1030" s="231"/>
      <c r="FC1030" s="231"/>
      <c r="FD1030" s="231"/>
      <c r="FJ1030" s="231"/>
      <c r="FK1030" s="164" t="s">
        <v>678</v>
      </c>
      <c r="FL1030" s="231"/>
    </row>
    <row r="1031" spans="1:168" s="117" customFormat="1" ht="15" x14ac:dyDescent="0.25">
      <c r="A1031" s="242"/>
      <c r="B1031" s="243"/>
      <c r="C1031" s="336" t="s">
        <v>631</v>
      </c>
      <c r="D1031" s="336"/>
      <c r="E1031" s="336"/>
      <c r="F1031" s="336"/>
      <c r="G1031" s="336"/>
      <c r="H1031" s="336"/>
      <c r="I1031" s="336"/>
      <c r="J1031" s="336"/>
      <c r="K1031" s="336"/>
      <c r="L1031" s="336"/>
      <c r="M1031" s="336"/>
      <c r="N1031" s="345"/>
      <c r="EZ1031" s="149"/>
      <c r="FA1031" s="231"/>
      <c r="FB1031" s="231"/>
      <c r="FC1031" s="231"/>
      <c r="FD1031" s="231"/>
      <c r="FF1031" s="164" t="s">
        <v>631</v>
      </c>
      <c r="FJ1031" s="231"/>
      <c r="FL1031" s="231"/>
    </row>
    <row r="1032" spans="1:168" s="117" customFormat="1" ht="15" x14ac:dyDescent="0.25">
      <c r="A1032" s="242"/>
      <c r="B1032" s="243"/>
      <c r="C1032" s="336" t="s">
        <v>632</v>
      </c>
      <c r="D1032" s="336"/>
      <c r="E1032" s="336"/>
      <c r="F1032" s="336"/>
      <c r="G1032" s="336"/>
      <c r="H1032" s="336"/>
      <c r="I1032" s="336"/>
      <c r="J1032" s="336"/>
      <c r="K1032" s="336"/>
      <c r="L1032" s="336"/>
      <c r="M1032" s="336"/>
      <c r="N1032" s="345"/>
      <c r="EZ1032" s="149"/>
      <c r="FA1032" s="231"/>
      <c r="FB1032" s="231"/>
      <c r="FC1032" s="231"/>
      <c r="FD1032" s="231"/>
      <c r="FF1032" s="164" t="s">
        <v>632</v>
      </c>
      <c r="FJ1032" s="231"/>
      <c r="FL1032" s="231"/>
    </row>
    <row r="1033" spans="1:168" s="117" customFormat="1" ht="15" x14ac:dyDescent="0.25">
      <c r="A1033" s="262"/>
      <c r="B1033" s="312"/>
      <c r="C1033" s="342" t="s">
        <v>74</v>
      </c>
      <c r="D1033" s="342"/>
      <c r="E1033" s="342"/>
      <c r="F1033" s="234"/>
      <c r="G1033" s="235"/>
      <c r="H1033" s="235"/>
      <c r="I1033" s="235"/>
      <c r="J1033" s="238"/>
      <c r="K1033" s="235"/>
      <c r="L1033" s="264">
        <v>728.4</v>
      </c>
      <c r="M1033" s="257"/>
      <c r="N1033" s="265">
        <v>6643.01</v>
      </c>
      <c r="EZ1033" s="149"/>
      <c r="FA1033" s="231"/>
      <c r="FB1033" s="231"/>
      <c r="FC1033" s="231"/>
      <c r="FD1033" s="231"/>
      <c r="FJ1033" s="231" t="s">
        <v>74</v>
      </c>
      <c r="FL1033" s="231"/>
    </row>
    <row r="1034" spans="1:168" s="117" customFormat="1" ht="34.5" x14ac:dyDescent="0.25">
      <c r="A1034" s="232" t="s">
        <v>816</v>
      </c>
      <c r="B1034" s="314" t="s">
        <v>673</v>
      </c>
      <c r="C1034" s="342" t="s">
        <v>674</v>
      </c>
      <c r="D1034" s="342"/>
      <c r="E1034" s="342"/>
      <c r="F1034" s="234" t="s">
        <v>253</v>
      </c>
      <c r="G1034" s="235">
        <v>3.3099999999999997E-2</v>
      </c>
      <c r="H1034" s="236">
        <v>1</v>
      </c>
      <c r="I1034" s="237">
        <v>3.3099999999999997E-2</v>
      </c>
      <c r="J1034" s="238"/>
      <c r="K1034" s="235"/>
      <c r="L1034" s="238"/>
      <c r="M1034" s="235"/>
      <c r="N1034" s="239"/>
      <c r="EZ1034" s="149"/>
      <c r="FA1034" s="231"/>
      <c r="FB1034" s="231" t="s">
        <v>674</v>
      </c>
      <c r="FC1034" s="231" t="s">
        <v>9</v>
      </c>
      <c r="FD1034" s="231" t="s">
        <v>9</v>
      </c>
      <c r="FJ1034" s="231"/>
      <c r="FL1034" s="231"/>
    </row>
    <row r="1035" spans="1:168" s="117" customFormat="1" ht="15" x14ac:dyDescent="0.25">
      <c r="A1035" s="240"/>
      <c r="B1035" s="313"/>
      <c r="C1035" s="341" t="s">
        <v>817</v>
      </c>
      <c r="D1035" s="341"/>
      <c r="E1035" s="341"/>
      <c r="F1035" s="341"/>
      <c r="G1035" s="341"/>
      <c r="H1035" s="341"/>
      <c r="I1035" s="341"/>
      <c r="J1035" s="341"/>
      <c r="K1035" s="341"/>
      <c r="L1035" s="341"/>
      <c r="M1035" s="341"/>
      <c r="N1035" s="343"/>
      <c r="EZ1035" s="149"/>
      <c r="FA1035" s="231"/>
      <c r="FB1035" s="231"/>
      <c r="FC1035" s="231"/>
      <c r="FD1035" s="231"/>
      <c r="FE1035" s="164" t="s">
        <v>817</v>
      </c>
      <c r="FJ1035" s="231"/>
      <c r="FL1035" s="231"/>
    </row>
    <row r="1036" spans="1:168" s="117" customFormat="1" ht="68.25" x14ac:dyDescent="0.25">
      <c r="A1036" s="242"/>
      <c r="B1036" s="243" t="s">
        <v>624</v>
      </c>
      <c r="C1036" s="336" t="s">
        <v>625</v>
      </c>
      <c r="D1036" s="336"/>
      <c r="E1036" s="336"/>
      <c r="F1036" s="336"/>
      <c r="G1036" s="336"/>
      <c r="H1036" s="336"/>
      <c r="I1036" s="336"/>
      <c r="J1036" s="336"/>
      <c r="K1036" s="336"/>
      <c r="L1036" s="336"/>
      <c r="M1036" s="336"/>
      <c r="N1036" s="345"/>
      <c r="EZ1036" s="149"/>
      <c r="FA1036" s="231"/>
      <c r="FB1036" s="231"/>
      <c r="FC1036" s="231"/>
      <c r="FD1036" s="231"/>
      <c r="FF1036" s="164" t="s">
        <v>625</v>
      </c>
      <c r="FJ1036" s="231"/>
      <c r="FL1036" s="231"/>
    </row>
    <row r="1037" spans="1:168" s="117" customFormat="1" ht="15" x14ac:dyDescent="0.25">
      <c r="A1037" s="244"/>
      <c r="B1037" s="243" t="s">
        <v>57</v>
      </c>
      <c r="C1037" s="341" t="s">
        <v>64</v>
      </c>
      <c r="D1037" s="341"/>
      <c r="E1037" s="341"/>
      <c r="F1037" s="245"/>
      <c r="G1037" s="246"/>
      <c r="H1037" s="246"/>
      <c r="I1037" s="246"/>
      <c r="J1037" s="249">
        <v>507.6</v>
      </c>
      <c r="K1037" s="248">
        <v>1.1499999999999999</v>
      </c>
      <c r="L1037" s="249">
        <v>19.32</v>
      </c>
      <c r="M1037" s="248">
        <v>49.45</v>
      </c>
      <c r="N1037" s="251">
        <v>955.37</v>
      </c>
      <c r="EZ1037" s="149"/>
      <c r="FA1037" s="231"/>
      <c r="FB1037" s="231"/>
      <c r="FC1037" s="231"/>
      <c r="FD1037" s="231"/>
      <c r="FG1037" s="164" t="s">
        <v>64</v>
      </c>
      <c r="FJ1037" s="231"/>
      <c r="FL1037" s="231"/>
    </row>
    <row r="1038" spans="1:168" s="117" customFormat="1" ht="15" x14ac:dyDescent="0.25">
      <c r="A1038" s="244"/>
      <c r="B1038" s="243" t="s">
        <v>75</v>
      </c>
      <c r="C1038" s="341" t="s">
        <v>79</v>
      </c>
      <c r="D1038" s="341"/>
      <c r="E1038" s="341"/>
      <c r="F1038" s="245"/>
      <c r="G1038" s="246"/>
      <c r="H1038" s="246"/>
      <c r="I1038" s="246"/>
      <c r="J1038" s="249">
        <v>311.27999999999997</v>
      </c>
      <c r="K1038" s="248">
        <v>1.1499999999999999</v>
      </c>
      <c r="L1038" s="249">
        <v>11.85</v>
      </c>
      <c r="M1038" s="248">
        <v>14.53</v>
      </c>
      <c r="N1038" s="251">
        <v>172.18</v>
      </c>
      <c r="EZ1038" s="149"/>
      <c r="FA1038" s="231"/>
      <c r="FB1038" s="231"/>
      <c r="FC1038" s="231"/>
      <c r="FD1038" s="231"/>
      <c r="FG1038" s="164" t="s">
        <v>79</v>
      </c>
      <c r="FJ1038" s="231"/>
      <c r="FL1038" s="231"/>
    </row>
    <row r="1039" spans="1:168" s="117" customFormat="1" ht="15" x14ac:dyDescent="0.25">
      <c r="A1039" s="244"/>
      <c r="B1039" s="243" t="s">
        <v>80</v>
      </c>
      <c r="C1039" s="341" t="s">
        <v>81</v>
      </c>
      <c r="D1039" s="341"/>
      <c r="E1039" s="341"/>
      <c r="F1039" s="245"/>
      <c r="G1039" s="246"/>
      <c r="H1039" s="246"/>
      <c r="I1039" s="246"/>
      <c r="J1039" s="249">
        <v>31.38</v>
      </c>
      <c r="K1039" s="248">
        <v>1.1499999999999999</v>
      </c>
      <c r="L1039" s="249">
        <v>1.19</v>
      </c>
      <c r="M1039" s="248">
        <v>49.45</v>
      </c>
      <c r="N1039" s="251">
        <v>58.85</v>
      </c>
      <c r="EZ1039" s="149"/>
      <c r="FA1039" s="231"/>
      <c r="FB1039" s="231"/>
      <c r="FC1039" s="231"/>
      <c r="FD1039" s="231"/>
      <c r="FG1039" s="164" t="s">
        <v>81</v>
      </c>
      <c r="FJ1039" s="231"/>
      <c r="FL1039" s="231"/>
    </row>
    <row r="1040" spans="1:168" s="117" customFormat="1" ht="15" x14ac:dyDescent="0.25">
      <c r="A1040" s="244"/>
      <c r="B1040" s="243" t="s">
        <v>82</v>
      </c>
      <c r="C1040" s="341" t="s">
        <v>83</v>
      </c>
      <c r="D1040" s="341"/>
      <c r="E1040" s="341"/>
      <c r="F1040" s="245"/>
      <c r="G1040" s="246"/>
      <c r="H1040" s="246"/>
      <c r="I1040" s="246"/>
      <c r="J1040" s="249">
        <v>68.63</v>
      </c>
      <c r="K1040" s="246"/>
      <c r="L1040" s="249">
        <v>2.27</v>
      </c>
      <c r="M1040" s="248">
        <v>9.1199999999999992</v>
      </c>
      <c r="N1040" s="251">
        <v>20.7</v>
      </c>
      <c r="EZ1040" s="149"/>
      <c r="FA1040" s="231"/>
      <c r="FB1040" s="231"/>
      <c r="FC1040" s="231"/>
      <c r="FD1040" s="231"/>
      <c r="FG1040" s="164" t="s">
        <v>83</v>
      </c>
      <c r="FJ1040" s="231"/>
      <c r="FL1040" s="231"/>
    </row>
    <row r="1041" spans="1:168" s="117" customFormat="1" ht="15" x14ac:dyDescent="0.25">
      <c r="A1041" s="252"/>
      <c r="B1041" s="243"/>
      <c r="C1041" s="341" t="s">
        <v>65</v>
      </c>
      <c r="D1041" s="341"/>
      <c r="E1041" s="341"/>
      <c r="F1041" s="245" t="s">
        <v>66</v>
      </c>
      <c r="G1041" s="261">
        <v>54</v>
      </c>
      <c r="H1041" s="248">
        <v>1.1499999999999999</v>
      </c>
      <c r="I1041" s="272">
        <v>2.0555099999999999</v>
      </c>
      <c r="J1041" s="254"/>
      <c r="K1041" s="246"/>
      <c r="L1041" s="254"/>
      <c r="M1041" s="246"/>
      <c r="N1041" s="255"/>
      <c r="EZ1041" s="149"/>
      <c r="FA1041" s="231"/>
      <c r="FB1041" s="231"/>
      <c r="FC1041" s="231"/>
      <c r="FD1041" s="231"/>
      <c r="FH1041" s="164" t="s">
        <v>65</v>
      </c>
      <c r="FJ1041" s="231"/>
      <c r="FL1041" s="231"/>
    </row>
    <row r="1042" spans="1:168" s="117" customFormat="1" ht="15" x14ac:dyDescent="0.25">
      <c r="A1042" s="252"/>
      <c r="B1042" s="243"/>
      <c r="C1042" s="341" t="s">
        <v>84</v>
      </c>
      <c r="D1042" s="341"/>
      <c r="E1042" s="341"/>
      <c r="F1042" s="245" t="s">
        <v>66</v>
      </c>
      <c r="G1042" s="271">
        <v>2.5</v>
      </c>
      <c r="H1042" s="248">
        <v>1.1499999999999999</v>
      </c>
      <c r="I1042" s="253">
        <v>9.5162499999999997E-2</v>
      </c>
      <c r="J1042" s="254"/>
      <c r="K1042" s="246"/>
      <c r="L1042" s="254"/>
      <c r="M1042" s="246"/>
      <c r="N1042" s="255"/>
      <c r="EZ1042" s="149"/>
      <c r="FA1042" s="231"/>
      <c r="FB1042" s="231"/>
      <c r="FC1042" s="231"/>
      <c r="FD1042" s="231"/>
      <c r="FH1042" s="164" t="s">
        <v>84</v>
      </c>
      <c r="FJ1042" s="231"/>
      <c r="FL1042" s="231"/>
    </row>
    <row r="1043" spans="1:168" s="117" customFormat="1" ht="15" x14ac:dyDescent="0.25">
      <c r="A1043" s="240"/>
      <c r="B1043" s="243"/>
      <c r="C1043" s="344" t="s">
        <v>67</v>
      </c>
      <c r="D1043" s="344"/>
      <c r="E1043" s="344"/>
      <c r="F1043" s="256"/>
      <c r="G1043" s="257"/>
      <c r="H1043" s="257"/>
      <c r="I1043" s="257"/>
      <c r="J1043" s="259">
        <v>887.51</v>
      </c>
      <c r="K1043" s="257"/>
      <c r="L1043" s="259">
        <v>33.44</v>
      </c>
      <c r="M1043" s="257"/>
      <c r="N1043" s="260">
        <v>1148.25</v>
      </c>
      <c r="EZ1043" s="149"/>
      <c r="FA1043" s="231"/>
      <c r="FB1043" s="231"/>
      <c r="FC1043" s="231"/>
      <c r="FD1043" s="231"/>
      <c r="FI1043" s="164" t="s">
        <v>67</v>
      </c>
      <c r="FJ1043" s="231"/>
      <c r="FL1043" s="231"/>
    </row>
    <row r="1044" spans="1:168" s="117" customFormat="1" ht="15" x14ac:dyDescent="0.25">
      <c r="A1044" s="252"/>
      <c r="B1044" s="243"/>
      <c r="C1044" s="341" t="s">
        <v>68</v>
      </c>
      <c r="D1044" s="341"/>
      <c r="E1044" s="341"/>
      <c r="F1044" s="245"/>
      <c r="G1044" s="246"/>
      <c r="H1044" s="246"/>
      <c r="I1044" s="246"/>
      <c r="J1044" s="254"/>
      <c r="K1044" s="246"/>
      <c r="L1044" s="249">
        <v>20.51</v>
      </c>
      <c r="M1044" s="246"/>
      <c r="N1044" s="250">
        <v>1014.22</v>
      </c>
      <c r="EZ1044" s="149"/>
      <c r="FA1044" s="231"/>
      <c r="FB1044" s="231"/>
      <c r="FC1044" s="231"/>
      <c r="FD1044" s="231"/>
      <c r="FH1044" s="164" t="s">
        <v>68</v>
      </c>
      <c r="FJ1044" s="231"/>
      <c r="FL1044" s="231"/>
    </row>
    <row r="1045" spans="1:168" s="117" customFormat="1" ht="23.25" x14ac:dyDescent="0.25">
      <c r="A1045" s="252"/>
      <c r="B1045" s="243" t="s">
        <v>649</v>
      </c>
      <c r="C1045" s="341" t="s">
        <v>650</v>
      </c>
      <c r="D1045" s="341"/>
      <c r="E1045" s="341"/>
      <c r="F1045" s="245" t="s">
        <v>71</v>
      </c>
      <c r="G1045" s="261">
        <v>97</v>
      </c>
      <c r="H1045" s="246"/>
      <c r="I1045" s="261">
        <v>97</v>
      </c>
      <c r="J1045" s="254"/>
      <c r="K1045" s="246"/>
      <c r="L1045" s="249">
        <v>19.89</v>
      </c>
      <c r="M1045" s="246"/>
      <c r="N1045" s="251">
        <v>983.79</v>
      </c>
      <c r="EZ1045" s="149"/>
      <c r="FA1045" s="231"/>
      <c r="FB1045" s="231"/>
      <c r="FC1045" s="231"/>
      <c r="FD1045" s="231"/>
      <c r="FH1045" s="164" t="s">
        <v>650</v>
      </c>
      <c r="FJ1045" s="231"/>
      <c r="FL1045" s="231"/>
    </row>
    <row r="1046" spans="1:168" s="117" customFormat="1" ht="23.25" x14ac:dyDescent="0.25">
      <c r="A1046" s="252"/>
      <c r="B1046" s="243" t="s">
        <v>651</v>
      </c>
      <c r="C1046" s="341" t="s">
        <v>652</v>
      </c>
      <c r="D1046" s="341"/>
      <c r="E1046" s="341"/>
      <c r="F1046" s="245" t="s">
        <v>71</v>
      </c>
      <c r="G1046" s="261">
        <v>51</v>
      </c>
      <c r="H1046" s="246"/>
      <c r="I1046" s="261">
        <v>51</v>
      </c>
      <c r="J1046" s="254"/>
      <c r="K1046" s="246"/>
      <c r="L1046" s="249">
        <v>10.46</v>
      </c>
      <c r="M1046" s="246"/>
      <c r="N1046" s="251">
        <v>517.25</v>
      </c>
      <c r="EZ1046" s="149"/>
      <c r="FA1046" s="231"/>
      <c r="FB1046" s="231"/>
      <c r="FC1046" s="231"/>
      <c r="FD1046" s="231"/>
      <c r="FH1046" s="164" t="s">
        <v>652</v>
      </c>
      <c r="FJ1046" s="231"/>
      <c r="FL1046" s="231"/>
    </row>
    <row r="1047" spans="1:168" s="117" customFormat="1" ht="15" x14ac:dyDescent="0.25">
      <c r="A1047" s="262"/>
      <c r="B1047" s="312"/>
      <c r="C1047" s="342" t="s">
        <v>74</v>
      </c>
      <c r="D1047" s="342"/>
      <c r="E1047" s="342"/>
      <c r="F1047" s="234"/>
      <c r="G1047" s="235"/>
      <c r="H1047" s="235"/>
      <c r="I1047" s="235"/>
      <c r="J1047" s="238"/>
      <c r="K1047" s="235"/>
      <c r="L1047" s="264">
        <v>63.79</v>
      </c>
      <c r="M1047" s="257"/>
      <c r="N1047" s="265">
        <v>2649.29</v>
      </c>
      <c r="EZ1047" s="149"/>
      <c r="FA1047" s="231"/>
      <c r="FB1047" s="231"/>
      <c r="FC1047" s="231"/>
      <c r="FD1047" s="231"/>
      <c r="FJ1047" s="231" t="s">
        <v>74</v>
      </c>
      <c r="FL1047" s="231"/>
    </row>
    <row r="1048" spans="1:168" s="117" customFormat="1" ht="45" x14ac:dyDescent="0.25">
      <c r="A1048" s="232" t="s">
        <v>818</v>
      </c>
      <c r="B1048" s="314" t="s">
        <v>560</v>
      </c>
      <c r="C1048" s="342" t="s">
        <v>559</v>
      </c>
      <c r="D1048" s="342"/>
      <c r="E1048" s="342"/>
      <c r="F1048" s="234" t="s">
        <v>118</v>
      </c>
      <c r="G1048" s="235">
        <v>4</v>
      </c>
      <c r="H1048" s="236">
        <v>1</v>
      </c>
      <c r="I1048" s="236">
        <v>4</v>
      </c>
      <c r="J1048" s="264">
        <v>463.27</v>
      </c>
      <c r="K1048" s="266">
        <v>1.04236</v>
      </c>
      <c r="L1048" s="267">
        <v>1931.58</v>
      </c>
      <c r="M1048" s="268">
        <v>9.1199999999999992</v>
      </c>
      <c r="N1048" s="265">
        <v>17616.009999999998</v>
      </c>
      <c r="EZ1048" s="149"/>
      <c r="FA1048" s="231"/>
      <c r="FB1048" s="231" t="s">
        <v>559</v>
      </c>
      <c r="FC1048" s="231" t="s">
        <v>9</v>
      </c>
      <c r="FD1048" s="231" t="s">
        <v>9</v>
      </c>
      <c r="FJ1048" s="231"/>
      <c r="FL1048" s="231"/>
    </row>
    <row r="1049" spans="1:168" s="117" customFormat="1" ht="15" x14ac:dyDescent="0.25">
      <c r="A1049" s="240"/>
      <c r="B1049" s="313"/>
      <c r="C1049" s="341" t="s">
        <v>676</v>
      </c>
      <c r="D1049" s="341"/>
      <c r="E1049" s="341"/>
      <c r="F1049" s="341"/>
      <c r="G1049" s="341"/>
      <c r="H1049" s="341"/>
      <c r="I1049" s="341"/>
      <c r="J1049" s="341"/>
      <c r="K1049" s="341"/>
      <c r="L1049" s="341"/>
      <c r="M1049" s="341"/>
      <c r="N1049" s="343"/>
      <c r="EZ1049" s="149"/>
      <c r="FA1049" s="231"/>
      <c r="FB1049" s="231"/>
      <c r="FC1049" s="231"/>
      <c r="FD1049" s="231"/>
      <c r="FJ1049" s="231"/>
      <c r="FK1049" s="164" t="s">
        <v>676</v>
      </c>
      <c r="FL1049" s="231"/>
    </row>
    <row r="1050" spans="1:168" s="117" customFormat="1" ht="15" x14ac:dyDescent="0.25">
      <c r="A1050" s="242"/>
      <c r="B1050" s="243"/>
      <c r="C1050" s="336" t="s">
        <v>631</v>
      </c>
      <c r="D1050" s="336"/>
      <c r="E1050" s="336"/>
      <c r="F1050" s="336"/>
      <c r="G1050" s="336"/>
      <c r="H1050" s="336"/>
      <c r="I1050" s="336"/>
      <c r="J1050" s="336"/>
      <c r="K1050" s="336"/>
      <c r="L1050" s="336"/>
      <c r="M1050" s="336"/>
      <c r="N1050" s="345"/>
      <c r="EZ1050" s="149"/>
      <c r="FA1050" s="231"/>
      <c r="FB1050" s="231"/>
      <c r="FC1050" s="231"/>
      <c r="FD1050" s="231"/>
      <c r="FF1050" s="164" t="s">
        <v>631</v>
      </c>
      <c r="FJ1050" s="231"/>
      <c r="FL1050" s="231"/>
    </row>
    <row r="1051" spans="1:168" s="117" customFormat="1" ht="15" x14ac:dyDescent="0.25">
      <c r="A1051" s="242"/>
      <c r="B1051" s="243"/>
      <c r="C1051" s="336" t="s">
        <v>632</v>
      </c>
      <c r="D1051" s="336"/>
      <c r="E1051" s="336"/>
      <c r="F1051" s="336"/>
      <c r="G1051" s="336"/>
      <c r="H1051" s="336"/>
      <c r="I1051" s="336"/>
      <c r="J1051" s="336"/>
      <c r="K1051" s="336"/>
      <c r="L1051" s="336"/>
      <c r="M1051" s="336"/>
      <c r="N1051" s="345"/>
      <c r="EZ1051" s="149"/>
      <c r="FA1051" s="231"/>
      <c r="FB1051" s="231"/>
      <c r="FC1051" s="231"/>
      <c r="FD1051" s="231"/>
      <c r="FF1051" s="164" t="s">
        <v>632</v>
      </c>
      <c r="FJ1051" s="231"/>
      <c r="FL1051" s="231"/>
    </row>
    <row r="1052" spans="1:168" s="117" customFormat="1" ht="15" x14ac:dyDescent="0.25">
      <c r="A1052" s="262"/>
      <c r="B1052" s="312"/>
      <c r="C1052" s="342" t="s">
        <v>74</v>
      </c>
      <c r="D1052" s="342"/>
      <c r="E1052" s="342"/>
      <c r="F1052" s="234"/>
      <c r="G1052" s="235"/>
      <c r="H1052" s="235"/>
      <c r="I1052" s="235"/>
      <c r="J1052" s="238"/>
      <c r="K1052" s="235"/>
      <c r="L1052" s="267">
        <v>1931.58</v>
      </c>
      <c r="M1052" s="257"/>
      <c r="N1052" s="265">
        <v>17616.009999999998</v>
      </c>
      <c r="EZ1052" s="149"/>
      <c r="FA1052" s="231"/>
      <c r="FB1052" s="231"/>
      <c r="FC1052" s="231"/>
      <c r="FD1052" s="231"/>
      <c r="FJ1052" s="231" t="s">
        <v>74</v>
      </c>
      <c r="FL1052" s="231"/>
    </row>
    <row r="1053" spans="1:168" s="117" customFormat="1" ht="34.5" x14ac:dyDescent="0.25">
      <c r="A1053" s="232" t="s">
        <v>819</v>
      </c>
      <c r="B1053" s="314" t="s">
        <v>673</v>
      </c>
      <c r="C1053" s="342" t="s">
        <v>820</v>
      </c>
      <c r="D1053" s="342"/>
      <c r="E1053" s="342"/>
      <c r="F1053" s="234" t="s">
        <v>253</v>
      </c>
      <c r="G1053" s="235">
        <v>2.2100000000000002E-2</v>
      </c>
      <c r="H1053" s="236">
        <v>1</v>
      </c>
      <c r="I1053" s="237">
        <v>2.2100000000000002E-2</v>
      </c>
      <c r="J1053" s="238"/>
      <c r="K1053" s="235"/>
      <c r="L1053" s="238"/>
      <c r="M1053" s="235"/>
      <c r="N1053" s="239"/>
      <c r="EZ1053" s="149"/>
      <c r="FA1053" s="231"/>
      <c r="FB1053" s="231" t="s">
        <v>820</v>
      </c>
      <c r="FC1053" s="231" t="s">
        <v>9</v>
      </c>
      <c r="FD1053" s="231" t="s">
        <v>9</v>
      </c>
      <c r="FJ1053" s="231"/>
      <c r="FL1053" s="231"/>
    </row>
    <row r="1054" spans="1:168" s="117" customFormat="1" ht="15" x14ac:dyDescent="0.25">
      <c r="A1054" s="240"/>
      <c r="B1054" s="313"/>
      <c r="C1054" s="341" t="s">
        <v>821</v>
      </c>
      <c r="D1054" s="341"/>
      <c r="E1054" s="341"/>
      <c r="F1054" s="341"/>
      <c r="G1054" s="341"/>
      <c r="H1054" s="341"/>
      <c r="I1054" s="341"/>
      <c r="J1054" s="341"/>
      <c r="K1054" s="341"/>
      <c r="L1054" s="341"/>
      <c r="M1054" s="341"/>
      <c r="N1054" s="343"/>
      <c r="EZ1054" s="149"/>
      <c r="FA1054" s="231"/>
      <c r="FB1054" s="231"/>
      <c r="FC1054" s="231"/>
      <c r="FD1054" s="231"/>
      <c r="FE1054" s="164" t="s">
        <v>821</v>
      </c>
      <c r="FJ1054" s="231"/>
      <c r="FL1054" s="231"/>
    </row>
    <row r="1055" spans="1:168" s="117" customFormat="1" ht="68.25" x14ac:dyDescent="0.25">
      <c r="A1055" s="242"/>
      <c r="B1055" s="243" t="s">
        <v>624</v>
      </c>
      <c r="C1055" s="336" t="s">
        <v>625</v>
      </c>
      <c r="D1055" s="336"/>
      <c r="E1055" s="336"/>
      <c r="F1055" s="336"/>
      <c r="G1055" s="336"/>
      <c r="H1055" s="336"/>
      <c r="I1055" s="336"/>
      <c r="J1055" s="336"/>
      <c r="K1055" s="336"/>
      <c r="L1055" s="336"/>
      <c r="M1055" s="336"/>
      <c r="N1055" s="345"/>
      <c r="EZ1055" s="149"/>
      <c r="FA1055" s="231"/>
      <c r="FB1055" s="231"/>
      <c r="FC1055" s="231"/>
      <c r="FD1055" s="231"/>
      <c r="FF1055" s="164" t="s">
        <v>625</v>
      </c>
      <c r="FJ1055" s="231"/>
      <c r="FL1055" s="231"/>
    </row>
    <row r="1056" spans="1:168" s="117" customFormat="1" ht="15" x14ac:dyDescent="0.25">
      <c r="A1056" s="242"/>
      <c r="B1056" s="243" t="s">
        <v>699</v>
      </c>
      <c r="C1056" s="336" t="s">
        <v>700</v>
      </c>
      <c r="D1056" s="336"/>
      <c r="E1056" s="336"/>
      <c r="F1056" s="336"/>
      <c r="G1056" s="336"/>
      <c r="H1056" s="336"/>
      <c r="I1056" s="336"/>
      <c r="J1056" s="336"/>
      <c r="K1056" s="336"/>
      <c r="L1056" s="336"/>
      <c r="M1056" s="336"/>
      <c r="N1056" s="345"/>
      <c r="EZ1056" s="149"/>
      <c r="FA1056" s="231"/>
      <c r="FB1056" s="231"/>
      <c r="FC1056" s="231"/>
      <c r="FD1056" s="231"/>
      <c r="FF1056" s="164" t="s">
        <v>700</v>
      </c>
      <c r="FJ1056" s="231"/>
      <c r="FL1056" s="231"/>
    </row>
    <row r="1057" spans="1:168" s="117" customFormat="1" ht="15" x14ac:dyDescent="0.25">
      <c r="A1057" s="244"/>
      <c r="B1057" s="243" t="s">
        <v>57</v>
      </c>
      <c r="C1057" s="341" t="s">
        <v>64</v>
      </c>
      <c r="D1057" s="341"/>
      <c r="E1057" s="341"/>
      <c r="F1057" s="245"/>
      <c r="G1057" s="246"/>
      <c r="H1057" s="246"/>
      <c r="I1057" s="246"/>
      <c r="J1057" s="249">
        <v>507.6</v>
      </c>
      <c r="K1057" s="269">
        <v>1.2649999999999999</v>
      </c>
      <c r="L1057" s="249">
        <v>14.19</v>
      </c>
      <c r="M1057" s="248">
        <v>49.45</v>
      </c>
      <c r="N1057" s="251">
        <v>701.7</v>
      </c>
      <c r="EZ1057" s="149"/>
      <c r="FA1057" s="231"/>
      <c r="FB1057" s="231"/>
      <c r="FC1057" s="231"/>
      <c r="FD1057" s="231"/>
      <c r="FG1057" s="164" t="s">
        <v>64</v>
      </c>
      <c r="FJ1057" s="231"/>
      <c r="FL1057" s="231"/>
    </row>
    <row r="1058" spans="1:168" s="117" customFormat="1" ht="15" x14ac:dyDescent="0.25">
      <c r="A1058" s="244"/>
      <c r="B1058" s="243" t="s">
        <v>75</v>
      </c>
      <c r="C1058" s="341" t="s">
        <v>79</v>
      </c>
      <c r="D1058" s="341"/>
      <c r="E1058" s="341"/>
      <c r="F1058" s="245"/>
      <c r="G1058" s="246"/>
      <c r="H1058" s="246"/>
      <c r="I1058" s="246"/>
      <c r="J1058" s="249">
        <v>311.27999999999997</v>
      </c>
      <c r="K1058" s="248">
        <v>1.1499999999999999</v>
      </c>
      <c r="L1058" s="249">
        <v>7.91</v>
      </c>
      <c r="M1058" s="248">
        <v>14.53</v>
      </c>
      <c r="N1058" s="251">
        <v>114.93</v>
      </c>
      <c r="EZ1058" s="149"/>
      <c r="FA1058" s="231"/>
      <c r="FB1058" s="231"/>
      <c r="FC1058" s="231"/>
      <c r="FD1058" s="231"/>
      <c r="FG1058" s="164" t="s">
        <v>79</v>
      </c>
      <c r="FJ1058" s="231"/>
      <c r="FL1058" s="231"/>
    </row>
    <row r="1059" spans="1:168" s="117" customFormat="1" ht="15" x14ac:dyDescent="0.25">
      <c r="A1059" s="244"/>
      <c r="B1059" s="243" t="s">
        <v>80</v>
      </c>
      <c r="C1059" s="341" t="s">
        <v>81</v>
      </c>
      <c r="D1059" s="341"/>
      <c r="E1059" s="341"/>
      <c r="F1059" s="245"/>
      <c r="G1059" s="246"/>
      <c r="H1059" s="246"/>
      <c r="I1059" s="246"/>
      <c r="J1059" s="249">
        <v>31.38</v>
      </c>
      <c r="K1059" s="248">
        <v>1.1499999999999999</v>
      </c>
      <c r="L1059" s="249">
        <v>0.8</v>
      </c>
      <c r="M1059" s="248">
        <v>49.45</v>
      </c>
      <c r="N1059" s="251">
        <v>39.56</v>
      </c>
      <c r="EZ1059" s="149"/>
      <c r="FA1059" s="231"/>
      <c r="FB1059" s="231"/>
      <c r="FC1059" s="231"/>
      <c r="FD1059" s="231"/>
      <c r="FG1059" s="164" t="s">
        <v>81</v>
      </c>
      <c r="FJ1059" s="231"/>
      <c r="FL1059" s="231"/>
    </row>
    <row r="1060" spans="1:168" s="117" customFormat="1" ht="15" x14ac:dyDescent="0.25">
      <c r="A1060" s="244"/>
      <c r="B1060" s="243" t="s">
        <v>82</v>
      </c>
      <c r="C1060" s="341" t="s">
        <v>83</v>
      </c>
      <c r="D1060" s="341"/>
      <c r="E1060" s="341"/>
      <c r="F1060" s="245"/>
      <c r="G1060" s="246"/>
      <c r="H1060" s="246"/>
      <c r="I1060" s="246"/>
      <c r="J1060" s="249">
        <v>68.63</v>
      </c>
      <c r="K1060" s="246"/>
      <c r="L1060" s="249">
        <v>1.52</v>
      </c>
      <c r="M1060" s="248">
        <v>9.1199999999999992</v>
      </c>
      <c r="N1060" s="251">
        <v>13.86</v>
      </c>
      <c r="EZ1060" s="149"/>
      <c r="FA1060" s="231"/>
      <c r="FB1060" s="231"/>
      <c r="FC1060" s="231"/>
      <c r="FD1060" s="231"/>
      <c r="FG1060" s="164" t="s">
        <v>83</v>
      </c>
      <c r="FJ1060" s="231"/>
      <c r="FL1060" s="231"/>
    </row>
    <row r="1061" spans="1:168" s="117" customFormat="1" ht="15" x14ac:dyDescent="0.25">
      <c r="A1061" s="252"/>
      <c r="B1061" s="243"/>
      <c r="C1061" s="341" t="s">
        <v>65</v>
      </c>
      <c r="D1061" s="341"/>
      <c r="E1061" s="341"/>
      <c r="F1061" s="245" t="s">
        <v>66</v>
      </c>
      <c r="G1061" s="261">
        <v>54</v>
      </c>
      <c r="H1061" s="269">
        <v>1.2649999999999999</v>
      </c>
      <c r="I1061" s="274">
        <v>1.5096510000000001</v>
      </c>
      <c r="J1061" s="254"/>
      <c r="K1061" s="246"/>
      <c r="L1061" s="254"/>
      <c r="M1061" s="246"/>
      <c r="N1061" s="255"/>
      <c r="EZ1061" s="149"/>
      <c r="FA1061" s="231"/>
      <c r="FB1061" s="231"/>
      <c r="FC1061" s="231"/>
      <c r="FD1061" s="231"/>
      <c r="FH1061" s="164" t="s">
        <v>65</v>
      </c>
      <c r="FJ1061" s="231"/>
      <c r="FL1061" s="231"/>
    </row>
    <row r="1062" spans="1:168" s="117" customFormat="1" ht="15" x14ac:dyDescent="0.25">
      <c r="A1062" s="252"/>
      <c r="B1062" s="243"/>
      <c r="C1062" s="341" t="s">
        <v>84</v>
      </c>
      <c r="D1062" s="341"/>
      <c r="E1062" s="341"/>
      <c r="F1062" s="245" t="s">
        <v>66</v>
      </c>
      <c r="G1062" s="271">
        <v>2.5</v>
      </c>
      <c r="H1062" s="248">
        <v>1.1499999999999999</v>
      </c>
      <c r="I1062" s="253">
        <v>6.3537499999999997E-2</v>
      </c>
      <c r="J1062" s="254"/>
      <c r="K1062" s="246"/>
      <c r="L1062" s="254"/>
      <c r="M1062" s="246"/>
      <c r="N1062" s="255"/>
      <c r="EZ1062" s="149"/>
      <c r="FA1062" s="231"/>
      <c r="FB1062" s="231"/>
      <c r="FC1062" s="231"/>
      <c r="FD1062" s="231"/>
      <c r="FH1062" s="164" t="s">
        <v>84</v>
      </c>
      <c r="FJ1062" s="231"/>
      <c r="FL1062" s="231"/>
    </row>
    <row r="1063" spans="1:168" s="117" customFormat="1" ht="15" x14ac:dyDescent="0.25">
      <c r="A1063" s="240"/>
      <c r="B1063" s="243"/>
      <c r="C1063" s="344" t="s">
        <v>67</v>
      </c>
      <c r="D1063" s="344"/>
      <c r="E1063" s="344"/>
      <c r="F1063" s="256"/>
      <c r="G1063" s="257"/>
      <c r="H1063" s="257"/>
      <c r="I1063" s="257"/>
      <c r="J1063" s="259">
        <v>887.51</v>
      </c>
      <c r="K1063" s="257"/>
      <c r="L1063" s="259">
        <v>23.62</v>
      </c>
      <c r="M1063" s="257"/>
      <c r="N1063" s="275">
        <v>830.49</v>
      </c>
      <c r="EZ1063" s="149"/>
      <c r="FA1063" s="231"/>
      <c r="FB1063" s="231"/>
      <c r="FC1063" s="231"/>
      <c r="FD1063" s="231"/>
      <c r="FI1063" s="164" t="s">
        <v>67</v>
      </c>
      <c r="FJ1063" s="231"/>
      <c r="FL1063" s="231"/>
    </row>
    <row r="1064" spans="1:168" s="117" customFormat="1" ht="15" x14ac:dyDescent="0.25">
      <c r="A1064" s="252"/>
      <c r="B1064" s="243"/>
      <c r="C1064" s="341" t="s">
        <v>68</v>
      </c>
      <c r="D1064" s="341"/>
      <c r="E1064" s="341"/>
      <c r="F1064" s="245"/>
      <c r="G1064" s="246"/>
      <c r="H1064" s="246"/>
      <c r="I1064" s="246"/>
      <c r="J1064" s="254"/>
      <c r="K1064" s="246"/>
      <c r="L1064" s="249">
        <v>14.99</v>
      </c>
      <c r="M1064" s="246"/>
      <c r="N1064" s="251">
        <v>741.26</v>
      </c>
      <c r="EZ1064" s="149"/>
      <c r="FA1064" s="231"/>
      <c r="FB1064" s="231"/>
      <c r="FC1064" s="231"/>
      <c r="FD1064" s="231"/>
      <c r="FH1064" s="164" t="s">
        <v>68</v>
      </c>
      <c r="FJ1064" s="231"/>
      <c r="FL1064" s="231"/>
    </row>
    <row r="1065" spans="1:168" s="117" customFormat="1" ht="23.25" x14ac:dyDescent="0.25">
      <c r="A1065" s="252"/>
      <c r="B1065" s="243" t="s">
        <v>649</v>
      </c>
      <c r="C1065" s="341" t="s">
        <v>650</v>
      </c>
      <c r="D1065" s="341"/>
      <c r="E1065" s="341"/>
      <c r="F1065" s="245" t="s">
        <v>71</v>
      </c>
      <c r="G1065" s="261">
        <v>97</v>
      </c>
      <c r="H1065" s="246"/>
      <c r="I1065" s="261">
        <v>97</v>
      </c>
      <c r="J1065" s="254"/>
      <c r="K1065" s="246"/>
      <c r="L1065" s="249">
        <v>14.54</v>
      </c>
      <c r="M1065" s="246"/>
      <c r="N1065" s="251">
        <v>719.02</v>
      </c>
      <c r="EZ1065" s="149"/>
      <c r="FA1065" s="231"/>
      <c r="FB1065" s="231"/>
      <c r="FC1065" s="231"/>
      <c r="FD1065" s="231"/>
      <c r="FH1065" s="164" t="s">
        <v>650</v>
      </c>
      <c r="FJ1065" s="231"/>
      <c r="FL1065" s="231"/>
    </row>
    <row r="1066" spans="1:168" s="117" customFormat="1" ht="23.25" x14ac:dyDescent="0.25">
      <c r="A1066" s="252"/>
      <c r="B1066" s="243" t="s">
        <v>651</v>
      </c>
      <c r="C1066" s="341" t="s">
        <v>652</v>
      </c>
      <c r="D1066" s="341"/>
      <c r="E1066" s="341"/>
      <c r="F1066" s="245" t="s">
        <v>71</v>
      </c>
      <c r="G1066" s="261">
        <v>51</v>
      </c>
      <c r="H1066" s="246"/>
      <c r="I1066" s="261">
        <v>51</v>
      </c>
      <c r="J1066" s="254"/>
      <c r="K1066" s="246"/>
      <c r="L1066" s="249">
        <v>7.64</v>
      </c>
      <c r="M1066" s="246"/>
      <c r="N1066" s="251">
        <v>378.04</v>
      </c>
      <c r="EZ1066" s="149"/>
      <c r="FA1066" s="231"/>
      <c r="FB1066" s="231"/>
      <c r="FC1066" s="231"/>
      <c r="FD1066" s="231"/>
      <c r="FH1066" s="164" t="s">
        <v>652</v>
      </c>
      <c r="FJ1066" s="231"/>
      <c r="FL1066" s="231"/>
    </row>
    <row r="1067" spans="1:168" s="117" customFormat="1" ht="15" x14ac:dyDescent="0.25">
      <c r="A1067" s="262"/>
      <c r="B1067" s="312"/>
      <c r="C1067" s="342" t="s">
        <v>74</v>
      </c>
      <c r="D1067" s="342"/>
      <c r="E1067" s="342"/>
      <c r="F1067" s="234"/>
      <c r="G1067" s="235"/>
      <c r="H1067" s="235"/>
      <c r="I1067" s="235"/>
      <c r="J1067" s="238"/>
      <c r="K1067" s="235"/>
      <c r="L1067" s="264">
        <v>45.8</v>
      </c>
      <c r="M1067" s="257"/>
      <c r="N1067" s="265">
        <v>1927.55</v>
      </c>
      <c r="EZ1067" s="149"/>
      <c r="FA1067" s="231"/>
      <c r="FB1067" s="231"/>
      <c r="FC1067" s="231"/>
      <c r="FD1067" s="231"/>
      <c r="FJ1067" s="231" t="s">
        <v>74</v>
      </c>
      <c r="FL1067" s="231"/>
    </row>
    <row r="1068" spans="1:168" s="117" customFormat="1" ht="45" x14ac:dyDescent="0.25">
      <c r="A1068" s="232" t="s">
        <v>822</v>
      </c>
      <c r="B1068" s="314" t="s">
        <v>560</v>
      </c>
      <c r="C1068" s="342" t="s">
        <v>559</v>
      </c>
      <c r="D1068" s="342"/>
      <c r="E1068" s="342"/>
      <c r="F1068" s="234" t="s">
        <v>118</v>
      </c>
      <c r="G1068" s="235">
        <v>2.7</v>
      </c>
      <c r="H1068" s="236">
        <v>1</v>
      </c>
      <c r="I1068" s="277">
        <v>2.7</v>
      </c>
      <c r="J1068" s="264">
        <v>463.27</v>
      </c>
      <c r="K1068" s="266">
        <v>1.04236</v>
      </c>
      <c r="L1068" s="267">
        <v>1303.81</v>
      </c>
      <c r="M1068" s="268">
        <v>9.1199999999999992</v>
      </c>
      <c r="N1068" s="265">
        <v>11890.75</v>
      </c>
      <c r="EZ1068" s="149"/>
      <c r="FA1068" s="231"/>
      <c r="FB1068" s="231" t="s">
        <v>559</v>
      </c>
      <c r="FC1068" s="231" t="s">
        <v>9</v>
      </c>
      <c r="FD1068" s="231" t="s">
        <v>9</v>
      </c>
      <c r="FJ1068" s="231"/>
      <c r="FL1068" s="231"/>
    </row>
    <row r="1069" spans="1:168" s="117" customFormat="1" ht="15" x14ac:dyDescent="0.25">
      <c r="A1069" s="240"/>
      <c r="B1069" s="313"/>
      <c r="C1069" s="341" t="s">
        <v>676</v>
      </c>
      <c r="D1069" s="341"/>
      <c r="E1069" s="341"/>
      <c r="F1069" s="341"/>
      <c r="G1069" s="341"/>
      <c r="H1069" s="341"/>
      <c r="I1069" s="341"/>
      <c r="J1069" s="341"/>
      <c r="K1069" s="341"/>
      <c r="L1069" s="341"/>
      <c r="M1069" s="341"/>
      <c r="N1069" s="343"/>
      <c r="EZ1069" s="149"/>
      <c r="FA1069" s="231"/>
      <c r="FB1069" s="231"/>
      <c r="FC1069" s="231"/>
      <c r="FD1069" s="231"/>
      <c r="FJ1069" s="231"/>
      <c r="FK1069" s="164" t="s">
        <v>676</v>
      </c>
      <c r="FL1069" s="231"/>
    </row>
    <row r="1070" spans="1:168" s="117" customFormat="1" ht="15" x14ac:dyDescent="0.25">
      <c r="A1070" s="242"/>
      <c r="B1070" s="243"/>
      <c r="C1070" s="336" t="s">
        <v>631</v>
      </c>
      <c r="D1070" s="336"/>
      <c r="E1070" s="336"/>
      <c r="F1070" s="336"/>
      <c r="G1070" s="336"/>
      <c r="H1070" s="336"/>
      <c r="I1070" s="336"/>
      <c r="J1070" s="336"/>
      <c r="K1070" s="336"/>
      <c r="L1070" s="336"/>
      <c r="M1070" s="336"/>
      <c r="N1070" s="345"/>
      <c r="EZ1070" s="149"/>
      <c r="FA1070" s="231"/>
      <c r="FB1070" s="231"/>
      <c r="FC1070" s="231"/>
      <c r="FD1070" s="231"/>
      <c r="FF1070" s="164" t="s">
        <v>631</v>
      </c>
      <c r="FJ1070" s="231"/>
      <c r="FL1070" s="231"/>
    </row>
    <row r="1071" spans="1:168" s="117" customFormat="1" ht="15" x14ac:dyDescent="0.25">
      <c r="A1071" s="242"/>
      <c r="B1071" s="243"/>
      <c r="C1071" s="336" t="s">
        <v>632</v>
      </c>
      <c r="D1071" s="336"/>
      <c r="E1071" s="336"/>
      <c r="F1071" s="336"/>
      <c r="G1071" s="336"/>
      <c r="H1071" s="336"/>
      <c r="I1071" s="336"/>
      <c r="J1071" s="336"/>
      <c r="K1071" s="336"/>
      <c r="L1071" s="336"/>
      <c r="M1071" s="336"/>
      <c r="N1071" s="345"/>
      <c r="EZ1071" s="149"/>
      <c r="FA1071" s="231"/>
      <c r="FB1071" s="231"/>
      <c r="FC1071" s="231"/>
      <c r="FD1071" s="231"/>
      <c r="FF1071" s="164" t="s">
        <v>632</v>
      </c>
      <c r="FJ1071" s="231"/>
      <c r="FL1071" s="231"/>
    </row>
    <row r="1072" spans="1:168" s="117" customFormat="1" ht="15" x14ac:dyDescent="0.25">
      <c r="A1072" s="262"/>
      <c r="B1072" s="312"/>
      <c r="C1072" s="342" t="s">
        <v>74</v>
      </c>
      <c r="D1072" s="342"/>
      <c r="E1072" s="342"/>
      <c r="F1072" s="234"/>
      <c r="G1072" s="235"/>
      <c r="H1072" s="235"/>
      <c r="I1072" s="235"/>
      <c r="J1072" s="238"/>
      <c r="K1072" s="235"/>
      <c r="L1072" s="267">
        <v>1303.81</v>
      </c>
      <c r="M1072" s="257"/>
      <c r="N1072" s="265">
        <v>11890.75</v>
      </c>
      <c r="EZ1072" s="149"/>
      <c r="FA1072" s="231"/>
      <c r="FB1072" s="231"/>
      <c r="FC1072" s="231"/>
      <c r="FD1072" s="231"/>
      <c r="FJ1072" s="231" t="s">
        <v>74</v>
      </c>
      <c r="FL1072" s="231"/>
    </row>
    <row r="1073" spans="1:168" s="117" customFormat="1" ht="15" x14ac:dyDescent="0.25">
      <c r="A1073" s="349" t="s">
        <v>679</v>
      </c>
      <c r="B1073" s="350"/>
      <c r="C1073" s="350"/>
      <c r="D1073" s="350"/>
      <c r="E1073" s="350"/>
      <c r="F1073" s="350"/>
      <c r="G1073" s="350"/>
      <c r="H1073" s="350"/>
      <c r="I1073" s="350"/>
      <c r="J1073" s="350"/>
      <c r="K1073" s="350"/>
      <c r="L1073" s="350"/>
      <c r="M1073" s="350"/>
      <c r="N1073" s="351"/>
      <c r="EZ1073" s="149"/>
      <c r="FA1073" s="231" t="s">
        <v>679</v>
      </c>
      <c r="FB1073" s="231"/>
      <c r="FC1073" s="231"/>
      <c r="FD1073" s="231"/>
      <c r="FJ1073" s="231"/>
      <c r="FL1073" s="231"/>
    </row>
    <row r="1074" spans="1:168" s="117" customFormat="1" ht="68.25" x14ac:dyDescent="0.25">
      <c r="A1074" s="232" t="s">
        <v>823</v>
      </c>
      <c r="B1074" s="314" t="s">
        <v>680</v>
      </c>
      <c r="C1074" s="342" t="s">
        <v>681</v>
      </c>
      <c r="D1074" s="342"/>
      <c r="E1074" s="342"/>
      <c r="F1074" s="234" t="s">
        <v>118</v>
      </c>
      <c r="G1074" s="235">
        <v>4</v>
      </c>
      <c r="H1074" s="236">
        <v>1</v>
      </c>
      <c r="I1074" s="236">
        <v>4</v>
      </c>
      <c r="J1074" s="238"/>
      <c r="K1074" s="235"/>
      <c r="L1074" s="238"/>
      <c r="M1074" s="235"/>
      <c r="N1074" s="239"/>
      <c r="EZ1074" s="149"/>
      <c r="FA1074" s="231"/>
      <c r="FB1074" s="231" t="s">
        <v>681</v>
      </c>
      <c r="FC1074" s="231" t="s">
        <v>9</v>
      </c>
      <c r="FD1074" s="231" t="s">
        <v>9</v>
      </c>
      <c r="FJ1074" s="231"/>
      <c r="FL1074" s="231"/>
    </row>
    <row r="1075" spans="1:168" s="117" customFormat="1" ht="68.25" x14ac:dyDescent="0.25">
      <c r="A1075" s="242"/>
      <c r="B1075" s="243" t="s">
        <v>624</v>
      </c>
      <c r="C1075" s="336" t="s">
        <v>625</v>
      </c>
      <c r="D1075" s="336"/>
      <c r="E1075" s="336"/>
      <c r="F1075" s="336"/>
      <c r="G1075" s="336"/>
      <c r="H1075" s="336"/>
      <c r="I1075" s="336"/>
      <c r="J1075" s="336"/>
      <c r="K1075" s="336"/>
      <c r="L1075" s="336"/>
      <c r="M1075" s="336"/>
      <c r="N1075" s="345"/>
      <c r="EZ1075" s="149"/>
      <c r="FA1075" s="231"/>
      <c r="FB1075" s="231"/>
      <c r="FC1075" s="231"/>
      <c r="FD1075" s="231"/>
      <c r="FF1075" s="164" t="s">
        <v>625</v>
      </c>
      <c r="FJ1075" s="231"/>
      <c r="FL1075" s="231"/>
    </row>
    <row r="1076" spans="1:168" s="117" customFormat="1" ht="15" x14ac:dyDescent="0.25">
      <c r="A1076" s="244"/>
      <c r="B1076" s="243" t="s">
        <v>57</v>
      </c>
      <c r="C1076" s="341" t="s">
        <v>64</v>
      </c>
      <c r="D1076" s="341"/>
      <c r="E1076" s="341"/>
      <c r="F1076" s="245"/>
      <c r="G1076" s="246"/>
      <c r="H1076" s="246"/>
      <c r="I1076" s="246"/>
      <c r="J1076" s="249">
        <v>12.97</v>
      </c>
      <c r="K1076" s="248">
        <v>1.1499999999999999</v>
      </c>
      <c r="L1076" s="249">
        <v>59.66</v>
      </c>
      <c r="M1076" s="248">
        <v>49.45</v>
      </c>
      <c r="N1076" s="250">
        <v>2950.19</v>
      </c>
      <c r="EZ1076" s="149"/>
      <c r="FA1076" s="231"/>
      <c r="FB1076" s="231"/>
      <c r="FC1076" s="231"/>
      <c r="FD1076" s="231"/>
      <c r="FG1076" s="164" t="s">
        <v>64</v>
      </c>
      <c r="FJ1076" s="231"/>
      <c r="FL1076" s="231"/>
    </row>
    <row r="1077" spans="1:168" s="117" customFormat="1" ht="15" x14ac:dyDescent="0.25">
      <c r="A1077" s="244"/>
      <c r="B1077" s="243" t="s">
        <v>82</v>
      </c>
      <c r="C1077" s="341" t="s">
        <v>83</v>
      </c>
      <c r="D1077" s="341"/>
      <c r="E1077" s="341"/>
      <c r="F1077" s="245"/>
      <c r="G1077" s="246"/>
      <c r="H1077" s="246"/>
      <c r="I1077" s="246"/>
      <c r="J1077" s="249">
        <v>4.0999999999999996</v>
      </c>
      <c r="K1077" s="246"/>
      <c r="L1077" s="249">
        <v>16.399999999999999</v>
      </c>
      <c r="M1077" s="248">
        <v>9.1199999999999992</v>
      </c>
      <c r="N1077" s="251">
        <v>149.57</v>
      </c>
      <c r="EZ1077" s="149"/>
      <c r="FA1077" s="231"/>
      <c r="FB1077" s="231"/>
      <c r="FC1077" s="231"/>
      <c r="FD1077" s="231"/>
      <c r="FG1077" s="164" t="s">
        <v>83</v>
      </c>
      <c r="FJ1077" s="231"/>
      <c r="FL1077" s="231"/>
    </row>
    <row r="1078" spans="1:168" s="117" customFormat="1" ht="15" x14ac:dyDescent="0.25">
      <c r="A1078" s="252"/>
      <c r="B1078" s="243"/>
      <c r="C1078" s="341" t="s">
        <v>65</v>
      </c>
      <c r="D1078" s="341"/>
      <c r="E1078" s="341"/>
      <c r="F1078" s="245" t="s">
        <v>66</v>
      </c>
      <c r="G1078" s="248">
        <v>1.38</v>
      </c>
      <c r="H1078" s="248">
        <v>1.1499999999999999</v>
      </c>
      <c r="I1078" s="269">
        <v>6.3479999999999999</v>
      </c>
      <c r="J1078" s="254"/>
      <c r="K1078" s="246"/>
      <c r="L1078" s="254"/>
      <c r="M1078" s="246"/>
      <c r="N1078" s="255"/>
      <c r="EZ1078" s="149"/>
      <c r="FA1078" s="231"/>
      <c r="FB1078" s="231"/>
      <c r="FC1078" s="231"/>
      <c r="FD1078" s="231"/>
      <c r="FH1078" s="164" t="s">
        <v>65</v>
      </c>
      <c r="FJ1078" s="231"/>
      <c r="FL1078" s="231"/>
    </row>
    <row r="1079" spans="1:168" s="117" customFormat="1" ht="15" x14ac:dyDescent="0.25">
      <c r="A1079" s="240"/>
      <c r="B1079" s="243"/>
      <c r="C1079" s="344" t="s">
        <v>67</v>
      </c>
      <c r="D1079" s="344"/>
      <c r="E1079" s="344"/>
      <c r="F1079" s="256"/>
      <c r="G1079" s="257"/>
      <c r="H1079" s="257"/>
      <c r="I1079" s="257"/>
      <c r="J1079" s="259">
        <v>17.07</v>
      </c>
      <c r="K1079" s="257"/>
      <c r="L1079" s="259">
        <v>76.06</v>
      </c>
      <c r="M1079" s="257"/>
      <c r="N1079" s="260">
        <v>3099.76</v>
      </c>
      <c r="EZ1079" s="149"/>
      <c r="FA1079" s="231"/>
      <c r="FB1079" s="231"/>
      <c r="FC1079" s="231"/>
      <c r="FD1079" s="231"/>
      <c r="FI1079" s="164" t="s">
        <v>67</v>
      </c>
      <c r="FJ1079" s="231"/>
      <c r="FL1079" s="231"/>
    </row>
    <row r="1080" spans="1:168" s="117" customFormat="1" ht="15" x14ac:dyDescent="0.25">
      <c r="A1080" s="252"/>
      <c r="B1080" s="243"/>
      <c r="C1080" s="341" t="s">
        <v>68</v>
      </c>
      <c r="D1080" s="341"/>
      <c r="E1080" s="341"/>
      <c r="F1080" s="245"/>
      <c r="G1080" s="246"/>
      <c r="H1080" s="246"/>
      <c r="I1080" s="246"/>
      <c r="J1080" s="254"/>
      <c r="K1080" s="246"/>
      <c r="L1080" s="249">
        <v>59.66</v>
      </c>
      <c r="M1080" s="246"/>
      <c r="N1080" s="250">
        <v>2950.19</v>
      </c>
      <c r="EZ1080" s="149"/>
      <c r="FA1080" s="231"/>
      <c r="FB1080" s="231"/>
      <c r="FC1080" s="231"/>
      <c r="FD1080" s="231"/>
      <c r="FH1080" s="164" t="s">
        <v>68</v>
      </c>
      <c r="FJ1080" s="231"/>
      <c r="FL1080" s="231"/>
    </row>
    <row r="1081" spans="1:168" s="117" customFormat="1" ht="23.25" x14ac:dyDescent="0.25">
      <c r="A1081" s="252"/>
      <c r="B1081" s="243" t="s">
        <v>649</v>
      </c>
      <c r="C1081" s="341" t="s">
        <v>650</v>
      </c>
      <c r="D1081" s="341"/>
      <c r="E1081" s="341"/>
      <c r="F1081" s="245" t="s">
        <v>71</v>
      </c>
      <c r="G1081" s="261">
        <v>97</v>
      </c>
      <c r="H1081" s="246"/>
      <c r="I1081" s="261">
        <v>97</v>
      </c>
      <c r="J1081" s="254"/>
      <c r="K1081" s="246"/>
      <c r="L1081" s="249">
        <v>57.87</v>
      </c>
      <c r="M1081" s="246"/>
      <c r="N1081" s="250">
        <v>2861.68</v>
      </c>
      <c r="EZ1081" s="149"/>
      <c r="FA1081" s="231"/>
      <c r="FB1081" s="231"/>
      <c r="FC1081" s="231"/>
      <c r="FD1081" s="231"/>
      <c r="FH1081" s="164" t="s">
        <v>650</v>
      </c>
      <c r="FJ1081" s="231"/>
      <c r="FL1081" s="231"/>
    </row>
    <row r="1082" spans="1:168" s="117" customFormat="1" ht="23.25" x14ac:dyDescent="0.25">
      <c r="A1082" s="252"/>
      <c r="B1082" s="243" t="s">
        <v>651</v>
      </c>
      <c r="C1082" s="341" t="s">
        <v>652</v>
      </c>
      <c r="D1082" s="341"/>
      <c r="E1082" s="341"/>
      <c r="F1082" s="245" t="s">
        <v>71</v>
      </c>
      <c r="G1082" s="261">
        <v>51</v>
      </c>
      <c r="H1082" s="246"/>
      <c r="I1082" s="261">
        <v>51</v>
      </c>
      <c r="J1082" s="254"/>
      <c r="K1082" s="246"/>
      <c r="L1082" s="249">
        <v>30.43</v>
      </c>
      <c r="M1082" s="246"/>
      <c r="N1082" s="250">
        <v>1504.6</v>
      </c>
      <c r="EZ1082" s="149"/>
      <c r="FA1082" s="231"/>
      <c r="FB1082" s="231"/>
      <c r="FC1082" s="231"/>
      <c r="FD1082" s="231"/>
      <c r="FH1082" s="164" t="s">
        <v>652</v>
      </c>
      <c r="FJ1082" s="231"/>
      <c r="FL1082" s="231"/>
    </row>
    <row r="1083" spans="1:168" s="117" customFormat="1" ht="15" x14ac:dyDescent="0.25">
      <c r="A1083" s="262"/>
      <c r="B1083" s="312"/>
      <c r="C1083" s="342" t="s">
        <v>74</v>
      </c>
      <c r="D1083" s="342"/>
      <c r="E1083" s="342"/>
      <c r="F1083" s="234"/>
      <c r="G1083" s="235"/>
      <c r="H1083" s="235"/>
      <c r="I1083" s="235"/>
      <c r="J1083" s="238"/>
      <c r="K1083" s="235"/>
      <c r="L1083" s="264">
        <v>164.36</v>
      </c>
      <c r="M1083" s="257"/>
      <c r="N1083" s="265">
        <v>7466.04</v>
      </c>
      <c r="EZ1083" s="149"/>
      <c r="FA1083" s="231"/>
      <c r="FB1083" s="231"/>
      <c r="FC1083" s="231"/>
      <c r="FD1083" s="231"/>
      <c r="FJ1083" s="231" t="s">
        <v>74</v>
      </c>
      <c r="FL1083" s="231"/>
    </row>
    <row r="1084" spans="1:168" s="117" customFormat="1" ht="33.75" x14ac:dyDescent="0.25">
      <c r="A1084" s="232" t="s">
        <v>824</v>
      </c>
      <c r="B1084" s="314" t="s">
        <v>579</v>
      </c>
      <c r="C1084" s="342" t="s">
        <v>580</v>
      </c>
      <c r="D1084" s="342"/>
      <c r="E1084" s="342"/>
      <c r="F1084" s="234" t="s">
        <v>118</v>
      </c>
      <c r="G1084" s="235">
        <v>4</v>
      </c>
      <c r="H1084" s="236">
        <v>1</v>
      </c>
      <c r="I1084" s="236">
        <v>4</v>
      </c>
      <c r="J1084" s="264">
        <v>450.93</v>
      </c>
      <c r="K1084" s="266">
        <v>1.04236</v>
      </c>
      <c r="L1084" s="267">
        <v>1880.13</v>
      </c>
      <c r="M1084" s="268">
        <v>9.1199999999999992</v>
      </c>
      <c r="N1084" s="265">
        <v>17146.79</v>
      </c>
      <c r="EZ1084" s="149"/>
      <c r="FA1084" s="231"/>
      <c r="FB1084" s="231" t="s">
        <v>580</v>
      </c>
      <c r="FC1084" s="231" t="s">
        <v>9</v>
      </c>
      <c r="FD1084" s="231" t="s">
        <v>9</v>
      </c>
      <c r="FJ1084" s="231"/>
      <c r="FL1084" s="231"/>
    </row>
    <row r="1085" spans="1:168" s="117" customFormat="1" ht="15" x14ac:dyDescent="0.25">
      <c r="A1085" s="240"/>
      <c r="B1085" s="313"/>
      <c r="C1085" s="341" t="s">
        <v>682</v>
      </c>
      <c r="D1085" s="341"/>
      <c r="E1085" s="341"/>
      <c r="F1085" s="341"/>
      <c r="G1085" s="341"/>
      <c r="H1085" s="341"/>
      <c r="I1085" s="341"/>
      <c r="J1085" s="341"/>
      <c r="K1085" s="341"/>
      <c r="L1085" s="341"/>
      <c r="M1085" s="341"/>
      <c r="N1085" s="343"/>
      <c r="EZ1085" s="149"/>
      <c r="FA1085" s="231"/>
      <c r="FB1085" s="231"/>
      <c r="FC1085" s="231"/>
      <c r="FD1085" s="231"/>
      <c r="FJ1085" s="231"/>
      <c r="FK1085" s="164" t="s">
        <v>682</v>
      </c>
      <c r="FL1085" s="231"/>
    </row>
    <row r="1086" spans="1:168" s="117" customFormat="1" ht="15" x14ac:dyDescent="0.25">
      <c r="A1086" s="242"/>
      <c r="B1086" s="243"/>
      <c r="C1086" s="336" t="s">
        <v>631</v>
      </c>
      <c r="D1086" s="336"/>
      <c r="E1086" s="336"/>
      <c r="F1086" s="336"/>
      <c r="G1086" s="336"/>
      <c r="H1086" s="336"/>
      <c r="I1086" s="336"/>
      <c r="J1086" s="336"/>
      <c r="K1086" s="336"/>
      <c r="L1086" s="336"/>
      <c r="M1086" s="336"/>
      <c r="N1086" s="345"/>
      <c r="EZ1086" s="149"/>
      <c r="FA1086" s="231"/>
      <c r="FB1086" s="231"/>
      <c r="FC1086" s="231"/>
      <c r="FD1086" s="231"/>
      <c r="FF1086" s="164" t="s">
        <v>631</v>
      </c>
      <c r="FJ1086" s="231"/>
      <c r="FL1086" s="231"/>
    </row>
    <row r="1087" spans="1:168" s="117" customFormat="1" ht="15" x14ac:dyDescent="0.25">
      <c r="A1087" s="242"/>
      <c r="B1087" s="243"/>
      <c r="C1087" s="336" t="s">
        <v>632</v>
      </c>
      <c r="D1087" s="336"/>
      <c r="E1087" s="336"/>
      <c r="F1087" s="336"/>
      <c r="G1087" s="336"/>
      <c r="H1087" s="336"/>
      <c r="I1087" s="336"/>
      <c r="J1087" s="336"/>
      <c r="K1087" s="336"/>
      <c r="L1087" s="336"/>
      <c r="M1087" s="336"/>
      <c r="N1087" s="345"/>
      <c r="EZ1087" s="149"/>
      <c r="FA1087" s="231"/>
      <c r="FB1087" s="231"/>
      <c r="FC1087" s="231"/>
      <c r="FD1087" s="231"/>
      <c r="FF1087" s="164" t="s">
        <v>632</v>
      </c>
      <c r="FJ1087" s="231"/>
      <c r="FL1087" s="231"/>
    </row>
    <row r="1088" spans="1:168" s="117" customFormat="1" ht="15" x14ac:dyDescent="0.25">
      <c r="A1088" s="262"/>
      <c r="B1088" s="312"/>
      <c r="C1088" s="342" t="s">
        <v>74</v>
      </c>
      <c r="D1088" s="342"/>
      <c r="E1088" s="342"/>
      <c r="F1088" s="234"/>
      <c r="G1088" s="235"/>
      <c r="H1088" s="235"/>
      <c r="I1088" s="235"/>
      <c r="J1088" s="238"/>
      <c r="K1088" s="235"/>
      <c r="L1088" s="267">
        <v>1880.13</v>
      </c>
      <c r="M1088" s="257"/>
      <c r="N1088" s="265">
        <v>17146.79</v>
      </c>
      <c r="EZ1088" s="149"/>
      <c r="FA1088" s="231"/>
      <c r="FB1088" s="231"/>
      <c r="FC1088" s="231"/>
      <c r="FD1088" s="231"/>
      <c r="FJ1088" s="231" t="s">
        <v>74</v>
      </c>
      <c r="FL1088" s="231"/>
    </row>
    <row r="1089" spans="1:168" s="117" customFormat="1" ht="34.5" x14ac:dyDescent="0.25">
      <c r="A1089" s="232" t="s">
        <v>825</v>
      </c>
      <c r="B1089" s="314" t="s">
        <v>683</v>
      </c>
      <c r="C1089" s="342" t="s">
        <v>684</v>
      </c>
      <c r="D1089" s="342"/>
      <c r="E1089" s="342"/>
      <c r="F1089" s="234" t="s">
        <v>647</v>
      </c>
      <c r="G1089" s="235">
        <v>0.3</v>
      </c>
      <c r="H1089" s="236">
        <v>1</v>
      </c>
      <c r="I1089" s="277">
        <v>0.3</v>
      </c>
      <c r="J1089" s="238"/>
      <c r="K1089" s="235"/>
      <c r="L1089" s="238"/>
      <c r="M1089" s="235"/>
      <c r="N1089" s="239"/>
      <c r="EZ1089" s="149"/>
      <c r="FA1089" s="231"/>
      <c r="FB1089" s="231" t="s">
        <v>684</v>
      </c>
      <c r="FC1089" s="231" t="s">
        <v>9</v>
      </c>
      <c r="FD1089" s="231" t="s">
        <v>9</v>
      </c>
      <c r="FJ1089" s="231"/>
      <c r="FL1089" s="231"/>
    </row>
    <row r="1090" spans="1:168" s="117" customFormat="1" ht="15" x14ac:dyDescent="0.25">
      <c r="A1090" s="240"/>
      <c r="B1090" s="313"/>
      <c r="C1090" s="341" t="s">
        <v>685</v>
      </c>
      <c r="D1090" s="341"/>
      <c r="E1090" s="341"/>
      <c r="F1090" s="341"/>
      <c r="G1090" s="341"/>
      <c r="H1090" s="341"/>
      <c r="I1090" s="341"/>
      <c r="J1090" s="341"/>
      <c r="K1090" s="341"/>
      <c r="L1090" s="341"/>
      <c r="M1090" s="341"/>
      <c r="N1090" s="343"/>
      <c r="EZ1090" s="149"/>
      <c r="FA1090" s="231"/>
      <c r="FB1090" s="231"/>
      <c r="FC1090" s="231"/>
      <c r="FD1090" s="231"/>
      <c r="FE1090" s="164" t="s">
        <v>685</v>
      </c>
      <c r="FJ1090" s="231"/>
      <c r="FL1090" s="231"/>
    </row>
    <row r="1091" spans="1:168" s="117" customFormat="1" ht="68.25" x14ac:dyDescent="0.25">
      <c r="A1091" s="242"/>
      <c r="B1091" s="243" t="s">
        <v>624</v>
      </c>
      <c r="C1091" s="336" t="s">
        <v>625</v>
      </c>
      <c r="D1091" s="336"/>
      <c r="E1091" s="336"/>
      <c r="F1091" s="336"/>
      <c r="G1091" s="336"/>
      <c r="H1091" s="336"/>
      <c r="I1091" s="336"/>
      <c r="J1091" s="336"/>
      <c r="K1091" s="336"/>
      <c r="L1091" s="336"/>
      <c r="M1091" s="336"/>
      <c r="N1091" s="345"/>
      <c r="EZ1091" s="149"/>
      <c r="FA1091" s="231"/>
      <c r="FB1091" s="231"/>
      <c r="FC1091" s="231"/>
      <c r="FD1091" s="231"/>
      <c r="FF1091" s="164" t="s">
        <v>625</v>
      </c>
      <c r="FJ1091" s="231"/>
      <c r="FL1091" s="231"/>
    </row>
    <row r="1092" spans="1:168" s="117" customFormat="1" ht="15" x14ac:dyDescent="0.25">
      <c r="A1092" s="244"/>
      <c r="B1092" s="243" t="s">
        <v>57</v>
      </c>
      <c r="C1092" s="341" t="s">
        <v>64</v>
      </c>
      <c r="D1092" s="341"/>
      <c r="E1092" s="341"/>
      <c r="F1092" s="245"/>
      <c r="G1092" s="246"/>
      <c r="H1092" s="246"/>
      <c r="I1092" s="246"/>
      <c r="J1092" s="249">
        <v>278.99</v>
      </c>
      <c r="K1092" s="248">
        <v>1.1499999999999999</v>
      </c>
      <c r="L1092" s="249">
        <v>96.25</v>
      </c>
      <c r="M1092" s="248">
        <v>49.45</v>
      </c>
      <c r="N1092" s="250">
        <v>4759.5600000000004</v>
      </c>
      <c r="EZ1092" s="149"/>
      <c r="FA1092" s="231"/>
      <c r="FB1092" s="231"/>
      <c r="FC1092" s="231"/>
      <c r="FD1092" s="231"/>
      <c r="FG1092" s="164" t="s">
        <v>64</v>
      </c>
      <c r="FJ1092" s="231"/>
      <c r="FL1092" s="231"/>
    </row>
    <row r="1093" spans="1:168" s="117" customFormat="1" ht="15" x14ac:dyDescent="0.25">
      <c r="A1093" s="244"/>
      <c r="B1093" s="243" t="s">
        <v>75</v>
      </c>
      <c r="C1093" s="341" t="s">
        <v>79</v>
      </c>
      <c r="D1093" s="341"/>
      <c r="E1093" s="341"/>
      <c r="F1093" s="245"/>
      <c r="G1093" s="246"/>
      <c r="H1093" s="246"/>
      <c r="I1093" s="246"/>
      <c r="J1093" s="249">
        <v>90.04</v>
      </c>
      <c r="K1093" s="248">
        <v>1.1499999999999999</v>
      </c>
      <c r="L1093" s="249">
        <v>31.06</v>
      </c>
      <c r="M1093" s="248">
        <v>14.53</v>
      </c>
      <c r="N1093" s="251">
        <v>451.3</v>
      </c>
      <c r="EZ1093" s="149"/>
      <c r="FA1093" s="231"/>
      <c r="FB1093" s="231"/>
      <c r="FC1093" s="231"/>
      <c r="FD1093" s="231"/>
      <c r="FG1093" s="164" t="s">
        <v>79</v>
      </c>
      <c r="FJ1093" s="231"/>
      <c r="FL1093" s="231"/>
    </row>
    <row r="1094" spans="1:168" s="117" customFormat="1" ht="15" x14ac:dyDescent="0.25">
      <c r="A1094" s="244"/>
      <c r="B1094" s="243" t="s">
        <v>80</v>
      </c>
      <c r="C1094" s="341" t="s">
        <v>81</v>
      </c>
      <c r="D1094" s="341"/>
      <c r="E1094" s="341"/>
      <c r="F1094" s="245"/>
      <c r="G1094" s="246"/>
      <c r="H1094" s="246"/>
      <c r="I1094" s="246"/>
      <c r="J1094" s="249">
        <v>5.0199999999999996</v>
      </c>
      <c r="K1094" s="248">
        <v>1.1499999999999999</v>
      </c>
      <c r="L1094" s="249">
        <v>1.73</v>
      </c>
      <c r="M1094" s="248">
        <v>49.45</v>
      </c>
      <c r="N1094" s="251">
        <v>85.55</v>
      </c>
      <c r="EZ1094" s="149"/>
      <c r="FA1094" s="231"/>
      <c r="FB1094" s="231"/>
      <c r="FC1094" s="231"/>
      <c r="FD1094" s="231"/>
      <c r="FG1094" s="164" t="s">
        <v>81</v>
      </c>
      <c r="FJ1094" s="231"/>
      <c r="FL1094" s="231"/>
    </row>
    <row r="1095" spans="1:168" s="117" customFormat="1" ht="15" x14ac:dyDescent="0.25">
      <c r="A1095" s="244"/>
      <c r="B1095" s="243" t="s">
        <v>82</v>
      </c>
      <c r="C1095" s="341" t="s">
        <v>83</v>
      </c>
      <c r="D1095" s="341"/>
      <c r="E1095" s="341"/>
      <c r="F1095" s="245"/>
      <c r="G1095" s="246"/>
      <c r="H1095" s="246"/>
      <c r="I1095" s="246"/>
      <c r="J1095" s="249">
        <v>37.630000000000003</v>
      </c>
      <c r="K1095" s="246"/>
      <c r="L1095" s="249">
        <v>11.29</v>
      </c>
      <c r="M1095" s="248">
        <v>9.1199999999999992</v>
      </c>
      <c r="N1095" s="251">
        <v>102.96</v>
      </c>
      <c r="EZ1095" s="149"/>
      <c r="FA1095" s="231"/>
      <c r="FB1095" s="231"/>
      <c r="FC1095" s="231"/>
      <c r="FD1095" s="231"/>
      <c r="FG1095" s="164" t="s">
        <v>83</v>
      </c>
      <c r="FJ1095" s="231"/>
      <c r="FL1095" s="231"/>
    </row>
    <row r="1096" spans="1:168" s="117" customFormat="1" ht="15" x14ac:dyDescent="0.25">
      <c r="A1096" s="252"/>
      <c r="B1096" s="243"/>
      <c r="C1096" s="341" t="s">
        <v>65</v>
      </c>
      <c r="D1096" s="341"/>
      <c r="E1096" s="341"/>
      <c r="F1096" s="245" t="s">
        <v>66</v>
      </c>
      <c r="G1096" s="248">
        <v>29.68</v>
      </c>
      <c r="H1096" s="248">
        <v>1.1499999999999999</v>
      </c>
      <c r="I1096" s="270">
        <v>10.239599999999999</v>
      </c>
      <c r="J1096" s="254"/>
      <c r="K1096" s="246"/>
      <c r="L1096" s="254"/>
      <c r="M1096" s="246"/>
      <c r="N1096" s="255"/>
      <c r="EZ1096" s="149"/>
      <c r="FA1096" s="231"/>
      <c r="FB1096" s="231"/>
      <c r="FC1096" s="231"/>
      <c r="FD1096" s="231"/>
      <c r="FH1096" s="164" t="s">
        <v>65</v>
      </c>
      <c r="FJ1096" s="231"/>
      <c r="FL1096" s="231"/>
    </row>
    <row r="1097" spans="1:168" s="117" customFormat="1" ht="15" x14ac:dyDescent="0.25">
      <c r="A1097" s="252"/>
      <c r="B1097" s="243"/>
      <c r="C1097" s="341" t="s">
        <v>84</v>
      </c>
      <c r="D1097" s="341"/>
      <c r="E1097" s="341"/>
      <c r="F1097" s="245" t="s">
        <v>66</v>
      </c>
      <c r="G1097" s="271">
        <v>0.4</v>
      </c>
      <c r="H1097" s="248">
        <v>1.1499999999999999</v>
      </c>
      <c r="I1097" s="269">
        <v>0.13800000000000001</v>
      </c>
      <c r="J1097" s="254"/>
      <c r="K1097" s="246"/>
      <c r="L1097" s="254"/>
      <c r="M1097" s="246"/>
      <c r="N1097" s="255"/>
      <c r="EZ1097" s="149"/>
      <c r="FA1097" s="231"/>
      <c r="FB1097" s="231"/>
      <c r="FC1097" s="231"/>
      <c r="FD1097" s="231"/>
      <c r="FH1097" s="164" t="s">
        <v>84</v>
      </c>
      <c r="FJ1097" s="231"/>
      <c r="FL1097" s="231"/>
    </row>
    <row r="1098" spans="1:168" s="117" customFormat="1" ht="15" x14ac:dyDescent="0.25">
      <c r="A1098" s="240"/>
      <c r="B1098" s="243"/>
      <c r="C1098" s="344" t="s">
        <v>67</v>
      </c>
      <c r="D1098" s="344"/>
      <c r="E1098" s="344"/>
      <c r="F1098" s="256"/>
      <c r="G1098" s="257"/>
      <c r="H1098" s="257"/>
      <c r="I1098" s="257"/>
      <c r="J1098" s="259">
        <v>406.66</v>
      </c>
      <c r="K1098" s="257"/>
      <c r="L1098" s="259">
        <v>138.6</v>
      </c>
      <c r="M1098" s="257"/>
      <c r="N1098" s="260">
        <v>5313.82</v>
      </c>
      <c r="EZ1098" s="149"/>
      <c r="FA1098" s="231"/>
      <c r="FB1098" s="231"/>
      <c r="FC1098" s="231"/>
      <c r="FD1098" s="231"/>
      <c r="FI1098" s="164" t="s">
        <v>67</v>
      </c>
      <c r="FJ1098" s="231"/>
      <c r="FL1098" s="231"/>
    </row>
    <row r="1099" spans="1:168" s="117" customFormat="1" ht="15" x14ac:dyDescent="0.25">
      <c r="A1099" s="252"/>
      <c r="B1099" s="243"/>
      <c r="C1099" s="341" t="s">
        <v>68</v>
      </c>
      <c r="D1099" s="341"/>
      <c r="E1099" s="341"/>
      <c r="F1099" s="245"/>
      <c r="G1099" s="246"/>
      <c r="H1099" s="246"/>
      <c r="I1099" s="246"/>
      <c r="J1099" s="254"/>
      <c r="K1099" s="246"/>
      <c r="L1099" s="249">
        <v>97.98</v>
      </c>
      <c r="M1099" s="246"/>
      <c r="N1099" s="250">
        <v>4845.1099999999997</v>
      </c>
      <c r="EZ1099" s="149"/>
      <c r="FA1099" s="231"/>
      <c r="FB1099" s="231"/>
      <c r="FC1099" s="231"/>
      <c r="FD1099" s="231"/>
      <c r="FH1099" s="164" t="s">
        <v>68</v>
      </c>
      <c r="FJ1099" s="231"/>
      <c r="FL1099" s="231"/>
    </row>
    <row r="1100" spans="1:168" s="117" customFormat="1" ht="23.25" x14ac:dyDescent="0.25">
      <c r="A1100" s="252"/>
      <c r="B1100" s="243" t="s">
        <v>649</v>
      </c>
      <c r="C1100" s="341" t="s">
        <v>650</v>
      </c>
      <c r="D1100" s="341"/>
      <c r="E1100" s="341"/>
      <c r="F1100" s="245" t="s">
        <v>71</v>
      </c>
      <c r="G1100" s="261">
        <v>97</v>
      </c>
      <c r="H1100" s="246"/>
      <c r="I1100" s="261">
        <v>97</v>
      </c>
      <c r="J1100" s="254"/>
      <c r="K1100" s="246"/>
      <c r="L1100" s="249">
        <v>95.04</v>
      </c>
      <c r="M1100" s="246"/>
      <c r="N1100" s="250">
        <v>4699.76</v>
      </c>
      <c r="EZ1100" s="149"/>
      <c r="FA1100" s="231"/>
      <c r="FB1100" s="231"/>
      <c r="FC1100" s="231"/>
      <c r="FD1100" s="231"/>
      <c r="FH1100" s="164" t="s">
        <v>650</v>
      </c>
      <c r="FJ1100" s="231"/>
      <c r="FL1100" s="231"/>
    </row>
    <row r="1101" spans="1:168" s="117" customFormat="1" ht="23.25" x14ac:dyDescent="0.25">
      <c r="A1101" s="252"/>
      <c r="B1101" s="243" t="s">
        <v>651</v>
      </c>
      <c r="C1101" s="341" t="s">
        <v>652</v>
      </c>
      <c r="D1101" s="341"/>
      <c r="E1101" s="341"/>
      <c r="F1101" s="245" t="s">
        <v>71</v>
      </c>
      <c r="G1101" s="261">
        <v>51</v>
      </c>
      <c r="H1101" s="246"/>
      <c r="I1101" s="261">
        <v>51</v>
      </c>
      <c r="J1101" s="254"/>
      <c r="K1101" s="246"/>
      <c r="L1101" s="249">
        <v>49.97</v>
      </c>
      <c r="M1101" s="246"/>
      <c r="N1101" s="250">
        <v>2471.0100000000002</v>
      </c>
      <c r="EZ1101" s="149"/>
      <c r="FA1101" s="231"/>
      <c r="FB1101" s="231"/>
      <c r="FC1101" s="231"/>
      <c r="FD1101" s="231"/>
      <c r="FH1101" s="164" t="s">
        <v>652</v>
      </c>
      <c r="FJ1101" s="231"/>
      <c r="FL1101" s="231"/>
    </row>
    <row r="1102" spans="1:168" s="117" customFormat="1" ht="15" x14ac:dyDescent="0.25">
      <c r="A1102" s="262"/>
      <c r="B1102" s="312"/>
      <c r="C1102" s="342" t="s">
        <v>74</v>
      </c>
      <c r="D1102" s="342"/>
      <c r="E1102" s="342"/>
      <c r="F1102" s="234"/>
      <c r="G1102" s="235"/>
      <c r="H1102" s="235"/>
      <c r="I1102" s="235"/>
      <c r="J1102" s="238"/>
      <c r="K1102" s="235"/>
      <c r="L1102" s="264">
        <v>283.61</v>
      </c>
      <c r="M1102" s="257"/>
      <c r="N1102" s="265">
        <v>12484.59</v>
      </c>
      <c r="EZ1102" s="149"/>
      <c r="FA1102" s="231"/>
      <c r="FB1102" s="231"/>
      <c r="FC1102" s="231"/>
      <c r="FD1102" s="231"/>
      <c r="FJ1102" s="231" t="s">
        <v>74</v>
      </c>
      <c r="FL1102" s="231"/>
    </row>
    <row r="1103" spans="1:168" s="117" customFormat="1" ht="45" x14ac:dyDescent="0.25">
      <c r="A1103" s="232" t="s">
        <v>826</v>
      </c>
      <c r="B1103" s="314" t="s">
        <v>583</v>
      </c>
      <c r="C1103" s="342" t="s">
        <v>584</v>
      </c>
      <c r="D1103" s="342"/>
      <c r="E1103" s="342"/>
      <c r="F1103" s="234" t="s">
        <v>290</v>
      </c>
      <c r="G1103" s="235">
        <v>30.6</v>
      </c>
      <c r="H1103" s="236">
        <v>1</v>
      </c>
      <c r="I1103" s="277">
        <v>30.6</v>
      </c>
      <c r="J1103" s="264">
        <v>169.63</v>
      </c>
      <c r="K1103" s="266">
        <v>1.04236</v>
      </c>
      <c r="L1103" s="267">
        <v>5410.56</v>
      </c>
      <c r="M1103" s="268">
        <v>9.1199999999999992</v>
      </c>
      <c r="N1103" s="265">
        <v>49344.31</v>
      </c>
      <c r="EZ1103" s="149"/>
      <c r="FA1103" s="231"/>
      <c r="FB1103" s="231" t="s">
        <v>584</v>
      </c>
      <c r="FC1103" s="231" t="s">
        <v>9</v>
      </c>
      <c r="FD1103" s="231" t="s">
        <v>9</v>
      </c>
      <c r="FJ1103" s="231"/>
      <c r="FL1103" s="231"/>
    </row>
    <row r="1104" spans="1:168" s="117" customFormat="1" ht="15" x14ac:dyDescent="0.25">
      <c r="A1104" s="240"/>
      <c r="B1104" s="313"/>
      <c r="C1104" s="341" t="s">
        <v>686</v>
      </c>
      <c r="D1104" s="341"/>
      <c r="E1104" s="341"/>
      <c r="F1104" s="341"/>
      <c r="G1104" s="341"/>
      <c r="H1104" s="341"/>
      <c r="I1104" s="341"/>
      <c r="J1104" s="341"/>
      <c r="K1104" s="341"/>
      <c r="L1104" s="341"/>
      <c r="M1104" s="341"/>
      <c r="N1104" s="343"/>
      <c r="EZ1104" s="149"/>
      <c r="FA1104" s="231"/>
      <c r="FB1104" s="231"/>
      <c r="FC1104" s="231"/>
      <c r="FD1104" s="231"/>
      <c r="FE1104" s="164" t="s">
        <v>686</v>
      </c>
      <c r="FJ1104" s="231"/>
      <c r="FL1104" s="231"/>
    </row>
    <row r="1105" spans="1:168" s="117" customFormat="1" ht="15" x14ac:dyDescent="0.25">
      <c r="A1105" s="240"/>
      <c r="B1105" s="313"/>
      <c r="C1105" s="341" t="s">
        <v>687</v>
      </c>
      <c r="D1105" s="341"/>
      <c r="E1105" s="341"/>
      <c r="F1105" s="341"/>
      <c r="G1105" s="341"/>
      <c r="H1105" s="341"/>
      <c r="I1105" s="341"/>
      <c r="J1105" s="341"/>
      <c r="K1105" s="341"/>
      <c r="L1105" s="341"/>
      <c r="M1105" s="341"/>
      <c r="N1105" s="343"/>
      <c r="EZ1105" s="149"/>
      <c r="FA1105" s="231"/>
      <c r="FB1105" s="231"/>
      <c r="FC1105" s="231"/>
      <c r="FD1105" s="231"/>
      <c r="FJ1105" s="231"/>
      <c r="FK1105" s="164" t="s">
        <v>687</v>
      </c>
      <c r="FL1105" s="231"/>
    </row>
    <row r="1106" spans="1:168" s="117" customFormat="1" ht="15" x14ac:dyDescent="0.25">
      <c r="A1106" s="242"/>
      <c r="B1106" s="243"/>
      <c r="C1106" s="336" t="s">
        <v>631</v>
      </c>
      <c r="D1106" s="336"/>
      <c r="E1106" s="336"/>
      <c r="F1106" s="336"/>
      <c r="G1106" s="336"/>
      <c r="H1106" s="336"/>
      <c r="I1106" s="336"/>
      <c r="J1106" s="336"/>
      <c r="K1106" s="336"/>
      <c r="L1106" s="336"/>
      <c r="M1106" s="336"/>
      <c r="N1106" s="345"/>
      <c r="EZ1106" s="149"/>
      <c r="FA1106" s="231"/>
      <c r="FB1106" s="231"/>
      <c r="FC1106" s="231"/>
      <c r="FD1106" s="231"/>
      <c r="FF1106" s="164" t="s">
        <v>631</v>
      </c>
      <c r="FJ1106" s="231"/>
      <c r="FL1106" s="231"/>
    </row>
    <row r="1107" spans="1:168" s="117" customFormat="1" ht="15" x14ac:dyDescent="0.25">
      <c r="A1107" s="242"/>
      <c r="B1107" s="243"/>
      <c r="C1107" s="336" t="s">
        <v>632</v>
      </c>
      <c r="D1107" s="336"/>
      <c r="E1107" s="336"/>
      <c r="F1107" s="336"/>
      <c r="G1107" s="336"/>
      <c r="H1107" s="336"/>
      <c r="I1107" s="336"/>
      <c r="J1107" s="336"/>
      <c r="K1107" s="336"/>
      <c r="L1107" s="336"/>
      <c r="M1107" s="336"/>
      <c r="N1107" s="345"/>
      <c r="EZ1107" s="149"/>
      <c r="FA1107" s="231"/>
      <c r="FB1107" s="231"/>
      <c r="FC1107" s="231"/>
      <c r="FD1107" s="231"/>
      <c r="FF1107" s="164" t="s">
        <v>632</v>
      </c>
      <c r="FJ1107" s="231"/>
      <c r="FL1107" s="231"/>
    </row>
    <row r="1108" spans="1:168" s="117" customFormat="1" ht="15" x14ac:dyDescent="0.25">
      <c r="A1108" s="262"/>
      <c r="B1108" s="312"/>
      <c r="C1108" s="342" t="s">
        <v>74</v>
      </c>
      <c r="D1108" s="342"/>
      <c r="E1108" s="342"/>
      <c r="F1108" s="234"/>
      <c r="G1108" s="235"/>
      <c r="H1108" s="235"/>
      <c r="I1108" s="235"/>
      <c r="J1108" s="238"/>
      <c r="K1108" s="235"/>
      <c r="L1108" s="267">
        <v>5410.56</v>
      </c>
      <c r="M1108" s="257"/>
      <c r="N1108" s="265">
        <v>49344.31</v>
      </c>
      <c r="EZ1108" s="149"/>
      <c r="FA1108" s="231"/>
      <c r="FB1108" s="231"/>
      <c r="FC1108" s="231"/>
      <c r="FD1108" s="231"/>
      <c r="FJ1108" s="231" t="s">
        <v>74</v>
      </c>
      <c r="FL1108" s="231"/>
    </row>
    <row r="1109" spans="1:168" s="117" customFormat="1" ht="23.25" x14ac:dyDescent="0.25">
      <c r="A1109" s="232" t="s">
        <v>827</v>
      </c>
      <c r="B1109" s="314" t="s">
        <v>688</v>
      </c>
      <c r="C1109" s="342" t="s">
        <v>689</v>
      </c>
      <c r="D1109" s="342"/>
      <c r="E1109" s="342"/>
      <c r="F1109" s="234" t="s">
        <v>635</v>
      </c>
      <c r="G1109" s="235">
        <v>4.2000000000000003E-2</v>
      </c>
      <c r="H1109" s="236">
        <v>1</v>
      </c>
      <c r="I1109" s="273">
        <v>4.2000000000000003E-2</v>
      </c>
      <c r="J1109" s="238"/>
      <c r="K1109" s="235"/>
      <c r="L1109" s="238"/>
      <c r="M1109" s="235"/>
      <c r="N1109" s="239"/>
      <c r="EZ1109" s="149"/>
      <c r="FA1109" s="231"/>
      <c r="FB1109" s="231" t="s">
        <v>689</v>
      </c>
      <c r="FC1109" s="231" t="s">
        <v>9</v>
      </c>
      <c r="FD1109" s="231" t="s">
        <v>9</v>
      </c>
      <c r="FJ1109" s="231"/>
      <c r="FL1109" s="231"/>
    </row>
    <row r="1110" spans="1:168" s="117" customFormat="1" ht="15" x14ac:dyDescent="0.25">
      <c r="A1110" s="240"/>
      <c r="B1110" s="313"/>
      <c r="C1110" s="341" t="s">
        <v>690</v>
      </c>
      <c r="D1110" s="341"/>
      <c r="E1110" s="341"/>
      <c r="F1110" s="341"/>
      <c r="G1110" s="341"/>
      <c r="H1110" s="341"/>
      <c r="I1110" s="341"/>
      <c r="J1110" s="341"/>
      <c r="K1110" s="341"/>
      <c r="L1110" s="341"/>
      <c r="M1110" s="341"/>
      <c r="N1110" s="343"/>
      <c r="EZ1110" s="149"/>
      <c r="FA1110" s="231"/>
      <c r="FB1110" s="231"/>
      <c r="FC1110" s="231"/>
      <c r="FD1110" s="231"/>
      <c r="FE1110" s="164" t="s">
        <v>690</v>
      </c>
      <c r="FJ1110" s="231"/>
      <c r="FL1110" s="231"/>
    </row>
    <row r="1111" spans="1:168" s="117" customFormat="1" ht="68.25" x14ac:dyDescent="0.25">
      <c r="A1111" s="242"/>
      <c r="B1111" s="243" t="s">
        <v>624</v>
      </c>
      <c r="C1111" s="336" t="s">
        <v>625</v>
      </c>
      <c r="D1111" s="336"/>
      <c r="E1111" s="336"/>
      <c r="F1111" s="336"/>
      <c r="G1111" s="336"/>
      <c r="H1111" s="336"/>
      <c r="I1111" s="336"/>
      <c r="J1111" s="336"/>
      <c r="K1111" s="336"/>
      <c r="L1111" s="336"/>
      <c r="M1111" s="336"/>
      <c r="N1111" s="345"/>
      <c r="EZ1111" s="149"/>
      <c r="FA1111" s="231"/>
      <c r="FB1111" s="231"/>
      <c r="FC1111" s="231"/>
      <c r="FD1111" s="231"/>
      <c r="FF1111" s="164" t="s">
        <v>625</v>
      </c>
      <c r="FJ1111" s="231"/>
      <c r="FL1111" s="231"/>
    </row>
    <row r="1112" spans="1:168" s="117" customFormat="1" ht="15" x14ac:dyDescent="0.25">
      <c r="A1112" s="244"/>
      <c r="B1112" s="243" t="s">
        <v>57</v>
      </c>
      <c r="C1112" s="341" t="s">
        <v>64</v>
      </c>
      <c r="D1112" s="341"/>
      <c r="E1112" s="341"/>
      <c r="F1112" s="245"/>
      <c r="G1112" s="246"/>
      <c r="H1112" s="246"/>
      <c r="I1112" s="246"/>
      <c r="J1112" s="249">
        <v>566.05999999999995</v>
      </c>
      <c r="K1112" s="248">
        <v>1.1499999999999999</v>
      </c>
      <c r="L1112" s="249">
        <v>27.34</v>
      </c>
      <c r="M1112" s="248">
        <v>49.45</v>
      </c>
      <c r="N1112" s="250">
        <v>1351.96</v>
      </c>
      <c r="EZ1112" s="149"/>
      <c r="FA1112" s="231"/>
      <c r="FB1112" s="231"/>
      <c r="FC1112" s="231"/>
      <c r="FD1112" s="231"/>
      <c r="FG1112" s="164" t="s">
        <v>64</v>
      </c>
      <c r="FJ1112" s="231"/>
      <c r="FL1112" s="231"/>
    </row>
    <row r="1113" spans="1:168" s="117" customFormat="1" ht="15" x14ac:dyDescent="0.25">
      <c r="A1113" s="244"/>
      <c r="B1113" s="243" t="s">
        <v>75</v>
      </c>
      <c r="C1113" s="341" t="s">
        <v>79</v>
      </c>
      <c r="D1113" s="341"/>
      <c r="E1113" s="341"/>
      <c r="F1113" s="245"/>
      <c r="G1113" s="246"/>
      <c r="H1113" s="246"/>
      <c r="I1113" s="246"/>
      <c r="J1113" s="249">
        <v>188.94</v>
      </c>
      <c r="K1113" s="248">
        <v>1.1499999999999999</v>
      </c>
      <c r="L1113" s="249">
        <v>9.1300000000000008</v>
      </c>
      <c r="M1113" s="248">
        <v>14.53</v>
      </c>
      <c r="N1113" s="251">
        <v>132.66</v>
      </c>
      <c r="EZ1113" s="149"/>
      <c r="FA1113" s="231"/>
      <c r="FB1113" s="231"/>
      <c r="FC1113" s="231"/>
      <c r="FD1113" s="231"/>
      <c r="FG1113" s="164" t="s">
        <v>79</v>
      </c>
      <c r="FJ1113" s="231"/>
      <c r="FL1113" s="231"/>
    </row>
    <row r="1114" spans="1:168" s="117" customFormat="1" ht="15" x14ac:dyDescent="0.25">
      <c r="A1114" s="244"/>
      <c r="B1114" s="243" t="s">
        <v>80</v>
      </c>
      <c r="C1114" s="341" t="s">
        <v>81</v>
      </c>
      <c r="D1114" s="341"/>
      <c r="E1114" s="341"/>
      <c r="F1114" s="245"/>
      <c r="G1114" s="246"/>
      <c r="H1114" s="246"/>
      <c r="I1114" s="246"/>
      <c r="J1114" s="249">
        <v>3.02</v>
      </c>
      <c r="K1114" s="248">
        <v>1.1499999999999999</v>
      </c>
      <c r="L1114" s="249">
        <v>0.15</v>
      </c>
      <c r="M1114" s="248">
        <v>49.45</v>
      </c>
      <c r="N1114" s="251">
        <v>7.42</v>
      </c>
      <c r="EZ1114" s="149"/>
      <c r="FA1114" s="231"/>
      <c r="FB1114" s="231"/>
      <c r="FC1114" s="231"/>
      <c r="FD1114" s="231"/>
      <c r="FG1114" s="164" t="s">
        <v>81</v>
      </c>
      <c r="FJ1114" s="231"/>
      <c r="FL1114" s="231"/>
    </row>
    <row r="1115" spans="1:168" s="117" customFormat="1" ht="15" x14ac:dyDescent="0.25">
      <c r="A1115" s="244"/>
      <c r="B1115" s="243" t="s">
        <v>82</v>
      </c>
      <c r="C1115" s="341" t="s">
        <v>83</v>
      </c>
      <c r="D1115" s="341"/>
      <c r="E1115" s="341"/>
      <c r="F1115" s="245"/>
      <c r="G1115" s="246"/>
      <c r="H1115" s="246"/>
      <c r="I1115" s="246"/>
      <c r="J1115" s="249">
        <v>63.71</v>
      </c>
      <c r="K1115" s="246"/>
      <c r="L1115" s="249">
        <v>2.68</v>
      </c>
      <c r="M1115" s="248">
        <v>9.1199999999999992</v>
      </c>
      <c r="N1115" s="251">
        <v>24.44</v>
      </c>
      <c r="EZ1115" s="149"/>
      <c r="FA1115" s="231"/>
      <c r="FB1115" s="231"/>
      <c r="FC1115" s="231"/>
      <c r="FD1115" s="231"/>
      <c r="FG1115" s="164" t="s">
        <v>83</v>
      </c>
      <c r="FJ1115" s="231"/>
      <c r="FL1115" s="231"/>
    </row>
    <row r="1116" spans="1:168" s="117" customFormat="1" ht="15" x14ac:dyDescent="0.25">
      <c r="A1116" s="252"/>
      <c r="B1116" s="243"/>
      <c r="C1116" s="341" t="s">
        <v>65</v>
      </c>
      <c r="D1116" s="341"/>
      <c r="E1116" s="341"/>
      <c r="F1116" s="245" t="s">
        <v>66</v>
      </c>
      <c r="G1116" s="248">
        <v>62.41</v>
      </c>
      <c r="H1116" s="248">
        <v>1.1499999999999999</v>
      </c>
      <c r="I1116" s="274">
        <v>3.0144030000000002</v>
      </c>
      <c r="J1116" s="254"/>
      <c r="K1116" s="246"/>
      <c r="L1116" s="254"/>
      <c r="M1116" s="246"/>
      <c r="N1116" s="255"/>
      <c r="EZ1116" s="149"/>
      <c r="FA1116" s="231"/>
      <c r="FB1116" s="231"/>
      <c r="FC1116" s="231"/>
      <c r="FD1116" s="231"/>
      <c r="FH1116" s="164" t="s">
        <v>65</v>
      </c>
      <c r="FJ1116" s="231"/>
      <c r="FL1116" s="231"/>
    </row>
    <row r="1117" spans="1:168" s="117" customFormat="1" ht="15" x14ac:dyDescent="0.25">
      <c r="A1117" s="252"/>
      <c r="B1117" s="243"/>
      <c r="C1117" s="341" t="s">
        <v>84</v>
      </c>
      <c r="D1117" s="341"/>
      <c r="E1117" s="341"/>
      <c r="F1117" s="245" t="s">
        <v>66</v>
      </c>
      <c r="G1117" s="248">
        <v>0.26</v>
      </c>
      <c r="H1117" s="248">
        <v>1.1499999999999999</v>
      </c>
      <c r="I1117" s="274">
        <v>1.2558E-2</v>
      </c>
      <c r="J1117" s="254"/>
      <c r="K1117" s="246"/>
      <c r="L1117" s="254"/>
      <c r="M1117" s="246"/>
      <c r="N1117" s="255"/>
      <c r="EZ1117" s="149"/>
      <c r="FA1117" s="231"/>
      <c r="FB1117" s="231"/>
      <c r="FC1117" s="231"/>
      <c r="FD1117" s="231"/>
      <c r="FH1117" s="164" t="s">
        <v>84</v>
      </c>
      <c r="FJ1117" s="231"/>
      <c r="FL1117" s="231"/>
    </row>
    <row r="1118" spans="1:168" s="117" customFormat="1" ht="15" x14ac:dyDescent="0.25">
      <c r="A1118" s="240"/>
      <c r="B1118" s="243"/>
      <c r="C1118" s="344" t="s">
        <v>67</v>
      </c>
      <c r="D1118" s="344"/>
      <c r="E1118" s="344"/>
      <c r="F1118" s="256"/>
      <c r="G1118" s="257"/>
      <c r="H1118" s="257"/>
      <c r="I1118" s="257"/>
      <c r="J1118" s="259">
        <v>818.71</v>
      </c>
      <c r="K1118" s="257"/>
      <c r="L1118" s="259">
        <v>39.15</v>
      </c>
      <c r="M1118" s="257"/>
      <c r="N1118" s="260">
        <v>1509.06</v>
      </c>
      <c r="EZ1118" s="149"/>
      <c r="FA1118" s="231"/>
      <c r="FB1118" s="231"/>
      <c r="FC1118" s="231"/>
      <c r="FD1118" s="231"/>
      <c r="FI1118" s="164" t="s">
        <v>67</v>
      </c>
      <c r="FJ1118" s="231"/>
      <c r="FL1118" s="231"/>
    </row>
    <row r="1119" spans="1:168" s="117" customFormat="1" ht="15" x14ac:dyDescent="0.25">
      <c r="A1119" s="252"/>
      <c r="B1119" s="243"/>
      <c r="C1119" s="341" t="s">
        <v>68</v>
      </c>
      <c r="D1119" s="341"/>
      <c r="E1119" s="341"/>
      <c r="F1119" s="245"/>
      <c r="G1119" s="246"/>
      <c r="H1119" s="246"/>
      <c r="I1119" s="246"/>
      <c r="J1119" s="254"/>
      <c r="K1119" s="246"/>
      <c r="L1119" s="249">
        <v>27.49</v>
      </c>
      <c r="M1119" s="246"/>
      <c r="N1119" s="250">
        <v>1359.38</v>
      </c>
      <c r="EZ1119" s="149"/>
      <c r="FA1119" s="231"/>
      <c r="FB1119" s="231"/>
      <c r="FC1119" s="231"/>
      <c r="FD1119" s="231"/>
      <c r="FH1119" s="164" t="s">
        <v>68</v>
      </c>
      <c r="FJ1119" s="231"/>
      <c r="FL1119" s="231"/>
    </row>
    <row r="1120" spans="1:168" s="117" customFormat="1" ht="15" x14ac:dyDescent="0.25">
      <c r="A1120" s="252"/>
      <c r="B1120" s="243" t="s">
        <v>691</v>
      </c>
      <c r="C1120" s="341" t="s">
        <v>692</v>
      </c>
      <c r="D1120" s="341"/>
      <c r="E1120" s="341"/>
      <c r="F1120" s="245" t="s">
        <v>71</v>
      </c>
      <c r="G1120" s="261">
        <v>97</v>
      </c>
      <c r="H1120" s="246"/>
      <c r="I1120" s="261">
        <v>97</v>
      </c>
      <c r="J1120" s="254"/>
      <c r="K1120" s="246"/>
      <c r="L1120" s="249">
        <v>26.67</v>
      </c>
      <c r="M1120" s="246"/>
      <c r="N1120" s="250">
        <v>1318.6</v>
      </c>
      <c r="EZ1120" s="149"/>
      <c r="FA1120" s="231"/>
      <c r="FB1120" s="231"/>
      <c r="FC1120" s="231"/>
      <c r="FD1120" s="231"/>
      <c r="FH1120" s="164" t="s">
        <v>692</v>
      </c>
      <c r="FJ1120" s="231"/>
      <c r="FL1120" s="231"/>
    </row>
    <row r="1121" spans="1:168" s="117" customFormat="1" ht="22.5" x14ac:dyDescent="0.25">
      <c r="A1121" s="252"/>
      <c r="B1121" s="243" t="s">
        <v>693</v>
      </c>
      <c r="C1121" s="341" t="s">
        <v>694</v>
      </c>
      <c r="D1121" s="341"/>
      <c r="E1121" s="341"/>
      <c r="F1121" s="245" t="s">
        <v>71</v>
      </c>
      <c r="G1121" s="261">
        <v>55</v>
      </c>
      <c r="H1121" s="248">
        <v>0.85</v>
      </c>
      <c r="I1121" s="248">
        <v>46.75</v>
      </c>
      <c r="J1121" s="254"/>
      <c r="K1121" s="246"/>
      <c r="L1121" s="249">
        <v>12.85</v>
      </c>
      <c r="M1121" s="246"/>
      <c r="N1121" s="251">
        <v>635.51</v>
      </c>
      <c r="EZ1121" s="149"/>
      <c r="FA1121" s="231"/>
      <c r="FB1121" s="231"/>
      <c r="FC1121" s="231"/>
      <c r="FD1121" s="231"/>
      <c r="FH1121" s="164" t="s">
        <v>694</v>
      </c>
      <c r="FJ1121" s="231"/>
      <c r="FL1121" s="231"/>
    </row>
    <row r="1122" spans="1:168" s="117" customFormat="1" ht="15" x14ac:dyDescent="0.25">
      <c r="A1122" s="262"/>
      <c r="B1122" s="312"/>
      <c r="C1122" s="342" t="s">
        <v>74</v>
      </c>
      <c r="D1122" s="342"/>
      <c r="E1122" s="342"/>
      <c r="F1122" s="234"/>
      <c r="G1122" s="235"/>
      <c r="H1122" s="235"/>
      <c r="I1122" s="235"/>
      <c r="J1122" s="238"/>
      <c r="K1122" s="235"/>
      <c r="L1122" s="264">
        <v>78.67</v>
      </c>
      <c r="M1122" s="257"/>
      <c r="N1122" s="265">
        <v>3463.17</v>
      </c>
      <c r="EZ1122" s="149"/>
      <c r="FA1122" s="231"/>
      <c r="FB1122" s="231"/>
      <c r="FC1122" s="231"/>
      <c r="FD1122" s="231"/>
      <c r="FJ1122" s="231" t="s">
        <v>74</v>
      </c>
      <c r="FL1122" s="231"/>
    </row>
    <row r="1123" spans="1:168" s="117" customFormat="1" ht="33.75" x14ac:dyDescent="0.25">
      <c r="A1123" s="232" t="s">
        <v>828</v>
      </c>
      <c r="B1123" s="314" t="s">
        <v>585</v>
      </c>
      <c r="C1123" s="342" t="s">
        <v>586</v>
      </c>
      <c r="D1123" s="342"/>
      <c r="E1123" s="342"/>
      <c r="F1123" s="234" t="s">
        <v>484</v>
      </c>
      <c r="G1123" s="235">
        <v>6.3</v>
      </c>
      <c r="H1123" s="236">
        <v>1</v>
      </c>
      <c r="I1123" s="277">
        <v>6.3</v>
      </c>
      <c r="J1123" s="264">
        <v>174.98</v>
      </c>
      <c r="K1123" s="266">
        <v>1.04236</v>
      </c>
      <c r="L1123" s="267">
        <v>1149.07</v>
      </c>
      <c r="M1123" s="268">
        <v>9.1199999999999992</v>
      </c>
      <c r="N1123" s="265">
        <v>10479.52</v>
      </c>
      <c r="EZ1123" s="149"/>
      <c r="FA1123" s="231"/>
      <c r="FB1123" s="231" t="s">
        <v>586</v>
      </c>
      <c r="FC1123" s="231" t="s">
        <v>9</v>
      </c>
      <c r="FD1123" s="231" t="s">
        <v>9</v>
      </c>
      <c r="FJ1123" s="231"/>
      <c r="FL1123" s="231"/>
    </row>
    <row r="1124" spans="1:168" s="117" customFormat="1" ht="15" x14ac:dyDescent="0.25">
      <c r="A1124" s="240"/>
      <c r="B1124" s="313"/>
      <c r="C1124" s="341" t="s">
        <v>695</v>
      </c>
      <c r="D1124" s="341"/>
      <c r="E1124" s="341"/>
      <c r="F1124" s="341"/>
      <c r="G1124" s="341"/>
      <c r="H1124" s="341"/>
      <c r="I1124" s="341"/>
      <c r="J1124" s="341"/>
      <c r="K1124" s="341"/>
      <c r="L1124" s="341"/>
      <c r="M1124" s="341"/>
      <c r="N1124" s="343"/>
      <c r="EZ1124" s="149"/>
      <c r="FA1124" s="231"/>
      <c r="FB1124" s="231"/>
      <c r="FC1124" s="231"/>
      <c r="FD1124" s="231"/>
      <c r="FJ1124" s="231"/>
      <c r="FK1124" s="164" t="s">
        <v>695</v>
      </c>
      <c r="FL1124" s="231"/>
    </row>
    <row r="1125" spans="1:168" s="117" customFormat="1" ht="15" x14ac:dyDescent="0.25">
      <c r="A1125" s="242"/>
      <c r="B1125" s="243"/>
      <c r="C1125" s="336" t="s">
        <v>631</v>
      </c>
      <c r="D1125" s="336"/>
      <c r="E1125" s="336"/>
      <c r="F1125" s="336"/>
      <c r="G1125" s="336"/>
      <c r="H1125" s="336"/>
      <c r="I1125" s="336"/>
      <c r="J1125" s="336"/>
      <c r="K1125" s="336"/>
      <c r="L1125" s="336"/>
      <c r="M1125" s="336"/>
      <c r="N1125" s="345"/>
      <c r="EZ1125" s="149"/>
      <c r="FA1125" s="231"/>
      <c r="FB1125" s="231"/>
      <c r="FC1125" s="231"/>
      <c r="FD1125" s="231"/>
      <c r="FF1125" s="164" t="s">
        <v>631</v>
      </c>
      <c r="FJ1125" s="231"/>
      <c r="FL1125" s="231"/>
    </row>
    <row r="1126" spans="1:168" s="117" customFormat="1" ht="15" x14ac:dyDescent="0.25">
      <c r="A1126" s="242"/>
      <c r="B1126" s="243"/>
      <c r="C1126" s="336" t="s">
        <v>632</v>
      </c>
      <c r="D1126" s="336"/>
      <c r="E1126" s="336"/>
      <c r="F1126" s="336"/>
      <c r="G1126" s="336"/>
      <c r="H1126" s="336"/>
      <c r="I1126" s="336"/>
      <c r="J1126" s="336"/>
      <c r="K1126" s="336"/>
      <c r="L1126" s="336"/>
      <c r="M1126" s="336"/>
      <c r="N1126" s="345"/>
      <c r="EZ1126" s="149"/>
      <c r="FA1126" s="231"/>
      <c r="FB1126" s="231"/>
      <c r="FC1126" s="231"/>
      <c r="FD1126" s="231"/>
      <c r="FF1126" s="164" t="s">
        <v>632</v>
      </c>
      <c r="FJ1126" s="231"/>
      <c r="FL1126" s="231"/>
    </row>
    <row r="1127" spans="1:168" s="117" customFormat="1" ht="15" x14ac:dyDescent="0.25">
      <c r="A1127" s="262"/>
      <c r="B1127" s="312"/>
      <c r="C1127" s="342" t="s">
        <v>74</v>
      </c>
      <c r="D1127" s="342"/>
      <c r="E1127" s="342"/>
      <c r="F1127" s="234"/>
      <c r="G1127" s="235"/>
      <c r="H1127" s="235"/>
      <c r="I1127" s="235"/>
      <c r="J1127" s="238"/>
      <c r="K1127" s="235"/>
      <c r="L1127" s="267">
        <v>1149.07</v>
      </c>
      <c r="M1127" s="257"/>
      <c r="N1127" s="265">
        <v>10479.52</v>
      </c>
      <c r="EZ1127" s="149"/>
      <c r="FA1127" s="231"/>
      <c r="FB1127" s="231"/>
      <c r="FC1127" s="231"/>
      <c r="FD1127" s="231"/>
      <c r="FJ1127" s="231" t="s">
        <v>74</v>
      </c>
      <c r="FL1127" s="231"/>
    </row>
    <row r="1128" spans="1:168" s="117" customFormat="1" ht="34.5" x14ac:dyDescent="0.25">
      <c r="A1128" s="232" t="s">
        <v>829</v>
      </c>
      <c r="B1128" s="314" t="s">
        <v>696</v>
      </c>
      <c r="C1128" s="342" t="s">
        <v>697</v>
      </c>
      <c r="D1128" s="342"/>
      <c r="E1128" s="342"/>
      <c r="F1128" s="234" t="s">
        <v>647</v>
      </c>
      <c r="G1128" s="235">
        <v>2.16</v>
      </c>
      <c r="H1128" s="236">
        <v>1</v>
      </c>
      <c r="I1128" s="268">
        <v>2.16</v>
      </c>
      <c r="J1128" s="238"/>
      <c r="K1128" s="235"/>
      <c r="L1128" s="238"/>
      <c r="M1128" s="235"/>
      <c r="N1128" s="239"/>
      <c r="EZ1128" s="149"/>
      <c r="FA1128" s="231"/>
      <c r="FB1128" s="231" t="s">
        <v>697</v>
      </c>
      <c r="FC1128" s="231" t="s">
        <v>9</v>
      </c>
      <c r="FD1128" s="231" t="s">
        <v>9</v>
      </c>
      <c r="FJ1128" s="231"/>
      <c r="FL1128" s="231"/>
    </row>
    <row r="1129" spans="1:168" s="117" customFormat="1" ht="15" x14ac:dyDescent="0.25">
      <c r="A1129" s="240"/>
      <c r="B1129" s="313"/>
      <c r="C1129" s="341" t="s">
        <v>830</v>
      </c>
      <c r="D1129" s="341"/>
      <c r="E1129" s="341"/>
      <c r="F1129" s="341"/>
      <c r="G1129" s="341"/>
      <c r="H1129" s="341"/>
      <c r="I1129" s="341"/>
      <c r="J1129" s="341"/>
      <c r="K1129" s="341"/>
      <c r="L1129" s="341"/>
      <c r="M1129" s="341"/>
      <c r="N1129" s="343"/>
      <c r="EZ1129" s="149"/>
      <c r="FA1129" s="231"/>
      <c r="FB1129" s="231"/>
      <c r="FC1129" s="231"/>
      <c r="FD1129" s="231"/>
      <c r="FE1129" s="164" t="s">
        <v>830</v>
      </c>
      <c r="FJ1129" s="231"/>
      <c r="FL1129" s="231"/>
    </row>
    <row r="1130" spans="1:168" s="117" customFormat="1" ht="68.25" x14ac:dyDescent="0.25">
      <c r="A1130" s="242"/>
      <c r="B1130" s="243" t="s">
        <v>624</v>
      </c>
      <c r="C1130" s="336" t="s">
        <v>625</v>
      </c>
      <c r="D1130" s="336"/>
      <c r="E1130" s="336"/>
      <c r="F1130" s="336"/>
      <c r="G1130" s="336"/>
      <c r="H1130" s="336"/>
      <c r="I1130" s="336"/>
      <c r="J1130" s="336"/>
      <c r="K1130" s="336"/>
      <c r="L1130" s="336"/>
      <c r="M1130" s="336"/>
      <c r="N1130" s="345"/>
      <c r="EZ1130" s="149"/>
      <c r="FA1130" s="231"/>
      <c r="FB1130" s="231"/>
      <c r="FC1130" s="231"/>
      <c r="FD1130" s="231"/>
      <c r="FF1130" s="164" t="s">
        <v>625</v>
      </c>
      <c r="FJ1130" s="231"/>
      <c r="FL1130" s="231"/>
    </row>
    <row r="1131" spans="1:168" s="117" customFormat="1" ht="15" x14ac:dyDescent="0.25">
      <c r="A1131" s="242"/>
      <c r="B1131" s="243" t="s">
        <v>699</v>
      </c>
      <c r="C1131" s="336" t="s">
        <v>700</v>
      </c>
      <c r="D1131" s="336"/>
      <c r="E1131" s="336"/>
      <c r="F1131" s="336"/>
      <c r="G1131" s="336"/>
      <c r="H1131" s="336"/>
      <c r="I1131" s="336"/>
      <c r="J1131" s="336"/>
      <c r="K1131" s="336"/>
      <c r="L1131" s="336"/>
      <c r="M1131" s="336"/>
      <c r="N1131" s="345"/>
      <c r="EZ1131" s="149"/>
      <c r="FA1131" s="231"/>
      <c r="FB1131" s="231"/>
      <c r="FC1131" s="231"/>
      <c r="FD1131" s="231"/>
      <c r="FF1131" s="164" t="s">
        <v>700</v>
      </c>
      <c r="FJ1131" s="231"/>
      <c r="FL1131" s="231"/>
    </row>
    <row r="1132" spans="1:168" s="117" customFormat="1" ht="15" x14ac:dyDescent="0.25">
      <c r="A1132" s="244"/>
      <c r="B1132" s="243" t="s">
        <v>57</v>
      </c>
      <c r="C1132" s="341" t="s">
        <v>64</v>
      </c>
      <c r="D1132" s="341"/>
      <c r="E1132" s="341"/>
      <c r="F1132" s="245"/>
      <c r="G1132" s="246"/>
      <c r="H1132" s="246"/>
      <c r="I1132" s="246"/>
      <c r="J1132" s="249">
        <v>230.11</v>
      </c>
      <c r="K1132" s="269">
        <v>1.2649999999999999</v>
      </c>
      <c r="L1132" s="249">
        <v>628.75</v>
      </c>
      <c r="M1132" s="248">
        <v>49.45</v>
      </c>
      <c r="N1132" s="250">
        <v>31091.69</v>
      </c>
      <c r="EZ1132" s="149"/>
      <c r="FA1132" s="231"/>
      <c r="FB1132" s="231"/>
      <c r="FC1132" s="231"/>
      <c r="FD1132" s="231"/>
      <c r="FG1132" s="164" t="s">
        <v>64</v>
      </c>
      <c r="FJ1132" s="231"/>
      <c r="FL1132" s="231"/>
    </row>
    <row r="1133" spans="1:168" s="117" customFormat="1" ht="15" x14ac:dyDescent="0.25">
      <c r="A1133" s="244"/>
      <c r="B1133" s="243" t="s">
        <v>75</v>
      </c>
      <c r="C1133" s="341" t="s">
        <v>79</v>
      </c>
      <c r="D1133" s="341"/>
      <c r="E1133" s="341"/>
      <c r="F1133" s="245"/>
      <c r="G1133" s="246"/>
      <c r="H1133" s="246"/>
      <c r="I1133" s="246"/>
      <c r="J1133" s="249">
        <v>842.61</v>
      </c>
      <c r="K1133" s="248">
        <v>1.1499999999999999</v>
      </c>
      <c r="L1133" s="247">
        <v>2093.04</v>
      </c>
      <c r="M1133" s="248">
        <v>14.53</v>
      </c>
      <c r="N1133" s="250">
        <v>30411.87</v>
      </c>
      <c r="EZ1133" s="149"/>
      <c r="FA1133" s="231"/>
      <c r="FB1133" s="231"/>
      <c r="FC1133" s="231"/>
      <c r="FD1133" s="231"/>
      <c r="FG1133" s="164" t="s">
        <v>79</v>
      </c>
      <c r="FJ1133" s="231"/>
      <c r="FL1133" s="231"/>
    </row>
    <row r="1134" spans="1:168" s="117" customFormat="1" ht="15" x14ac:dyDescent="0.25">
      <c r="A1134" s="244"/>
      <c r="B1134" s="243" t="s">
        <v>80</v>
      </c>
      <c r="C1134" s="341" t="s">
        <v>81</v>
      </c>
      <c r="D1134" s="341"/>
      <c r="E1134" s="341"/>
      <c r="F1134" s="245"/>
      <c r="G1134" s="246"/>
      <c r="H1134" s="246"/>
      <c r="I1134" s="246"/>
      <c r="J1134" s="249">
        <v>216.58</v>
      </c>
      <c r="K1134" s="248">
        <v>1.1499999999999999</v>
      </c>
      <c r="L1134" s="249">
        <v>537.98</v>
      </c>
      <c r="M1134" s="248">
        <v>49.45</v>
      </c>
      <c r="N1134" s="250">
        <v>26603.11</v>
      </c>
      <c r="EZ1134" s="149"/>
      <c r="FA1134" s="231"/>
      <c r="FB1134" s="231"/>
      <c r="FC1134" s="231"/>
      <c r="FD1134" s="231"/>
      <c r="FG1134" s="164" t="s">
        <v>81</v>
      </c>
      <c r="FJ1134" s="231"/>
      <c r="FL1134" s="231"/>
    </row>
    <row r="1135" spans="1:168" s="117" customFormat="1" ht="15" x14ac:dyDescent="0.25">
      <c r="A1135" s="244"/>
      <c r="B1135" s="243" t="s">
        <v>82</v>
      </c>
      <c r="C1135" s="341" t="s">
        <v>83</v>
      </c>
      <c r="D1135" s="341"/>
      <c r="E1135" s="341"/>
      <c r="F1135" s="245"/>
      <c r="G1135" s="246"/>
      <c r="H1135" s="246"/>
      <c r="I1135" s="246"/>
      <c r="J1135" s="249">
        <v>42.16</v>
      </c>
      <c r="K1135" s="246"/>
      <c r="L1135" s="249">
        <v>91.07</v>
      </c>
      <c r="M1135" s="248">
        <v>9.1199999999999992</v>
      </c>
      <c r="N1135" s="251">
        <v>830.56</v>
      </c>
      <c r="EZ1135" s="149"/>
      <c r="FA1135" s="231"/>
      <c r="FB1135" s="231"/>
      <c r="FC1135" s="231"/>
      <c r="FD1135" s="231"/>
      <c r="FG1135" s="164" t="s">
        <v>83</v>
      </c>
      <c r="FJ1135" s="231"/>
      <c r="FL1135" s="231"/>
    </row>
    <row r="1136" spans="1:168" s="117" customFormat="1" ht="15" x14ac:dyDescent="0.25">
      <c r="A1136" s="252"/>
      <c r="B1136" s="243"/>
      <c r="C1136" s="341" t="s">
        <v>65</v>
      </c>
      <c r="D1136" s="341"/>
      <c r="E1136" s="341"/>
      <c r="F1136" s="245" t="s">
        <v>66</v>
      </c>
      <c r="G1136" s="248">
        <v>24.48</v>
      </c>
      <c r="H1136" s="269">
        <v>1.2649999999999999</v>
      </c>
      <c r="I1136" s="274">
        <v>66.889151999999996</v>
      </c>
      <c r="J1136" s="254"/>
      <c r="K1136" s="246"/>
      <c r="L1136" s="254"/>
      <c r="M1136" s="246"/>
      <c r="N1136" s="255"/>
      <c r="EZ1136" s="149"/>
      <c r="FA1136" s="231"/>
      <c r="FB1136" s="231"/>
      <c r="FC1136" s="231"/>
      <c r="FD1136" s="231"/>
      <c r="FH1136" s="164" t="s">
        <v>65</v>
      </c>
      <c r="FJ1136" s="231"/>
      <c r="FL1136" s="231"/>
    </row>
    <row r="1137" spans="1:168" s="117" customFormat="1" ht="15" x14ac:dyDescent="0.25">
      <c r="A1137" s="252"/>
      <c r="B1137" s="243"/>
      <c r="C1137" s="341" t="s">
        <v>84</v>
      </c>
      <c r="D1137" s="341"/>
      <c r="E1137" s="341"/>
      <c r="F1137" s="245" t="s">
        <v>66</v>
      </c>
      <c r="G1137" s="248">
        <v>19.96</v>
      </c>
      <c r="H1137" s="248">
        <v>1.1499999999999999</v>
      </c>
      <c r="I1137" s="272">
        <v>49.580640000000002</v>
      </c>
      <c r="J1137" s="254"/>
      <c r="K1137" s="246"/>
      <c r="L1137" s="254"/>
      <c r="M1137" s="246"/>
      <c r="N1137" s="255"/>
      <c r="EZ1137" s="149"/>
      <c r="FA1137" s="231"/>
      <c r="FB1137" s="231"/>
      <c r="FC1137" s="231"/>
      <c r="FD1137" s="231"/>
      <c r="FH1137" s="164" t="s">
        <v>84</v>
      </c>
      <c r="FJ1137" s="231"/>
      <c r="FL1137" s="231"/>
    </row>
    <row r="1138" spans="1:168" s="117" customFormat="1" ht="15" x14ac:dyDescent="0.25">
      <c r="A1138" s="240"/>
      <c r="B1138" s="243"/>
      <c r="C1138" s="344" t="s">
        <v>67</v>
      </c>
      <c r="D1138" s="344"/>
      <c r="E1138" s="344"/>
      <c r="F1138" s="256"/>
      <c r="G1138" s="257"/>
      <c r="H1138" s="257"/>
      <c r="I1138" s="257"/>
      <c r="J1138" s="258">
        <v>1114.8800000000001</v>
      </c>
      <c r="K1138" s="257"/>
      <c r="L1138" s="258">
        <v>2812.86</v>
      </c>
      <c r="M1138" s="257"/>
      <c r="N1138" s="260">
        <v>62334.12</v>
      </c>
      <c r="EZ1138" s="149"/>
      <c r="FA1138" s="231"/>
      <c r="FB1138" s="231"/>
      <c r="FC1138" s="231"/>
      <c r="FD1138" s="231"/>
      <c r="FI1138" s="164" t="s">
        <v>67</v>
      </c>
      <c r="FJ1138" s="231"/>
      <c r="FL1138" s="231"/>
    </row>
    <row r="1139" spans="1:168" s="117" customFormat="1" ht="15" x14ac:dyDescent="0.25">
      <c r="A1139" s="252"/>
      <c r="B1139" s="243"/>
      <c r="C1139" s="341" t="s">
        <v>68</v>
      </c>
      <c r="D1139" s="341"/>
      <c r="E1139" s="341"/>
      <c r="F1139" s="245"/>
      <c r="G1139" s="246"/>
      <c r="H1139" s="246"/>
      <c r="I1139" s="246"/>
      <c r="J1139" s="254"/>
      <c r="K1139" s="246"/>
      <c r="L1139" s="247">
        <v>1166.73</v>
      </c>
      <c r="M1139" s="246"/>
      <c r="N1139" s="250">
        <v>57694.8</v>
      </c>
      <c r="EZ1139" s="149"/>
      <c r="FA1139" s="231"/>
      <c r="FB1139" s="231"/>
      <c r="FC1139" s="231"/>
      <c r="FD1139" s="231"/>
      <c r="FH1139" s="164" t="s">
        <v>68</v>
      </c>
      <c r="FJ1139" s="231"/>
      <c r="FL1139" s="231"/>
    </row>
    <row r="1140" spans="1:168" s="117" customFormat="1" ht="23.25" x14ac:dyDescent="0.25">
      <c r="A1140" s="252"/>
      <c r="B1140" s="243" t="s">
        <v>649</v>
      </c>
      <c r="C1140" s="341" t="s">
        <v>650</v>
      </c>
      <c r="D1140" s="341"/>
      <c r="E1140" s="341"/>
      <c r="F1140" s="245" t="s">
        <v>71</v>
      </c>
      <c r="G1140" s="261">
        <v>97</v>
      </c>
      <c r="H1140" s="246"/>
      <c r="I1140" s="261">
        <v>97</v>
      </c>
      <c r="J1140" s="254"/>
      <c r="K1140" s="246"/>
      <c r="L1140" s="247">
        <v>1131.73</v>
      </c>
      <c r="M1140" s="246"/>
      <c r="N1140" s="250">
        <v>55963.96</v>
      </c>
      <c r="EZ1140" s="149"/>
      <c r="FA1140" s="231"/>
      <c r="FB1140" s="231"/>
      <c r="FC1140" s="231"/>
      <c r="FD1140" s="231"/>
      <c r="FH1140" s="164" t="s">
        <v>650</v>
      </c>
      <c r="FJ1140" s="231"/>
      <c r="FL1140" s="231"/>
    </row>
    <row r="1141" spans="1:168" s="117" customFormat="1" ht="23.25" x14ac:dyDescent="0.25">
      <c r="A1141" s="252"/>
      <c r="B1141" s="243" t="s">
        <v>651</v>
      </c>
      <c r="C1141" s="341" t="s">
        <v>652</v>
      </c>
      <c r="D1141" s="341"/>
      <c r="E1141" s="341"/>
      <c r="F1141" s="245" t="s">
        <v>71</v>
      </c>
      <c r="G1141" s="261">
        <v>51</v>
      </c>
      <c r="H1141" s="246"/>
      <c r="I1141" s="261">
        <v>51</v>
      </c>
      <c r="J1141" s="254"/>
      <c r="K1141" s="246"/>
      <c r="L1141" s="249">
        <v>595.03</v>
      </c>
      <c r="M1141" s="246"/>
      <c r="N1141" s="250">
        <v>29424.35</v>
      </c>
      <c r="EZ1141" s="149"/>
      <c r="FA1141" s="231"/>
      <c r="FB1141" s="231"/>
      <c r="FC1141" s="231"/>
      <c r="FD1141" s="231"/>
      <c r="FH1141" s="164" t="s">
        <v>652</v>
      </c>
      <c r="FJ1141" s="231"/>
      <c r="FL1141" s="231"/>
    </row>
    <row r="1142" spans="1:168" s="117" customFormat="1" ht="15" x14ac:dyDescent="0.25">
      <c r="A1142" s="262"/>
      <c r="B1142" s="312"/>
      <c r="C1142" s="342" t="s">
        <v>74</v>
      </c>
      <c r="D1142" s="342"/>
      <c r="E1142" s="342"/>
      <c r="F1142" s="234"/>
      <c r="G1142" s="235"/>
      <c r="H1142" s="235"/>
      <c r="I1142" s="235"/>
      <c r="J1142" s="238"/>
      <c r="K1142" s="235"/>
      <c r="L1142" s="267">
        <v>4539.62</v>
      </c>
      <c r="M1142" s="257"/>
      <c r="N1142" s="265">
        <v>147722.43</v>
      </c>
      <c r="EZ1142" s="149"/>
      <c r="FA1142" s="231"/>
      <c r="FB1142" s="231"/>
      <c r="FC1142" s="231"/>
      <c r="FD1142" s="231"/>
      <c r="FJ1142" s="231" t="s">
        <v>74</v>
      </c>
      <c r="FL1142" s="231"/>
    </row>
    <row r="1143" spans="1:168" s="117" customFormat="1" ht="45" x14ac:dyDescent="0.25">
      <c r="A1143" s="232" t="s">
        <v>831</v>
      </c>
      <c r="B1143" s="314" t="s">
        <v>583</v>
      </c>
      <c r="C1143" s="342" t="s">
        <v>584</v>
      </c>
      <c r="D1143" s="342"/>
      <c r="E1143" s="342"/>
      <c r="F1143" s="234" t="s">
        <v>290</v>
      </c>
      <c r="G1143" s="235">
        <v>220.32</v>
      </c>
      <c r="H1143" s="236">
        <v>1</v>
      </c>
      <c r="I1143" s="268">
        <v>220.32</v>
      </c>
      <c r="J1143" s="264">
        <v>169.63</v>
      </c>
      <c r="K1143" s="266">
        <v>1.04236</v>
      </c>
      <c r="L1143" s="267">
        <v>38956</v>
      </c>
      <c r="M1143" s="268">
        <v>9.1199999999999992</v>
      </c>
      <c r="N1143" s="265">
        <v>355278.72</v>
      </c>
      <c r="EZ1143" s="149"/>
      <c r="FA1143" s="231"/>
      <c r="FB1143" s="231" t="s">
        <v>584</v>
      </c>
      <c r="FC1143" s="231" t="s">
        <v>9</v>
      </c>
      <c r="FD1143" s="231" t="s">
        <v>9</v>
      </c>
      <c r="FJ1143" s="231"/>
      <c r="FL1143" s="231"/>
    </row>
    <row r="1144" spans="1:168" s="117" customFormat="1" ht="15" x14ac:dyDescent="0.25">
      <c r="A1144" s="240"/>
      <c r="B1144" s="313"/>
      <c r="C1144" s="341" t="s">
        <v>832</v>
      </c>
      <c r="D1144" s="341"/>
      <c r="E1144" s="341"/>
      <c r="F1144" s="341"/>
      <c r="G1144" s="341"/>
      <c r="H1144" s="341"/>
      <c r="I1144" s="341"/>
      <c r="J1144" s="341"/>
      <c r="K1144" s="341"/>
      <c r="L1144" s="341"/>
      <c r="M1144" s="341"/>
      <c r="N1144" s="343"/>
      <c r="EZ1144" s="149"/>
      <c r="FA1144" s="231"/>
      <c r="FB1144" s="231"/>
      <c r="FC1144" s="231"/>
      <c r="FD1144" s="231"/>
      <c r="FE1144" s="164" t="s">
        <v>832</v>
      </c>
      <c r="FJ1144" s="231"/>
      <c r="FL1144" s="231"/>
    </row>
    <row r="1145" spans="1:168" s="117" customFormat="1" ht="15" x14ac:dyDescent="0.25">
      <c r="A1145" s="240"/>
      <c r="B1145" s="313"/>
      <c r="C1145" s="341" t="s">
        <v>687</v>
      </c>
      <c r="D1145" s="341"/>
      <c r="E1145" s="341"/>
      <c r="F1145" s="341"/>
      <c r="G1145" s="341"/>
      <c r="H1145" s="341"/>
      <c r="I1145" s="341"/>
      <c r="J1145" s="341"/>
      <c r="K1145" s="341"/>
      <c r="L1145" s="341"/>
      <c r="M1145" s="341"/>
      <c r="N1145" s="343"/>
      <c r="EZ1145" s="149"/>
      <c r="FA1145" s="231"/>
      <c r="FB1145" s="231"/>
      <c r="FC1145" s="231"/>
      <c r="FD1145" s="231"/>
      <c r="FJ1145" s="231"/>
      <c r="FK1145" s="164" t="s">
        <v>687</v>
      </c>
      <c r="FL1145" s="231"/>
    </row>
    <row r="1146" spans="1:168" s="117" customFormat="1" ht="15" x14ac:dyDescent="0.25">
      <c r="A1146" s="242"/>
      <c r="B1146" s="243"/>
      <c r="C1146" s="336" t="s">
        <v>631</v>
      </c>
      <c r="D1146" s="336"/>
      <c r="E1146" s="336"/>
      <c r="F1146" s="336"/>
      <c r="G1146" s="336"/>
      <c r="H1146" s="336"/>
      <c r="I1146" s="336"/>
      <c r="J1146" s="336"/>
      <c r="K1146" s="336"/>
      <c r="L1146" s="336"/>
      <c r="M1146" s="336"/>
      <c r="N1146" s="345"/>
      <c r="EZ1146" s="149"/>
      <c r="FA1146" s="231"/>
      <c r="FB1146" s="231"/>
      <c r="FC1146" s="231"/>
      <c r="FD1146" s="231"/>
      <c r="FF1146" s="164" t="s">
        <v>631</v>
      </c>
      <c r="FJ1146" s="231"/>
      <c r="FL1146" s="231"/>
    </row>
    <row r="1147" spans="1:168" s="117" customFormat="1" ht="15" x14ac:dyDescent="0.25">
      <c r="A1147" s="242"/>
      <c r="B1147" s="243"/>
      <c r="C1147" s="336" t="s">
        <v>632</v>
      </c>
      <c r="D1147" s="336"/>
      <c r="E1147" s="336"/>
      <c r="F1147" s="336"/>
      <c r="G1147" s="336"/>
      <c r="H1147" s="336"/>
      <c r="I1147" s="336"/>
      <c r="J1147" s="336"/>
      <c r="K1147" s="336"/>
      <c r="L1147" s="336"/>
      <c r="M1147" s="336"/>
      <c r="N1147" s="345"/>
      <c r="EZ1147" s="149"/>
      <c r="FA1147" s="231"/>
      <c r="FB1147" s="231"/>
      <c r="FC1147" s="231"/>
      <c r="FD1147" s="231"/>
      <c r="FF1147" s="164" t="s">
        <v>632</v>
      </c>
      <c r="FJ1147" s="231"/>
      <c r="FL1147" s="231"/>
    </row>
    <row r="1148" spans="1:168" s="117" customFormat="1" ht="15" x14ac:dyDescent="0.25">
      <c r="A1148" s="262"/>
      <c r="B1148" s="312"/>
      <c r="C1148" s="342" t="s">
        <v>74</v>
      </c>
      <c r="D1148" s="342"/>
      <c r="E1148" s="342"/>
      <c r="F1148" s="234"/>
      <c r="G1148" s="235"/>
      <c r="H1148" s="235"/>
      <c r="I1148" s="235"/>
      <c r="J1148" s="238"/>
      <c r="K1148" s="235"/>
      <c r="L1148" s="267">
        <v>38956</v>
      </c>
      <c r="M1148" s="257"/>
      <c r="N1148" s="265">
        <v>355278.72</v>
      </c>
      <c r="EZ1148" s="149"/>
      <c r="FA1148" s="231"/>
      <c r="FB1148" s="231"/>
      <c r="FC1148" s="231"/>
      <c r="FD1148" s="231"/>
      <c r="FJ1148" s="231" t="s">
        <v>74</v>
      </c>
      <c r="FL1148" s="231"/>
    </row>
    <row r="1149" spans="1:168" s="117" customFormat="1" ht="45.75" x14ac:dyDescent="0.25">
      <c r="A1149" s="232" t="s">
        <v>833</v>
      </c>
      <c r="B1149" s="314" t="s">
        <v>683</v>
      </c>
      <c r="C1149" s="342" t="s">
        <v>834</v>
      </c>
      <c r="D1149" s="342"/>
      <c r="E1149" s="342"/>
      <c r="F1149" s="234" t="s">
        <v>647</v>
      </c>
      <c r="G1149" s="235">
        <v>0.05</v>
      </c>
      <c r="H1149" s="236">
        <v>1</v>
      </c>
      <c r="I1149" s="268">
        <v>0.05</v>
      </c>
      <c r="J1149" s="238"/>
      <c r="K1149" s="235"/>
      <c r="L1149" s="238"/>
      <c r="M1149" s="235"/>
      <c r="N1149" s="239"/>
      <c r="EZ1149" s="149"/>
      <c r="FA1149" s="231"/>
      <c r="FB1149" s="231" t="s">
        <v>834</v>
      </c>
      <c r="FC1149" s="231" t="s">
        <v>9</v>
      </c>
      <c r="FD1149" s="231" t="s">
        <v>9</v>
      </c>
      <c r="FJ1149" s="231"/>
      <c r="FL1149" s="231"/>
    </row>
    <row r="1150" spans="1:168" s="117" customFormat="1" ht="15" x14ac:dyDescent="0.25">
      <c r="A1150" s="240"/>
      <c r="B1150" s="313"/>
      <c r="C1150" s="341" t="s">
        <v>127</v>
      </c>
      <c r="D1150" s="341"/>
      <c r="E1150" s="341"/>
      <c r="F1150" s="341"/>
      <c r="G1150" s="341"/>
      <c r="H1150" s="341"/>
      <c r="I1150" s="341"/>
      <c r="J1150" s="341"/>
      <c r="K1150" s="341"/>
      <c r="L1150" s="341"/>
      <c r="M1150" s="341"/>
      <c r="N1150" s="343"/>
      <c r="EZ1150" s="149"/>
      <c r="FA1150" s="231"/>
      <c r="FB1150" s="231"/>
      <c r="FC1150" s="231"/>
      <c r="FD1150" s="231"/>
      <c r="FE1150" s="164" t="s">
        <v>127</v>
      </c>
      <c r="FJ1150" s="231"/>
      <c r="FL1150" s="231"/>
    </row>
    <row r="1151" spans="1:168" s="117" customFormat="1" ht="68.25" x14ac:dyDescent="0.25">
      <c r="A1151" s="242"/>
      <c r="B1151" s="243" t="s">
        <v>624</v>
      </c>
      <c r="C1151" s="336" t="s">
        <v>625</v>
      </c>
      <c r="D1151" s="336"/>
      <c r="E1151" s="336"/>
      <c r="F1151" s="336"/>
      <c r="G1151" s="336"/>
      <c r="H1151" s="336"/>
      <c r="I1151" s="336"/>
      <c r="J1151" s="336"/>
      <c r="K1151" s="336"/>
      <c r="L1151" s="336"/>
      <c r="M1151" s="336"/>
      <c r="N1151" s="345"/>
      <c r="EZ1151" s="149"/>
      <c r="FA1151" s="231"/>
      <c r="FB1151" s="231"/>
      <c r="FC1151" s="231"/>
      <c r="FD1151" s="231"/>
      <c r="FF1151" s="164" t="s">
        <v>625</v>
      </c>
      <c r="FJ1151" s="231"/>
      <c r="FL1151" s="231"/>
    </row>
    <row r="1152" spans="1:168" s="117" customFormat="1" ht="15" x14ac:dyDescent="0.25">
      <c r="A1152" s="242"/>
      <c r="B1152" s="243" t="s">
        <v>699</v>
      </c>
      <c r="C1152" s="336" t="s">
        <v>700</v>
      </c>
      <c r="D1152" s="336"/>
      <c r="E1152" s="336"/>
      <c r="F1152" s="336"/>
      <c r="G1152" s="336"/>
      <c r="H1152" s="336"/>
      <c r="I1152" s="336"/>
      <c r="J1152" s="336"/>
      <c r="K1152" s="336"/>
      <c r="L1152" s="336"/>
      <c r="M1152" s="336"/>
      <c r="N1152" s="345"/>
      <c r="EZ1152" s="149"/>
      <c r="FA1152" s="231"/>
      <c r="FB1152" s="231"/>
      <c r="FC1152" s="231"/>
      <c r="FD1152" s="231"/>
      <c r="FF1152" s="164" t="s">
        <v>700</v>
      </c>
      <c r="FJ1152" s="231"/>
      <c r="FL1152" s="231"/>
    </row>
    <row r="1153" spans="1:168" s="117" customFormat="1" ht="15" x14ac:dyDescent="0.25">
      <c r="A1153" s="244"/>
      <c r="B1153" s="243" t="s">
        <v>57</v>
      </c>
      <c r="C1153" s="341" t="s">
        <v>64</v>
      </c>
      <c r="D1153" s="341"/>
      <c r="E1153" s="341"/>
      <c r="F1153" s="245"/>
      <c r="G1153" s="246"/>
      <c r="H1153" s="246"/>
      <c r="I1153" s="246"/>
      <c r="J1153" s="249">
        <v>278.99</v>
      </c>
      <c r="K1153" s="269">
        <v>1.2649999999999999</v>
      </c>
      <c r="L1153" s="249">
        <v>17.649999999999999</v>
      </c>
      <c r="M1153" s="248">
        <v>49.45</v>
      </c>
      <c r="N1153" s="251">
        <v>872.79</v>
      </c>
      <c r="EZ1153" s="149"/>
      <c r="FA1153" s="231"/>
      <c r="FB1153" s="231"/>
      <c r="FC1153" s="231"/>
      <c r="FD1153" s="231"/>
      <c r="FG1153" s="164" t="s">
        <v>64</v>
      </c>
      <c r="FJ1153" s="231"/>
      <c r="FL1153" s="231"/>
    </row>
    <row r="1154" spans="1:168" s="117" customFormat="1" ht="15" x14ac:dyDescent="0.25">
      <c r="A1154" s="244"/>
      <c r="B1154" s="243" t="s">
        <v>75</v>
      </c>
      <c r="C1154" s="341" t="s">
        <v>79</v>
      </c>
      <c r="D1154" s="341"/>
      <c r="E1154" s="341"/>
      <c r="F1154" s="245"/>
      <c r="G1154" s="246"/>
      <c r="H1154" s="246"/>
      <c r="I1154" s="246"/>
      <c r="J1154" s="249">
        <v>90.04</v>
      </c>
      <c r="K1154" s="248">
        <v>1.1499999999999999</v>
      </c>
      <c r="L1154" s="249">
        <v>5.18</v>
      </c>
      <c r="M1154" s="248">
        <v>14.53</v>
      </c>
      <c r="N1154" s="251">
        <v>75.27</v>
      </c>
      <c r="EZ1154" s="149"/>
      <c r="FA1154" s="231"/>
      <c r="FB1154" s="231"/>
      <c r="FC1154" s="231"/>
      <c r="FD1154" s="231"/>
      <c r="FG1154" s="164" t="s">
        <v>79</v>
      </c>
      <c r="FJ1154" s="231"/>
      <c r="FL1154" s="231"/>
    </row>
    <row r="1155" spans="1:168" s="117" customFormat="1" ht="15" x14ac:dyDescent="0.25">
      <c r="A1155" s="244"/>
      <c r="B1155" s="243" t="s">
        <v>80</v>
      </c>
      <c r="C1155" s="341" t="s">
        <v>81</v>
      </c>
      <c r="D1155" s="341"/>
      <c r="E1155" s="341"/>
      <c r="F1155" s="245"/>
      <c r="G1155" s="246"/>
      <c r="H1155" s="246"/>
      <c r="I1155" s="246"/>
      <c r="J1155" s="249">
        <v>5.0199999999999996</v>
      </c>
      <c r="K1155" s="248">
        <v>1.1499999999999999</v>
      </c>
      <c r="L1155" s="249">
        <v>0.28999999999999998</v>
      </c>
      <c r="M1155" s="248">
        <v>49.45</v>
      </c>
      <c r="N1155" s="251">
        <v>14.34</v>
      </c>
      <c r="EZ1155" s="149"/>
      <c r="FA1155" s="231"/>
      <c r="FB1155" s="231"/>
      <c r="FC1155" s="231"/>
      <c r="FD1155" s="231"/>
      <c r="FG1155" s="164" t="s">
        <v>81</v>
      </c>
      <c r="FJ1155" s="231"/>
      <c r="FL1155" s="231"/>
    </row>
    <row r="1156" spans="1:168" s="117" customFormat="1" ht="15" x14ac:dyDescent="0.25">
      <c r="A1156" s="244"/>
      <c r="B1156" s="243" t="s">
        <v>82</v>
      </c>
      <c r="C1156" s="341" t="s">
        <v>83</v>
      </c>
      <c r="D1156" s="341"/>
      <c r="E1156" s="341"/>
      <c r="F1156" s="245"/>
      <c r="G1156" s="246"/>
      <c r="H1156" s="246"/>
      <c r="I1156" s="246"/>
      <c r="J1156" s="249">
        <v>37.630000000000003</v>
      </c>
      <c r="K1156" s="246"/>
      <c r="L1156" s="249">
        <v>1.88</v>
      </c>
      <c r="M1156" s="248">
        <v>9.1199999999999992</v>
      </c>
      <c r="N1156" s="251">
        <v>17.149999999999999</v>
      </c>
      <c r="EZ1156" s="149"/>
      <c r="FA1156" s="231"/>
      <c r="FB1156" s="231"/>
      <c r="FC1156" s="231"/>
      <c r="FD1156" s="231"/>
      <c r="FG1156" s="164" t="s">
        <v>83</v>
      </c>
      <c r="FJ1156" s="231"/>
      <c r="FL1156" s="231"/>
    </row>
    <row r="1157" spans="1:168" s="117" customFormat="1" ht="15" x14ac:dyDescent="0.25">
      <c r="A1157" s="252"/>
      <c r="B1157" s="243"/>
      <c r="C1157" s="341" t="s">
        <v>65</v>
      </c>
      <c r="D1157" s="341"/>
      <c r="E1157" s="341"/>
      <c r="F1157" s="245" t="s">
        <v>66</v>
      </c>
      <c r="G1157" s="248">
        <v>29.68</v>
      </c>
      <c r="H1157" s="269">
        <v>1.2649999999999999</v>
      </c>
      <c r="I1157" s="272">
        <v>1.8772599999999999</v>
      </c>
      <c r="J1157" s="254"/>
      <c r="K1157" s="246"/>
      <c r="L1157" s="254"/>
      <c r="M1157" s="246"/>
      <c r="N1157" s="255"/>
      <c r="EZ1157" s="149"/>
      <c r="FA1157" s="231"/>
      <c r="FB1157" s="231"/>
      <c r="FC1157" s="231"/>
      <c r="FD1157" s="231"/>
      <c r="FH1157" s="164" t="s">
        <v>65</v>
      </c>
      <c r="FJ1157" s="231"/>
      <c r="FL1157" s="231"/>
    </row>
    <row r="1158" spans="1:168" s="117" customFormat="1" ht="15" x14ac:dyDescent="0.25">
      <c r="A1158" s="252"/>
      <c r="B1158" s="243"/>
      <c r="C1158" s="341" t="s">
        <v>84</v>
      </c>
      <c r="D1158" s="341"/>
      <c r="E1158" s="341"/>
      <c r="F1158" s="245" t="s">
        <v>66</v>
      </c>
      <c r="G1158" s="271">
        <v>0.4</v>
      </c>
      <c r="H1158" s="248">
        <v>1.1499999999999999</v>
      </c>
      <c r="I1158" s="269">
        <v>2.3E-2</v>
      </c>
      <c r="J1158" s="254"/>
      <c r="K1158" s="246"/>
      <c r="L1158" s="254"/>
      <c r="M1158" s="246"/>
      <c r="N1158" s="255"/>
      <c r="EZ1158" s="149"/>
      <c r="FA1158" s="231"/>
      <c r="FB1158" s="231"/>
      <c r="FC1158" s="231"/>
      <c r="FD1158" s="231"/>
      <c r="FH1158" s="164" t="s">
        <v>84</v>
      </c>
      <c r="FJ1158" s="231"/>
      <c r="FL1158" s="231"/>
    </row>
    <row r="1159" spans="1:168" s="117" customFormat="1" ht="15" x14ac:dyDescent="0.25">
      <c r="A1159" s="240"/>
      <c r="B1159" s="243"/>
      <c r="C1159" s="344" t="s">
        <v>67</v>
      </c>
      <c r="D1159" s="344"/>
      <c r="E1159" s="344"/>
      <c r="F1159" s="256"/>
      <c r="G1159" s="257"/>
      <c r="H1159" s="257"/>
      <c r="I1159" s="257"/>
      <c r="J1159" s="259">
        <v>406.66</v>
      </c>
      <c r="K1159" s="257"/>
      <c r="L1159" s="259">
        <v>24.71</v>
      </c>
      <c r="M1159" s="257"/>
      <c r="N1159" s="275">
        <v>965.21</v>
      </c>
      <c r="EZ1159" s="149"/>
      <c r="FA1159" s="231"/>
      <c r="FB1159" s="231"/>
      <c r="FC1159" s="231"/>
      <c r="FD1159" s="231"/>
      <c r="FI1159" s="164" t="s">
        <v>67</v>
      </c>
      <c r="FJ1159" s="231"/>
      <c r="FL1159" s="231"/>
    </row>
    <row r="1160" spans="1:168" s="117" customFormat="1" ht="15" x14ac:dyDescent="0.25">
      <c r="A1160" s="252"/>
      <c r="B1160" s="243"/>
      <c r="C1160" s="341" t="s">
        <v>68</v>
      </c>
      <c r="D1160" s="341"/>
      <c r="E1160" s="341"/>
      <c r="F1160" s="245"/>
      <c r="G1160" s="246"/>
      <c r="H1160" s="246"/>
      <c r="I1160" s="246"/>
      <c r="J1160" s="254"/>
      <c r="K1160" s="246"/>
      <c r="L1160" s="249">
        <v>17.940000000000001</v>
      </c>
      <c r="M1160" s="246"/>
      <c r="N1160" s="251">
        <v>887.13</v>
      </c>
      <c r="EZ1160" s="149"/>
      <c r="FA1160" s="231"/>
      <c r="FB1160" s="231"/>
      <c r="FC1160" s="231"/>
      <c r="FD1160" s="231"/>
      <c r="FH1160" s="164" t="s">
        <v>68</v>
      </c>
      <c r="FJ1160" s="231"/>
      <c r="FL1160" s="231"/>
    </row>
    <row r="1161" spans="1:168" s="117" customFormat="1" ht="23.25" x14ac:dyDescent="0.25">
      <c r="A1161" s="252"/>
      <c r="B1161" s="243" t="s">
        <v>649</v>
      </c>
      <c r="C1161" s="341" t="s">
        <v>650</v>
      </c>
      <c r="D1161" s="341"/>
      <c r="E1161" s="341"/>
      <c r="F1161" s="245" t="s">
        <v>71</v>
      </c>
      <c r="G1161" s="261">
        <v>97</v>
      </c>
      <c r="H1161" s="246"/>
      <c r="I1161" s="261">
        <v>97</v>
      </c>
      <c r="J1161" s="254"/>
      <c r="K1161" s="246"/>
      <c r="L1161" s="249">
        <v>17.399999999999999</v>
      </c>
      <c r="M1161" s="246"/>
      <c r="N1161" s="251">
        <v>860.52</v>
      </c>
      <c r="EZ1161" s="149"/>
      <c r="FA1161" s="231"/>
      <c r="FB1161" s="231"/>
      <c r="FC1161" s="231"/>
      <c r="FD1161" s="231"/>
      <c r="FH1161" s="164" t="s">
        <v>650</v>
      </c>
      <c r="FJ1161" s="231"/>
      <c r="FL1161" s="231"/>
    </row>
    <row r="1162" spans="1:168" s="117" customFormat="1" ht="23.25" x14ac:dyDescent="0.25">
      <c r="A1162" s="252"/>
      <c r="B1162" s="243" t="s">
        <v>651</v>
      </c>
      <c r="C1162" s="341" t="s">
        <v>652</v>
      </c>
      <c r="D1162" s="341"/>
      <c r="E1162" s="341"/>
      <c r="F1162" s="245" t="s">
        <v>71</v>
      </c>
      <c r="G1162" s="261">
        <v>51</v>
      </c>
      <c r="H1162" s="246"/>
      <c r="I1162" s="261">
        <v>51</v>
      </c>
      <c r="J1162" s="254"/>
      <c r="K1162" s="246"/>
      <c r="L1162" s="249">
        <v>9.15</v>
      </c>
      <c r="M1162" s="246"/>
      <c r="N1162" s="251">
        <v>452.44</v>
      </c>
      <c r="EZ1162" s="149"/>
      <c r="FA1162" s="231"/>
      <c r="FB1162" s="231"/>
      <c r="FC1162" s="231"/>
      <c r="FD1162" s="231"/>
      <c r="FH1162" s="164" t="s">
        <v>652</v>
      </c>
      <c r="FJ1162" s="231"/>
      <c r="FL1162" s="231"/>
    </row>
    <row r="1163" spans="1:168" s="117" customFormat="1" ht="15" x14ac:dyDescent="0.25">
      <c r="A1163" s="262"/>
      <c r="B1163" s="312"/>
      <c r="C1163" s="342" t="s">
        <v>74</v>
      </c>
      <c r="D1163" s="342"/>
      <c r="E1163" s="342"/>
      <c r="F1163" s="234"/>
      <c r="G1163" s="235"/>
      <c r="H1163" s="235"/>
      <c r="I1163" s="235"/>
      <c r="J1163" s="238"/>
      <c r="K1163" s="235"/>
      <c r="L1163" s="264">
        <v>51.26</v>
      </c>
      <c r="M1163" s="257"/>
      <c r="N1163" s="265">
        <v>2278.17</v>
      </c>
      <c r="EZ1163" s="149"/>
      <c r="FA1163" s="231"/>
      <c r="FB1163" s="231"/>
      <c r="FC1163" s="231"/>
      <c r="FD1163" s="231"/>
      <c r="FJ1163" s="231" t="s">
        <v>74</v>
      </c>
      <c r="FL1163" s="231"/>
    </row>
    <row r="1164" spans="1:168" s="117" customFormat="1" ht="45" x14ac:dyDescent="0.25">
      <c r="A1164" s="232" t="s">
        <v>835</v>
      </c>
      <c r="B1164" s="314" t="s">
        <v>583</v>
      </c>
      <c r="C1164" s="342" t="s">
        <v>584</v>
      </c>
      <c r="D1164" s="342"/>
      <c r="E1164" s="342"/>
      <c r="F1164" s="234" t="s">
        <v>290</v>
      </c>
      <c r="G1164" s="235">
        <v>5.0999999999999996</v>
      </c>
      <c r="H1164" s="236">
        <v>1</v>
      </c>
      <c r="I1164" s="277">
        <v>5.0999999999999996</v>
      </c>
      <c r="J1164" s="264">
        <v>169.63</v>
      </c>
      <c r="K1164" s="266">
        <v>1.04236</v>
      </c>
      <c r="L1164" s="264">
        <v>901.76</v>
      </c>
      <c r="M1164" s="268">
        <v>9.1199999999999992</v>
      </c>
      <c r="N1164" s="265">
        <v>8224.0499999999993</v>
      </c>
      <c r="EZ1164" s="149"/>
      <c r="FA1164" s="231"/>
      <c r="FB1164" s="231" t="s">
        <v>584</v>
      </c>
      <c r="FC1164" s="231" t="s">
        <v>9</v>
      </c>
      <c r="FD1164" s="231" t="s">
        <v>9</v>
      </c>
      <c r="FJ1164" s="231"/>
      <c r="FL1164" s="231"/>
    </row>
    <row r="1165" spans="1:168" s="117" customFormat="1" ht="15" x14ac:dyDescent="0.25">
      <c r="A1165" s="240"/>
      <c r="B1165" s="313"/>
      <c r="C1165" s="341" t="s">
        <v>836</v>
      </c>
      <c r="D1165" s="341"/>
      <c r="E1165" s="341"/>
      <c r="F1165" s="341"/>
      <c r="G1165" s="341"/>
      <c r="H1165" s="341"/>
      <c r="I1165" s="341"/>
      <c r="J1165" s="341"/>
      <c r="K1165" s="341"/>
      <c r="L1165" s="341"/>
      <c r="M1165" s="341"/>
      <c r="N1165" s="343"/>
      <c r="EZ1165" s="149"/>
      <c r="FA1165" s="231"/>
      <c r="FB1165" s="231"/>
      <c r="FC1165" s="231"/>
      <c r="FD1165" s="231"/>
      <c r="FE1165" s="164" t="s">
        <v>836</v>
      </c>
      <c r="FJ1165" s="231"/>
      <c r="FL1165" s="231"/>
    </row>
    <row r="1166" spans="1:168" s="117" customFormat="1" ht="15" x14ac:dyDescent="0.25">
      <c r="A1166" s="240"/>
      <c r="B1166" s="313"/>
      <c r="C1166" s="341" t="s">
        <v>687</v>
      </c>
      <c r="D1166" s="341"/>
      <c r="E1166" s="341"/>
      <c r="F1166" s="341"/>
      <c r="G1166" s="341"/>
      <c r="H1166" s="341"/>
      <c r="I1166" s="341"/>
      <c r="J1166" s="341"/>
      <c r="K1166" s="341"/>
      <c r="L1166" s="341"/>
      <c r="M1166" s="341"/>
      <c r="N1166" s="343"/>
      <c r="EZ1166" s="149"/>
      <c r="FA1166" s="231"/>
      <c r="FB1166" s="231"/>
      <c r="FC1166" s="231"/>
      <c r="FD1166" s="231"/>
      <c r="FJ1166" s="231"/>
      <c r="FK1166" s="164" t="s">
        <v>687</v>
      </c>
      <c r="FL1166" s="231"/>
    </row>
    <row r="1167" spans="1:168" s="117" customFormat="1" ht="15" x14ac:dyDescent="0.25">
      <c r="A1167" s="242"/>
      <c r="B1167" s="243"/>
      <c r="C1167" s="336" t="s">
        <v>631</v>
      </c>
      <c r="D1167" s="336"/>
      <c r="E1167" s="336"/>
      <c r="F1167" s="336"/>
      <c r="G1167" s="336"/>
      <c r="H1167" s="336"/>
      <c r="I1167" s="336"/>
      <c r="J1167" s="336"/>
      <c r="K1167" s="336"/>
      <c r="L1167" s="336"/>
      <c r="M1167" s="336"/>
      <c r="N1167" s="345"/>
      <c r="EZ1167" s="149"/>
      <c r="FA1167" s="231"/>
      <c r="FB1167" s="231"/>
      <c r="FC1167" s="231"/>
      <c r="FD1167" s="231"/>
      <c r="FF1167" s="164" t="s">
        <v>631</v>
      </c>
      <c r="FJ1167" s="231"/>
      <c r="FL1167" s="231"/>
    </row>
    <row r="1168" spans="1:168" s="117" customFormat="1" ht="15" x14ac:dyDescent="0.25">
      <c r="A1168" s="242"/>
      <c r="B1168" s="243"/>
      <c r="C1168" s="336" t="s">
        <v>632</v>
      </c>
      <c r="D1168" s="336"/>
      <c r="E1168" s="336"/>
      <c r="F1168" s="336"/>
      <c r="G1168" s="336"/>
      <c r="H1168" s="336"/>
      <c r="I1168" s="336"/>
      <c r="J1168" s="336"/>
      <c r="K1168" s="336"/>
      <c r="L1168" s="336"/>
      <c r="M1168" s="336"/>
      <c r="N1168" s="345"/>
      <c r="EZ1168" s="149"/>
      <c r="FA1168" s="231"/>
      <c r="FB1168" s="231"/>
      <c r="FC1168" s="231"/>
      <c r="FD1168" s="231"/>
      <c r="FF1168" s="164" t="s">
        <v>632</v>
      </c>
      <c r="FJ1168" s="231"/>
      <c r="FL1168" s="231"/>
    </row>
    <row r="1169" spans="1:168" s="117" customFormat="1" ht="15" x14ac:dyDescent="0.25">
      <c r="A1169" s="262"/>
      <c r="B1169" s="312"/>
      <c r="C1169" s="342" t="s">
        <v>74</v>
      </c>
      <c r="D1169" s="342"/>
      <c r="E1169" s="342"/>
      <c r="F1169" s="234"/>
      <c r="G1169" s="235"/>
      <c r="H1169" s="235"/>
      <c r="I1169" s="235"/>
      <c r="J1169" s="238"/>
      <c r="K1169" s="235"/>
      <c r="L1169" s="264">
        <v>901.76</v>
      </c>
      <c r="M1169" s="257"/>
      <c r="N1169" s="265">
        <v>8224.0499999999993</v>
      </c>
      <c r="EZ1169" s="149"/>
      <c r="FA1169" s="231"/>
      <c r="FB1169" s="231"/>
      <c r="FC1169" s="231"/>
      <c r="FD1169" s="231"/>
      <c r="FJ1169" s="231" t="s">
        <v>74</v>
      </c>
      <c r="FL1169" s="231"/>
    </row>
    <row r="1170" spans="1:168" s="117" customFormat="1" ht="45.75" x14ac:dyDescent="0.25">
      <c r="A1170" s="232" t="s">
        <v>837</v>
      </c>
      <c r="B1170" s="314" t="s">
        <v>683</v>
      </c>
      <c r="C1170" s="342" t="s">
        <v>838</v>
      </c>
      <c r="D1170" s="342"/>
      <c r="E1170" s="342"/>
      <c r="F1170" s="234" t="s">
        <v>647</v>
      </c>
      <c r="G1170" s="235">
        <v>0.1</v>
      </c>
      <c r="H1170" s="236">
        <v>1</v>
      </c>
      <c r="I1170" s="277">
        <v>0.1</v>
      </c>
      <c r="J1170" s="238"/>
      <c r="K1170" s="235"/>
      <c r="L1170" s="238"/>
      <c r="M1170" s="235"/>
      <c r="N1170" s="239"/>
      <c r="EZ1170" s="149"/>
      <c r="FA1170" s="231"/>
      <c r="FB1170" s="231" t="s">
        <v>838</v>
      </c>
      <c r="FC1170" s="231" t="s">
        <v>9</v>
      </c>
      <c r="FD1170" s="231" t="s">
        <v>9</v>
      </c>
      <c r="FJ1170" s="231"/>
      <c r="FL1170" s="231"/>
    </row>
    <row r="1171" spans="1:168" s="117" customFormat="1" ht="15" x14ac:dyDescent="0.25">
      <c r="A1171" s="240"/>
      <c r="B1171" s="313"/>
      <c r="C1171" s="341" t="s">
        <v>839</v>
      </c>
      <c r="D1171" s="341"/>
      <c r="E1171" s="341"/>
      <c r="F1171" s="341"/>
      <c r="G1171" s="341"/>
      <c r="H1171" s="341"/>
      <c r="I1171" s="341"/>
      <c r="J1171" s="341"/>
      <c r="K1171" s="341"/>
      <c r="L1171" s="341"/>
      <c r="M1171" s="341"/>
      <c r="N1171" s="343"/>
      <c r="EZ1171" s="149"/>
      <c r="FA1171" s="231"/>
      <c r="FB1171" s="231"/>
      <c r="FC1171" s="231"/>
      <c r="FD1171" s="231"/>
      <c r="FE1171" s="164" t="s">
        <v>839</v>
      </c>
      <c r="FJ1171" s="231"/>
      <c r="FL1171" s="231"/>
    </row>
    <row r="1172" spans="1:168" s="117" customFormat="1" ht="68.25" x14ac:dyDescent="0.25">
      <c r="A1172" s="242"/>
      <c r="B1172" s="243" t="s">
        <v>624</v>
      </c>
      <c r="C1172" s="336" t="s">
        <v>625</v>
      </c>
      <c r="D1172" s="336"/>
      <c r="E1172" s="336"/>
      <c r="F1172" s="336"/>
      <c r="G1172" s="336"/>
      <c r="H1172" s="336"/>
      <c r="I1172" s="336"/>
      <c r="J1172" s="336"/>
      <c r="K1172" s="336"/>
      <c r="L1172" s="336"/>
      <c r="M1172" s="336"/>
      <c r="N1172" s="345"/>
      <c r="EZ1172" s="149"/>
      <c r="FA1172" s="231"/>
      <c r="FB1172" s="231"/>
      <c r="FC1172" s="231"/>
      <c r="FD1172" s="231"/>
      <c r="FF1172" s="164" t="s">
        <v>625</v>
      </c>
      <c r="FJ1172" s="231"/>
      <c r="FL1172" s="231"/>
    </row>
    <row r="1173" spans="1:168" s="117" customFormat="1" ht="15" x14ac:dyDescent="0.25">
      <c r="A1173" s="242"/>
      <c r="B1173" s="243" t="s">
        <v>699</v>
      </c>
      <c r="C1173" s="336" t="s">
        <v>700</v>
      </c>
      <c r="D1173" s="336"/>
      <c r="E1173" s="336"/>
      <c r="F1173" s="336"/>
      <c r="G1173" s="336"/>
      <c r="H1173" s="336"/>
      <c r="I1173" s="336"/>
      <c r="J1173" s="336"/>
      <c r="K1173" s="336"/>
      <c r="L1173" s="336"/>
      <c r="M1173" s="336"/>
      <c r="N1173" s="345"/>
      <c r="EZ1173" s="149"/>
      <c r="FA1173" s="231"/>
      <c r="FB1173" s="231"/>
      <c r="FC1173" s="231"/>
      <c r="FD1173" s="231"/>
      <c r="FF1173" s="164" t="s">
        <v>700</v>
      </c>
      <c r="FJ1173" s="231"/>
      <c r="FL1173" s="231"/>
    </row>
    <row r="1174" spans="1:168" s="117" customFormat="1" ht="15" x14ac:dyDescent="0.25">
      <c r="A1174" s="244"/>
      <c r="B1174" s="243" t="s">
        <v>57</v>
      </c>
      <c r="C1174" s="341" t="s">
        <v>64</v>
      </c>
      <c r="D1174" s="341"/>
      <c r="E1174" s="341"/>
      <c r="F1174" s="245"/>
      <c r="G1174" s="246"/>
      <c r="H1174" s="246"/>
      <c r="I1174" s="246"/>
      <c r="J1174" s="249">
        <v>278.99</v>
      </c>
      <c r="K1174" s="269">
        <v>1.2649999999999999</v>
      </c>
      <c r="L1174" s="249">
        <v>35.29</v>
      </c>
      <c r="M1174" s="248">
        <v>49.45</v>
      </c>
      <c r="N1174" s="250">
        <v>1745.09</v>
      </c>
      <c r="EZ1174" s="149"/>
      <c r="FA1174" s="231"/>
      <c r="FB1174" s="231"/>
      <c r="FC1174" s="231"/>
      <c r="FD1174" s="231"/>
      <c r="FG1174" s="164" t="s">
        <v>64</v>
      </c>
      <c r="FJ1174" s="231"/>
      <c r="FL1174" s="231"/>
    </row>
    <row r="1175" spans="1:168" s="117" customFormat="1" ht="15" x14ac:dyDescent="0.25">
      <c r="A1175" s="244"/>
      <c r="B1175" s="243" t="s">
        <v>75</v>
      </c>
      <c r="C1175" s="341" t="s">
        <v>79</v>
      </c>
      <c r="D1175" s="341"/>
      <c r="E1175" s="341"/>
      <c r="F1175" s="245"/>
      <c r="G1175" s="246"/>
      <c r="H1175" s="246"/>
      <c r="I1175" s="246"/>
      <c r="J1175" s="249">
        <v>90.04</v>
      </c>
      <c r="K1175" s="248">
        <v>1.1499999999999999</v>
      </c>
      <c r="L1175" s="249">
        <v>10.35</v>
      </c>
      <c r="M1175" s="248">
        <v>14.53</v>
      </c>
      <c r="N1175" s="251">
        <v>150.38999999999999</v>
      </c>
      <c r="EZ1175" s="149"/>
      <c r="FA1175" s="231"/>
      <c r="FB1175" s="231"/>
      <c r="FC1175" s="231"/>
      <c r="FD1175" s="231"/>
      <c r="FG1175" s="164" t="s">
        <v>79</v>
      </c>
      <c r="FJ1175" s="231"/>
      <c r="FL1175" s="231"/>
    </row>
    <row r="1176" spans="1:168" s="117" customFormat="1" ht="15" x14ac:dyDescent="0.25">
      <c r="A1176" s="244"/>
      <c r="B1176" s="243" t="s">
        <v>80</v>
      </c>
      <c r="C1176" s="341" t="s">
        <v>81</v>
      </c>
      <c r="D1176" s="341"/>
      <c r="E1176" s="341"/>
      <c r="F1176" s="245"/>
      <c r="G1176" s="246"/>
      <c r="H1176" s="246"/>
      <c r="I1176" s="246"/>
      <c r="J1176" s="249">
        <v>5.0199999999999996</v>
      </c>
      <c r="K1176" s="248">
        <v>1.1499999999999999</v>
      </c>
      <c r="L1176" s="249">
        <v>0.57999999999999996</v>
      </c>
      <c r="M1176" s="248">
        <v>49.45</v>
      </c>
      <c r="N1176" s="251">
        <v>28.68</v>
      </c>
      <c r="EZ1176" s="149"/>
      <c r="FA1176" s="231"/>
      <c r="FB1176" s="231"/>
      <c r="FC1176" s="231"/>
      <c r="FD1176" s="231"/>
      <c r="FG1176" s="164" t="s">
        <v>81</v>
      </c>
      <c r="FJ1176" s="231"/>
      <c r="FL1176" s="231"/>
    </row>
    <row r="1177" spans="1:168" s="117" customFormat="1" ht="15" x14ac:dyDescent="0.25">
      <c r="A1177" s="244"/>
      <c r="B1177" s="243" t="s">
        <v>82</v>
      </c>
      <c r="C1177" s="341" t="s">
        <v>83</v>
      </c>
      <c r="D1177" s="341"/>
      <c r="E1177" s="341"/>
      <c r="F1177" s="245"/>
      <c r="G1177" s="246"/>
      <c r="H1177" s="246"/>
      <c r="I1177" s="246"/>
      <c r="J1177" s="249">
        <v>37.630000000000003</v>
      </c>
      <c r="K1177" s="246"/>
      <c r="L1177" s="249">
        <v>3.76</v>
      </c>
      <c r="M1177" s="248">
        <v>9.1199999999999992</v>
      </c>
      <c r="N1177" s="251">
        <v>34.29</v>
      </c>
      <c r="EZ1177" s="149"/>
      <c r="FA1177" s="231"/>
      <c r="FB1177" s="231"/>
      <c r="FC1177" s="231"/>
      <c r="FD1177" s="231"/>
      <c r="FG1177" s="164" t="s">
        <v>83</v>
      </c>
      <c r="FJ1177" s="231"/>
      <c r="FL1177" s="231"/>
    </row>
    <row r="1178" spans="1:168" s="117" customFormat="1" ht="15" x14ac:dyDescent="0.25">
      <c r="A1178" s="252"/>
      <c r="B1178" s="243"/>
      <c r="C1178" s="341" t="s">
        <v>65</v>
      </c>
      <c r="D1178" s="341"/>
      <c r="E1178" s="341"/>
      <c r="F1178" s="245" t="s">
        <v>66</v>
      </c>
      <c r="G1178" s="248">
        <v>29.68</v>
      </c>
      <c r="H1178" s="269">
        <v>1.2649999999999999</v>
      </c>
      <c r="I1178" s="272">
        <v>3.7545199999999999</v>
      </c>
      <c r="J1178" s="254"/>
      <c r="K1178" s="246"/>
      <c r="L1178" s="254"/>
      <c r="M1178" s="246"/>
      <c r="N1178" s="255"/>
      <c r="EZ1178" s="149"/>
      <c r="FA1178" s="231"/>
      <c r="FB1178" s="231"/>
      <c r="FC1178" s="231"/>
      <c r="FD1178" s="231"/>
      <c r="FH1178" s="164" t="s">
        <v>65</v>
      </c>
      <c r="FJ1178" s="231"/>
      <c r="FL1178" s="231"/>
    </row>
    <row r="1179" spans="1:168" s="117" customFormat="1" ht="15" x14ac:dyDescent="0.25">
      <c r="A1179" s="252"/>
      <c r="B1179" s="243"/>
      <c r="C1179" s="341" t="s">
        <v>84</v>
      </c>
      <c r="D1179" s="341"/>
      <c r="E1179" s="341"/>
      <c r="F1179" s="245" t="s">
        <v>66</v>
      </c>
      <c r="G1179" s="271">
        <v>0.4</v>
      </c>
      <c r="H1179" s="248">
        <v>1.1499999999999999</v>
      </c>
      <c r="I1179" s="269">
        <v>4.5999999999999999E-2</v>
      </c>
      <c r="J1179" s="254"/>
      <c r="K1179" s="246"/>
      <c r="L1179" s="254"/>
      <c r="M1179" s="246"/>
      <c r="N1179" s="255"/>
      <c r="EZ1179" s="149"/>
      <c r="FA1179" s="231"/>
      <c r="FB1179" s="231"/>
      <c r="FC1179" s="231"/>
      <c r="FD1179" s="231"/>
      <c r="FH1179" s="164" t="s">
        <v>84</v>
      </c>
      <c r="FJ1179" s="231"/>
      <c r="FL1179" s="231"/>
    </row>
    <row r="1180" spans="1:168" s="117" customFormat="1" ht="15" x14ac:dyDescent="0.25">
      <c r="A1180" s="240"/>
      <c r="B1180" s="243"/>
      <c r="C1180" s="344" t="s">
        <v>67</v>
      </c>
      <c r="D1180" s="344"/>
      <c r="E1180" s="344"/>
      <c r="F1180" s="256"/>
      <c r="G1180" s="257"/>
      <c r="H1180" s="257"/>
      <c r="I1180" s="257"/>
      <c r="J1180" s="259">
        <v>406.66</v>
      </c>
      <c r="K1180" s="257"/>
      <c r="L1180" s="259">
        <v>49.4</v>
      </c>
      <c r="M1180" s="257"/>
      <c r="N1180" s="260">
        <v>1929.77</v>
      </c>
      <c r="EZ1180" s="149"/>
      <c r="FA1180" s="231"/>
      <c r="FB1180" s="231"/>
      <c r="FC1180" s="231"/>
      <c r="FD1180" s="231"/>
      <c r="FI1180" s="164" t="s">
        <v>67</v>
      </c>
      <c r="FJ1180" s="231"/>
      <c r="FL1180" s="231"/>
    </row>
    <row r="1181" spans="1:168" s="117" customFormat="1" ht="15" x14ac:dyDescent="0.25">
      <c r="A1181" s="252"/>
      <c r="B1181" s="243"/>
      <c r="C1181" s="341" t="s">
        <v>68</v>
      </c>
      <c r="D1181" s="341"/>
      <c r="E1181" s="341"/>
      <c r="F1181" s="245"/>
      <c r="G1181" s="246"/>
      <c r="H1181" s="246"/>
      <c r="I1181" s="246"/>
      <c r="J1181" s="254"/>
      <c r="K1181" s="246"/>
      <c r="L1181" s="249">
        <v>35.869999999999997</v>
      </c>
      <c r="M1181" s="246"/>
      <c r="N1181" s="250">
        <v>1773.77</v>
      </c>
      <c r="EZ1181" s="149"/>
      <c r="FA1181" s="231"/>
      <c r="FB1181" s="231"/>
      <c r="FC1181" s="231"/>
      <c r="FD1181" s="231"/>
      <c r="FH1181" s="164" t="s">
        <v>68</v>
      </c>
      <c r="FJ1181" s="231"/>
      <c r="FL1181" s="231"/>
    </row>
    <row r="1182" spans="1:168" s="117" customFormat="1" ht="23.25" x14ac:dyDescent="0.25">
      <c r="A1182" s="252"/>
      <c r="B1182" s="243" t="s">
        <v>649</v>
      </c>
      <c r="C1182" s="341" t="s">
        <v>650</v>
      </c>
      <c r="D1182" s="341"/>
      <c r="E1182" s="341"/>
      <c r="F1182" s="245" t="s">
        <v>71</v>
      </c>
      <c r="G1182" s="261">
        <v>97</v>
      </c>
      <c r="H1182" s="246"/>
      <c r="I1182" s="261">
        <v>97</v>
      </c>
      <c r="J1182" s="254"/>
      <c r="K1182" s="246"/>
      <c r="L1182" s="249">
        <v>34.79</v>
      </c>
      <c r="M1182" s="246"/>
      <c r="N1182" s="250">
        <v>1720.56</v>
      </c>
      <c r="EZ1182" s="149"/>
      <c r="FA1182" s="231"/>
      <c r="FB1182" s="231"/>
      <c r="FC1182" s="231"/>
      <c r="FD1182" s="231"/>
      <c r="FH1182" s="164" t="s">
        <v>650</v>
      </c>
      <c r="FJ1182" s="231"/>
      <c r="FL1182" s="231"/>
    </row>
    <row r="1183" spans="1:168" s="117" customFormat="1" ht="23.25" x14ac:dyDescent="0.25">
      <c r="A1183" s="252"/>
      <c r="B1183" s="243" t="s">
        <v>651</v>
      </c>
      <c r="C1183" s="341" t="s">
        <v>652</v>
      </c>
      <c r="D1183" s="341"/>
      <c r="E1183" s="341"/>
      <c r="F1183" s="245" t="s">
        <v>71</v>
      </c>
      <c r="G1183" s="261">
        <v>51</v>
      </c>
      <c r="H1183" s="246"/>
      <c r="I1183" s="261">
        <v>51</v>
      </c>
      <c r="J1183" s="254"/>
      <c r="K1183" s="246"/>
      <c r="L1183" s="249">
        <v>18.29</v>
      </c>
      <c r="M1183" s="246"/>
      <c r="N1183" s="251">
        <v>904.62</v>
      </c>
      <c r="EZ1183" s="149"/>
      <c r="FA1183" s="231"/>
      <c r="FB1183" s="231"/>
      <c r="FC1183" s="231"/>
      <c r="FD1183" s="231"/>
      <c r="FH1183" s="164" t="s">
        <v>652</v>
      </c>
      <c r="FJ1183" s="231"/>
      <c r="FL1183" s="231"/>
    </row>
    <row r="1184" spans="1:168" s="117" customFormat="1" ht="15" x14ac:dyDescent="0.25">
      <c r="A1184" s="262"/>
      <c r="B1184" s="312"/>
      <c r="C1184" s="342" t="s">
        <v>74</v>
      </c>
      <c r="D1184" s="342"/>
      <c r="E1184" s="342"/>
      <c r="F1184" s="234"/>
      <c r="G1184" s="235"/>
      <c r="H1184" s="235"/>
      <c r="I1184" s="235"/>
      <c r="J1184" s="238"/>
      <c r="K1184" s="235"/>
      <c r="L1184" s="264">
        <v>102.48</v>
      </c>
      <c r="M1184" s="257"/>
      <c r="N1184" s="265">
        <v>4554.95</v>
      </c>
      <c r="EZ1184" s="149"/>
      <c r="FA1184" s="231"/>
      <c r="FB1184" s="231"/>
      <c r="FC1184" s="231"/>
      <c r="FD1184" s="231"/>
      <c r="FJ1184" s="231" t="s">
        <v>74</v>
      </c>
      <c r="FL1184" s="231"/>
    </row>
    <row r="1185" spans="1:168" s="117" customFormat="1" ht="45" x14ac:dyDescent="0.25">
      <c r="A1185" s="232" t="s">
        <v>840</v>
      </c>
      <c r="B1185" s="314" t="s">
        <v>583</v>
      </c>
      <c r="C1185" s="342" t="s">
        <v>584</v>
      </c>
      <c r="D1185" s="342"/>
      <c r="E1185" s="342"/>
      <c r="F1185" s="234" t="s">
        <v>290</v>
      </c>
      <c r="G1185" s="235">
        <v>10.199999999999999</v>
      </c>
      <c r="H1185" s="236">
        <v>1</v>
      </c>
      <c r="I1185" s="277">
        <v>10.199999999999999</v>
      </c>
      <c r="J1185" s="264">
        <v>169.63</v>
      </c>
      <c r="K1185" s="266">
        <v>1.04236</v>
      </c>
      <c r="L1185" s="267">
        <v>1803.52</v>
      </c>
      <c r="M1185" s="268">
        <v>9.1199999999999992</v>
      </c>
      <c r="N1185" s="265">
        <v>16448.099999999999</v>
      </c>
      <c r="EZ1185" s="149"/>
      <c r="FA1185" s="231"/>
      <c r="FB1185" s="231" t="s">
        <v>584</v>
      </c>
      <c r="FC1185" s="231" t="s">
        <v>9</v>
      </c>
      <c r="FD1185" s="231" t="s">
        <v>9</v>
      </c>
      <c r="FJ1185" s="231"/>
      <c r="FL1185" s="231"/>
    </row>
    <row r="1186" spans="1:168" s="117" customFormat="1" ht="15" x14ac:dyDescent="0.25">
      <c r="A1186" s="240"/>
      <c r="B1186" s="313"/>
      <c r="C1186" s="341" t="s">
        <v>841</v>
      </c>
      <c r="D1186" s="341"/>
      <c r="E1186" s="341"/>
      <c r="F1186" s="341"/>
      <c r="G1186" s="341"/>
      <c r="H1186" s="341"/>
      <c r="I1186" s="341"/>
      <c r="J1186" s="341"/>
      <c r="K1186" s="341"/>
      <c r="L1186" s="341"/>
      <c r="M1186" s="341"/>
      <c r="N1186" s="343"/>
      <c r="EZ1186" s="149"/>
      <c r="FA1186" s="231"/>
      <c r="FB1186" s="231"/>
      <c r="FC1186" s="231"/>
      <c r="FD1186" s="231"/>
      <c r="FE1186" s="164" t="s">
        <v>841</v>
      </c>
      <c r="FJ1186" s="231"/>
      <c r="FL1186" s="231"/>
    </row>
    <row r="1187" spans="1:168" s="117" customFormat="1" ht="15" x14ac:dyDescent="0.25">
      <c r="A1187" s="240"/>
      <c r="B1187" s="313"/>
      <c r="C1187" s="341" t="s">
        <v>687</v>
      </c>
      <c r="D1187" s="341"/>
      <c r="E1187" s="341"/>
      <c r="F1187" s="341"/>
      <c r="G1187" s="341"/>
      <c r="H1187" s="341"/>
      <c r="I1187" s="341"/>
      <c r="J1187" s="341"/>
      <c r="K1187" s="341"/>
      <c r="L1187" s="341"/>
      <c r="M1187" s="341"/>
      <c r="N1187" s="343"/>
      <c r="EZ1187" s="149"/>
      <c r="FA1187" s="231"/>
      <c r="FB1187" s="231"/>
      <c r="FC1187" s="231"/>
      <c r="FD1187" s="231"/>
      <c r="FJ1187" s="231"/>
      <c r="FK1187" s="164" t="s">
        <v>687</v>
      </c>
      <c r="FL1187" s="231"/>
    </row>
    <row r="1188" spans="1:168" s="117" customFormat="1" ht="15" x14ac:dyDescent="0.25">
      <c r="A1188" s="242"/>
      <c r="B1188" s="243"/>
      <c r="C1188" s="336" t="s">
        <v>631</v>
      </c>
      <c r="D1188" s="336"/>
      <c r="E1188" s="336"/>
      <c r="F1188" s="336"/>
      <c r="G1188" s="336"/>
      <c r="H1188" s="336"/>
      <c r="I1188" s="336"/>
      <c r="J1188" s="336"/>
      <c r="K1188" s="336"/>
      <c r="L1188" s="336"/>
      <c r="M1188" s="336"/>
      <c r="N1188" s="345"/>
      <c r="EZ1188" s="149"/>
      <c r="FA1188" s="231"/>
      <c r="FB1188" s="231"/>
      <c r="FC1188" s="231"/>
      <c r="FD1188" s="231"/>
      <c r="FF1188" s="164" t="s">
        <v>631</v>
      </c>
      <c r="FJ1188" s="231"/>
      <c r="FL1188" s="231"/>
    </row>
    <row r="1189" spans="1:168" s="117" customFormat="1" ht="15" x14ac:dyDescent="0.25">
      <c r="A1189" s="242"/>
      <c r="B1189" s="243"/>
      <c r="C1189" s="336" t="s">
        <v>632</v>
      </c>
      <c r="D1189" s="336"/>
      <c r="E1189" s="336"/>
      <c r="F1189" s="336"/>
      <c r="G1189" s="336"/>
      <c r="H1189" s="336"/>
      <c r="I1189" s="336"/>
      <c r="J1189" s="336"/>
      <c r="K1189" s="336"/>
      <c r="L1189" s="336"/>
      <c r="M1189" s="336"/>
      <c r="N1189" s="345"/>
      <c r="EZ1189" s="149"/>
      <c r="FA1189" s="231"/>
      <c r="FB1189" s="231"/>
      <c r="FC1189" s="231"/>
      <c r="FD1189" s="231"/>
      <c r="FF1189" s="164" t="s">
        <v>632</v>
      </c>
      <c r="FJ1189" s="231"/>
      <c r="FL1189" s="231"/>
    </row>
    <row r="1190" spans="1:168" s="117" customFormat="1" ht="15" x14ac:dyDescent="0.25">
      <c r="A1190" s="262"/>
      <c r="B1190" s="312"/>
      <c r="C1190" s="342" t="s">
        <v>74</v>
      </c>
      <c r="D1190" s="342"/>
      <c r="E1190" s="342"/>
      <c r="F1190" s="234"/>
      <c r="G1190" s="235"/>
      <c r="H1190" s="235"/>
      <c r="I1190" s="235"/>
      <c r="J1190" s="238"/>
      <c r="K1190" s="235"/>
      <c r="L1190" s="267">
        <v>1803.52</v>
      </c>
      <c r="M1190" s="257"/>
      <c r="N1190" s="265">
        <v>16448.099999999999</v>
      </c>
      <c r="EZ1190" s="149"/>
      <c r="FA1190" s="231"/>
      <c r="FB1190" s="231"/>
      <c r="FC1190" s="231"/>
      <c r="FD1190" s="231"/>
      <c r="FJ1190" s="231" t="s">
        <v>74</v>
      </c>
      <c r="FL1190" s="231"/>
    </row>
    <row r="1191" spans="1:168" s="117" customFormat="1" ht="34.5" x14ac:dyDescent="0.25">
      <c r="A1191" s="232" t="s">
        <v>842</v>
      </c>
      <c r="B1191" s="314" t="s">
        <v>683</v>
      </c>
      <c r="C1191" s="342" t="s">
        <v>684</v>
      </c>
      <c r="D1191" s="342"/>
      <c r="E1191" s="342"/>
      <c r="F1191" s="234" t="s">
        <v>647</v>
      </c>
      <c r="G1191" s="235">
        <v>0.16</v>
      </c>
      <c r="H1191" s="236">
        <v>1</v>
      </c>
      <c r="I1191" s="268">
        <v>0.16</v>
      </c>
      <c r="J1191" s="238"/>
      <c r="K1191" s="235"/>
      <c r="L1191" s="238"/>
      <c r="M1191" s="235"/>
      <c r="N1191" s="239"/>
      <c r="EZ1191" s="149"/>
      <c r="FA1191" s="231"/>
      <c r="FB1191" s="231" t="s">
        <v>684</v>
      </c>
      <c r="FC1191" s="231" t="s">
        <v>9</v>
      </c>
      <c r="FD1191" s="231" t="s">
        <v>9</v>
      </c>
      <c r="FJ1191" s="231"/>
      <c r="FL1191" s="231"/>
    </row>
    <row r="1192" spans="1:168" s="117" customFormat="1" ht="15" x14ac:dyDescent="0.25">
      <c r="A1192" s="240"/>
      <c r="B1192" s="313"/>
      <c r="C1192" s="341" t="s">
        <v>778</v>
      </c>
      <c r="D1192" s="341"/>
      <c r="E1192" s="341"/>
      <c r="F1192" s="341"/>
      <c r="G1192" s="341"/>
      <c r="H1192" s="341"/>
      <c r="I1192" s="341"/>
      <c r="J1192" s="341"/>
      <c r="K1192" s="341"/>
      <c r="L1192" s="341"/>
      <c r="M1192" s="341"/>
      <c r="N1192" s="343"/>
      <c r="EZ1192" s="149"/>
      <c r="FA1192" s="231"/>
      <c r="FB1192" s="231"/>
      <c r="FC1192" s="231"/>
      <c r="FD1192" s="231"/>
      <c r="FE1192" s="164" t="s">
        <v>778</v>
      </c>
      <c r="FJ1192" s="231"/>
      <c r="FL1192" s="231"/>
    </row>
    <row r="1193" spans="1:168" s="117" customFormat="1" ht="68.25" x14ac:dyDescent="0.25">
      <c r="A1193" s="242"/>
      <c r="B1193" s="243" t="s">
        <v>624</v>
      </c>
      <c r="C1193" s="336" t="s">
        <v>625</v>
      </c>
      <c r="D1193" s="336"/>
      <c r="E1193" s="336"/>
      <c r="F1193" s="336"/>
      <c r="G1193" s="336"/>
      <c r="H1193" s="336"/>
      <c r="I1193" s="336"/>
      <c r="J1193" s="336"/>
      <c r="K1193" s="336"/>
      <c r="L1193" s="336"/>
      <c r="M1193" s="336"/>
      <c r="N1193" s="345"/>
      <c r="EZ1193" s="149"/>
      <c r="FA1193" s="231"/>
      <c r="FB1193" s="231"/>
      <c r="FC1193" s="231"/>
      <c r="FD1193" s="231"/>
      <c r="FF1193" s="164" t="s">
        <v>625</v>
      </c>
      <c r="FJ1193" s="231"/>
      <c r="FL1193" s="231"/>
    </row>
    <row r="1194" spans="1:168" s="117" customFormat="1" ht="15" x14ac:dyDescent="0.25">
      <c r="A1194" s="244"/>
      <c r="B1194" s="243" t="s">
        <v>57</v>
      </c>
      <c r="C1194" s="341" t="s">
        <v>64</v>
      </c>
      <c r="D1194" s="341"/>
      <c r="E1194" s="341"/>
      <c r="F1194" s="245"/>
      <c r="G1194" s="246"/>
      <c r="H1194" s="246"/>
      <c r="I1194" s="246"/>
      <c r="J1194" s="249">
        <v>278.99</v>
      </c>
      <c r="K1194" s="248">
        <v>1.1499999999999999</v>
      </c>
      <c r="L1194" s="249">
        <v>51.33</v>
      </c>
      <c r="M1194" s="248">
        <v>49.45</v>
      </c>
      <c r="N1194" s="250">
        <v>2538.27</v>
      </c>
      <c r="EZ1194" s="149"/>
      <c r="FA1194" s="231"/>
      <c r="FB1194" s="231"/>
      <c r="FC1194" s="231"/>
      <c r="FD1194" s="231"/>
      <c r="FG1194" s="164" t="s">
        <v>64</v>
      </c>
      <c r="FJ1194" s="231"/>
      <c r="FL1194" s="231"/>
    </row>
    <row r="1195" spans="1:168" s="117" customFormat="1" ht="15" x14ac:dyDescent="0.25">
      <c r="A1195" s="244"/>
      <c r="B1195" s="243" t="s">
        <v>75</v>
      </c>
      <c r="C1195" s="341" t="s">
        <v>79</v>
      </c>
      <c r="D1195" s="341"/>
      <c r="E1195" s="341"/>
      <c r="F1195" s="245"/>
      <c r="G1195" s="246"/>
      <c r="H1195" s="246"/>
      <c r="I1195" s="246"/>
      <c r="J1195" s="249">
        <v>90.04</v>
      </c>
      <c r="K1195" s="248">
        <v>1.1499999999999999</v>
      </c>
      <c r="L1195" s="249">
        <v>16.57</v>
      </c>
      <c r="M1195" s="248">
        <v>14.53</v>
      </c>
      <c r="N1195" s="251">
        <v>240.76</v>
      </c>
      <c r="EZ1195" s="149"/>
      <c r="FA1195" s="231"/>
      <c r="FB1195" s="231"/>
      <c r="FC1195" s="231"/>
      <c r="FD1195" s="231"/>
      <c r="FG1195" s="164" t="s">
        <v>79</v>
      </c>
      <c r="FJ1195" s="231"/>
      <c r="FL1195" s="231"/>
    </row>
    <row r="1196" spans="1:168" s="117" customFormat="1" ht="15" x14ac:dyDescent="0.25">
      <c r="A1196" s="244"/>
      <c r="B1196" s="243" t="s">
        <v>80</v>
      </c>
      <c r="C1196" s="341" t="s">
        <v>81</v>
      </c>
      <c r="D1196" s="341"/>
      <c r="E1196" s="341"/>
      <c r="F1196" s="245"/>
      <c r="G1196" s="246"/>
      <c r="H1196" s="246"/>
      <c r="I1196" s="246"/>
      <c r="J1196" s="249">
        <v>5.0199999999999996</v>
      </c>
      <c r="K1196" s="248">
        <v>1.1499999999999999</v>
      </c>
      <c r="L1196" s="249">
        <v>0.92</v>
      </c>
      <c r="M1196" s="248">
        <v>49.45</v>
      </c>
      <c r="N1196" s="251">
        <v>45.49</v>
      </c>
      <c r="EZ1196" s="149"/>
      <c r="FA1196" s="231"/>
      <c r="FB1196" s="231"/>
      <c r="FC1196" s="231"/>
      <c r="FD1196" s="231"/>
      <c r="FG1196" s="164" t="s">
        <v>81</v>
      </c>
      <c r="FJ1196" s="231"/>
      <c r="FL1196" s="231"/>
    </row>
    <row r="1197" spans="1:168" s="117" customFormat="1" ht="15" x14ac:dyDescent="0.25">
      <c r="A1197" s="244"/>
      <c r="B1197" s="243" t="s">
        <v>82</v>
      </c>
      <c r="C1197" s="341" t="s">
        <v>83</v>
      </c>
      <c r="D1197" s="341"/>
      <c r="E1197" s="341"/>
      <c r="F1197" s="245"/>
      <c r="G1197" s="246"/>
      <c r="H1197" s="246"/>
      <c r="I1197" s="246"/>
      <c r="J1197" s="249">
        <v>37.630000000000003</v>
      </c>
      <c r="K1197" s="246"/>
      <c r="L1197" s="249">
        <v>6.02</v>
      </c>
      <c r="M1197" s="248">
        <v>9.1199999999999992</v>
      </c>
      <c r="N1197" s="251">
        <v>54.9</v>
      </c>
      <c r="EZ1197" s="149"/>
      <c r="FA1197" s="231"/>
      <c r="FB1197" s="231"/>
      <c r="FC1197" s="231"/>
      <c r="FD1197" s="231"/>
      <c r="FG1197" s="164" t="s">
        <v>83</v>
      </c>
      <c r="FJ1197" s="231"/>
      <c r="FL1197" s="231"/>
    </row>
    <row r="1198" spans="1:168" s="117" customFormat="1" ht="15" x14ac:dyDescent="0.25">
      <c r="A1198" s="252"/>
      <c r="B1198" s="243"/>
      <c r="C1198" s="341" t="s">
        <v>65</v>
      </c>
      <c r="D1198" s="341"/>
      <c r="E1198" s="341"/>
      <c r="F1198" s="245" t="s">
        <v>66</v>
      </c>
      <c r="G1198" s="248">
        <v>29.68</v>
      </c>
      <c r="H1198" s="248">
        <v>1.1499999999999999</v>
      </c>
      <c r="I1198" s="272">
        <v>5.4611200000000002</v>
      </c>
      <c r="J1198" s="254"/>
      <c r="K1198" s="246"/>
      <c r="L1198" s="254"/>
      <c r="M1198" s="246"/>
      <c r="N1198" s="255"/>
      <c r="EZ1198" s="149"/>
      <c r="FA1198" s="231"/>
      <c r="FB1198" s="231"/>
      <c r="FC1198" s="231"/>
      <c r="FD1198" s="231"/>
      <c r="FH1198" s="164" t="s">
        <v>65</v>
      </c>
      <c r="FJ1198" s="231"/>
      <c r="FL1198" s="231"/>
    </row>
    <row r="1199" spans="1:168" s="117" customFormat="1" ht="15" x14ac:dyDescent="0.25">
      <c r="A1199" s="252"/>
      <c r="B1199" s="243"/>
      <c r="C1199" s="341" t="s">
        <v>84</v>
      </c>
      <c r="D1199" s="341"/>
      <c r="E1199" s="341"/>
      <c r="F1199" s="245" t="s">
        <v>66</v>
      </c>
      <c r="G1199" s="271">
        <v>0.4</v>
      </c>
      <c r="H1199" s="248">
        <v>1.1499999999999999</v>
      </c>
      <c r="I1199" s="270">
        <v>7.3599999999999999E-2</v>
      </c>
      <c r="J1199" s="254"/>
      <c r="K1199" s="246"/>
      <c r="L1199" s="254"/>
      <c r="M1199" s="246"/>
      <c r="N1199" s="255"/>
      <c r="EZ1199" s="149"/>
      <c r="FA1199" s="231"/>
      <c r="FB1199" s="231"/>
      <c r="FC1199" s="231"/>
      <c r="FD1199" s="231"/>
      <c r="FH1199" s="164" t="s">
        <v>84</v>
      </c>
      <c r="FJ1199" s="231"/>
      <c r="FL1199" s="231"/>
    </row>
    <row r="1200" spans="1:168" s="117" customFormat="1" ht="15" x14ac:dyDescent="0.25">
      <c r="A1200" s="240"/>
      <c r="B1200" s="243"/>
      <c r="C1200" s="344" t="s">
        <v>67</v>
      </c>
      <c r="D1200" s="344"/>
      <c r="E1200" s="344"/>
      <c r="F1200" s="256"/>
      <c r="G1200" s="257"/>
      <c r="H1200" s="257"/>
      <c r="I1200" s="257"/>
      <c r="J1200" s="259">
        <v>406.66</v>
      </c>
      <c r="K1200" s="257"/>
      <c r="L1200" s="259">
        <v>73.92</v>
      </c>
      <c r="M1200" s="257"/>
      <c r="N1200" s="260">
        <v>2833.93</v>
      </c>
      <c r="EZ1200" s="149"/>
      <c r="FA1200" s="231"/>
      <c r="FB1200" s="231"/>
      <c r="FC1200" s="231"/>
      <c r="FD1200" s="231"/>
      <c r="FI1200" s="164" t="s">
        <v>67</v>
      </c>
      <c r="FJ1200" s="231"/>
      <c r="FL1200" s="231"/>
    </row>
    <row r="1201" spans="1:168" s="117" customFormat="1" ht="15" x14ac:dyDescent="0.25">
      <c r="A1201" s="252"/>
      <c r="B1201" s="243"/>
      <c r="C1201" s="341" t="s">
        <v>68</v>
      </c>
      <c r="D1201" s="341"/>
      <c r="E1201" s="341"/>
      <c r="F1201" s="245"/>
      <c r="G1201" s="246"/>
      <c r="H1201" s="246"/>
      <c r="I1201" s="246"/>
      <c r="J1201" s="254"/>
      <c r="K1201" s="246"/>
      <c r="L1201" s="249">
        <v>52.25</v>
      </c>
      <c r="M1201" s="246"/>
      <c r="N1201" s="250">
        <v>2583.7600000000002</v>
      </c>
      <c r="EZ1201" s="149"/>
      <c r="FA1201" s="231"/>
      <c r="FB1201" s="231"/>
      <c r="FC1201" s="231"/>
      <c r="FD1201" s="231"/>
      <c r="FH1201" s="164" t="s">
        <v>68</v>
      </c>
      <c r="FJ1201" s="231"/>
      <c r="FL1201" s="231"/>
    </row>
    <row r="1202" spans="1:168" s="117" customFormat="1" ht="23.25" x14ac:dyDescent="0.25">
      <c r="A1202" s="252"/>
      <c r="B1202" s="243" t="s">
        <v>649</v>
      </c>
      <c r="C1202" s="341" t="s">
        <v>650</v>
      </c>
      <c r="D1202" s="341"/>
      <c r="E1202" s="341"/>
      <c r="F1202" s="245" t="s">
        <v>71</v>
      </c>
      <c r="G1202" s="261">
        <v>97</v>
      </c>
      <c r="H1202" s="246"/>
      <c r="I1202" s="261">
        <v>97</v>
      </c>
      <c r="J1202" s="254"/>
      <c r="K1202" s="246"/>
      <c r="L1202" s="249">
        <v>50.68</v>
      </c>
      <c r="M1202" s="246"/>
      <c r="N1202" s="250">
        <v>2506.25</v>
      </c>
      <c r="EZ1202" s="149"/>
      <c r="FA1202" s="231"/>
      <c r="FB1202" s="231"/>
      <c r="FC1202" s="231"/>
      <c r="FD1202" s="231"/>
      <c r="FH1202" s="164" t="s">
        <v>650</v>
      </c>
      <c r="FJ1202" s="231"/>
      <c r="FL1202" s="231"/>
    </row>
    <row r="1203" spans="1:168" s="117" customFormat="1" ht="23.25" x14ac:dyDescent="0.25">
      <c r="A1203" s="252"/>
      <c r="B1203" s="243" t="s">
        <v>651</v>
      </c>
      <c r="C1203" s="341" t="s">
        <v>652</v>
      </c>
      <c r="D1203" s="341"/>
      <c r="E1203" s="341"/>
      <c r="F1203" s="245" t="s">
        <v>71</v>
      </c>
      <c r="G1203" s="261">
        <v>51</v>
      </c>
      <c r="H1203" s="246"/>
      <c r="I1203" s="261">
        <v>51</v>
      </c>
      <c r="J1203" s="254"/>
      <c r="K1203" s="246"/>
      <c r="L1203" s="249">
        <v>26.65</v>
      </c>
      <c r="M1203" s="246"/>
      <c r="N1203" s="250">
        <v>1317.72</v>
      </c>
      <c r="EZ1203" s="149"/>
      <c r="FA1203" s="231"/>
      <c r="FB1203" s="231"/>
      <c r="FC1203" s="231"/>
      <c r="FD1203" s="231"/>
      <c r="FH1203" s="164" t="s">
        <v>652</v>
      </c>
      <c r="FJ1203" s="231"/>
      <c r="FL1203" s="231"/>
    </row>
    <row r="1204" spans="1:168" s="117" customFormat="1" ht="15" x14ac:dyDescent="0.25">
      <c r="A1204" s="262"/>
      <c r="B1204" s="312"/>
      <c r="C1204" s="342" t="s">
        <v>74</v>
      </c>
      <c r="D1204" s="342"/>
      <c r="E1204" s="342"/>
      <c r="F1204" s="234"/>
      <c r="G1204" s="235"/>
      <c r="H1204" s="235"/>
      <c r="I1204" s="235"/>
      <c r="J1204" s="238"/>
      <c r="K1204" s="235"/>
      <c r="L1204" s="264">
        <v>151.25</v>
      </c>
      <c r="M1204" s="257"/>
      <c r="N1204" s="265">
        <v>6657.9</v>
      </c>
      <c r="EZ1204" s="149"/>
      <c r="FA1204" s="231"/>
      <c r="FB1204" s="231"/>
      <c r="FC1204" s="231"/>
      <c r="FD1204" s="231"/>
      <c r="FJ1204" s="231" t="s">
        <v>74</v>
      </c>
      <c r="FL1204" s="231"/>
    </row>
    <row r="1205" spans="1:168" s="117" customFormat="1" ht="45" x14ac:dyDescent="0.25">
      <c r="A1205" s="232" t="s">
        <v>843</v>
      </c>
      <c r="B1205" s="314" t="s">
        <v>583</v>
      </c>
      <c r="C1205" s="342" t="s">
        <v>584</v>
      </c>
      <c r="D1205" s="342"/>
      <c r="E1205" s="342"/>
      <c r="F1205" s="234" t="s">
        <v>290</v>
      </c>
      <c r="G1205" s="235">
        <v>16.32</v>
      </c>
      <c r="H1205" s="236">
        <v>1</v>
      </c>
      <c r="I1205" s="268">
        <v>16.32</v>
      </c>
      <c r="J1205" s="264">
        <v>169.63</v>
      </c>
      <c r="K1205" s="266">
        <v>1.04236</v>
      </c>
      <c r="L1205" s="267">
        <v>2885.63</v>
      </c>
      <c r="M1205" s="268">
        <v>9.1199999999999992</v>
      </c>
      <c r="N1205" s="265">
        <v>26316.95</v>
      </c>
      <c r="EZ1205" s="149"/>
      <c r="FA1205" s="231"/>
      <c r="FB1205" s="231" t="s">
        <v>584</v>
      </c>
      <c r="FC1205" s="231" t="s">
        <v>9</v>
      </c>
      <c r="FD1205" s="231" t="s">
        <v>9</v>
      </c>
      <c r="FJ1205" s="231"/>
      <c r="FL1205" s="231"/>
    </row>
    <row r="1206" spans="1:168" s="117" customFormat="1" ht="15" x14ac:dyDescent="0.25">
      <c r="A1206" s="240"/>
      <c r="B1206" s="313"/>
      <c r="C1206" s="341" t="s">
        <v>844</v>
      </c>
      <c r="D1206" s="341"/>
      <c r="E1206" s="341"/>
      <c r="F1206" s="341"/>
      <c r="G1206" s="341"/>
      <c r="H1206" s="341"/>
      <c r="I1206" s="341"/>
      <c r="J1206" s="341"/>
      <c r="K1206" s="341"/>
      <c r="L1206" s="341"/>
      <c r="M1206" s="341"/>
      <c r="N1206" s="343"/>
      <c r="EZ1206" s="149"/>
      <c r="FA1206" s="231"/>
      <c r="FB1206" s="231"/>
      <c r="FC1206" s="231"/>
      <c r="FD1206" s="231"/>
      <c r="FE1206" s="164" t="s">
        <v>844</v>
      </c>
      <c r="FJ1206" s="231"/>
      <c r="FL1206" s="231"/>
    </row>
    <row r="1207" spans="1:168" s="117" customFormat="1" ht="15" x14ac:dyDescent="0.25">
      <c r="A1207" s="240"/>
      <c r="B1207" s="313"/>
      <c r="C1207" s="341" t="s">
        <v>687</v>
      </c>
      <c r="D1207" s="341"/>
      <c r="E1207" s="341"/>
      <c r="F1207" s="341"/>
      <c r="G1207" s="341"/>
      <c r="H1207" s="341"/>
      <c r="I1207" s="341"/>
      <c r="J1207" s="341"/>
      <c r="K1207" s="341"/>
      <c r="L1207" s="341"/>
      <c r="M1207" s="341"/>
      <c r="N1207" s="343"/>
      <c r="EZ1207" s="149"/>
      <c r="FA1207" s="231"/>
      <c r="FB1207" s="231"/>
      <c r="FC1207" s="231"/>
      <c r="FD1207" s="231"/>
      <c r="FJ1207" s="231"/>
      <c r="FK1207" s="164" t="s">
        <v>687</v>
      </c>
      <c r="FL1207" s="231"/>
    </row>
    <row r="1208" spans="1:168" s="117" customFormat="1" ht="15" x14ac:dyDescent="0.25">
      <c r="A1208" s="242"/>
      <c r="B1208" s="243"/>
      <c r="C1208" s="336" t="s">
        <v>631</v>
      </c>
      <c r="D1208" s="336"/>
      <c r="E1208" s="336"/>
      <c r="F1208" s="336"/>
      <c r="G1208" s="336"/>
      <c r="H1208" s="336"/>
      <c r="I1208" s="336"/>
      <c r="J1208" s="336"/>
      <c r="K1208" s="336"/>
      <c r="L1208" s="336"/>
      <c r="M1208" s="336"/>
      <c r="N1208" s="345"/>
      <c r="EZ1208" s="149"/>
      <c r="FA1208" s="231"/>
      <c r="FB1208" s="231"/>
      <c r="FC1208" s="231"/>
      <c r="FD1208" s="231"/>
      <c r="FF1208" s="164" t="s">
        <v>631</v>
      </c>
      <c r="FJ1208" s="231"/>
      <c r="FL1208" s="231"/>
    </row>
    <row r="1209" spans="1:168" s="117" customFormat="1" ht="15" x14ac:dyDescent="0.25">
      <c r="A1209" s="242"/>
      <c r="B1209" s="243"/>
      <c r="C1209" s="336" t="s">
        <v>632</v>
      </c>
      <c r="D1209" s="336"/>
      <c r="E1209" s="336"/>
      <c r="F1209" s="336"/>
      <c r="G1209" s="336"/>
      <c r="H1209" s="336"/>
      <c r="I1209" s="336"/>
      <c r="J1209" s="336"/>
      <c r="K1209" s="336"/>
      <c r="L1209" s="336"/>
      <c r="M1209" s="336"/>
      <c r="N1209" s="345"/>
      <c r="EZ1209" s="149"/>
      <c r="FA1209" s="231"/>
      <c r="FB1209" s="231"/>
      <c r="FC1209" s="231"/>
      <c r="FD1209" s="231"/>
      <c r="FF1209" s="164" t="s">
        <v>632</v>
      </c>
      <c r="FJ1209" s="231"/>
      <c r="FL1209" s="231"/>
    </row>
    <row r="1210" spans="1:168" s="117" customFormat="1" ht="15" x14ac:dyDescent="0.25">
      <c r="A1210" s="262"/>
      <c r="B1210" s="312"/>
      <c r="C1210" s="342" t="s">
        <v>74</v>
      </c>
      <c r="D1210" s="342"/>
      <c r="E1210" s="342"/>
      <c r="F1210" s="234"/>
      <c r="G1210" s="235"/>
      <c r="H1210" s="235"/>
      <c r="I1210" s="235"/>
      <c r="J1210" s="238"/>
      <c r="K1210" s="235"/>
      <c r="L1210" s="267">
        <v>2885.63</v>
      </c>
      <c r="M1210" s="257"/>
      <c r="N1210" s="265">
        <v>26316.95</v>
      </c>
      <c r="EZ1210" s="149"/>
      <c r="FA1210" s="231"/>
      <c r="FB1210" s="231"/>
      <c r="FC1210" s="231"/>
      <c r="FD1210" s="231"/>
      <c r="FJ1210" s="231" t="s">
        <v>74</v>
      </c>
      <c r="FL1210" s="231"/>
    </row>
    <row r="1211" spans="1:168" s="117" customFormat="1" ht="34.5" x14ac:dyDescent="0.25">
      <c r="A1211" s="232" t="s">
        <v>845</v>
      </c>
      <c r="B1211" s="314" t="s">
        <v>683</v>
      </c>
      <c r="C1211" s="342" t="s">
        <v>684</v>
      </c>
      <c r="D1211" s="342"/>
      <c r="E1211" s="342"/>
      <c r="F1211" s="234" t="s">
        <v>647</v>
      </c>
      <c r="G1211" s="235">
        <v>0.6</v>
      </c>
      <c r="H1211" s="236">
        <v>1</v>
      </c>
      <c r="I1211" s="277">
        <v>0.6</v>
      </c>
      <c r="J1211" s="238"/>
      <c r="K1211" s="235"/>
      <c r="L1211" s="238"/>
      <c r="M1211" s="235"/>
      <c r="N1211" s="239"/>
      <c r="EZ1211" s="149"/>
      <c r="FA1211" s="231"/>
      <c r="FB1211" s="231" t="s">
        <v>684</v>
      </c>
      <c r="FC1211" s="231" t="s">
        <v>9</v>
      </c>
      <c r="FD1211" s="231" t="s">
        <v>9</v>
      </c>
      <c r="FJ1211" s="231"/>
      <c r="FL1211" s="231"/>
    </row>
    <row r="1212" spans="1:168" s="117" customFormat="1" ht="15" x14ac:dyDescent="0.25">
      <c r="A1212" s="240"/>
      <c r="B1212" s="313"/>
      <c r="C1212" s="341" t="s">
        <v>846</v>
      </c>
      <c r="D1212" s="341"/>
      <c r="E1212" s="341"/>
      <c r="F1212" s="341"/>
      <c r="G1212" s="341"/>
      <c r="H1212" s="341"/>
      <c r="I1212" s="341"/>
      <c r="J1212" s="341"/>
      <c r="K1212" s="341"/>
      <c r="L1212" s="341"/>
      <c r="M1212" s="341"/>
      <c r="N1212" s="343"/>
      <c r="EZ1212" s="149"/>
      <c r="FA1212" s="231"/>
      <c r="FB1212" s="231"/>
      <c r="FC1212" s="231"/>
      <c r="FD1212" s="231"/>
      <c r="FE1212" s="164" t="s">
        <v>846</v>
      </c>
      <c r="FJ1212" s="231"/>
      <c r="FL1212" s="231"/>
    </row>
    <row r="1213" spans="1:168" s="117" customFormat="1" ht="68.25" x14ac:dyDescent="0.25">
      <c r="A1213" s="242"/>
      <c r="B1213" s="243" t="s">
        <v>624</v>
      </c>
      <c r="C1213" s="336" t="s">
        <v>625</v>
      </c>
      <c r="D1213" s="336"/>
      <c r="E1213" s="336"/>
      <c r="F1213" s="336"/>
      <c r="G1213" s="336"/>
      <c r="H1213" s="336"/>
      <c r="I1213" s="336"/>
      <c r="J1213" s="336"/>
      <c r="K1213" s="336"/>
      <c r="L1213" s="336"/>
      <c r="M1213" s="336"/>
      <c r="N1213" s="345"/>
      <c r="EZ1213" s="149"/>
      <c r="FA1213" s="231"/>
      <c r="FB1213" s="231"/>
      <c r="FC1213" s="231"/>
      <c r="FD1213" s="231"/>
      <c r="FF1213" s="164" t="s">
        <v>625</v>
      </c>
      <c r="FJ1213" s="231"/>
      <c r="FL1213" s="231"/>
    </row>
    <row r="1214" spans="1:168" s="117" customFormat="1" ht="15" x14ac:dyDescent="0.25">
      <c r="A1214" s="244"/>
      <c r="B1214" s="243" t="s">
        <v>57</v>
      </c>
      <c r="C1214" s="341" t="s">
        <v>64</v>
      </c>
      <c r="D1214" s="341"/>
      <c r="E1214" s="341"/>
      <c r="F1214" s="245"/>
      <c r="G1214" s="246"/>
      <c r="H1214" s="246"/>
      <c r="I1214" s="246"/>
      <c r="J1214" s="249">
        <v>278.99</v>
      </c>
      <c r="K1214" s="248">
        <v>1.1499999999999999</v>
      </c>
      <c r="L1214" s="249">
        <v>192.5</v>
      </c>
      <c r="M1214" s="248">
        <v>49.45</v>
      </c>
      <c r="N1214" s="250">
        <v>9519.1299999999992</v>
      </c>
      <c r="EZ1214" s="149"/>
      <c r="FA1214" s="231"/>
      <c r="FB1214" s="231"/>
      <c r="FC1214" s="231"/>
      <c r="FD1214" s="231"/>
      <c r="FG1214" s="164" t="s">
        <v>64</v>
      </c>
      <c r="FJ1214" s="231"/>
      <c r="FL1214" s="231"/>
    </row>
    <row r="1215" spans="1:168" s="117" customFormat="1" ht="15" x14ac:dyDescent="0.25">
      <c r="A1215" s="244"/>
      <c r="B1215" s="243" t="s">
        <v>75</v>
      </c>
      <c r="C1215" s="341" t="s">
        <v>79</v>
      </c>
      <c r="D1215" s="341"/>
      <c r="E1215" s="341"/>
      <c r="F1215" s="245"/>
      <c r="G1215" s="246"/>
      <c r="H1215" s="246"/>
      <c r="I1215" s="246"/>
      <c r="J1215" s="249">
        <v>90.04</v>
      </c>
      <c r="K1215" s="248">
        <v>1.1499999999999999</v>
      </c>
      <c r="L1215" s="249">
        <v>62.13</v>
      </c>
      <c r="M1215" s="248">
        <v>14.53</v>
      </c>
      <c r="N1215" s="251">
        <v>902.75</v>
      </c>
      <c r="EZ1215" s="149"/>
      <c r="FA1215" s="231"/>
      <c r="FB1215" s="231"/>
      <c r="FC1215" s="231"/>
      <c r="FD1215" s="231"/>
      <c r="FG1215" s="164" t="s">
        <v>79</v>
      </c>
      <c r="FJ1215" s="231"/>
      <c r="FL1215" s="231"/>
    </row>
    <row r="1216" spans="1:168" s="117" customFormat="1" ht="15" x14ac:dyDescent="0.25">
      <c r="A1216" s="244"/>
      <c r="B1216" s="243" t="s">
        <v>80</v>
      </c>
      <c r="C1216" s="341" t="s">
        <v>81</v>
      </c>
      <c r="D1216" s="341"/>
      <c r="E1216" s="341"/>
      <c r="F1216" s="245"/>
      <c r="G1216" s="246"/>
      <c r="H1216" s="246"/>
      <c r="I1216" s="246"/>
      <c r="J1216" s="249">
        <v>5.0199999999999996</v>
      </c>
      <c r="K1216" s="248">
        <v>1.1499999999999999</v>
      </c>
      <c r="L1216" s="249">
        <v>3.46</v>
      </c>
      <c r="M1216" s="248">
        <v>49.45</v>
      </c>
      <c r="N1216" s="251">
        <v>171.1</v>
      </c>
      <c r="EZ1216" s="149"/>
      <c r="FA1216" s="231"/>
      <c r="FB1216" s="231"/>
      <c r="FC1216" s="231"/>
      <c r="FD1216" s="231"/>
      <c r="FG1216" s="164" t="s">
        <v>81</v>
      </c>
      <c r="FJ1216" s="231"/>
      <c r="FL1216" s="231"/>
    </row>
    <row r="1217" spans="1:168" s="117" customFormat="1" ht="15" x14ac:dyDescent="0.25">
      <c r="A1217" s="244"/>
      <c r="B1217" s="243" t="s">
        <v>82</v>
      </c>
      <c r="C1217" s="341" t="s">
        <v>83</v>
      </c>
      <c r="D1217" s="341"/>
      <c r="E1217" s="341"/>
      <c r="F1217" s="245"/>
      <c r="G1217" s="246"/>
      <c r="H1217" s="246"/>
      <c r="I1217" s="246"/>
      <c r="J1217" s="249">
        <v>37.630000000000003</v>
      </c>
      <c r="K1217" s="246"/>
      <c r="L1217" s="249">
        <v>22.58</v>
      </c>
      <c r="M1217" s="248">
        <v>9.1199999999999992</v>
      </c>
      <c r="N1217" s="251">
        <v>205.93</v>
      </c>
      <c r="EZ1217" s="149"/>
      <c r="FA1217" s="231"/>
      <c r="FB1217" s="231"/>
      <c r="FC1217" s="231"/>
      <c r="FD1217" s="231"/>
      <c r="FG1217" s="164" t="s">
        <v>83</v>
      </c>
      <c r="FJ1217" s="231"/>
      <c r="FL1217" s="231"/>
    </row>
    <row r="1218" spans="1:168" s="117" customFormat="1" ht="15" x14ac:dyDescent="0.25">
      <c r="A1218" s="252"/>
      <c r="B1218" s="243"/>
      <c r="C1218" s="341" t="s">
        <v>65</v>
      </c>
      <c r="D1218" s="341"/>
      <c r="E1218" s="341"/>
      <c r="F1218" s="245" t="s">
        <v>66</v>
      </c>
      <c r="G1218" s="248">
        <v>29.68</v>
      </c>
      <c r="H1218" s="248">
        <v>1.1499999999999999</v>
      </c>
      <c r="I1218" s="270">
        <v>20.479199999999999</v>
      </c>
      <c r="J1218" s="254"/>
      <c r="K1218" s="246"/>
      <c r="L1218" s="254"/>
      <c r="M1218" s="246"/>
      <c r="N1218" s="255"/>
      <c r="EZ1218" s="149"/>
      <c r="FA1218" s="231"/>
      <c r="FB1218" s="231"/>
      <c r="FC1218" s="231"/>
      <c r="FD1218" s="231"/>
      <c r="FH1218" s="164" t="s">
        <v>65</v>
      </c>
      <c r="FJ1218" s="231"/>
      <c r="FL1218" s="231"/>
    </row>
    <row r="1219" spans="1:168" s="117" customFormat="1" ht="15" x14ac:dyDescent="0.25">
      <c r="A1219" s="252"/>
      <c r="B1219" s="243"/>
      <c r="C1219" s="341" t="s">
        <v>84</v>
      </c>
      <c r="D1219" s="341"/>
      <c r="E1219" s="341"/>
      <c r="F1219" s="245" t="s">
        <v>66</v>
      </c>
      <c r="G1219" s="271">
        <v>0.4</v>
      </c>
      <c r="H1219" s="248">
        <v>1.1499999999999999</v>
      </c>
      <c r="I1219" s="269">
        <v>0.27600000000000002</v>
      </c>
      <c r="J1219" s="254"/>
      <c r="K1219" s="246"/>
      <c r="L1219" s="254"/>
      <c r="M1219" s="246"/>
      <c r="N1219" s="255"/>
      <c r="EZ1219" s="149"/>
      <c r="FA1219" s="231"/>
      <c r="FB1219" s="231"/>
      <c r="FC1219" s="231"/>
      <c r="FD1219" s="231"/>
      <c r="FH1219" s="164" t="s">
        <v>84</v>
      </c>
      <c r="FJ1219" s="231"/>
      <c r="FL1219" s="231"/>
    </row>
    <row r="1220" spans="1:168" s="117" customFormat="1" ht="15" x14ac:dyDescent="0.25">
      <c r="A1220" s="240"/>
      <c r="B1220" s="243"/>
      <c r="C1220" s="344" t="s">
        <v>67</v>
      </c>
      <c r="D1220" s="344"/>
      <c r="E1220" s="344"/>
      <c r="F1220" s="256"/>
      <c r="G1220" s="257"/>
      <c r="H1220" s="257"/>
      <c r="I1220" s="257"/>
      <c r="J1220" s="259">
        <v>406.66</v>
      </c>
      <c r="K1220" s="257"/>
      <c r="L1220" s="259">
        <v>277.20999999999998</v>
      </c>
      <c r="M1220" s="257"/>
      <c r="N1220" s="260">
        <v>10627.81</v>
      </c>
      <c r="EZ1220" s="149"/>
      <c r="FA1220" s="231"/>
      <c r="FB1220" s="231"/>
      <c r="FC1220" s="231"/>
      <c r="FD1220" s="231"/>
      <c r="FI1220" s="164" t="s">
        <v>67</v>
      </c>
      <c r="FJ1220" s="231"/>
      <c r="FL1220" s="231"/>
    </row>
    <row r="1221" spans="1:168" s="117" customFormat="1" ht="15" x14ac:dyDescent="0.25">
      <c r="A1221" s="252"/>
      <c r="B1221" s="243"/>
      <c r="C1221" s="341" t="s">
        <v>68</v>
      </c>
      <c r="D1221" s="341"/>
      <c r="E1221" s="341"/>
      <c r="F1221" s="245"/>
      <c r="G1221" s="246"/>
      <c r="H1221" s="246"/>
      <c r="I1221" s="246"/>
      <c r="J1221" s="254"/>
      <c r="K1221" s="246"/>
      <c r="L1221" s="249">
        <v>195.96</v>
      </c>
      <c r="M1221" s="246"/>
      <c r="N1221" s="250">
        <v>9690.23</v>
      </c>
      <c r="EZ1221" s="149"/>
      <c r="FA1221" s="231"/>
      <c r="FB1221" s="231"/>
      <c r="FC1221" s="231"/>
      <c r="FD1221" s="231"/>
      <c r="FH1221" s="164" t="s">
        <v>68</v>
      </c>
      <c r="FJ1221" s="231"/>
      <c r="FL1221" s="231"/>
    </row>
    <row r="1222" spans="1:168" s="117" customFormat="1" ht="23.25" x14ac:dyDescent="0.25">
      <c r="A1222" s="252"/>
      <c r="B1222" s="243" t="s">
        <v>649</v>
      </c>
      <c r="C1222" s="341" t="s">
        <v>650</v>
      </c>
      <c r="D1222" s="341"/>
      <c r="E1222" s="341"/>
      <c r="F1222" s="245" t="s">
        <v>71</v>
      </c>
      <c r="G1222" s="261">
        <v>97</v>
      </c>
      <c r="H1222" s="246"/>
      <c r="I1222" s="261">
        <v>97</v>
      </c>
      <c r="J1222" s="254"/>
      <c r="K1222" s="246"/>
      <c r="L1222" s="249">
        <v>190.08</v>
      </c>
      <c r="M1222" s="246"/>
      <c r="N1222" s="250">
        <v>9399.52</v>
      </c>
      <c r="EZ1222" s="149"/>
      <c r="FA1222" s="231"/>
      <c r="FB1222" s="231"/>
      <c r="FC1222" s="231"/>
      <c r="FD1222" s="231"/>
      <c r="FH1222" s="164" t="s">
        <v>650</v>
      </c>
      <c r="FJ1222" s="231"/>
      <c r="FL1222" s="231"/>
    </row>
    <row r="1223" spans="1:168" s="117" customFormat="1" ht="23.25" x14ac:dyDescent="0.25">
      <c r="A1223" s="252"/>
      <c r="B1223" s="243" t="s">
        <v>651</v>
      </c>
      <c r="C1223" s="341" t="s">
        <v>652</v>
      </c>
      <c r="D1223" s="341"/>
      <c r="E1223" s="341"/>
      <c r="F1223" s="245" t="s">
        <v>71</v>
      </c>
      <c r="G1223" s="261">
        <v>51</v>
      </c>
      <c r="H1223" s="246"/>
      <c r="I1223" s="261">
        <v>51</v>
      </c>
      <c r="J1223" s="254"/>
      <c r="K1223" s="246"/>
      <c r="L1223" s="249">
        <v>99.94</v>
      </c>
      <c r="M1223" s="246"/>
      <c r="N1223" s="250">
        <v>4942.0200000000004</v>
      </c>
      <c r="EZ1223" s="149"/>
      <c r="FA1223" s="231"/>
      <c r="FB1223" s="231"/>
      <c r="FC1223" s="231"/>
      <c r="FD1223" s="231"/>
      <c r="FH1223" s="164" t="s">
        <v>652</v>
      </c>
      <c r="FJ1223" s="231"/>
      <c r="FL1223" s="231"/>
    </row>
    <row r="1224" spans="1:168" s="117" customFormat="1" ht="15" x14ac:dyDescent="0.25">
      <c r="A1224" s="262"/>
      <c r="B1224" s="312"/>
      <c r="C1224" s="342" t="s">
        <v>74</v>
      </c>
      <c r="D1224" s="342"/>
      <c r="E1224" s="342"/>
      <c r="F1224" s="234"/>
      <c r="G1224" s="235"/>
      <c r="H1224" s="235"/>
      <c r="I1224" s="235"/>
      <c r="J1224" s="238"/>
      <c r="K1224" s="235"/>
      <c r="L1224" s="264">
        <v>567.23</v>
      </c>
      <c r="M1224" s="257"/>
      <c r="N1224" s="265">
        <v>24969.35</v>
      </c>
      <c r="EZ1224" s="149"/>
      <c r="FA1224" s="231"/>
      <c r="FB1224" s="231"/>
      <c r="FC1224" s="231"/>
      <c r="FD1224" s="231"/>
      <c r="FJ1224" s="231" t="s">
        <v>74</v>
      </c>
      <c r="FL1224" s="231"/>
    </row>
    <row r="1225" spans="1:168" s="117" customFormat="1" ht="45" x14ac:dyDescent="0.25">
      <c r="A1225" s="232" t="s">
        <v>847</v>
      </c>
      <c r="B1225" s="314" t="s">
        <v>583</v>
      </c>
      <c r="C1225" s="342" t="s">
        <v>584</v>
      </c>
      <c r="D1225" s="342"/>
      <c r="E1225" s="342"/>
      <c r="F1225" s="234" t="s">
        <v>290</v>
      </c>
      <c r="G1225" s="235">
        <v>61.2</v>
      </c>
      <c r="H1225" s="236">
        <v>1</v>
      </c>
      <c r="I1225" s="277">
        <v>61.2</v>
      </c>
      <c r="J1225" s="264">
        <v>169.63</v>
      </c>
      <c r="K1225" s="266">
        <v>1.04236</v>
      </c>
      <c r="L1225" s="267">
        <v>10821.11</v>
      </c>
      <c r="M1225" s="268">
        <v>9.1199999999999992</v>
      </c>
      <c r="N1225" s="265">
        <v>98688.52</v>
      </c>
      <c r="EZ1225" s="149"/>
      <c r="FA1225" s="231"/>
      <c r="FB1225" s="231" t="s">
        <v>584</v>
      </c>
      <c r="FC1225" s="231" t="s">
        <v>9</v>
      </c>
      <c r="FD1225" s="231" t="s">
        <v>9</v>
      </c>
      <c r="FJ1225" s="231"/>
      <c r="FL1225" s="231"/>
    </row>
    <row r="1226" spans="1:168" s="117" customFormat="1" ht="15" x14ac:dyDescent="0.25">
      <c r="A1226" s="240"/>
      <c r="B1226" s="313"/>
      <c r="C1226" s="341" t="s">
        <v>848</v>
      </c>
      <c r="D1226" s="341"/>
      <c r="E1226" s="341"/>
      <c r="F1226" s="341"/>
      <c r="G1226" s="341"/>
      <c r="H1226" s="341"/>
      <c r="I1226" s="341"/>
      <c r="J1226" s="341"/>
      <c r="K1226" s="341"/>
      <c r="L1226" s="341"/>
      <c r="M1226" s="341"/>
      <c r="N1226" s="343"/>
      <c r="EZ1226" s="149"/>
      <c r="FA1226" s="231"/>
      <c r="FB1226" s="231"/>
      <c r="FC1226" s="231"/>
      <c r="FD1226" s="231"/>
      <c r="FE1226" s="164" t="s">
        <v>848</v>
      </c>
      <c r="FJ1226" s="231"/>
      <c r="FL1226" s="231"/>
    </row>
    <row r="1227" spans="1:168" s="117" customFormat="1" ht="15" x14ac:dyDescent="0.25">
      <c r="A1227" s="240"/>
      <c r="B1227" s="313"/>
      <c r="C1227" s="341" t="s">
        <v>687</v>
      </c>
      <c r="D1227" s="341"/>
      <c r="E1227" s="341"/>
      <c r="F1227" s="341"/>
      <c r="G1227" s="341"/>
      <c r="H1227" s="341"/>
      <c r="I1227" s="341"/>
      <c r="J1227" s="341"/>
      <c r="K1227" s="341"/>
      <c r="L1227" s="341"/>
      <c r="M1227" s="341"/>
      <c r="N1227" s="343"/>
      <c r="EZ1227" s="149"/>
      <c r="FA1227" s="231"/>
      <c r="FB1227" s="231"/>
      <c r="FC1227" s="231"/>
      <c r="FD1227" s="231"/>
      <c r="FJ1227" s="231"/>
      <c r="FK1227" s="164" t="s">
        <v>687</v>
      </c>
      <c r="FL1227" s="231"/>
    </row>
    <row r="1228" spans="1:168" s="117" customFormat="1" ht="15" x14ac:dyDescent="0.25">
      <c r="A1228" s="242"/>
      <c r="B1228" s="243"/>
      <c r="C1228" s="336" t="s">
        <v>631</v>
      </c>
      <c r="D1228" s="336"/>
      <c r="E1228" s="336"/>
      <c r="F1228" s="336"/>
      <c r="G1228" s="336"/>
      <c r="H1228" s="336"/>
      <c r="I1228" s="336"/>
      <c r="J1228" s="336"/>
      <c r="K1228" s="336"/>
      <c r="L1228" s="336"/>
      <c r="M1228" s="336"/>
      <c r="N1228" s="345"/>
      <c r="EZ1228" s="149"/>
      <c r="FA1228" s="231"/>
      <c r="FB1228" s="231"/>
      <c r="FC1228" s="231"/>
      <c r="FD1228" s="231"/>
      <c r="FF1228" s="164" t="s">
        <v>631</v>
      </c>
      <c r="FJ1228" s="231"/>
      <c r="FL1228" s="231"/>
    </row>
    <row r="1229" spans="1:168" s="117" customFormat="1" ht="15" x14ac:dyDescent="0.25">
      <c r="A1229" s="242"/>
      <c r="B1229" s="243"/>
      <c r="C1229" s="336" t="s">
        <v>632</v>
      </c>
      <c r="D1229" s="336"/>
      <c r="E1229" s="336"/>
      <c r="F1229" s="336"/>
      <c r="G1229" s="336"/>
      <c r="H1229" s="336"/>
      <c r="I1229" s="336"/>
      <c r="J1229" s="336"/>
      <c r="K1229" s="336"/>
      <c r="L1229" s="336"/>
      <c r="M1229" s="336"/>
      <c r="N1229" s="345"/>
      <c r="EZ1229" s="149"/>
      <c r="FA1229" s="231"/>
      <c r="FB1229" s="231"/>
      <c r="FC1229" s="231"/>
      <c r="FD1229" s="231"/>
      <c r="FF1229" s="164" t="s">
        <v>632</v>
      </c>
      <c r="FJ1229" s="231"/>
      <c r="FL1229" s="231"/>
    </row>
    <row r="1230" spans="1:168" s="117" customFormat="1" ht="15" x14ac:dyDescent="0.25">
      <c r="A1230" s="262"/>
      <c r="B1230" s="312"/>
      <c r="C1230" s="342" t="s">
        <v>74</v>
      </c>
      <c r="D1230" s="342"/>
      <c r="E1230" s="342"/>
      <c r="F1230" s="234"/>
      <c r="G1230" s="235"/>
      <c r="H1230" s="235"/>
      <c r="I1230" s="235"/>
      <c r="J1230" s="238"/>
      <c r="K1230" s="235"/>
      <c r="L1230" s="267">
        <v>10821.11</v>
      </c>
      <c r="M1230" s="257"/>
      <c r="N1230" s="265">
        <v>98688.52</v>
      </c>
      <c r="EZ1230" s="149"/>
      <c r="FA1230" s="231"/>
      <c r="FB1230" s="231"/>
      <c r="FC1230" s="231"/>
      <c r="FD1230" s="231"/>
      <c r="FJ1230" s="231" t="s">
        <v>74</v>
      </c>
      <c r="FL1230" s="231"/>
    </row>
    <row r="1231" spans="1:168" s="117" customFormat="1" ht="34.5" x14ac:dyDescent="0.25">
      <c r="A1231" s="232" t="s">
        <v>849</v>
      </c>
      <c r="B1231" s="314" t="s">
        <v>683</v>
      </c>
      <c r="C1231" s="342" t="s">
        <v>684</v>
      </c>
      <c r="D1231" s="342"/>
      <c r="E1231" s="342"/>
      <c r="F1231" s="234" t="s">
        <v>647</v>
      </c>
      <c r="G1231" s="235">
        <v>3.6</v>
      </c>
      <c r="H1231" s="236">
        <v>1</v>
      </c>
      <c r="I1231" s="277">
        <v>3.6</v>
      </c>
      <c r="J1231" s="238"/>
      <c r="K1231" s="235"/>
      <c r="L1231" s="238"/>
      <c r="M1231" s="235"/>
      <c r="N1231" s="239"/>
      <c r="EZ1231" s="149"/>
      <c r="FA1231" s="231"/>
      <c r="FB1231" s="231" t="s">
        <v>684</v>
      </c>
      <c r="FC1231" s="231" t="s">
        <v>9</v>
      </c>
      <c r="FD1231" s="231" t="s">
        <v>9</v>
      </c>
      <c r="FJ1231" s="231"/>
      <c r="FL1231" s="231"/>
    </row>
    <row r="1232" spans="1:168" s="117" customFormat="1" ht="15" x14ac:dyDescent="0.25">
      <c r="A1232" s="240"/>
      <c r="B1232" s="313"/>
      <c r="C1232" s="341" t="s">
        <v>850</v>
      </c>
      <c r="D1232" s="341"/>
      <c r="E1232" s="341"/>
      <c r="F1232" s="341"/>
      <c r="G1232" s="341"/>
      <c r="H1232" s="341"/>
      <c r="I1232" s="341"/>
      <c r="J1232" s="341"/>
      <c r="K1232" s="341"/>
      <c r="L1232" s="341"/>
      <c r="M1232" s="341"/>
      <c r="N1232" s="343"/>
      <c r="EZ1232" s="149"/>
      <c r="FA1232" s="231"/>
      <c r="FB1232" s="231"/>
      <c r="FC1232" s="231"/>
      <c r="FD1232" s="231"/>
      <c r="FE1232" s="164" t="s">
        <v>850</v>
      </c>
      <c r="FJ1232" s="231"/>
      <c r="FL1232" s="231"/>
    </row>
    <row r="1233" spans="1:168" s="117" customFormat="1" ht="68.25" x14ac:dyDescent="0.25">
      <c r="A1233" s="242"/>
      <c r="B1233" s="243" t="s">
        <v>624</v>
      </c>
      <c r="C1233" s="336" t="s">
        <v>625</v>
      </c>
      <c r="D1233" s="336"/>
      <c r="E1233" s="336"/>
      <c r="F1233" s="336"/>
      <c r="G1233" s="336"/>
      <c r="H1233" s="336"/>
      <c r="I1233" s="336"/>
      <c r="J1233" s="336"/>
      <c r="K1233" s="336"/>
      <c r="L1233" s="336"/>
      <c r="M1233" s="336"/>
      <c r="N1233" s="345"/>
      <c r="EZ1233" s="149"/>
      <c r="FA1233" s="231"/>
      <c r="FB1233" s="231"/>
      <c r="FC1233" s="231"/>
      <c r="FD1233" s="231"/>
      <c r="FF1233" s="164" t="s">
        <v>625</v>
      </c>
      <c r="FJ1233" s="231"/>
      <c r="FL1233" s="231"/>
    </row>
    <row r="1234" spans="1:168" s="117" customFormat="1" ht="15" x14ac:dyDescent="0.25">
      <c r="A1234" s="244"/>
      <c r="B1234" s="243" t="s">
        <v>57</v>
      </c>
      <c r="C1234" s="341" t="s">
        <v>64</v>
      </c>
      <c r="D1234" s="341"/>
      <c r="E1234" s="341"/>
      <c r="F1234" s="245"/>
      <c r="G1234" s="246"/>
      <c r="H1234" s="246"/>
      <c r="I1234" s="246"/>
      <c r="J1234" s="249">
        <v>278.99</v>
      </c>
      <c r="K1234" s="248">
        <v>1.1499999999999999</v>
      </c>
      <c r="L1234" s="247">
        <v>1155.02</v>
      </c>
      <c r="M1234" s="248">
        <v>49.45</v>
      </c>
      <c r="N1234" s="250">
        <v>57115.74</v>
      </c>
      <c r="EZ1234" s="149"/>
      <c r="FA1234" s="231"/>
      <c r="FB1234" s="231"/>
      <c r="FC1234" s="231"/>
      <c r="FD1234" s="231"/>
      <c r="FG1234" s="164" t="s">
        <v>64</v>
      </c>
      <c r="FJ1234" s="231"/>
      <c r="FL1234" s="231"/>
    </row>
    <row r="1235" spans="1:168" s="117" customFormat="1" ht="15" x14ac:dyDescent="0.25">
      <c r="A1235" s="244"/>
      <c r="B1235" s="243" t="s">
        <v>75</v>
      </c>
      <c r="C1235" s="341" t="s">
        <v>79</v>
      </c>
      <c r="D1235" s="341"/>
      <c r="E1235" s="341"/>
      <c r="F1235" s="245"/>
      <c r="G1235" s="246"/>
      <c r="H1235" s="246"/>
      <c r="I1235" s="246"/>
      <c r="J1235" s="249">
        <v>90.04</v>
      </c>
      <c r="K1235" s="248">
        <v>1.1499999999999999</v>
      </c>
      <c r="L1235" s="249">
        <v>372.77</v>
      </c>
      <c r="M1235" s="248">
        <v>14.53</v>
      </c>
      <c r="N1235" s="250">
        <v>5416.35</v>
      </c>
      <c r="EZ1235" s="149"/>
      <c r="FA1235" s="231"/>
      <c r="FB1235" s="231"/>
      <c r="FC1235" s="231"/>
      <c r="FD1235" s="231"/>
      <c r="FG1235" s="164" t="s">
        <v>79</v>
      </c>
      <c r="FJ1235" s="231"/>
      <c r="FL1235" s="231"/>
    </row>
    <row r="1236" spans="1:168" s="117" customFormat="1" ht="15" x14ac:dyDescent="0.25">
      <c r="A1236" s="244"/>
      <c r="B1236" s="243" t="s">
        <v>80</v>
      </c>
      <c r="C1236" s="341" t="s">
        <v>81</v>
      </c>
      <c r="D1236" s="341"/>
      <c r="E1236" s="341"/>
      <c r="F1236" s="245"/>
      <c r="G1236" s="246"/>
      <c r="H1236" s="246"/>
      <c r="I1236" s="246"/>
      <c r="J1236" s="249">
        <v>5.0199999999999996</v>
      </c>
      <c r="K1236" s="248">
        <v>1.1499999999999999</v>
      </c>
      <c r="L1236" s="249">
        <v>20.78</v>
      </c>
      <c r="M1236" s="248">
        <v>49.45</v>
      </c>
      <c r="N1236" s="250">
        <v>1027.57</v>
      </c>
      <c r="EZ1236" s="149"/>
      <c r="FA1236" s="231"/>
      <c r="FB1236" s="231"/>
      <c r="FC1236" s="231"/>
      <c r="FD1236" s="231"/>
      <c r="FG1236" s="164" t="s">
        <v>81</v>
      </c>
      <c r="FJ1236" s="231"/>
      <c r="FL1236" s="231"/>
    </row>
    <row r="1237" spans="1:168" s="117" customFormat="1" ht="15" x14ac:dyDescent="0.25">
      <c r="A1237" s="244"/>
      <c r="B1237" s="243" t="s">
        <v>82</v>
      </c>
      <c r="C1237" s="341" t="s">
        <v>83</v>
      </c>
      <c r="D1237" s="341"/>
      <c r="E1237" s="341"/>
      <c r="F1237" s="245"/>
      <c r="G1237" s="246"/>
      <c r="H1237" s="246"/>
      <c r="I1237" s="246"/>
      <c r="J1237" s="249">
        <v>37.630000000000003</v>
      </c>
      <c r="K1237" s="246"/>
      <c r="L1237" s="249">
        <v>135.47</v>
      </c>
      <c r="M1237" s="248">
        <v>9.1199999999999992</v>
      </c>
      <c r="N1237" s="250">
        <v>1235.49</v>
      </c>
      <c r="EZ1237" s="149"/>
      <c r="FA1237" s="231"/>
      <c r="FB1237" s="231"/>
      <c r="FC1237" s="231"/>
      <c r="FD1237" s="231"/>
      <c r="FG1237" s="164" t="s">
        <v>83</v>
      </c>
      <c r="FJ1237" s="231"/>
      <c r="FL1237" s="231"/>
    </row>
    <row r="1238" spans="1:168" s="117" customFormat="1" ht="15" x14ac:dyDescent="0.25">
      <c r="A1238" s="252"/>
      <c r="B1238" s="243"/>
      <c r="C1238" s="341" t="s">
        <v>65</v>
      </c>
      <c r="D1238" s="341"/>
      <c r="E1238" s="341"/>
      <c r="F1238" s="245" t="s">
        <v>66</v>
      </c>
      <c r="G1238" s="248">
        <v>29.68</v>
      </c>
      <c r="H1238" s="248">
        <v>1.1499999999999999</v>
      </c>
      <c r="I1238" s="270">
        <v>122.87520000000001</v>
      </c>
      <c r="J1238" s="254"/>
      <c r="K1238" s="246"/>
      <c r="L1238" s="254"/>
      <c r="M1238" s="246"/>
      <c r="N1238" s="255"/>
      <c r="EZ1238" s="149"/>
      <c r="FA1238" s="231"/>
      <c r="FB1238" s="231"/>
      <c r="FC1238" s="231"/>
      <c r="FD1238" s="231"/>
      <c r="FH1238" s="164" t="s">
        <v>65</v>
      </c>
      <c r="FJ1238" s="231"/>
      <c r="FL1238" s="231"/>
    </row>
    <row r="1239" spans="1:168" s="117" customFormat="1" ht="15" x14ac:dyDescent="0.25">
      <c r="A1239" s="252"/>
      <c r="B1239" s="243"/>
      <c r="C1239" s="341" t="s">
        <v>84</v>
      </c>
      <c r="D1239" s="341"/>
      <c r="E1239" s="341"/>
      <c r="F1239" s="245" t="s">
        <v>66</v>
      </c>
      <c r="G1239" s="271">
        <v>0.4</v>
      </c>
      <c r="H1239" s="248">
        <v>1.1499999999999999</v>
      </c>
      <c r="I1239" s="269">
        <v>1.6559999999999999</v>
      </c>
      <c r="J1239" s="254"/>
      <c r="K1239" s="246"/>
      <c r="L1239" s="254"/>
      <c r="M1239" s="246"/>
      <c r="N1239" s="255"/>
      <c r="EZ1239" s="149"/>
      <c r="FA1239" s="231"/>
      <c r="FB1239" s="231"/>
      <c r="FC1239" s="231"/>
      <c r="FD1239" s="231"/>
      <c r="FH1239" s="164" t="s">
        <v>84</v>
      </c>
      <c r="FJ1239" s="231"/>
      <c r="FL1239" s="231"/>
    </row>
    <row r="1240" spans="1:168" s="117" customFormat="1" ht="15" x14ac:dyDescent="0.25">
      <c r="A1240" s="240"/>
      <c r="B1240" s="243"/>
      <c r="C1240" s="344" t="s">
        <v>67</v>
      </c>
      <c r="D1240" s="344"/>
      <c r="E1240" s="344"/>
      <c r="F1240" s="256"/>
      <c r="G1240" s="257"/>
      <c r="H1240" s="257"/>
      <c r="I1240" s="257"/>
      <c r="J1240" s="259">
        <v>406.66</v>
      </c>
      <c r="K1240" s="257"/>
      <c r="L1240" s="258">
        <v>1663.26</v>
      </c>
      <c r="M1240" s="257"/>
      <c r="N1240" s="260">
        <v>63767.58</v>
      </c>
      <c r="EZ1240" s="149"/>
      <c r="FA1240" s="231"/>
      <c r="FB1240" s="231"/>
      <c r="FC1240" s="231"/>
      <c r="FD1240" s="231"/>
      <c r="FI1240" s="164" t="s">
        <v>67</v>
      </c>
      <c r="FJ1240" s="231"/>
      <c r="FL1240" s="231"/>
    </row>
    <row r="1241" spans="1:168" s="117" customFormat="1" ht="15" x14ac:dyDescent="0.25">
      <c r="A1241" s="252"/>
      <c r="B1241" s="243"/>
      <c r="C1241" s="341" t="s">
        <v>68</v>
      </c>
      <c r="D1241" s="341"/>
      <c r="E1241" s="341"/>
      <c r="F1241" s="245"/>
      <c r="G1241" s="246"/>
      <c r="H1241" s="246"/>
      <c r="I1241" s="246"/>
      <c r="J1241" s="254"/>
      <c r="K1241" s="246"/>
      <c r="L1241" s="247">
        <v>1175.8</v>
      </c>
      <c r="M1241" s="246"/>
      <c r="N1241" s="250">
        <v>58143.31</v>
      </c>
      <c r="EZ1241" s="149"/>
      <c r="FA1241" s="231"/>
      <c r="FB1241" s="231"/>
      <c r="FC1241" s="231"/>
      <c r="FD1241" s="231"/>
      <c r="FH1241" s="164" t="s">
        <v>68</v>
      </c>
      <c r="FJ1241" s="231"/>
      <c r="FL1241" s="231"/>
    </row>
    <row r="1242" spans="1:168" s="117" customFormat="1" ht="23.25" x14ac:dyDescent="0.25">
      <c r="A1242" s="252"/>
      <c r="B1242" s="243" t="s">
        <v>649</v>
      </c>
      <c r="C1242" s="341" t="s">
        <v>650</v>
      </c>
      <c r="D1242" s="341"/>
      <c r="E1242" s="341"/>
      <c r="F1242" s="245" t="s">
        <v>71</v>
      </c>
      <c r="G1242" s="261">
        <v>97</v>
      </c>
      <c r="H1242" s="246"/>
      <c r="I1242" s="261">
        <v>97</v>
      </c>
      <c r="J1242" s="254"/>
      <c r="K1242" s="246"/>
      <c r="L1242" s="247">
        <v>1140.53</v>
      </c>
      <c r="M1242" s="246"/>
      <c r="N1242" s="250">
        <v>56399.01</v>
      </c>
      <c r="EZ1242" s="149"/>
      <c r="FA1242" s="231"/>
      <c r="FB1242" s="231"/>
      <c r="FC1242" s="231"/>
      <c r="FD1242" s="231"/>
      <c r="FH1242" s="164" t="s">
        <v>650</v>
      </c>
      <c r="FJ1242" s="231"/>
      <c r="FL1242" s="231"/>
    </row>
    <row r="1243" spans="1:168" s="117" customFormat="1" ht="23.25" x14ac:dyDescent="0.25">
      <c r="A1243" s="252"/>
      <c r="B1243" s="243" t="s">
        <v>651</v>
      </c>
      <c r="C1243" s="341" t="s">
        <v>652</v>
      </c>
      <c r="D1243" s="341"/>
      <c r="E1243" s="341"/>
      <c r="F1243" s="245" t="s">
        <v>71</v>
      </c>
      <c r="G1243" s="261">
        <v>51</v>
      </c>
      <c r="H1243" s="246"/>
      <c r="I1243" s="261">
        <v>51</v>
      </c>
      <c r="J1243" s="254"/>
      <c r="K1243" s="246"/>
      <c r="L1243" s="249">
        <v>599.66</v>
      </c>
      <c r="M1243" s="246"/>
      <c r="N1243" s="250">
        <v>29653.09</v>
      </c>
      <c r="EZ1243" s="149"/>
      <c r="FA1243" s="231"/>
      <c r="FB1243" s="231"/>
      <c r="FC1243" s="231"/>
      <c r="FD1243" s="231"/>
      <c r="FH1243" s="164" t="s">
        <v>652</v>
      </c>
      <c r="FJ1243" s="231"/>
      <c r="FL1243" s="231"/>
    </row>
    <row r="1244" spans="1:168" s="117" customFormat="1" ht="15" x14ac:dyDescent="0.25">
      <c r="A1244" s="262"/>
      <c r="B1244" s="312"/>
      <c r="C1244" s="342" t="s">
        <v>74</v>
      </c>
      <c r="D1244" s="342"/>
      <c r="E1244" s="342"/>
      <c r="F1244" s="234"/>
      <c r="G1244" s="235"/>
      <c r="H1244" s="235"/>
      <c r="I1244" s="235"/>
      <c r="J1244" s="238"/>
      <c r="K1244" s="235"/>
      <c r="L1244" s="267">
        <v>3403.45</v>
      </c>
      <c r="M1244" s="257"/>
      <c r="N1244" s="265">
        <v>149819.68</v>
      </c>
      <c r="EZ1244" s="149"/>
      <c r="FA1244" s="231"/>
      <c r="FB1244" s="231"/>
      <c r="FC1244" s="231"/>
      <c r="FD1244" s="231"/>
      <c r="FJ1244" s="231" t="s">
        <v>74</v>
      </c>
      <c r="FL1244" s="231"/>
    </row>
    <row r="1245" spans="1:168" s="117" customFormat="1" ht="45" x14ac:dyDescent="0.25">
      <c r="A1245" s="232" t="s">
        <v>851</v>
      </c>
      <c r="B1245" s="314" t="s">
        <v>583</v>
      </c>
      <c r="C1245" s="342" t="s">
        <v>584</v>
      </c>
      <c r="D1245" s="342"/>
      <c r="E1245" s="342"/>
      <c r="F1245" s="234" t="s">
        <v>290</v>
      </c>
      <c r="G1245" s="235">
        <v>367.2</v>
      </c>
      <c r="H1245" s="236">
        <v>1</v>
      </c>
      <c r="I1245" s="277">
        <v>367.2</v>
      </c>
      <c r="J1245" s="264">
        <v>169.63</v>
      </c>
      <c r="K1245" s="266">
        <v>1.04236</v>
      </c>
      <c r="L1245" s="267">
        <v>64926.66</v>
      </c>
      <c r="M1245" s="268">
        <v>9.1199999999999992</v>
      </c>
      <c r="N1245" s="265">
        <v>592131.14</v>
      </c>
      <c r="EZ1245" s="149"/>
      <c r="FA1245" s="231"/>
      <c r="FB1245" s="231" t="s">
        <v>584</v>
      </c>
      <c r="FC1245" s="231" t="s">
        <v>9</v>
      </c>
      <c r="FD1245" s="231" t="s">
        <v>9</v>
      </c>
      <c r="FJ1245" s="231"/>
      <c r="FL1245" s="231"/>
    </row>
    <row r="1246" spans="1:168" s="117" customFormat="1" ht="15" x14ac:dyDescent="0.25">
      <c r="A1246" s="240"/>
      <c r="B1246" s="313"/>
      <c r="C1246" s="341" t="s">
        <v>852</v>
      </c>
      <c r="D1246" s="341"/>
      <c r="E1246" s="341"/>
      <c r="F1246" s="341"/>
      <c r="G1246" s="341"/>
      <c r="H1246" s="341"/>
      <c r="I1246" s="341"/>
      <c r="J1246" s="341"/>
      <c r="K1246" s="341"/>
      <c r="L1246" s="341"/>
      <c r="M1246" s="341"/>
      <c r="N1246" s="343"/>
      <c r="EZ1246" s="149"/>
      <c r="FA1246" s="231"/>
      <c r="FB1246" s="231"/>
      <c r="FC1246" s="231"/>
      <c r="FD1246" s="231"/>
      <c r="FE1246" s="164" t="s">
        <v>852</v>
      </c>
      <c r="FJ1246" s="231"/>
      <c r="FL1246" s="231"/>
    </row>
    <row r="1247" spans="1:168" s="117" customFormat="1" ht="15" x14ac:dyDescent="0.25">
      <c r="A1247" s="240"/>
      <c r="B1247" s="313"/>
      <c r="C1247" s="341" t="s">
        <v>687</v>
      </c>
      <c r="D1247" s="341"/>
      <c r="E1247" s="341"/>
      <c r="F1247" s="341"/>
      <c r="G1247" s="341"/>
      <c r="H1247" s="341"/>
      <c r="I1247" s="341"/>
      <c r="J1247" s="341"/>
      <c r="K1247" s="341"/>
      <c r="L1247" s="341"/>
      <c r="M1247" s="341"/>
      <c r="N1247" s="343"/>
      <c r="EZ1247" s="149"/>
      <c r="FA1247" s="231"/>
      <c r="FB1247" s="231"/>
      <c r="FC1247" s="231"/>
      <c r="FD1247" s="231"/>
      <c r="FJ1247" s="231"/>
      <c r="FK1247" s="164" t="s">
        <v>687</v>
      </c>
      <c r="FL1247" s="231"/>
    </row>
    <row r="1248" spans="1:168" s="117" customFormat="1" ht="15" x14ac:dyDescent="0.25">
      <c r="A1248" s="242"/>
      <c r="B1248" s="243"/>
      <c r="C1248" s="336" t="s">
        <v>631</v>
      </c>
      <c r="D1248" s="336"/>
      <c r="E1248" s="336"/>
      <c r="F1248" s="336"/>
      <c r="G1248" s="336"/>
      <c r="H1248" s="336"/>
      <c r="I1248" s="336"/>
      <c r="J1248" s="336"/>
      <c r="K1248" s="336"/>
      <c r="L1248" s="336"/>
      <c r="M1248" s="336"/>
      <c r="N1248" s="345"/>
      <c r="EZ1248" s="149"/>
      <c r="FA1248" s="231"/>
      <c r="FB1248" s="231"/>
      <c r="FC1248" s="231"/>
      <c r="FD1248" s="231"/>
      <c r="FF1248" s="164" t="s">
        <v>631</v>
      </c>
      <c r="FJ1248" s="231"/>
      <c r="FL1248" s="231"/>
    </row>
    <row r="1249" spans="1:168" s="117" customFormat="1" ht="15" x14ac:dyDescent="0.25">
      <c r="A1249" s="242"/>
      <c r="B1249" s="243"/>
      <c r="C1249" s="336" t="s">
        <v>632</v>
      </c>
      <c r="D1249" s="336"/>
      <c r="E1249" s="336"/>
      <c r="F1249" s="336"/>
      <c r="G1249" s="336"/>
      <c r="H1249" s="336"/>
      <c r="I1249" s="336"/>
      <c r="J1249" s="336"/>
      <c r="K1249" s="336"/>
      <c r="L1249" s="336"/>
      <c r="M1249" s="336"/>
      <c r="N1249" s="345"/>
      <c r="EZ1249" s="149"/>
      <c r="FA1249" s="231"/>
      <c r="FB1249" s="231"/>
      <c r="FC1249" s="231"/>
      <c r="FD1249" s="231"/>
      <c r="FF1249" s="164" t="s">
        <v>632</v>
      </c>
      <c r="FJ1249" s="231"/>
      <c r="FL1249" s="231"/>
    </row>
    <row r="1250" spans="1:168" s="117" customFormat="1" ht="15" x14ac:dyDescent="0.25">
      <c r="A1250" s="262"/>
      <c r="B1250" s="312"/>
      <c r="C1250" s="342" t="s">
        <v>74</v>
      </c>
      <c r="D1250" s="342"/>
      <c r="E1250" s="342"/>
      <c r="F1250" s="234"/>
      <c r="G1250" s="235"/>
      <c r="H1250" s="235"/>
      <c r="I1250" s="235"/>
      <c r="J1250" s="238"/>
      <c r="K1250" s="235"/>
      <c r="L1250" s="267">
        <v>64926.66</v>
      </c>
      <c r="M1250" s="257"/>
      <c r="N1250" s="265">
        <v>592131.14</v>
      </c>
      <c r="EZ1250" s="149"/>
      <c r="FA1250" s="231"/>
      <c r="FB1250" s="231"/>
      <c r="FC1250" s="231"/>
      <c r="FD1250" s="231"/>
      <c r="FJ1250" s="231" t="s">
        <v>74</v>
      </c>
      <c r="FL1250" s="231"/>
    </row>
    <row r="1251" spans="1:168" s="117" customFormat="1" ht="34.5" x14ac:dyDescent="0.25">
      <c r="A1251" s="232" t="s">
        <v>853</v>
      </c>
      <c r="B1251" s="314" t="s">
        <v>683</v>
      </c>
      <c r="C1251" s="342" t="s">
        <v>684</v>
      </c>
      <c r="D1251" s="342"/>
      <c r="E1251" s="342"/>
      <c r="F1251" s="234" t="s">
        <v>647</v>
      </c>
      <c r="G1251" s="235">
        <v>0.24</v>
      </c>
      <c r="H1251" s="236">
        <v>1</v>
      </c>
      <c r="I1251" s="268">
        <v>0.24</v>
      </c>
      <c r="J1251" s="238"/>
      <c r="K1251" s="235"/>
      <c r="L1251" s="238"/>
      <c r="M1251" s="235"/>
      <c r="N1251" s="239"/>
      <c r="EZ1251" s="149"/>
      <c r="FA1251" s="231"/>
      <c r="FB1251" s="231" t="s">
        <v>684</v>
      </c>
      <c r="FC1251" s="231" t="s">
        <v>9</v>
      </c>
      <c r="FD1251" s="231" t="s">
        <v>9</v>
      </c>
      <c r="FJ1251" s="231"/>
      <c r="FL1251" s="231"/>
    </row>
    <row r="1252" spans="1:168" s="117" customFormat="1" ht="15" x14ac:dyDescent="0.25">
      <c r="A1252" s="240"/>
      <c r="B1252" s="313"/>
      <c r="C1252" s="341" t="s">
        <v>854</v>
      </c>
      <c r="D1252" s="341"/>
      <c r="E1252" s="341"/>
      <c r="F1252" s="341"/>
      <c r="G1252" s="341"/>
      <c r="H1252" s="341"/>
      <c r="I1252" s="341"/>
      <c r="J1252" s="341"/>
      <c r="K1252" s="341"/>
      <c r="L1252" s="341"/>
      <c r="M1252" s="341"/>
      <c r="N1252" s="343"/>
      <c r="EZ1252" s="149"/>
      <c r="FA1252" s="231"/>
      <c r="FB1252" s="231"/>
      <c r="FC1252" s="231"/>
      <c r="FD1252" s="231"/>
      <c r="FE1252" s="164" t="s">
        <v>854</v>
      </c>
      <c r="FJ1252" s="231"/>
      <c r="FL1252" s="231"/>
    </row>
    <row r="1253" spans="1:168" s="117" customFormat="1" ht="68.25" x14ac:dyDescent="0.25">
      <c r="A1253" s="242"/>
      <c r="B1253" s="243" t="s">
        <v>624</v>
      </c>
      <c r="C1253" s="336" t="s">
        <v>625</v>
      </c>
      <c r="D1253" s="336"/>
      <c r="E1253" s="336"/>
      <c r="F1253" s="336"/>
      <c r="G1253" s="336"/>
      <c r="H1253" s="336"/>
      <c r="I1253" s="336"/>
      <c r="J1253" s="336"/>
      <c r="K1253" s="336"/>
      <c r="L1253" s="336"/>
      <c r="M1253" s="336"/>
      <c r="N1253" s="345"/>
      <c r="EZ1253" s="149"/>
      <c r="FA1253" s="231"/>
      <c r="FB1253" s="231"/>
      <c r="FC1253" s="231"/>
      <c r="FD1253" s="231"/>
      <c r="FF1253" s="164" t="s">
        <v>625</v>
      </c>
      <c r="FJ1253" s="231"/>
      <c r="FL1253" s="231"/>
    </row>
    <row r="1254" spans="1:168" s="117" customFormat="1" ht="15" x14ac:dyDescent="0.25">
      <c r="A1254" s="244"/>
      <c r="B1254" s="243" t="s">
        <v>57</v>
      </c>
      <c r="C1254" s="341" t="s">
        <v>64</v>
      </c>
      <c r="D1254" s="341"/>
      <c r="E1254" s="341"/>
      <c r="F1254" s="245"/>
      <c r="G1254" s="246"/>
      <c r="H1254" s="246"/>
      <c r="I1254" s="246"/>
      <c r="J1254" s="249">
        <v>278.99</v>
      </c>
      <c r="K1254" s="248">
        <v>1.1499999999999999</v>
      </c>
      <c r="L1254" s="249">
        <v>77</v>
      </c>
      <c r="M1254" s="248">
        <v>49.45</v>
      </c>
      <c r="N1254" s="250">
        <v>3807.65</v>
      </c>
      <c r="EZ1254" s="149"/>
      <c r="FA1254" s="231"/>
      <c r="FB1254" s="231"/>
      <c r="FC1254" s="231"/>
      <c r="FD1254" s="231"/>
      <c r="FG1254" s="164" t="s">
        <v>64</v>
      </c>
      <c r="FJ1254" s="231"/>
      <c r="FL1254" s="231"/>
    </row>
    <row r="1255" spans="1:168" s="117" customFormat="1" ht="15" x14ac:dyDescent="0.25">
      <c r="A1255" s="244"/>
      <c r="B1255" s="243" t="s">
        <v>75</v>
      </c>
      <c r="C1255" s="341" t="s">
        <v>79</v>
      </c>
      <c r="D1255" s="341"/>
      <c r="E1255" s="341"/>
      <c r="F1255" s="245"/>
      <c r="G1255" s="246"/>
      <c r="H1255" s="246"/>
      <c r="I1255" s="246"/>
      <c r="J1255" s="249">
        <v>90.04</v>
      </c>
      <c r="K1255" s="248">
        <v>1.1499999999999999</v>
      </c>
      <c r="L1255" s="249">
        <v>24.85</v>
      </c>
      <c r="M1255" s="248">
        <v>14.53</v>
      </c>
      <c r="N1255" s="251">
        <v>361.07</v>
      </c>
      <c r="EZ1255" s="149"/>
      <c r="FA1255" s="231"/>
      <c r="FB1255" s="231"/>
      <c r="FC1255" s="231"/>
      <c r="FD1255" s="231"/>
      <c r="FG1255" s="164" t="s">
        <v>79</v>
      </c>
      <c r="FJ1255" s="231"/>
      <c r="FL1255" s="231"/>
    </row>
    <row r="1256" spans="1:168" s="117" customFormat="1" ht="15" x14ac:dyDescent="0.25">
      <c r="A1256" s="244"/>
      <c r="B1256" s="243" t="s">
        <v>80</v>
      </c>
      <c r="C1256" s="341" t="s">
        <v>81</v>
      </c>
      <c r="D1256" s="341"/>
      <c r="E1256" s="341"/>
      <c r="F1256" s="245"/>
      <c r="G1256" s="246"/>
      <c r="H1256" s="246"/>
      <c r="I1256" s="246"/>
      <c r="J1256" s="249">
        <v>5.0199999999999996</v>
      </c>
      <c r="K1256" s="248">
        <v>1.1499999999999999</v>
      </c>
      <c r="L1256" s="249">
        <v>1.39</v>
      </c>
      <c r="M1256" s="248">
        <v>49.45</v>
      </c>
      <c r="N1256" s="251">
        <v>68.739999999999995</v>
      </c>
      <c r="EZ1256" s="149"/>
      <c r="FA1256" s="231"/>
      <c r="FB1256" s="231"/>
      <c r="FC1256" s="231"/>
      <c r="FD1256" s="231"/>
      <c r="FG1256" s="164" t="s">
        <v>81</v>
      </c>
      <c r="FJ1256" s="231"/>
      <c r="FL1256" s="231"/>
    </row>
    <row r="1257" spans="1:168" s="117" customFormat="1" ht="15" x14ac:dyDescent="0.25">
      <c r="A1257" s="244"/>
      <c r="B1257" s="243" t="s">
        <v>82</v>
      </c>
      <c r="C1257" s="341" t="s">
        <v>83</v>
      </c>
      <c r="D1257" s="341"/>
      <c r="E1257" s="341"/>
      <c r="F1257" s="245"/>
      <c r="G1257" s="246"/>
      <c r="H1257" s="246"/>
      <c r="I1257" s="246"/>
      <c r="J1257" s="249">
        <v>37.630000000000003</v>
      </c>
      <c r="K1257" s="246"/>
      <c r="L1257" s="249">
        <v>9.0299999999999994</v>
      </c>
      <c r="M1257" s="248">
        <v>9.1199999999999992</v>
      </c>
      <c r="N1257" s="251">
        <v>82.35</v>
      </c>
      <c r="EZ1257" s="149"/>
      <c r="FA1257" s="231"/>
      <c r="FB1257" s="231"/>
      <c r="FC1257" s="231"/>
      <c r="FD1257" s="231"/>
      <c r="FG1257" s="164" t="s">
        <v>83</v>
      </c>
      <c r="FJ1257" s="231"/>
      <c r="FL1257" s="231"/>
    </row>
    <row r="1258" spans="1:168" s="117" customFormat="1" ht="15" x14ac:dyDescent="0.25">
      <c r="A1258" s="252"/>
      <c r="B1258" s="243"/>
      <c r="C1258" s="341" t="s">
        <v>65</v>
      </c>
      <c r="D1258" s="341"/>
      <c r="E1258" s="341"/>
      <c r="F1258" s="245" t="s">
        <v>66</v>
      </c>
      <c r="G1258" s="248">
        <v>29.68</v>
      </c>
      <c r="H1258" s="248">
        <v>1.1499999999999999</v>
      </c>
      <c r="I1258" s="272">
        <v>8.1916799999999999</v>
      </c>
      <c r="J1258" s="254"/>
      <c r="K1258" s="246"/>
      <c r="L1258" s="254"/>
      <c r="M1258" s="246"/>
      <c r="N1258" s="255"/>
      <c r="EZ1258" s="149"/>
      <c r="FA1258" s="231"/>
      <c r="FB1258" s="231"/>
      <c r="FC1258" s="231"/>
      <c r="FD1258" s="231"/>
      <c r="FH1258" s="164" t="s">
        <v>65</v>
      </c>
      <c r="FJ1258" s="231"/>
      <c r="FL1258" s="231"/>
    </row>
    <row r="1259" spans="1:168" s="117" customFormat="1" ht="15" x14ac:dyDescent="0.25">
      <c r="A1259" s="252"/>
      <c r="B1259" s="243"/>
      <c r="C1259" s="341" t="s">
        <v>84</v>
      </c>
      <c r="D1259" s="341"/>
      <c r="E1259" s="341"/>
      <c r="F1259" s="245" t="s">
        <v>66</v>
      </c>
      <c r="G1259" s="271">
        <v>0.4</v>
      </c>
      <c r="H1259" s="248">
        <v>1.1499999999999999</v>
      </c>
      <c r="I1259" s="270">
        <v>0.1104</v>
      </c>
      <c r="J1259" s="254"/>
      <c r="K1259" s="246"/>
      <c r="L1259" s="254"/>
      <c r="M1259" s="246"/>
      <c r="N1259" s="255"/>
      <c r="EZ1259" s="149"/>
      <c r="FA1259" s="231"/>
      <c r="FB1259" s="231"/>
      <c r="FC1259" s="231"/>
      <c r="FD1259" s="231"/>
      <c r="FH1259" s="164" t="s">
        <v>84</v>
      </c>
      <c r="FJ1259" s="231"/>
      <c r="FL1259" s="231"/>
    </row>
    <row r="1260" spans="1:168" s="117" customFormat="1" ht="15" x14ac:dyDescent="0.25">
      <c r="A1260" s="240"/>
      <c r="B1260" s="243"/>
      <c r="C1260" s="344" t="s">
        <v>67</v>
      </c>
      <c r="D1260" s="344"/>
      <c r="E1260" s="344"/>
      <c r="F1260" s="256"/>
      <c r="G1260" s="257"/>
      <c r="H1260" s="257"/>
      <c r="I1260" s="257"/>
      <c r="J1260" s="259">
        <v>406.66</v>
      </c>
      <c r="K1260" s="257"/>
      <c r="L1260" s="259">
        <v>110.88</v>
      </c>
      <c r="M1260" s="257"/>
      <c r="N1260" s="260">
        <v>4251.07</v>
      </c>
      <c r="EZ1260" s="149"/>
      <c r="FA1260" s="231"/>
      <c r="FB1260" s="231"/>
      <c r="FC1260" s="231"/>
      <c r="FD1260" s="231"/>
      <c r="FI1260" s="164" t="s">
        <v>67</v>
      </c>
      <c r="FJ1260" s="231"/>
      <c r="FL1260" s="231"/>
    </row>
    <row r="1261" spans="1:168" s="117" customFormat="1" ht="15" x14ac:dyDescent="0.25">
      <c r="A1261" s="252"/>
      <c r="B1261" s="243"/>
      <c r="C1261" s="341" t="s">
        <v>68</v>
      </c>
      <c r="D1261" s="341"/>
      <c r="E1261" s="341"/>
      <c r="F1261" s="245"/>
      <c r="G1261" s="246"/>
      <c r="H1261" s="246"/>
      <c r="I1261" s="246"/>
      <c r="J1261" s="254"/>
      <c r="K1261" s="246"/>
      <c r="L1261" s="249">
        <v>78.39</v>
      </c>
      <c r="M1261" s="246"/>
      <c r="N1261" s="250">
        <v>3876.39</v>
      </c>
      <c r="EZ1261" s="149"/>
      <c r="FA1261" s="231"/>
      <c r="FB1261" s="231"/>
      <c r="FC1261" s="231"/>
      <c r="FD1261" s="231"/>
      <c r="FH1261" s="164" t="s">
        <v>68</v>
      </c>
      <c r="FJ1261" s="231"/>
      <c r="FL1261" s="231"/>
    </row>
    <row r="1262" spans="1:168" s="117" customFormat="1" ht="23.25" x14ac:dyDescent="0.25">
      <c r="A1262" s="252"/>
      <c r="B1262" s="243" t="s">
        <v>649</v>
      </c>
      <c r="C1262" s="341" t="s">
        <v>650</v>
      </c>
      <c r="D1262" s="341"/>
      <c r="E1262" s="341"/>
      <c r="F1262" s="245" t="s">
        <v>71</v>
      </c>
      <c r="G1262" s="261">
        <v>97</v>
      </c>
      <c r="H1262" s="246"/>
      <c r="I1262" s="261">
        <v>97</v>
      </c>
      <c r="J1262" s="254"/>
      <c r="K1262" s="246"/>
      <c r="L1262" s="249">
        <v>76.040000000000006</v>
      </c>
      <c r="M1262" s="246"/>
      <c r="N1262" s="250">
        <v>3760.1</v>
      </c>
      <c r="EZ1262" s="149"/>
      <c r="FA1262" s="231"/>
      <c r="FB1262" s="231"/>
      <c r="FC1262" s="231"/>
      <c r="FD1262" s="231"/>
      <c r="FH1262" s="164" t="s">
        <v>650</v>
      </c>
      <c r="FJ1262" s="231"/>
      <c r="FL1262" s="231"/>
    </row>
    <row r="1263" spans="1:168" s="117" customFormat="1" ht="23.25" x14ac:dyDescent="0.25">
      <c r="A1263" s="252"/>
      <c r="B1263" s="243" t="s">
        <v>651</v>
      </c>
      <c r="C1263" s="341" t="s">
        <v>652</v>
      </c>
      <c r="D1263" s="341"/>
      <c r="E1263" s="341"/>
      <c r="F1263" s="245" t="s">
        <v>71</v>
      </c>
      <c r="G1263" s="261">
        <v>51</v>
      </c>
      <c r="H1263" s="246"/>
      <c r="I1263" s="261">
        <v>51</v>
      </c>
      <c r="J1263" s="254"/>
      <c r="K1263" s="246"/>
      <c r="L1263" s="249">
        <v>39.979999999999997</v>
      </c>
      <c r="M1263" s="246"/>
      <c r="N1263" s="250">
        <v>1976.96</v>
      </c>
      <c r="EZ1263" s="149"/>
      <c r="FA1263" s="231"/>
      <c r="FB1263" s="231"/>
      <c r="FC1263" s="231"/>
      <c r="FD1263" s="231"/>
      <c r="FH1263" s="164" t="s">
        <v>652</v>
      </c>
      <c r="FJ1263" s="231"/>
      <c r="FL1263" s="231"/>
    </row>
    <row r="1264" spans="1:168" s="117" customFormat="1" ht="15" x14ac:dyDescent="0.25">
      <c r="A1264" s="262"/>
      <c r="B1264" s="312"/>
      <c r="C1264" s="342" t="s">
        <v>74</v>
      </c>
      <c r="D1264" s="342"/>
      <c r="E1264" s="342"/>
      <c r="F1264" s="234"/>
      <c r="G1264" s="235"/>
      <c r="H1264" s="235"/>
      <c r="I1264" s="235"/>
      <c r="J1264" s="238"/>
      <c r="K1264" s="235"/>
      <c r="L1264" s="264">
        <v>226.9</v>
      </c>
      <c r="M1264" s="257"/>
      <c r="N1264" s="265">
        <v>9988.1299999999992</v>
      </c>
      <c r="EZ1264" s="149"/>
      <c r="FA1264" s="231"/>
      <c r="FB1264" s="231"/>
      <c r="FC1264" s="231"/>
      <c r="FD1264" s="231"/>
      <c r="FJ1264" s="231" t="s">
        <v>74</v>
      </c>
      <c r="FL1264" s="231"/>
    </row>
    <row r="1265" spans="1:168" s="117" customFormat="1" ht="45" x14ac:dyDescent="0.25">
      <c r="A1265" s="232" t="s">
        <v>855</v>
      </c>
      <c r="B1265" s="314" t="s">
        <v>583</v>
      </c>
      <c r="C1265" s="342" t="s">
        <v>584</v>
      </c>
      <c r="D1265" s="342"/>
      <c r="E1265" s="342"/>
      <c r="F1265" s="234" t="s">
        <v>290</v>
      </c>
      <c r="G1265" s="235">
        <v>24.48</v>
      </c>
      <c r="H1265" s="236">
        <v>1</v>
      </c>
      <c r="I1265" s="268">
        <v>24.48</v>
      </c>
      <c r="J1265" s="264">
        <v>169.63</v>
      </c>
      <c r="K1265" s="266">
        <v>1.04236</v>
      </c>
      <c r="L1265" s="267">
        <v>4328.4399999999996</v>
      </c>
      <c r="M1265" s="268">
        <v>9.1199999999999992</v>
      </c>
      <c r="N1265" s="265">
        <v>39475.370000000003</v>
      </c>
      <c r="EZ1265" s="149"/>
      <c r="FA1265" s="231"/>
      <c r="FB1265" s="231" t="s">
        <v>584</v>
      </c>
      <c r="FC1265" s="231" t="s">
        <v>9</v>
      </c>
      <c r="FD1265" s="231" t="s">
        <v>9</v>
      </c>
      <c r="FJ1265" s="231"/>
      <c r="FL1265" s="231"/>
    </row>
    <row r="1266" spans="1:168" s="117" customFormat="1" ht="15" x14ac:dyDescent="0.25">
      <c r="A1266" s="240"/>
      <c r="B1266" s="313"/>
      <c r="C1266" s="341" t="s">
        <v>856</v>
      </c>
      <c r="D1266" s="341"/>
      <c r="E1266" s="341"/>
      <c r="F1266" s="341"/>
      <c r="G1266" s="341"/>
      <c r="H1266" s="341"/>
      <c r="I1266" s="341"/>
      <c r="J1266" s="341"/>
      <c r="K1266" s="341"/>
      <c r="L1266" s="341"/>
      <c r="M1266" s="341"/>
      <c r="N1266" s="343"/>
      <c r="EZ1266" s="149"/>
      <c r="FA1266" s="231"/>
      <c r="FB1266" s="231"/>
      <c r="FC1266" s="231"/>
      <c r="FD1266" s="231"/>
      <c r="FE1266" s="164" t="s">
        <v>856</v>
      </c>
      <c r="FJ1266" s="231"/>
      <c r="FL1266" s="231"/>
    </row>
    <row r="1267" spans="1:168" s="117" customFormat="1" ht="15" x14ac:dyDescent="0.25">
      <c r="A1267" s="240"/>
      <c r="B1267" s="313"/>
      <c r="C1267" s="341" t="s">
        <v>687</v>
      </c>
      <c r="D1267" s="341"/>
      <c r="E1267" s="341"/>
      <c r="F1267" s="341"/>
      <c r="G1267" s="341"/>
      <c r="H1267" s="341"/>
      <c r="I1267" s="341"/>
      <c r="J1267" s="341"/>
      <c r="K1267" s="341"/>
      <c r="L1267" s="341"/>
      <c r="M1267" s="341"/>
      <c r="N1267" s="343"/>
      <c r="EZ1267" s="149"/>
      <c r="FA1267" s="231"/>
      <c r="FB1267" s="231"/>
      <c r="FC1267" s="231"/>
      <c r="FD1267" s="231"/>
      <c r="FJ1267" s="231"/>
      <c r="FK1267" s="164" t="s">
        <v>687</v>
      </c>
      <c r="FL1267" s="231"/>
    </row>
    <row r="1268" spans="1:168" s="117" customFormat="1" ht="15" x14ac:dyDescent="0.25">
      <c r="A1268" s="242"/>
      <c r="B1268" s="243"/>
      <c r="C1268" s="336" t="s">
        <v>631</v>
      </c>
      <c r="D1268" s="336"/>
      <c r="E1268" s="336"/>
      <c r="F1268" s="336"/>
      <c r="G1268" s="336"/>
      <c r="H1268" s="336"/>
      <c r="I1268" s="336"/>
      <c r="J1268" s="336"/>
      <c r="K1268" s="336"/>
      <c r="L1268" s="336"/>
      <c r="M1268" s="336"/>
      <c r="N1268" s="345"/>
      <c r="EZ1268" s="149"/>
      <c r="FA1268" s="231"/>
      <c r="FB1268" s="231"/>
      <c r="FC1268" s="231"/>
      <c r="FD1268" s="231"/>
      <c r="FF1268" s="164" t="s">
        <v>631</v>
      </c>
      <c r="FJ1268" s="231"/>
      <c r="FL1268" s="231"/>
    </row>
    <row r="1269" spans="1:168" s="117" customFormat="1" ht="15" x14ac:dyDescent="0.25">
      <c r="A1269" s="242"/>
      <c r="B1269" s="243"/>
      <c r="C1269" s="336" t="s">
        <v>632</v>
      </c>
      <c r="D1269" s="336"/>
      <c r="E1269" s="336"/>
      <c r="F1269" s="336"/>
      <c r="G1269" s="336"/>
      <c r="H1269" s="336"/>
      <c r="I1269" s="336"/>
      <c r="J1269" s="336"/>
      <c r="K1269" s="336"/>
      <c r="L1269" s="336"/>
      <c r="M1269" s="336"/>
      <c r="N1269" s="345"/>
      <c r="EZ1269" s="149"/>
      <c r="FA1269" s="231"/>
      <c r="FB1269" s="231"/>
      <c r="FC1269" s="231"/>
      <c r="FD1269" s="231"/>
      <c r="FF1269" s="164" t="s">
        <v>632</v>
      </c>
      <c r="FJ1269" s="231"/>
      <c r="FL1269" s="231"/>
    </row>
    <row r="1270" spans="1:168" s="117" customFormat="1" ht="15" x14ac:dyDescent="0.25">
      <c r="A1270" s="262"/>
      <c r="B1270" s="312"/>
      <c r="C1270" s="342" t="s">
        <v>74</v>
      </c>
      <c r="D1270" s="342"/>
      <c r="E1270" s="342"/>
      <c r="F1270" s="234"/>
      <c r="G1270" s="235"/>
      <c r="H1270" s="235"/>
      <c r="I1270" s="235"/>
      <c r="J1270" s="238"/>
      <c r="K1270" s="235"/>
      <c r="L1270" s="267">
        <v>4328.4399999999996</v>
      </c>
      <c r="M1270" s="257"/>
      <c r="N1270" s="265">
        <v>39475.370000000003</v>
      </c>
      <c r="EZ1270" s="149"/>
      <c r="FA1270" s="231"/>
      <c r="FB1270" s="231"/>
      <c r="FC1270" s="231"/>
      <c r="FD1270" s="231"/>
      <c r="FJ1270" s="231" t="s">
        <v>74</v>
      </c>
      <c r="FL1270" s="231"/>
    </row>
    <row r="1271" spans="1:168" s="117" customFormat="1" ht="45.75" x14ac:dyDescent="0.25">
      <c r="A1271" s="232" t="s">
        <v>857</v>
      </c>
      <c r="B1271" s="314" t="s">
        <v>683</v>
      </c>
      <c r="C1271" s="342" t="s">
        <v>838</v>
      </c>
      <c r="D1271" s="342"/>
      <c r="E1271" s="342"/>
      <c r="F1271" s="234" t="s">
        <v>647</v>
      </c>
      <c r="G1271" s="235">
        <v>0.16</v>
      </c>
      <c r="H1271" s="236">
        <v>1</v>
      </c>
      <c r="I1271" s="268">
        <v>0.16</v>
      </c>
      <c r="J1271" s="238"/>
      <c r="K1271" s="235"/>
      <c r="L1271" s="238"/>
      <c r="M1271" s="235"/>
      <c r="N1271" s="239"/>
      <c r="EZ1271" s="149"/>
      <c r="FA1271" s="231"/>
      <c r="FB1271" s="231" t="s">
        <v>838</v>
      </c>
      <c r="FC1271" s="231" t="s">
        <v>9</v>
      </c>
      <c r="FD1271" s="231" t="s">
        <v>9</v>
      </c>
      <c r="FJ1271" s="231"/>
      <c r="FL1271" s="231"/>
    </row>
    <row r="1272" spans="1:168" s="117" customFormat="1" ht="15" x14ac:dyDescent="0.25">
      <c r="A1272" s="240"/>
      <c r="B1272" s="313"/>
      <c r="C1272" s="341" t="s">
        <v>778</v>
      </c>
      <c r="D1272" s="341"/>
      <c r="E1272" s="341"/>
      <c r="F1272" s="341"/>
      <c r="G1272" s="341"/>
      <c r="H1272" s="341"/>
      <c r="I1272" s="341"/>
      <c r="J1272" s="341"/>
      <c r="K1272" s="341"/>
      <c r="L1272" s="341"/>
      <c r="M1272" s="341"/>
      <c r="N1272" s="343"/>
      <c r="EZ1272" s="149"/>
      <c r="FA1272" s="231"/>
      <c r="FB1272" s="231"/>
      <c r="FC1272" s="231"/>
      <c r="FD1272" s="231"/>
      <c r="FE1272" s="164" t="s">
        <v>778</v>
      </c>
      <c r="FJ1272" s="231"/>
      <c r="FL1272" s="231"/>
    </row>
    <row r="1273" spans="1:168" s="117" customFormat="1" ht="68.25" x14ac:dyDescent="0.25">
      <c r="A1273" s="242"/>
      <c r="B1273" s="243" t="s">
        <v>624</v>
      </c>
      <c r="C1273" s="336" t="s">
        <v>625</v>
      </c>
      <c r="D1273" s="336"/>
      <c r="E1273" s="336"/>
      <c r="F1273" s="336"/>
      <c r="G1273" s="336"/>
      <c r="H1273" s="336"/>
      <c r="I1273" s="336"/>
      <c r="J1273" s="336"/>
      <c r="K1273" s="336"/>
      <c r="L1273" s="336"/>
      <c r="M1273" s="336"/>
      <c r="N1273" s="345"/>
      <c r="EZ1273" s="149"/>
      <c r="FA1273" s="231"/>
      <c r="FB1273" s="231"/>
      <c r="FC1273" s="231"/>
      <c r="FD1273" s="231"/>
      <c r="FF1273" s="164" t="s">
        <v>625</v>
      </c>
      <c r="FJ1273" s="231"/>
      <c r="FL1273" s="231"/>
    </row>
    <row r="1274" spans="1:168" s="117" customFormat="1" ht="15" x14ac:dyDescent="0.25">
      <c r="A1274" s="242"/>
      <c r="B1274" s="243" t="s">
        <v>699</v>
      </c>
      <c r="C1274" s="336" t="s">
        <v>700</v>
      </c>
      <c r="D1274" s="336"/>
      <c r="E1274" s="336"/>
      <c r="F1274" s="336"/>
      <c r="G1274" s="336"/>
      <c r="H1274" s="336"/>
      <c r="I1274" s="336"/>
      <c r="J1274" s="336"/>
      <c r="K1274" s="336"/>
      <c r="L1274" s="336"/>
      <c r="M1274" s="336"/>
      <c r="N1274" s="345"/>
      <c r="EZ1274" s="149"/>
      <c r="FA1274" s="231"/>
      <c r="FB1274" s="231"/>
      <c r="FC1274" s="231"/>
      <c r="FD1274" s="231"/>
      <c r="FF1274" s="164" t="s">
        <v>700</v>
      </c>
      <c r="FJ1274" s="231"/>
      <c r="FL1274" s="231"/>
    </row>
    <row r="1275" spans="1:168" s="117" customFormat="1" ht="15" x14ac:dyDescent="0.25">
      <c r="A1275" s="244"/>
      <c r="B1275" s="243" t="s">
        <v>57</v>
      </c>
      <c r="C1275" s="341" t="s">
        <v>64</v>
      </c>
      <c r="D1275" s="341"/>
      <c r="E1275" s="341"/>
      <c r="F1275" s="245"/>
      <c r="G1275" s="246"/>
      <c r="H1275" s="246"/>
      <c r="I1275" s="246"/>
      <c r="J1275" s="249">
        <v>278.99</v>
      </c>
      <c r="K1275" s="269">
        <v>1.2649999999999999</v>
      </c>
      <c r="L1275" s="249">
        <v>56.47</v>
      </c>
      <c r="M1275" s="248">
        <v>49.45</v>
      </c>
      <c r="N1275" s="250">
        <v>2792.44</v>
      </c>
      <c r="EZ1275" s="149"/>
      <c r="FA1275" s="231"/>
      <c r="FB1275" s="231"/>
      <c r="FC1275" s="231"/>
      <c r="FD1275" s="231"/>
      <c r="FG1275" s="164" t="s">
        <v>64</v>
      </c>
      <c r="FJ1275" s="231"/>
      <c r="FL1275" s="231"/>
    </row>
    <row r="1276" spans="1:168" s="117" customFormat="1" ht="15" x14ac:dyDescent="0.25">
      <c r="A1276" s="244"/>
      <c r="B1276" s="243" t="s">
        <v>75</v>
      </c>
      <c r="C1276" s="341" t="s">
        <v>79</v>
      </c>
      <c r="D1276" s="341"/>
      <c r="E1276" s="341"/>
      <c r="F1276" s="245"/>
      <c r="G1276" s="246"/>
      <c r="H1276" s="246"/>
      <c r="I1276" s="246"/>
      <c r="J1276" s="249">
        <v>90.04</v>
      </c>
      <c r="K1276" s="248">
        <v>1.1499999999999999</v>
      </c>
      <c r="L1276" s="249">
        <v>16.57</v>
      </c>
      <c r="M1276" s="248">
        <v>14.53</v>
      </c>
      <c r="N1276" s="251">
        <v>240.76</v>
      </c>
      <c r="EZ1276" s="149"/>
      <c r="FA1276" s="231"/>
      <c r="FB1276" s="231"/>
      <c r="FC1276" s="231"/>
      <c r="FD1276" s="231"/>
      <c r="FG1276" s="164" t="s">
        <v>79</v>
      </c>
      <c r="FJ1276" s="231"/>
      <c r="FL1276" s="231"/>
    </row>
    <row r="1277" spans="1:168" s="117" customFormat="1" ht="15" x14ac:dyDescent="0.25">
      <c r="A1277" s="244"/>
      <c r="B1277" s="243" t="s">
        <v>80</v>
      </c>
      <c r="C1277" s="341" t="s">
        <v>81</v>
      </c>
      <c r="D1277" s="341"/>
      <c r="E1277" s="341"/>
      <c r="F1277" s="245"/>
      <c r="G1277" s="246"/>
      <c r="H1277" s="246"/>
      <c r="I1277" s="246"/>
      <c r="J1277" s="249">
        <v>5.0199999999999996</v>
      </c>
      <c r="K1277" s="248">
        <v>1.1499999999999999</v>
      </c>
      <c r="L1277" s="249">
        <v>0.92</v>
      </c>
      <c r="M1277" s="248">
        <v>49.45</v>
      </c>
      <c r="N1277" s="251">
        <v>45.49</v>
      </c>
      <c r="EZ1277" s="149"/>
      <c r="FA1277" s="231"/>
      <c r="FB1277" s="231"/>
      <c r="FC1277" s="231"/>
      <c r="FD1277" s="231"/>
      <c r="FG1277" s="164" t="s">
        <v>81</v>
      </c>
      <c r="FJ1277" s="231"/>
      <c r="FL1277" s="231"/>
    </row>
    <row r="1278" spans="1:168" s="117" customFormat="1" ht="15" x14ac:dyDescent="0.25">
      <c r="A1278" s="244"/>
      <c r="B1278" s="243" t="s">
        <v>82</v>
      </c>
      <c r="C1278" s="341" t="s">
        <v>83</v>
      </c>
      <c r="D1278" s="341"/>
      <c r="E1278" s="341"/>
      <c r="F1278" s="245"/>
      <c r="G1278" s="246"/>
      <c r="H1278" s="246"/>
      <c r="I1278" s="246"/>
      <c r="J1278" s="249">
        <v>37.630000000000003</v>
      </c>
      <c r="K1278" s="246"/>
      <c r="L1278" s="249">
        <v>6.02</v>
      </c>
      <c r="M1278" s="248">
        <v>9.1199999999999992</v>
      </c>
      <c r="N1278" s="251">
        <v>54.9</v>
      </c>
      <c r="EZ1278" s="149"/>
      <c r="FA1278" s="231"/>
      <c r="FB1278" s="231"/>
      <c r="FC1278" s="231"/>
      <c r="FD1278" s="231"/>
      <c r="FG1278" s="164" t="s">
        <v>83</v>
      </c>
      <c r="FJ1278" s="231"/>
      <c r="FL1278" s="231"/>
    </row>
    <row r="1279" spans="1:168" s="117" customFormat="1" ht="15" x14ac:dyDescent="0.25">
      <c r="A1279" s="252"/>
      <c r="B1279" s="243"/>
      <c r="C1279" s="341" t="s">
        <v>65</v>
      </c>
      <c r="D1279" s="341"/>
      <c r="E1279" s="341"/>
      <c r="F1279" s="245" t="s">
        <v>66</v>
      </c>
      <c r="G1279" s="248">
        <v>29.68</v>
      </c>
      <c r="H1279" s="269">
        <v>1.2649999999999999</v>
      </c>
      <c r="I1279" s="274">
        <v>6.0072320000000001</v>
      </c>
      <c r="J1279" s="254"/>
      <c r="K1279" s="246"/>
      <c r="L1279" s="254"/>
      <c r="M1279" s="246"/>
      <c r="N1279" s="255"/>
      <c r="EZ1279" s="149"/>
      <c r="FA1279" s="231"/>
      <c r="FB1279" s="231"/>
      <c r="FC1279" s="231"/>
      <c r="FD1279" s="231"/>
      <c r="FH1279" s="164" t="s">
        <v>65</v>
      </c>
      <c r="FJ1279" s="231"/>
      <c r="FL1279" s="231"/>
    </row>
    <row r="1280" spans="1:168" s="117" customFormat="1" ht="15" x14ac:dyDescent="0.25">
      <c r="A1280" s="252"/>
      <c r="B1280" s="243"/>
      <c r="C1280" s="341" t="s">
        <v>84</v>
      </c>
      <c r="D1280" s="341"/>
      <c r="E1280" s="341"/>
      <c r="F1280" s="245" t="s">
        <v>66</v>
      </c>
      <c r="G1280" s="271">
        <v>0.4</v>
      </c>
      <c r="H1280" s="248">
        <v>1.1499999999999999</v>
      </c>
      <c r="I1280" s="270">
        <v>7.3599999999999999E-2</v>
      </c>
      <c r="J1280" s="254"/>
      <c r="K1280" s="246"/>
      <c r="L1280" s="254"/>
      <c r="M1280" s="246"/>
      <c r="N1280" s="255"/>
      <c r="EZ1280" s="149"/>
      <c r="FA1280" s="231"/>
      <c r="FB1280" s="231"/>
      <c r="FC1280" s="231"/>
      <c r="FD1280" s="231"/>
      <c r="FH1280" s="164" t="s">
        <v>84</v>
      </c>
      <c r="FJ1280" s="231"/>
      <c r="FL1280" s="231"/>
    </row>
    <row r="1281" spans="1:168" s="117" customFormat="1" ht="15" x14ac:dyDescent="0.25">
      <c r="A1281" s="240"/>
      <c r="B1281" s="243"/>
      <c r="C1281" s="344" t="s">
        <v>67</v>
      </c>
      <c r="D1281" s="344"/>
      <c r="E1281" s="344"/>
      <c r="F1281" s="256"/>
      <c r="G1281" s="257"/>
      <c r="H1281" s="257"/>
      <c r="I1281" s="257"/>
      <c r="J1281" s="259">
        <v>406.66</v>
      </c>
      <c r="K1281" s="257"/>
      <c r="L1281" s="259">
        <v>79.06</v>
      </c>
      <c r="M1281" s="257"/>
      <c r="N1281" s="260">
        <v>3088.1</v>
      </c>
      <c r="EZ1281" s="149"/>
      <c r="FA1281" s="231"/>
      <c r="FB1281" s="231"/>
      <c r="FC1281" s="231"/>
      <c r="FD1281" s="231"/>
      <c r="FI1281" s="164" t="s">
        <v>67</v>
      </c>
      <c r="FJ1281" s="231"/>
      <c r="FL1281" s="231"/>
    </row>
    <row r="1282" spans="1:168" s="117" customFormat="1" ht="15" x14ac:dyDescent="0.25">
      <c r="A1282" s="252"/>
      <c r="B1282" s="243"/>
      <c r="C1282" s="341" t="s">
        <v>68</v>
      </c>
      <c r="D1282" s="341"/>
      <c r="E1282" s="341"/>
      <c r="F1282" s="245"/>
      <c r="G1282" s="246"/>
      <c r="H1282" s="246"/>
      <c r="I1282" s="246"/>
      <c r="J1282" s="254"/>
      <c r="K1282" s="246"/>
      <c r="L1282" s="249">
        <v>57.39</v>
      </c>
      <c r="M1282" s="246"/>
      <c r="N1282" s="250">
        <v>2837.93</v>
      </c>
      <c r="EZ1282" s="149"/>
      <c r="FA1282" s="231"/>
      <c r="FB1282" s="231"/>
      <c r="FC1282" s="231"/>
      <c r="FD1282" s="231"/>
      <c r="FH1282" s="164" t="s">
        <v>68</v>
      </c>
      <c r="FJ1282" s="231"/>
      <c r="FL1282" s="231"/>
    </row>
    <row r="1283" spans="1:168" s="117" customFormat="1" ht="23.25" x14ac:dyDescent="0.25">
      <c r="A1283" s="252"/>
      <c r="B1283" s="243" t="s">
        <v>649</v>
      </c>
      <c r="C1283" s="341" t="s">
        <v>650</v>
      </c>
      <c r="D1283" s="341"/>
      <c r="E1283" s="341"/>
      <c r="F1283" s="245" t="s">
        <v>71</v>
      </c>
      <c r="G1283" s="261">
        <v>97</v>
      </c>
      <c r="H1283" s="246"/>
      <c r="I1283" s="261">
        <v>97</v>
      </c>
      <c r="J1283" s="254"/>
      <c r="K1283" s="246"/>
      <c r="L1283" s="249">
        <v>55.67</v>
      </c>
      <c r="M1283" s="246"/>
      <c r="N1283" s="250">
        <v>2752.79</v>
      </c>
      <c r="EZ1283" s="149"/>
      <c r="FA1283" s="231"/>
      <c r="FB1283" s="231"/>
      <c r="FC1283" s="231"/>
      <c r="FD1283" s="231"/>
      <c r="FH1283" s="164" t="s">
        <v>650</v>
      </c>
      <c r="FJ1283" s="231"/>
      <c r="FL1283" s="231"/>
    </row>
    <row r="1284" spans="1:168" s="117" customFormat="1" ht="23.25" x14ac:dyDescent="0.25">
      <c r="A1284" s="252"/>
      <c r="B1284" s="243" t="s">
        <v>651</v>
      </c>
      <c r="C1284" s="341" t="s">
        <v>652</v>
      </c>
      <c r="D1284" s="341"/>
      <c r="E1284" s="341"/>
      <c r="F1284" s="245" t="s">
        <v>71</v>
      </c>
      <c r="G1284" s="261">
        <v>51</v>
      </c>
      <c r="H1284" s="246"/>
      <c r="I1284" s="261">
        <v>51</v>
      </c>
      <c r="J1284" s="254"/>
      <c r="K1284" s="246"/>
      <c r="L1284" s="249">
        <v>29.27</v>
      </c>
      <c r="M1284" s="246"/>
      <c r="N1284" s="250">
        <v>1447.34</v>
      </c>
      <c r="EZ1284" s="149"/>
      <c r="FA1284" s="231"/>
      <c r="FB1284" s="231"/>
      <c r="FC1284" s="231"/>
      <c r="FD1284" s="231"/>
      <c r="FH1284" s="164" t="s">
        <v>652</v>
      </c>
      <c r="FJ1284" s="231"/>
      <c r="FL1284" s="231"/>
    </row>
    <row r="1285" spans="1:168" s="117" customFormat="1" ht="15" x14ac:dyDescent="0.25">
      <c r="A1285" s="262"/>
      <c r="B1285" s="312"/>
      <c r="C1285" s="342" t="s">
        <v>74</v>
      </c>
      <c r="D1285" s="342"/>
      <c r="E1285" s="342"/>
      <c r="F1285" s="234"/>
      <c r="G1285" s="235"/>
      <c r="H1285" s="235"/>
      <c r="I1285" s="235"/>
      <c r="J1285" s="238"/>
      <c r="K1285" s="235"/>
      <c r="L1285" s="264">
        <v>164</v>
      </c>
      <c r="M1285" s="257"/>
      <c r="N1285" s="265">
        <v>7288.23</v>
      </c>
      <c r="EZ1285" s="149"/>
      <c r="FA1285" s="231"/>
      <c r="FB1285" s="231"/>
      <c r="FC1285" s="231"/>
      <c r="FD1285" s="231"/>
      <c r="FJ1285" s="231" t="s">
        <v>74</v>
      </c>
      <c r="FL1285" s="231"/>
    </row>
    <row r="1286" spans="1:168" s="117" customFormat="1" ht="45" x14ac:dyDescent="0.25">
      <c r="A1286" s="232" t="s">
        <v>858</v>
      </c>
      <c r="B1286" s="314" t="s">
        <v>583</v>
      </c>
      <c r="C1286" s="342" t="s">
        <v>584</v>
      </c>
      <c r="D1286" s="342"/>
      <c r="E1286" s="342"/>
      <c r="F1286" s="234" t="s">
        <v>290</v>
      </c>
      <c r="G1286" s="235">
        <v>16.32</v>
      </c>
      <c r="H1286" s="236">
        <v>1</v>
      </c>
      <c r="I1286" s="268">
        <v>16.32</v>
      </c>
      <c r="J1286" s="264">
        <v>169.63</v>
      </c>
      <c r="K1286" s="266">
        <v>1.04236</v>
      </c>
      <c r="L1286" s="267">
        <v>2885.63</v>
      </c>
      <c r="M1286" s="268">
        <v>9.1199999999999992</v>
      </c>
      <c r="N1286" s="265">
        <v>26316.95</v>
      </c>
      <c r="EZ1286" s="149"/>
      <c r="FA1286" s="231"/>
      <c r="FB1286" s="231" t="s">
        <v>584</v>
      </c>
      <c r="FC1286" s="231" t="s">
        <v>9</v>
      </c>
      <c r="FD1286" s="231" t="s">
        <v>9</v>
      </c>
      <c r="FJ1286" s="231"/>
      <c r="FL1286" s="231"/>
    </row>
    <row r="1287" spans="1:168" s="117" customFormat="1" ht="15" x14ac:dyDescent="0.25">
      <c r="A1287" s="240"/>
      <c r="B1287" s="313"/>
      <c r="C1287" s="341" t="s">
        <v>844</v>
      </c>
      <c r="D1287" s="341"/>
      <c r="E1287" s="341"/>
      <c r="F1287" s="341"/>
      <c r="G1287" s="341"/>
      <c r="H1287" s="341"/>
      <c r="I1287" s="341"/>
      <c r="J1287" s="341"/>
      <c r="K1287" s="341"/>
      <c r="L1287" s="341"/>
      <c r="M1287" s="341"/>
      <c r="N1287" s="343"/>
      <c r="EZ1287" s="149"/>
      <c r="FA1287" s="231"/>
      <c r="FB1287" s="231"/>
      <c r="FC1287" s="231"/>
      <c r="FD1287" s="231"/>
      <c r="FE1287" s="164" t="s">
        <v>844</v>
      </c>
      <c r="FJ1287" s="231"/>
      <c r="FL1287" s="231"/>
    </row>
    <row r="1288" spans="1:168" s="117" customFormat="1" ht="15" x14ac:dyDescent="0.25">
      <c r="A1288" s="240"/>
      <c r="B1288" s="313"/>
      <c r="C1288" s="341" t="s">
        <v>687</v>
      </c>
      <c r="D1288" s="341"/>
      <c r="E1288" s="341"/>
      <c r="F1288" s="341"/>
      <c r="G1288" s="341"/>
      <c r="H1288" s="341"/>
      <c r="I1288" s="341"/>
      <c r="J1288" s="341"/>
      <c r="K1288" s="341"/>
      <c r="L1288" s="341"/>
      <c r="M1288" s="341"/>
      <c r="N1288" s="343"/>
      <c r="EZ1288" s="149"/>
      <c r="FA1288" s="231"/>
      <c r="FB1288" s="231"/>
      <c r="FC1288" s="231"/>
      <c r="FD1288" s="231"/>
      <c r="FJ1288" s="231"/>
      <c r="FK1288" s="164" t="s">
        <v>687</v>
      </c>
      <c r="FL1288" s="231"/>
    </row>
    <row r="1289" spans="1:168" s="117" customFormat="1" ht="15" x14ac:dyDescent="0.25">
      <c r="A1289" s="242"/>
      <c r="B1289" s="243"/>
      <c r="C1289" s="336" t="s">
        <v>631</v>
      </c>
      <c r="D1289" s="336"/>
      <c r="E1289" s="336"/>
      <c r="F1289" s="336"/>
      <c r="G1289" s="336"/>
      <c r="H1289" s="336"/>
      <c r="I1289" s="336"/>
      <c r="J1289" s="336"/>
      <c r="K1289" s="336"/>
      <c r="L1289" s="336"/>
      <c r="M1289" s="336"/>
      <c r="N1289" s="345"/>
      <c r="EZ1289" s="149"/>
      <c r="FA1289" s="231"/>
      <c r="FB1289" s="231"/>
      <c r="FC1289" s="231"/>
      <c r="FD1289" s="231"/>
      <c r="FF1289" s="164" t="s">
        <v>631</v>
      </c>
      <c r="FJ1289" s="231"/>
      <c r="FL1289" s="231"/>
    </row>
    <row r="1290" spans="1:168" s="117" customFormat="1" ht="15" x14ac:dyDescent="0.25">
      <c r="A1290" s="242"/>
      <c r="B1290" s="243"/>
      <c r="C1290" s="336" t="s">
        <v>632</v>
      </c>
      <c r="D1290" s="336"/>
      <c r="E1290" s="336"/>
      <c r="F1290" s="336"/>
      <c r="G1290" s="336"/>
      <c r="H1290" s="336"/>
      <c r="I1290" s="336"/>
      <c r="J1290" s="336"/>
      <c r="K1290" s="336"/>
      <c r="L1290" s="336"/>
      <c r="M1290" s="336"/>
      <c r="N1290" s="345"/>
      <c r="EZ1290" s="149"/>
      <c r="FA1290" s="231"/>
      <c r="FB1290" s="231"/>
      <c r="FC1290" s="231"/>
      <c r="FD1290" s="231"/>
      <c r="FF1290" s="164" t="s">
        <v>632</v>
      </c>
      <c r="FJ1290" s="231"/>
      <c r="FL1290" s="231"/>
    </row>
    <row r="1291" spans="1:168" s="117" customFormat="1" ht="15" x14ac:dyDescent="0.25">
      <c r="A1291" s="262"/>
      <c r="B1291" s="312"/>
      <c r="C1291" s="342" t="s">
        <v>74</v>
      </c>
      <c r="D1291" s="342"/>
      <c r="E1291" s="342"/>
      <c r="F1291" s="234"/>
      <c r="G1291" s="235"/>
      <c r="H1291" s="235"/>
      <c r="I1291" s="235"/>
      <c r="J1291" s="238"/>
      <c r="K1291" s="235"/>
      <c r="L1291" s="267">
        <v>2885.63</v>
      </c>
      <c r="M1291" s="257"/>
      <c r="N1291" s="265">
        <v>26316.95</v>
      </c>
      <c r="EZ1291" s="149"/>
      <c r="FA1291" s="231"/>
      <c r="FB1291" s="231"/>
      <c r="FC1291" s="231"/>
      <c r="FD1291" s="231"/>
      <c r="FJ1291" s="231" t="s">
        <v>74</v>
      </c>
      <c r="FL1291" s="231"/>
    </row>
    <row r="1292" spans="1:168" s="117" customFormat="1" ht="15" x14ac:dyDescent="0.25">
      <c r="A1292" s="278"/>
      <c r="B1292" s="279"/>
      <c r="C1292" s="279"/>
      <c r="D1292" s="279"/>
      <c r="E1292" s="279"/>
      <c r="F1292" s="280"/>
      <c r="G1292" s="280"/>
      <c r="H1292" s="280"/>
      <c r="I1292" s="280"/>
      <c r="J1292" s="281"/>
      <c r="K1292" s="280"/>
      <c r="L1292" s="281"/>
      <c r="M1292" s="246"/>
      <c r="N1292" s="281"/>
      <c r="EZ1292" s="149"/>
      <c r="FA1292" s="231"/>
      <c r="FB1292" s="231"/>
      <c r="FC1292" s="231"/>
      <c r="FD1292" s="231"/>
      <c r="FJ1292" s="231"/>
      <c r="FL1292" s="231"/>
    </row>
    <row r="1293" spans="1:168" s="117" customFormat="1" ht="15" x14ac:dyDescent="0.25">
      <c r="A1293" s="282"/>
      <c r="B1293" s="283"/>
      <c r="C1293" s="342" t="s">
        <v>859</v>
      </c>
      <c r="D1293" s="342"/>
      <c r="E1293" s="342"/>
      <c r="F1293" s="342"/>
      <c r="G1293" s="342"/>
      <c r="H1293" s="342"/>
      <c r="I1293" s="342"/>
      <c r="J1293" s="342"/>
      <c r="K1293" s="342"/>
      <c r="L1293" s="284">
        <v>378596.23</v>
      </c>
      <c r="M1293" s="285"/>
      <c r="N1293" s="286">
        <v>3980598.06</v>
      </c>
      <c r="EZ1293" s="149"/>
      <c r="FA1293" s="231"/>
      <c r="FB1293" s="231"/>
      <c r="FC1293" s="231"/>
      <c r="FD1293" s="231"/>
      <c r="FJ1293" s="231"/>
      <c r="FL1293" s="231" t="s">
        <v>859</v>
      </c>
    </row>
    <row r="1294" spans="1:168" s="117" customFormat="1" ht="15" x14ac:dyDescent="0.25">
      <c r="A1294" s="346" t="s">
        <v>860</v>
      </c>
      <c r="B1294" s="347"/>
      <c r="C1294" s="347"/>
      <c r="D1294" s="347"/>
      <c r="E1294" s="347"/>
      <c r="F1294" s="347"/>
      <c r="G1294" s="347"/>
      <c r="H1294" s="347"/>
      <c r="I1294" s="347"/>
      <c r="J1294" s="347"/>
      <c r="K1294" s="347"/>
      <c r="L1294" s="347"/>
      <c r="M1294" s="347"/>
      <c r="N1294" s="348"/>
      <c r="EZ1294" s="149" t="s">
        <v>860</v>
      </c>
      <c r="FA1294" s="231"/>
      <c r="FB1294" s="231"/>
      <c r="FC1294" s="231"/>
      <c r="FD1294" s="231"/>
      <c r="FJ1294" s="231"/>
      <c r="FL1294" s="231"/>
    </row>
    <row r="1295" spans="1:168" s="117" customFormat="1" ht="15" x14ac:dyDescent="0.25">
      <c r="A1295" s="349" t="s">
        <v>619</v>
      </c>
      <c r="B1295" s="350"/>
      <c r="C1295" s="350"/>
      <c r="D1295" s="350"/>
      <c r="E1295" s="350"/>
      <c r="F1295" s="350"/>
      <c r="G1295" s="350"/>
      <c r="H1295" s="350"/>
      <c r="I1295" s="350"/>
      <c r="J1295" s="350"/>
      <c r="K1295" s="350"/>
      <c r="L1295" s="350"/>
      <c r="M1295" s="350"/>
      <c r="N1295" s="351"/>
      <c r="EZ1295" s="149"/>
      <c r="FA1295" s="231" t="s">
        <v>619</v>
      </c>
      <c r="FB1295" s="231"/>
      <c r="FC1295" s="231"/>
      <c r="FD1295" s="231"/>
      <c r="FJ1295" s="231"/>
      <c r="FL1295" s="231"/>
    </row>
    <row r="1296" spans="1:168" s="117" customFormat="1" ht="34.5" x14ac:dyDescent="0.25">
      <c r="A1296" s="232" t="s">
        <v>861</v>
      </c>
      <c r="B1296" s="314" t="s">
        <v>621</v>
      </c>
      <c r="C1296" s="342" t="s">
        <v>622</v>
      </c>
      <c r="D1296" s="342"/>
      <c r="E1296" s="342"/>
      <c r="F1296" s="234" t="s">
        <v>253</v>
      </c>
      <c r="G1296" s="235">
        <v>1.78E-2</v>
      </c>
      <c r="H1296" s="236">
        <v>1</v>
      </c>
      <c r="I1296" s="237">
        <v>1.78E-2</v>
      </c>
      <c r="J1296" s="238"/>
      <c r="K1296" s="235"/>
      <c r="L1296" s="238"/>
      <c r="M1296" s="235"/>
      <c r="N1296" s="239"/>
      <c r="EZ1296" s="149"/>
      <c r="FA1296" s="231"/>
      <c r="FB1296" s="231" t="s">
        <v>622</v>
      </c>
      <c r="FC1296" s="231" t="s">
        <v>9</v>
      </c>
      <c r="FD1296" s="231" t="s">
        <v>9</v>
      </c>
      <c r="FJ1296" s="231"/>
      <c r="FL1296" s="231"/>
    </row>
    <row r="1297" spans="1:168" s="117" customFormat="1" ht="15" x14ac:dyDescent="0.25">
      <c r="A1297" s="240"/>
      <c r="B1297" s="313"/>
      <c r="C1297" s="341" t="s">
        <v>862</v>
      </c>
      <c r="D1297" s="341"/>
      <c r="E1297" s="341"/>
      <c r="F1297" s="341"/>
      <c r="G1297" s="341"/>
      <c r="H1297" s="341"/>
      <c r="I1297" s="341"/>
      <c r="J1297" s="341"/>
      <c r="K1297" s="341"/>
      <c r="L1297" s="341"/>
      <c r="M1297" s="341"/>
      <c r="N1297" s="343"/>
      <c r="EZ1297" s="149"/>
      <c r="FA1297" s="231"/>
      <c r="FB1297" s="231"/>
      <c r="FC1297" s="231"/>
      <c r="FD1297" s="231"/>
      <c r="FE1297" s="164" t="s">
        <v>862</v>
      </c>
      <c r="FJ1297" s="231"/>
      <c r="FL1297" s="231"/>
    </row>
    <row r="1298" spans="1:168" s="117" customFormat="1" ht="68.25" x14ac:dyDescent="0.25">
      <c r="A1298" s="242"/>
      <c r="B1298" s="243" t="s">
        <v>624</v>
      </c>
      <c r="C1298" s="336" t="s">
        <v>625</v>
      </c>
      <c r="D1298" s="336"/>
      <c r="E1298" s="336"/>
      <c r="F1298" s="336"/>
      <c r="G1298" s="336"/>
      <c r="H1298" s="336"/>
      <c r="I1298" s="336"/>
      <c r="J1298" s="336"/>
      <c r="K1298" s="336"/>
      <c r="L1298" s="336"/>
      <c r="M1298" s="336"/>
      <c r="N1298" s="345"/>
      <c r="EZ1298" s="149"/>
      <c r="FA1298" s="231"/>
      <c r="FB1298" s="231"/>
      <c r="FC1298" s="231"/>
      <c r="FD1298" s="231"/>
      <c r="FF1298" s="164" t="s">
        <v>625</v>
      </c>
      <c r="FJ1298" s="231"/>
      <c r="FL1298" s="231"/>
    </row>
    <row r="1299" spans="1:168" s="117" customFormat="1" ht="15" x14ac:dyDescent="0.25">
      <c r="A1299" s="244"/>
      <c r="B1299" s="243" t="s">
        <v>57</v>
      </c>
      <c r="C1299" s="341" t="s">
        <v>64</v>
      </c>
      <c r="D1299" s="341"/>
      <c r="E1299" s="341"/>
      <c r="F1299" s="245"/>
      <c r="G1299" s="246"/>
      <c r="H1299" s="246"/>
      <c r="I1299" s="246"/>
      <c r="J1299" s="247">
        <v>2089.16</v>
      </c>
      <c r="K1299" s="248">
        <v>1.1499999999999999</v>
      </c>
      <c r="L1299" s="249">
        <v>42.77</v>
      </c>
      <c r="M1299" s="248">
        <v>49.45</v>
      </c>
      <c r="N1299" s="250">
        <v>2114.98</v>
      </c>
      <c r="EZ1299" s="149"/>
      <c r="FA1299" s="231"/>
      <c r="FB1299" s="231"/>
      <c r="FC1299" s="231"/>
      <c r="FD1299" s="231"/>
      <c r="FG1299" s="164" t="s">
        <v>64</v>
      </c>
      <c r="FJ1299" s="231"/>
      <c r="FL1299" s="231"/>
    </row>
    <row r="1300" spans="1:168" s="117" customFormat="1" ht="15" x14ac:dyDescent="0.25">
      <c r="A1300" s="244"/>
      <c r="B1300" s="243" t="s">
        <v>75</v>
      </c>
      <c r="C1300" s="341" t="s">
        <v>79</v>
      </c>
      <c r="D1300" s="341"/>
      <c r="E1300" s="341"/>
      <c r="F1300" s="245"/>
      <c r="G1300" s="246"/>
      <c r="H1300" s="246"/>
      <c r="I1300" s="246"/>
      <c r="J1300" s="249">
        <v>236.87</v>
      </c>
      <c r="K1300" s="248">
        <v>1.1499999999999999</v>
      </c>
      <c r="L1300" s="249">
        <v>4.8499999999999996</v>
      </c>
      <c r="M1300" s="248">
        <v>14.53</v>
      </c>
      <c r="N1300" s="251">
        <v>70.47</v>
      </c>
      <c r="EZ1300" s="149"/>
      <c r="FA1300" s="231"/>
      <c r="FB1300" s="231"/>
      <c r="FC1300" s="231"/>
      <c r="FD1300" s="231"/>
      <c r="FG1300" s="164" t="s">
        <v>79</v>
      </c>
      <c r="FJ1300" s="231"/>
      <c r="FL1300" s="231"/>
    </row>
    <row r="1301" spans="1:168" s="117" customFormat="1" ht="15" x14ac:dyDescent="0.25">
      <c r="A1301" s="244"/>
      <c r="B1301" s="243" t="s">
        <v>80</v>
      </c>
      <c r="C1301" s="341" t="s">
        <v>81</v>
      </c>
      <c r="D1301" s="341"/>
      <c r="E1301" s="341"/>
      <c r="F1301" s="245"/>
      <c r="G1301" s="246"/>
      <c r="H1301" s="246"/>
      <c r="I1301" s="246"/>
      <c r="J1301" s="249">
        <v>9</v>
      </c>
      <c r="K1301" s="248">
        <v>1.1499999999999999</v>
      </c>
      <c r="L1301" s="249">
        <v>0.18</v>
      </c>
      <c r="M1301" s="248">
        <v>49.45</v>
      </c>
      <c r="N1301" s="251">
        <v>8.9</v>
      </c>
      <c r="EZ1301" s="149"/>
      <c r="FA1301" s="231"/>
      <c r="FB1301" s="231"/>
      <c r="FC1301" s="231"/>
      <c r="FD1301" s="231"/>
      <c r="FG1301" s="164" t="s">
        <v>81</v>
      </c>
      <c r="FJ1301" s="231"/>
      <c r="FL1301" s="231"/>
    </row>
    <row r="1302" spans="1:168" s="117" customFormat="1" ht="15" x14ac:dyDescent="0.25">
      <c r="A1302" s="244"/>
      <c r="B1302" s="243" t="s">
        <v>82</v>
      </c>
      <c r="C1302" s="341" t="s">
        <v>83</v>
      </c>
      <c r="D1302" s="341"/>
      <c r="E1302" s="341"/>
      <c r="F1302" s="245"/>
      <c r="G1302" s="246"/>
      <c r="H1302" s="246"/>
      <c r="I1302" s="246"/>
      <c r="J1302" s="247">
        <v>2732.35</v>
      </c>
      <c r="K1302" s="246"/>
      <c r="L1302" s="249">
        <v>48.64</v>
      </c>
      <c r="M1302" s="248">
        <v>9.1199999999999992</v>
      </c>
      <c r="N1302" s="251">
        <v>443.6</v>
      </c>
      <c r="EZ1302" s="149"/>
      <c r="FA1302" s="231"/>
      <c r="FB1302" s="231"/>
      <c r="FC1302" s="231"/>
      <c r="FD1302" s="231"/>
      <c r="FG1302" s="164" t="s">
        <v>83</v>
      </c>
      <c r="FJ1302" s="231"/>
      <c r="FL1302" s="231"/>
    </row>
    <row r="1303" spans="1:168" s="117" customFormat="1" ht="15" x14ac:dyDescent="0.25">
      <c r="A1303" s="252"/>
      <c r="B1303" s="243"/>
      <c r="C1303" s="341" t="s">
        <v>65</v>
      </c>
      <c r="D1303" s="341"/>
      <c r="E1303" s="341"/>
      <c r="F1303" s="245" t="s">
        <v>66</v>
      </c>
      <c r="G1303" s="248">
        <v>219.68</v>
      </c>
      <c r="H1303" s="248">
        <v>1.1499999999999999</v>
      </c>
      <c r="I1303" s="253">
        <v>4.4968496</v>
      </c>
      <c r="J1303" s="254"/>
      <c r="K1303" s="246"/>
      <c r="L1303" s="254"/>
      <c r="M1303" s="246"/>
      <c r="N1303" s="255"/>
      <c r="EZ1303" s="149"/>
      <c r="FA1303" s="231"/>
      <c r="FB1303" s="231"/>
      <c r="FC1303" s="231"/>
      <c r="FD1303" s="231"/>
      <c r="FH1303" s="164" t="s">
        <v>65</v>
      </c>
      <c r="FJ1303" s="231"/>
      <c r="FL1303" s="231"/>
    </row>
    <row r="1304" spans="1:168" s="117" customFormat="1" ht="15" x14ac:dyDescent="0.25">
      <c r="A1304" s="252"/>
      <c r="B1304" s="243"/>
      <c r="C1304" s="341" t="s">
        <v>84</v>
      </c>
      <c r="D1304" s="341"/>
      <c r="E1304" s="341"/>
      <c r="F1304" s="245" t="s">
        <v>66</v>
      </c>
      <c r="G1304" s="248">
        <v>0.71</v>
      </c>
      <c r="H1304" s="248">
        <v>1.1499999999999999</v>
      </c>
      <c r="I1304" s="253">
        <v>1.45337E-2</v>
      </c>
      <c r="J1304" s="254"/>
      <c r="K1304" s="246"/>
      <c r="L1304" s="254"/>
      <c r="M1304" s="246"/>
      <c r="N1304" s="255"/>
      <c r="EZ1304" s="149"/>
      <c r="FA1304" s="231"/>
      <c r="FB1304" s="231"/>
      <c r="FC1304" s="231"/>
      <c r="FD1304" s="231"/>
      <c r="FH1304" s="164" t="s">
        <v>84</v>
      </c>
      <c r="FJ1304" s="231"/>
      <c r="FL1304" s="231"/>
    </row>
    <row r="1305" spans="1:168" s="117" customFormat="1" ht="15" x14ac:dyDescent="0.25">
      <c r="A1305" s="240"/>
      <c r="B1305" s="243"/>
      <c r="C1305" s="344" t="s">
        <v>67</v>
      </c>
      <c r="D1305" s="344"/>
      <c r="E1305" s="344"/>
      <c r="F1305" s="256"/>
      <c r="G1305" s="257"/>
      <c r="H1305" s="257"/>
      <c r="I1305" s="257"/>
      <c r="J1305" s="258">
        <v>5058.38</v>
      </c>
      <c r="K1305" s="257"/>
      <c r="L1305" s="259">
        <v>96.26</v>
      </c>
      <c r="M1305" s="257"/>
      <c r="N1305" s="260">
        <v>2629.05</v>
      </c>
      <c r="EZ1305" s="149"/>
      <c r="FA1305" s="231"/>
      <c r="FB1305" s="231"/>
      <c r="FC1305" s="231"/>
      <c r="FD1305" s="231"/>
      <c r="FI1305" s="164" t="s">
        <v>67</v>
      </c>
      <c r="FJ1305" s="231"/>
      <c r="FL1305" s="231"/>
    </row>
    <row r="1306" spans="1:168" s="117" customFormat="1" ht="15" x14ac:dyDescent="0.25">
      <c r="A1306" s="252"/>
      <c r="B1306" s="243"/>
      <c r="C1306" s="341" t="s">
        <v>68</v>
      </c>
      <c r="D1306" s="341"/>
      <c r="E1306" s="341"/>
      <c r="F1306" s="245"/>
      <c r="G1306" s="246"/>
      <c r="H1306" s="246"/>
      <c r="I1306" s="246"/>
      <c r="J1306" s="254"/>
      <c r="K1306" s="246"/>
      <c r="L1306" s="249">
        <v>42.95</v>
      </c>
      <c r="M1306" s="246"/>
      <c r="N1306" s="250">
        <v>2123.88</v>
      </c>
      <c r="EZ1306" s="149"/>
      <c r="FA1306" s="231"/>
      <c r="FB1306" s="231"/>
      <c r="FC1306" s="231"/>
      <c r="FD1306" s="231"/>
      <c r="FH1306" s="164" t="s">
        <v>68</v>
      </c>
      <c r="FJ1306" s="231"/>
      <c r="FL1306" s="231"/>
    </row>
    <row r="1307" spans="1:168" s="117" customFormat="1" ht="23.25" x14ac:dyDescent="0.25">
      <c r="A1307" s="252"/>
      <c r="B1307" s="243" t="s">
        <v>626</v>
      </c>
      <c r="C1307" s="341" t="s">
        <v>627</v>
      </c>
      <c r="D1307" s="341"/>
      <c r="E1307" s="341"/>
      <c r="F1307" s="245" t="s">
        <v>71</v>
      </c>
      <c r="G1307" s="261">
        <v>126</v>
      </c>
      <c r="H1307" s="246"/>
      <c r="I1307" s="261">
        <v>126</v>
      </c>
      <c r="J1307" s="254"/>
      <c r="K1307" s="246"/>
      <c r="L1307" s="249">
        <v>54.12</v>
      </c>
      <c r="M1307" s="246"/>
      <c r="N1307" s="250">
        <v>2676.09</v>
      </c>
      <c r="EZ1307" s="149"/>
      <c r="FA1307" s="231"/>
      <c r="FB1307" s="231"/>
      <c r="FC1307" s="231"/>
      <c r="FD1307" s="231"/>
      <c r="FH1307" s="164" t="s">
        <v>627</v>
      </c>
      <c r="FJ1307" s="231"/>
      <c r="FL1307" s="231"/>
    </row>
    <row r="1308" spans="1:168" s="117" customFormat="1" ht="23.25" x14ac:dyDescent="0.25">
      <c r="A1308" s="252"/>
      <c r="B1308" s="243" t="s">
        <v>628</v>
      </c>
      <c r="C1308" s="341" t="s">
        <v>629</v>
      </c>
      <c r="D1308" s="341"/>
      <c r="E1308" s="341"/>
      <c r="F1308" s="245" t="s">
        <v>71</v>
      </c>
      <c r="G1308" s="261">
        <v>68</v>
      </c>
      <c r="H1308" s="246"/>
      <c r="I1308" s="261">
        <v>68</v>
      </c>
      <c r="J1308" s="254"/>
      <c r="K1308" s="246"/>
      <c r="L1308" s="249">
        <v>29.21</v>
      </c>
      <c r="M1308" s="246"/>
      <c r="N1308" s="250">
        <v>1444.24</v>
      </c>
      <c r="EZ1308" s="149"/>
      <c r="FA1308" s="231"/>
      <c r="FB1308" s="231"/>
      <c r="FC1308" s="231"/>
      <c r="FD1308" s="231"/>
      <c r="FH1308" s="164" t="s">
        <v>629</v>
      </c>
      <c r="FJ1308" s="231"/>
      <c r="FL1308" s="231"/>
    </row>
    <row r="1309" spans="1:168" s="117" customFormat="1" ht="15" x14ac:dyDescent="0.25">
      <c r="A1309" s="262"/>
      <c r="B1309" s="312"/>
      <c r="C1309" s="342" t="s">
        <v>74</v>
      </c>
      <c r="D1309" s="342"/>
      <c r="E1309" s="342"/>
      <c r="F1309" s="234"/>
      <c r="G1309" s="235"/>
      <c r="H1309" s="235"/>
      <c r="I1309" s="235"/>
      <c r="J1309" s="238"/>
      <c r="K1309" s="235"/>
      <c r="L1309" s="264">
        <v>179.59</v>
      </c>
      <c r="M1309" s="257"/>
      <c r="N1309" s="265">
        <v>6749.38</v>
      </c>
      <c r="EZ1309" s="149"/>
      <c r="FA1309" s="231"/>
      <c r="FB1309" s="231"/>
      <c r="FC1309" s="231"/>
      <c r="FD1309" s="231"/>
      <c r="FJ1309" s="231" t="s">
        <v>74</v>
      </c>
      <c r="FL1309" s="231"/>
    </row>
    <row r="1310" spans="1:168" s="117" customFormat="1" ht="33.75" x14ac:dyDescent="0.25">
      <c r="A1310" s="232" t="s">
        <v>863</v>
      </c>
      <c r="B1310" s="314" t="s">
        <v>589</v>
      </c>
      <c r="C1310" s="342" t="s">
        <v>590</v>
      </c>
      <c r="D1310" s="342"/>
      <c r="E1310" s="342"/>
      <c r="F1310" s="234" t="s">
        <v>118</v>
      </c>
      <c r="G1310" s="235">
        <v>33</v>
      </c>
      <c r="H1310" s="236">
        <v>1</v>
      </c>
      <c r="I1310" s="236">
        <v>33</v>
      </c>
      <c r="J1310" s="264">
        <v>87.35</v>
      </c>
      <c r="K1310" s="266">
        <v>1.04236</v>
      </c>
      <c r="L1310" s="267">
        <v>3004.65</v>
      </c>
      <c r="M1310" s="268">
        <v>9.1199999999999992</v>
      </c>
      <c r="N1310" s="265">
        <v>27402.41</v>
      </c>
      <c r="EZ1310" s="149"/>
      <c r="FA1310" s="231"/>
      <c r="FB1310" s="231" t="s">
        <v>590</v>
      </c>
      <c r="FC1310" s="231" t="s">
        <v>9</v>
      </c>
      <c r="FD1310" s="231" t="s">
        <v>9</v>
      </c>
      <c r="FJ1310" s="231"/>
      <c r="FL1310" s="231"/>
    </row>
    <row r="1311" spans="1:168" s="117" customFormat="1" ht="15" x14ac:dyDescent="0.25">
      <c r="A1311" s="240"/>
      <c r="B1311" s="313"/>
      <c r="C1311" s="341" t="s">
        <v>678</v>
      </c>
      <c r="D1311" s="341"/>
      <c r="E1311" s="341"/>
      <c r="F1311" s="341"/>
      <c r="G1311" s="341"/>
      <c r="H1311" s="341"/>
      <c r="I1311" s="341"/>
      <c r="J1311" s="341"/>
      <c r="K1311" s="341"/>
      <c r="L1311" s="341"/>
      <c r="M1311" s="341"/>
      <c r="N1311" s="343"/>
      <c r="EZ1311" s="149"/>
      <c r="FA1311" s="231"/>
      <c r="FB1311" s="231"/>
      <c r="FC1311" s="231"/>
      <c r="FD1311" s="231"/>
      <c r="FJ1311" s="231"/>
      <c r="FK1311" s="164" t="s">
        <v>678</v>
      </c>
      <c r="FL1311" s="231"/>
    </row>
    <row r="1312" spans="1:168" s="117" customFormat="1" ht="15" x14ac:dyDescent="0.25">
      <c r="A1312" s="242"/>
      <c r="B1312" s="243"/>
      <c r="C1312" s="336" t="s">
        <v>631</v>
      </c>
      <c r="D1312" s="336"/>
      <c r="E1312" s="336"/>
      <c r="F1312" s="336"/>
      <c r="G1312" s="336"/>
      <c r="H1312" s="336"/>
      <c r="I1312" s="336"/>
      <c r="J1312" s="336"/>
      <c r="K1312" s="336"/>
      <c r="L1312" s="336"/>
      <c r="M1312" s="336"/>
      <c r="N1312" s="345"/>
      <c r="EZ1312" s="149"/>
      <c r="FA1312" s="231"/>
      <c r="FB1312" s="231"/>
      <c r="FC1312" s="231"/>
      <c r="FD1312" s="231"/>
      <c r="FF1312" s="164" t="s">
        <v>631</v>
      </c>
      <c r="FJ1312" s="231"/>
      <c r="FL1312" s="231"/>
    </row>
    <row r="1313" spans="1:168" s="117" customFormat="1" ht="15" x14ac:dyDescent="0.25">
      <c r="A1313" s="242"/>
      <c r="B1313" s="243"/>
      <c r="C1313" s="336" t="s">
        <v>632</v>
      </c>
      <c r="D1313" s="336"/>
      <c r="E1313" s="336"/>
      <c r="F1313" s="336"/>
      <c r="G1313" s="336"/>
      <c r="H1313" s="336"/>
      <c r="I1313" s="336"/>
      <c r="J1313" s="336"/>
      <c r="K1313" s="336"/>
      <c r="L1313" s="336"/>
      <c r="M1313" s="336"/>
      <c r="N1313" s="345"/>
      <c r="EZ1313" s="149"/>
      <c r="FA1313" s="231"/>
      <c r="FB1313" s="231"/>
      <c r="FC1313" s="231"/>
      <c r="FD1313" s="231"/>
      <c r="FF1313" s="164" t="s">
        <v>632</v>
      </c>
      <c r="FJ1313" s="231"/>
      <c r="FL1313" s="231"/>
    </row>
    <row r="1314" spans="1:168" s="117" customFormat="1" ht="15" x14ac:dyDescent="0.25">
      <c r="A1314" s="262"/>
      <c r="B1314" s="312"/>
      <c r="C1314" s="342" t="s">
        <v>74</v>
      </c>
      <c r="D1314" s="342"/>
      <c r="E1314" s="342"/>
      <c r="F1314" s="234"/>
      <c r="G1314" s="235"/>
      <c r="H1314" s="235"/>
      <c r="I1314" s="235"/>
      <c r="J1314" s="238"/>
      <c r="K1314" s="235"/>
      <c r="L1314" s="267">
        <v>3004.65</v>
      </c>
      <c r="M1314" s="257"/>
      <c r="N1314" s="265">
        <v>27402.41</v>
      </c>
      <c r="EZ1314" s="149"/>
      <c r="FA1314" s="231"/>
      <c r="FB1314" s="231"/>
      <c r="FC1314" s="231"/>
      <c r="FD1314" s="231"/>
      <c r="FJ1314" s="231" t="s">
        <v>74</v>
      </c>
      <c r="FL1314" s="231"/>
    </row>
    <row r="1315" spans="1:168" s="117" customFormat="1" ht="34.5" x14ac:dyDescent="0.25">
      <c r="A1315" s="232" t="s">
        <v>864</v>
      </c>
      <c r="B1315" s="314" t="s">
        <v>673</v>
      </c>
      <c r="C1315" s="342" t="s">
        <v>674</v>
      </c>
      <c r="D1315" s="342"/>
      <c r="E1315" s="342"/>
      <c r="F1315" s="234" t="s">
        <v>253</v>
      </c>
      <c r="G1315" s="235">
        <v>0.13800000000000001</v>
      </c>
      <c r="H1315" s="236">
        <v>1</v>
      </c>
      <c r="I1315" s="273">
        <v>0.13800000000000001</v>
      </c>
      <c r="J1315" s="238"/>
      <c r="K1315" s="235"/>
      <c r="L1315" s="238"/>
      <c r="M1315" s="235"/>
      <c r="N1315" s="239"/>
      <c r="EZ1315" s="149"/>
      <c r="FA1315" s="231"/>
      <c r="FB1315" s="231" t="s">
        <v>674</v>
      </c>
      <c r="FC1315" s="231" t="s">
        <v>9</v>
      </c>
      <c r="FD1315" s="231" t="s">
        <v>9</v>
      </c>
      <c r="FJ1315" s="231"/>
      <c r="FL1315" s="231"/>
    </row>
    <row r="1316" spans="1:168" s="117" customFormat="1" ht="15" x14ac:dyDescent="0.25">
      <c r="A1316" s="240"/>
      <c r="B1316" s="313"/>
      <c r="C1316" s="341" t="s">
        <v>865</v>
      </c>
      <c r="D1316" s="341"/>
      <c r="E1316" s="341"/>
      <c r="F1316" s="341"/>
      <c r="G1316" s="341"/>
      <c r="H1316" s="341"/>
      <c r="I1316" s="341"/>
      <c r="J1316" s="341"/>
      <c r="K1316" s="341"/>
      <c r="L1316" s="341"/>
      <c r="M1316" s="341"/>
      <c r="N1316" s="343"/>
      <c r="EZ1316" s="149"/>
      <c r="FA1316" s="231"/>
      <c r="FB1316" s="231"/>
      <c r="FC1316" s="231"/>
      <c r="FD1316" s="231"/>
      <c r="FE1316" s="164" t="s">
        <v>865</v>
      </c>
      <c r="FJ1316" s="231"/>
      <c r="FL1316" s="231"/>
    </row>
    <row r="1317" spans="1:168" s="117" customFormat="1" ht="68.25" x14ac:dyDescent="0.25">
      <c r="A1317" s="242"/>
      <c r="B1317" s="243" t="s">
        <v>624</v>
      </c>
      <c r="C1317" s="336" t="s">
        <v>625</v>
      </c>
      <c r="D1317" s="336"/>
      <c r="E1317" s="336"/>
      <c r="F1317" s="336"/>
      <c r="G1317" s="336"/>
      <c r="H1317" s="336"/>
      <c r="I1317" s="336"/>
      <c r="J1317" s="336"/>
      <c r="K1317" s="336"/>
      <c r="L1317" s="336"/>
      <c r="M1317" s="336"/>
      <c r="N1317" s="345"/>
      <c r="EZ1317" s="149"/>
      <c r="FA1317" s="231"/>
      <c r="FB1317" s="231"/>
      <c r="FC1317" s="231"/>
      <c r="FD1317" s="231"/>
      <c r="FF1317" s="164" t="s">
        <v>625</v>
      </c>
      <c r="FJ1317" s="231"/>
      <c r="FL1317" s="231"/>
    </row>
    <row r="1318" spans="1:168" s="117" customFormat="1" ht="15" x14ac:dyDescent="0.25">
      <c r="A1318" s="244"/>
      <c r="B1318" s="243" t="s">
        <v>57</v>
      </c>
      <c r="C1318" s="341" t="s">
        <v>64</v>
      </c>
      <c r="D1318" s="341"/>
      <c r="E1318" s="341"/>
      <c r="F1318" s="245"/>
      <c r="G1318" s="246"/>
      <c r="H1318" s="246"/>
      <c r="I1318" s="246"/>
      <c r="J1318" s="249">
        <v>507.6</v>
      </c>
      <c r="K1318" s="248">
        <v>1.1499999999999999</v>
      </c>
      <c r="L1318" s="249">
        <v>80.56</v>
      </c>
      <c r="M1318" s="248">
        <v>49.45</v>
      </c>
      <c r="N1318" s="250">
        <v>3983.69</v>
      </c>
      <c r="EZ1318" s="149"/>
      <c r="FA1318" s="231"/>
      <c r="FB1318" s="231"/>
      <c r="FC1318" s="231"/>
      <c r="FD1318" s="231"/>
      <c r="FG1318" s="164" t="s">
        <v>64</v>
      </c>
      <c r="FJ1318" s="231"/>
      <c r="FL1318" s="231"/>
    </row>
    <row r="1319" spans="1:168" s="117" customFormat="1" ht="15" x14ac:dyDescent="0.25">
      <c r="A1319" s="244"/>
      <c r="B1319" s="243" t="s">
        <v>75</v>
      </c>
      <c r="C1319" s="341" t="s">
        <v>79</v>
      </c>
      <c r="D1319" s="341"/>
      <c r="E1319" s="341"/>
      <c r="F1319" s="245"/>
      <c r="G1319" s="246"/>
      <c r="H1319" s="246"/>
      <c r="I1319" s="246"/>
      <c r="J1319" s="249">
        <v>311.27999999999997</v>
      </c>
      <c r="K1319" s="248">
        <v>1.1499999999999999</v>
      </c>
      <c r="L1319" s="249">
        <v>49.4</v>
      </c>
      <c r="M1319" s="248">
        <v>14.53</v>
      </c>
      <c r="N1319" s="251">
        <v>717.78</v>
      </c>
      <c r="EZ1319" s="149"/>
      <c r="FA1319" s="231"/>
      <c r="FB1319" s="231"/>
      <c r="FC1319" s="231"/>
      <c r="FD1319" s="231"/>
      <c r="FG1319" s="164" t="s">
        <v>79</v>
      </c>
      <c r="FJ1319" s="231"/>
      <c r="FL1319" s="231"/>
    </row>
    <row r="1320" spans="1:168" s="117" customFormat="1" ht="15" x14ac:dyDescent="0.25">
      <c r="A1320" s="244"/>
      <c r="B1320" s="243" t="s">
        <v>80</v>
      </c>
      <c r="C1320" s="341" t="s">
        <v>81</v>
      </c>
      <c r="D1320" s="341"/>
      <c r="E1320" s="341"/>
      <c r="F1320" s="245"/>
      <c r="G1320" s="246"/>
      <c r="H1320" s="246"/>
      <c r="I1320" s="246"/>
      <c r="J1320" s="249">
        <v>31.38</v>
      </c>
      <c r="K1320" s="248">
        <v>1.1499999999999999</v>
      </c>
      <c r="L1320" s="249">
        <v>4.9800000000000004</v>
      </c>
      <c r="M1320" s="248">
        <v>49.45</v>
      </c>
      <c r="N1320" s="251">
        <v>246.26</v>
      </c>
      <c r="EZ1320" s="149"/>
      <c r="FA1320" s="231"/>
      <c r="FB1320" s="231"/>
      <c r="FC1320" s="231"/>
      <c r="FD1320" s="231"/>
      <c r="FG1320" s="164" t="s">
        <v>81</v>
      </c>
      <c r="FJ1320" s="231"/>
      <c r="FL1320" s="231"/>
    </row>
    <row r="1321" spans="1:168" s="117" customFormat="1" ht="15" x14ac:dyDescent="0.25">
      <c r="A1321" s="244"/>
      <c r="B1321" s="243" t="s">
        <v>82</v>
      </c>
      <c r="C1321" s="341" t="s">
        <v>83</v>
      </c>
      <c r="D1321" s="341"/>
      <c r="E1321" s="341"/>
      <c r="F1321" s="245"/>
      <c r="G1321" s="246"/>
      <c r="H1321" s="246"/>
      <c r="I1321" s="246"/>
      <c r="J1321" s="249">
        <v>68.63</v>
      </c>
      <c r="K1321" s="246"/>
      <c r="L1321" s="249">
        <v>9.4700000000000006</v>
      </c>
      <c r="M1321" s="248">
        <v>9.1199999999999992</v>
      </c>
      <c r="N1321" s="251">
        <v>86.37</v>
      </c>
      <c r="EZ1321" s="149"/>
      <c r="FA1321" s="231"/>
      <c r="FB1321" s="231"/>
      <c r="FC1321" s="231"/>
      <c r="FD1321" s="231"/>
      <c r="FG1321" s="164" t="s">
        <v>83</v>
      </c>
      <c r="FJ1321" s="231"/>
      <c r="FL1321" s="231"/>
    </row>
    <row r="1322" spans="1:168" s="117" customFormat="1" ht="15" x14ac:dyDescent="0.25">
      <c r="A1322" s="252"/>
      <c r="B1322" s="243"/>
      <c r="C1322" s="341" t="s">
        <v>65</v>
      </c>
      <c r="D1322" s="341"/>
      <c r="E1322" s="341"/>
      <c r="F1322" s="245" t="s">
        <v>66</v>
      </c>
      <c r="G1322" s="261">
        <v>54</v>
      </c>
      <c r="H1322" s="248">
        <v>1.1499999999999999</v>
      </c>
      <c r="I1322" s="270">
        <v>8.5698000000000008</v>
      </c>
      <c r="J1322" s="254"/>
      <c r="K1322" s="246"/>
      <c r="L1322" s="254"/>
      <c r="M1322" s="246"/>
      <c r="N1322" s="255"/>
      <c r="EZ1322" s="149"/>
      <c r="FA1322" s="231"/>
      <c r="FB1322" s="231"/>
      <c r="FC1322" s="231"/>
      <c r="FD1322" s="231"/>
      <c r="FH1322" s="164" t="s">
        <v>65</v>
      </c>
      <c r="FJ1322" s="231"/>
      <c r="FL1322" s="231"/>
    </row>
    <row r="1323" spans="1:168" s="117" customFormat="1" ht="15" x14ac:dyDescent="0.25">
      <c r="A1323" s="252"/>
      <c r="B1323" s="243"/>
      <c r="C1323" s="341" t="s">
        <v>84</v>
      </c>
      <c r="D1323" s="341"/>
      <c r="E1323" s="341"/>
      <c r="F1323" s="245" t="s">
        <v>66</v>
      </c>
      <c r="G1323" s="271">
        <v>2.5</v>
      </c>
      <c r="H1323" s="248">
        <v>1.1499999999999999</v>
      </c>
      <c r="I1323" s="272">
        <v>0.39674999999999999</v>
      </c>
      <c r="J1323" s="254"/>
      <c r="K1323" s="246"/>
      <c r="L1323" s="254"/>
      <c r="M1323" s="246"/>
      <c r="N1323" s="255"/>
      <c r="EZ1323" s="149"/>
      <c r="FA1323" s="231"/>
      <c r="FB1323" s="231"/>
      <c r="FC1323" s="231"/>
      <c r="FD1323" s="231"/>
      <c r="FH1323" s="164" t="s">
        <v>84</v>
      </c>
      <c r="FJ1323" s="231"/>
      <c r="FL1323" s="231"/>
    </row>
    <row r="1324" spans="1:168" s="117" customFormat="1" ht="15" x14ac:dyDescent="0.25">
      <c r="A1324" s="240"/>
      <c r="B1324" s="243"/>
      <c r="C1324" s="344" t="s">
        <v>67</v>
      </c>
      <c r="D1324" s="344"/>
      <c r="E1324" s="344"/>
      <c r="F1324" s="256"/>
      <c r="G1324" s="257"/>
      <c r="H1324" s="257"/>
      <c r="I1324" s="257"/>
      <c r="J1324" s="259">
        <v>887.51</v>
      </c>
      <c r="K1324" s="257"/>
      <c r="L1324" s="259">
        <v>139.43</v>
      </c>
      <c r="M1324" s="257"/>
      <c r="N1324" s="260">
        <v>4787.84</v>
      </c>
      <c r="EZ1324" s="149"/>
      <c r="FA1324" s="231"/>
      <c r="FB1324" s="231"/>
      <c r="FC1324" s="231"/>
      <c r="FD1324" s="231"/>
      <c r="FI1324" s="164" t="s">
        <v>67</v>
      </c>
      <c r="FJ1324" s="231"/>
      <c r="FL1324" s="231"/>
    </row>
    <row r="1325" spans="1:168" s="117" customFormat="1" ht="15" x14ac:dyDescent="0.25">
      <c r="A1325" s="252"/>
      <c r="B1325" s="243"/>
      <c r="C1325" s="341" t="s">
        <v>68</v>
      </c>
      <c r="D1325" s="341"/>
      <c r="E1325" s="341"/>
      <c r="F1325" s="245"/>
      <c r="G1325" s="246"/>
      <c r="H1325" s="246"/>
      <c r="I1325" s="246"/>
      <c r="J1325" s="254"/>
      <c r="K1325" s="246"/>
      <c r="L1325" s="249">
        <v>85.54</v>
      </c>
      <c r="M1325" s="246"/>
      <c r="N1325" s="250">
        <v>4229.95</v>
      </c>
      <c r="EZ1325" s="149"/>
      <c r="FA1325" s="231"/>
      <c r="FB1325" s="231"/>
      <c r="FC1325" s="231"/>
      <c r="FD1325" s="231"/>
      <c r="FH1325" s="164" t="s">
        <v>68</v>
      </c>
      <c r="FJ1325" s="231"/>
      <c r="FL1325" s="231"/>
    </row>
    <row r="1326" spans="1:168" s="117" customFormat="1" ht="23.25" x14ac:dyDescent="0.25">
      <c r="A1326" s="252"/>
      <c r="B1326" s="243" t="s">
        <v>649</v>
      </c>
      <c r="C1326" s="341" t="s">
        <v>650</v>
      </c>
      <c r="D1326" s="341"/>
      <c r="E1326" s="341"/>
      <c r="F1326" s="245" t="s">
        <v>71</v>
      </c>
      <c r="G1326" s="261">
        <v>97</v>
      </c>
      <c r="H1326" s="246"/>
      <c r="I1326" s="261">
        <v>97</v>
      </c>
      <c r="J1326" s="254"/>
      <c r="K1326" s="246"/>
      <c r="L1326" s="249">
        <v>82.97</v>
      </c>
      <c r="M1326" s="246"/>
      <c r="N1326" s="250">
        <v>4103.05</v>
      </c>
      <c r="EZ1326" s="149"/>
      <c r="FA1326" s="231"/>
      <c r="FB1326" s="231"/>
      <c r="FC1326" s="231"/>
      <c r="FD1326" s="231"/>
      <c r="FH1326" s="164" t="s">
        <v>650</v>
      </c>
      <c r="FJ1326" s="231"/>
      <c r="FL1326" s="231"/>
    </row>
    <row r="1327" spans="1:168" s="117" customFormat="1" ht="23.25" x14ac:dyDescent="0.25">
      <c r="A1327" s="252"/>
      <c r="B1327" s="243" t="s">
        <v>651</v>
      </c>
      <c r="C1327" s="341" t="s">
        <v>652</v>
      </c>
      <c r="D1327" s="341"/>
      <c r="E1327" s="341"/>
      <c r="F1327" s="245" t="s">
        <v>71</v>
      </c>
      <c r="G1327" s="261">
        <v>51</v>
      </c>
      <c r="H1327" s="246"/>
      <c r="I1327" s="261">
        <v>51</v>
      </c>
      <c r="J1327" s="254"/>
      <c r="K1327" s="246"/>
      <c r="L1327" s="249">
        <v>43.63</v>
      </c>
      <c r="M1327" s="246"/>
      <c r="N1327" s="250">
        <v>2157.27</v>
      </c>
      <c r="EZ1327" s="149"/>
      <c r="FA1327" s="231"/>
      <c r="FB1327" s="231"/>
      <c r="FC1327" s="231"/>
      <c r="FD1327" s="231"/>
      <c r="FH1327" s="164" t="s">
        <v>652</v>
      </c>
      <c r="FJ1327" s="231"/>
      <c r="FL1327" s="231"/>
    </row>
    <row r="1328" spans="1:168" s="117" customFormat="1" ht="15" x14ac:dyDescent="0.25">
      <c r="A1328" s="262"/>
      <c r="B1328" s="312"/>
      <c r="C1328" s="342" t="s">
        <v>74</v>
      </c>
      <c r="D1328" s="342"/>
      <c r="E1328" s="342"/>
      <c r="F1328" s="234"/>
      <c r="G1328" s="235"/>
      <c r="H1328" s="235"/>
      <c r="I1328" s="235"/>
      <c r="J1328" s="238"/>
      <c r="K1328" s="235"/>
      <c r="L1328" s="264">
        <v>266.02999999999997</v>
      </c>
      <c r="M1328" s="257"/>
      <c r="N1328" s="265">
        <v>11048.16</v>
      </c>
      <c r="EZ1328" s="149"/>
      <c r="FA1328" s="231"/>
      <c r="FB1328" s="231"/>
      <c r="FC1328" s="231"/>
      <c r="FD1328" s="231"/>
      <c r="FJ1328" s="231" t="s">
        <v>74</v>
      </c>
      <c r="FL1328" s="231"/>
    </row>
    <row r="1329" spans="1:168" s="117" customFormat="1" ht="45" x14ac:dyDescent="0.25">
      <c r="A1329" s="232" t="s">
        <v>866</v>
      </c>
      <c r="B1329" s="314" t="s">
        <v>560</v>
      </c>
      <c r="C1329" s="342" t="s">
        <v>559</v>
      </c>
      <c r="D1329" s="342"/>
      <c r="E1329" s="342"/>
      <c r="F1329" s="234" t="s">
        <v>118</v>
      </c>
      <c r="G1329" s="235">
        <v>16.7</v>
      </c>
      <c r="H1329" s="236">
        <v>1</v>
      </c>
      <c r="I1329" s="277">
        <v>16.7</v>
      </c>
      <c r="J1329" s="264">
        <v>463.27</v>
      </c>
      <c r="K1329" s="266">
        <v>1.04236</v>
      </c>
      <c r="L1329" s="267">
        <v>8064.33</v>
      </c>
      <c r="M1329" s="268">
        <v>9.1199999999999992</v>
      </c>
      <c r="N1329" s="265">
        <v>73546.69</v>
      </c>
      <c r="EZ1329" s="149"/>
      <c r="FA1329" s="231"/>
      <c r="FB1329" s="231" t="s">
        <v>559</v>
      </c>
      <c r="FC1329" s="231" t="s">
        <v>9</v>
      </c>
      <c r="FD1329" s="231" t="s">
        <v>9</v>
      </c>
      <c r="FJ1329" s="231"/>
      <c r="FL1329" s="231"/>
    </row>
    <row r="1330" spans="1:168" s="117" customFormat="1" ht="15" x14ac:dyDescent="0.25">
      <c r="A1330" s="240"/>
      <c r="B1330" s="313"/>
      <c r="C1330" s="341" t="s">
        <v>676</v>
      </c>
      <c r="D1330" s="341"/>
      <c r="E1330" s="341"/>
      <c r="F1330" s="341"/>
      <c r="G1330" s="341"/>
      <c r="H1330" s="341"/>
      <c r="I1330" s="341"/>
      <c r="J1330" s="341"/>
      <c r="K1330" s="341"/>
      <c r="L1330" s="341"/>
      <c r="M1330" s="341"/>
      <c r="N1330" s="343"/>
      <c r="EZ1330" s="149"/>
      <c r="FA1330" s="231"/>
      <c r="FB1330" s="231"/>
      <c r="FC1330" s="231"/>
      <c r="FD1330" s="231"/>
      <c r="FJ1330" s="231"/>
      <c r="FK1330" s="164" t="s">
        <v>676</v>
      </c>
      <c r="FL1330" s="231"/>
    </row>
    <row r="1331" spans="1:168" s="117" customFormat="1" ht="15" x14ac:dyDescent="0.25">
      <c r="A1331" s="242"/>
      <c r="B1331" s="243"/>
      <c r="C1331" s="336" t="s">
        <v>631</v>
      </c>
      <c r="D1331" s="336"/>
      <c r="E1331" s="336"/>
      <c r="F1331" s="336"/>
      <c r="G1331" s="336"/>
      <c r="H1331" s="336"/>
      <c r="I1331" s="336"/>
      <c r="J1331" s="336"/>
      <c r="K1331" s="336"/>
      <c r="L1331" s="336"/>
      <c r="M1331" s="336"/>
      <c r="N1331" s="345"/>
      <c r="EZ1331" s="149"/>
      <c r="FA1331" s="231"/>
      <c r="FB1331" s="231"/>
      <c r="FC1331" s="231"/>
      <c r="FD1331" s="231"/>
      <c r="FF1331" s="164" t="s">
        <v>631</v>
      </c>
      <c r="FJ1331" s="231"/>
      <c r="FL1331" s="231"/>
    </row>
    <row r="1332" spans="1:168" s="117" customFormat="1" ht="15" x14ac:dyDescent="0.25">
      <c r="A1332" s="242"/>
      <c r="B1332" s="243"/>
      <c r="C1332" s="336" t="s">
        <v>632</v>
      </c>
      <c r="D1332" s="336"/>
      <c r="E1332" s="336"/>
      <c r="F1332" s="336"/>
      <c r="G1332" s="336"/>
      <c r="H1332" s="336"/>
      <c r="I1332" s="336"/>
      <c r="J1332" s="336"/>
      <c r="K1332" s="336"/>
      <c r="L1332" s="336"/>
      <c r="M1332" s="336"/>
      <c r="N1332" s="345"/>
      <c r="EZ1332" s="149"/>
      <c r="FA1332" s="231"/>
      <c r="FB1332" s="231"/>
      <c r="FC1332" s="231"/>
      <c r="FD1332" s="231"/>
      <c r="FF1332" s="164" t="s">
        <v>632</v>
      </c>
      <c r="FJ1332" s="231"/>
      <c r="FL1332" s="231"/>
    </row>
    <row r="1333" spans="1:168" s="117" customFormat="1" ht="15" x14ac:dyDescent="0.25">
      <c r="A1333" s="262"/>
      <c r="B1333" s="312"/>
      <c r="C1333" s="342" t="s">
        <v>74</v>
      </c>
      <c r="D1333" s="342"/>
      <c r="E1333" s="342"/>
      <c r="F1333" s="234"/>
      <c r="G1333" s="235"/>
      <c r="H1333" s="235"/>
      <c r="I1333" s="235"/>
      <c r="J1333" s="238"/>
      <c r="K1333" s="235"/>
      <c r="L1333" s="267">
        <v>8064.33</v>
      </c>
      <c r="M1333" s="257"/>
      <c r="N1333" s="265">
        <v>73546.69</v>
      </c>
      <c r="EZ1333" s="149"/>
      <c r="FA1333" s="231"/>
      <c r="FB1333" s="231"/>
      <c r="FC1333" s="231"/>
      <c r="FD1333" s="231"/>
      <c r="FJ1333" s="231" t="s">
        <v>74</v>
      </c>
      <c r="FL1333" s="231"/>
    </row>
    <row r="1334" spans="1:168" s="117" customFormat="1" ht="34.5" x14ac:dyDescent="0.25">
      <c r="A1334" s="232" t="s">
        <v>867</v>
      </c>
      <c r="B1334" s="314" t="s">
        <v>621</v>
      </c>
      <c r="C1334" s="342" t="s">
        <v>622</v>
      </c>
      <c r="D1334" s="342"/>
      <c r="E1334" s="342"/>
      <c r="F1334" s="234" t="s">
        <v>253</v>
      </c>
      <c r="G1334" s="235">
        <v>6.4999999999999997E-3</v>
      </c>
      <c r="H1334" s="236">
        <v>1</v>
      </c>
      <c r="I1334" s="237">
        <v>6.4999999999999997E-3</v>
      </c>
      <c r="J1334" s="238"/>
      <c r="K1334" s="235"/>
      <c r="L1334" s="238"/>
      <c r="M1334" s="235"/>
      <c r="N1334" s="239"/>
      <c r="EZ1334" s="149"/>
      <c r="FA1334" s="231"/>
      <c r="FB1334" s="231" t="s">
        <v>622</v>
      </c>
      <c r="FC1334" s="231" t="s">
        <v>9</v>
      </c>
      <c r="FD1334" s="231" t="s">
        <v>9</v>
      </c>
      <c r="FJ1334" s="231"/>
      <c r="FL1334" s="231"/>
    </row>
    <row r="1335" spans="1:168" s="117" customFormat="1" ht="15" x14ac:dyDescent="0.25">
      <c r="A1335" s="240"/>
      <c r="B1335" s="313"/>
      <c r="C1335" s="341" t="s">
        <v>868</v>
      </c>
      <c r="D1335" s="341"/>
      <c r="E1335" s="341"/>
      <c r="F1335" s="341"/>
      <c r="G1335" s="341"/>
      <c r="H1335" s="341"/>
      <c r="I1335" s="341"/>
      <c r="J1335" s="341"/>
      <c r="K1335" s="341"/>
      <c r="L1335" s="341"/>
      <c r="M1335" s="341"/>
      <c r="N1335" s="343"/>
      <c r="EZ1335" s="149"/>
      <c r="FA1335" s="231"/>
      <c r="FB1335" s="231"/>
      <c r="FC1335" s="231"/>
      <c r="FD1335" s="231"/>
      <c r="FE1335" s="164" t="s">
        <v>868</v>
      </c>
      <c r="FJ1335" s="231"/>
      <c r="FL1335" s="231"/>
    </row>
    <row r="1336" spans="1:168" s="117" customFormat="1" ht="68.25" x14ac:dyDescent="0.25">
      <c r="A1336" s="242"/>
      <c r="B1336" s="243" t="s">
        <v>624</v>
      </c>
      <c r="C1336" s="336" t="s">
        <v>625</v>
      </c>
      <c r="D1336" s="336"/>
      <c r="E1336" s="336"/>
      <c r="F1336" s="336"/>
      <c r="G1336" s="336"/>
      <c r="H1336" s="336"/>
      <c r="I1336" s="336"/>
      <c r="J1336" s="336"/>
      <c r="K1336" s="336"/>
      <c r="L1336" s="336"/>
      <c r="M1336" s="336"/>
      <c r="N1336" s="345"/>
      <c r="EZ1336" s="149"/>
      <c r="FA1336" s="231"/>
      <c r="FB1336" s="231"/>
      <c r="FC1336" s="231"/>
      <c r="FD1336" s="231"/>
      <c r="FF1336" s="164" t="s">
        <v>625</v>
      </c>
      <c r="FJ1336" s="231"/>
      <c r="FL1336" s="231"/>
    </row>
    <row r="1337" spans="1:168" s="117" customFormat="1" ht="15" x14ac:dyDescent="0.25">
      <c r="A1337" s="244"/>
      <c r="B1337" s="243" t="s">
        <v>57</v>
      </c>
      <c r="C1337" s="341" t="s">
        <v>64</v>
      </c>
      <c r="D1337" s="341"/>
      <c r="E1337" s="341"/>
      <c r="F1337" s="245"/>
      <c r="G1337" s="246"/>
      <c r="H1337" s="246"/>
      <c r="I1337" s="246"/>
      <c r="J1337" s="247">
        <v>2089.16</v>
      </c>
      <c r="K1337" s="248">
        <v>1.1499999999999999</v>
      </c>
      <c r="L1337" s="249">
        <v>15.62</v>
      </c>
      <c r="M1337" s="248">
        <v>49.45</v>
      </c>
      <c r="N1337" s="251">
        <v>772.41</v>
      </c>
      <c r="EZ1337" s="149"/>
      <c r="FA1337" s="231"/>
      <c r="FB1337" s="231"/>
      <c r="FC1337" s="231"/>
      <c r="FD1337" s="231"/>
      <c r="FG1337" s="164" t="s">
        <v>64</v>
      </c>
      <c r="FJ1337" s="231"/>
      <c r="FL1337" s="231"/>
    </row>
    <row r="1338" spans="1:168" s="117" customFormat="1" ht="15" x14ac:dyDescent="0.25">
      <c r="A1338" s="244"/>
      <c r="B1338" s="243" t="s">
        <v>75</v>
      </c>
      <c r="C1338" s="341" t="s">
        <v>79</v>
      </c>
      <c r="D1338" s="341"/>
      <c r="E1338" s="341"/>
      <c r="F1338" s="245"/>
      <c r="G1338" s="246"/>
      <c r="H1338" s="246"/>
      <c r="I1338" s="246"/>
      <c r="J1338" s="249">
        <v>236.87</v>
      </c>
      <c r="K1338" s="248">
        <v>1.1499999999999999</v>
      </c>
      <c r="L1338" s="249">
        <v>1.77</v>
      </c>
      <c r="M1338" s="248">
        <v>14.53</v>
      </c>
      <c r="N1338" s="251">
        <v>25.72</v>
      </c>
      <c r="EZ1338" s="149"/>
      <c r="FA1338" s="231"/>
      <c r="FB1338" s="231"/>
      <c r="FC1338" s="231"/>
      <c r="FD1338" s="231"/>
      <c r="FG1338" s="164" t="s">
        <v>79</v>
      </c>
      <c r="FJ1338" s="231"/>
      <c r="FL1338" s="231"/>
    </row>
    <row r="1339" spans="1:168" s="117" customFormat="1" ht="15" x14ac:dyDescent="0.25">
      <c r="A1339" s="244"/>
      <c r="B1339" s="243" t="s">
        <v>80</v>
      </c>
      <c r="C1339" s="341" t="s">
        <v>81</v>
      </c>
      <c r="D1339" s="341"/>
      <c r="E1339" s="341"/>
      <c r="F1339" s="245"/>
      <c r="G1339" s="246"/>
      <c r="H1339" s="246"/>
      <c r="I1339" s="246"/>
      <c r="J1339" s="249">
        <v>9</v>
      </c>
      <c r="K1339" s="248">
        <v>1.1499999999999999</v>
      </c>
      <c r="L1339" s="249">
        <v>7.0000000000000007E-2</v>
      </c>
      <c r="M1339" s="248">
        <v>49.45</v>
      </c>
      <c r="N1339" s="251">
        <v>3.46</v>
      </c>
      <c r="EZ1339" s="149"/>
      <c r="FA1339" s="231"/>
      <c r="FB1339" s="231"/>
      <c r="FC1339" s="231"/>
      <c r="FD1339" s="231"/>
      <c r="FG1339" s="164" t="s">
        <v>81</v>
      </c>
      <c r="FJ1339" s="231"/>
      <c r="FL1339" s="231"/>
    </row>
    <row r="1340" spans="1:168" s="117" customFormat="1" ht="15" x14ac:dyDescent="0.25">
      <c r="A1340" s="244"/>
      <c r="B1340" s="243" t="s">
        <v>82</v>
      </c>
      <c r="C1340" s="341" t="s">
        <v>83</v>
      </c>
      <c r="D1340" s="341"/>
      <c r="E1340" s="341"/>
      <c r="F1340" s="245"/>
      <c r="G1340" s="246"/>
      <c r="H1340" s="246"/>
      <c r="I1340" s="246"/>
      <c r="J1340" s="247">
        <v>2732.35</v>
      </c>
      <c r="K1340" s="246"/>
      <c r="L1340" s="249">
        <v>17.760000000000002</v>
      </c>
      <c r="M1340" s="248">
        <v>9.1199999999999992</v>
      </c>
      <c r="N1340" s="251">
        <v>161.97</v>
      </c>
      <c r="EZ1340" s="149"/>
      <c r="FA1340" s="231"/>
      <c r="FB1340" s="231"/>
      <c r="FC1340" s="231"/>
      <c r="FD1340" s="231"/>
      <c r="FG1340" s="164" t="s">
        <v>83</v>
      </c>
      <c r="FJ1340" s="231"/>
      <c r="FL1340" s="231"/>
    </row>
    <row r="1341" spans="1:168" s="117" customFormat="1" ht="15" x14ac:dyDescent="0.25">
      <c r="A1341" s="252"/>
      <c r="B1341" s="243"/>
      <c r="C1341" s="341" t="s">
        <v>65</v>
      </c>
      <c r="D1341" s="341"/>
      <c r="E1341" s="341"/>
      <c r="F1341" s="245" t="s">
        <v>66</v>
      </c>
      <c r="G1341" s="248">
        <v>219.68</v>
      </c>
      <c r="H1341" s="248">
        <v>1.1499999999999999</v>
      </c>
      <c r="I1341" s="274">
        <v>1.6421079999999999</v>
      </c>
      <c r="J1341" s="254"/>
      <c r="K1341" s="246"/>
      <c r="L1341" s="254"/>
      <c r="M1341" s="246"/>
      <c r="N1341" s="255"/>
      <c r="EZ1341" s="149"/>
      <c r="FA1341" s="231"/>
      <c r="FB1341" s="231"/>
      <c r="FC1341" s="231"/>
      <c r="FD1341" s="231"/>
      <c r="FH1341" s="164" t="s">
        <v>65</v>
      </c>
      <c r="FJ1341" s="231"/>
      <c r="FL1341" s="231"/>
    </row>
    <row r="1342" spans="1:168" s="117" customFormat="1" ht="15" x14ac:dyDescent="0.25">
      <c r="A1342" s="252"/>
      <c r="B1342" s="243"/>
      <c r="C1342" s="341" t="s">
        <v>84</v>
      </c>
      <c r="D1342" s="341"/>
      <c r="E1342" s="341"/>
      <c r="F1342" s="245" t="s">
        <v>66</v>
      </c>
      <c r="G1342" s="248">
        <v>0.71</v>
      </c>
      <c r="H1342" s="248">
        <v>1.1499999999999999</v>
      </c>
      <c r="I1342" s="253">
        <v>5.3073E-3</v>
      </c>
      <c r="J1342" s="254"/>
      <c r="K1342" s="246"/>
      <c r="L1342" s="254"/>
      <c r="M1342" s="246"/>
      <c r="N1342" s="255"/>
      <c r="EZ1342" s="149"/>
      <c r="FA1342" s="231"/>
      <c r="FB1342" s="231"/>
      <c r="FC1342" s="231"/>
      <c r="FD1342" s="231"/>
      <c r="FH1342" s="164" t="s">
        <v>84</v>
      </c>
      <c r="FJ1342" s="231"/>
      <c r="FL1342" s="231"/>
    </row>
    <row r="1343" spans="1:168" s="117" customFormat="1" ht="15" x14ac:dyDescent="0.25">
      <c r="A1343" s="240"/>
      <c r="B1343" s="243"/>
      <c r="C1343" s="344" t="s">
        <v>67</v>
      </c>
      <c r="D1343" s="344"/>
      <c r="E1343" s="344"/>
      <c r="F1343" s="256"/>
      <c r="G1343" s="257"/>
      <c r="H1343" s="257"/>
      <c r="I1343" s="257"/>
      <c r="J1343" s="258">
        <v>5058.38</v>
      </c>
      <c r="K1343" s="257"/>
      <c r="L1343" s="259">
        <v>35.15</v>
      </c>
      <c r="M1343" s="257"/>
      <c r="N1343" s="275">
        <v>960.1</v>
      </c>
      <c r="EZ1343" s="149"/>
      <c r="FA1343" s="231"/>
      <c r="FB1343" s="231"/>
      <c r="FC1343" s="231"/>
      <c r="FD1343" s="231"/>
      <c r="FI1343" s="164" t="s">
        <v>67</v>
      </c>
      <c r="FJ1343" s="231"/>
      <c r="FL1343" s="231"/>
    </row>
    <row r="1344" spans="1:168" s="117" customFormat="1" ht="15" x14ac:dyDescent="0.25">
      <c r="A1344" s="252"/>
      <c r="B1344" s="243"/>
      <c r="C1344" s="341" t="s">
        <v>68</v>
      </c>
      <c r="D1344" s="341"/>
      <c r="E1344" s="341"/>
      <c r="F1344" s="245"/>
      <c r="G1344" s="246"/>
      <c r="H1344" s="246"/>
      <c r="I1344" s="246"/>
      <c r="J1344" s="254"/>
      <c r="K1344" s="246"/>
      <c r="L1344" s="249">
        <v>15.69</v>
      </c>
      <c r="M1344" s="246"/>
      <c r="N1344" s="251">
        <v>775.87</v>
      </c>
      <c r="EZ1344" s="149"/>
      <c r="FA1344" s="231"/>
      <c r="FB1344" s="231"/>
      <c r="FC1344" s="231"/>
      <c r="FD1344" s="231"/>
      <c r="FH1344" s="164" t="s">
        <v>68</v>
      </c>
      <c r="FJ1344" s="231"/>
      <c r="FL1344" s="231"/>
    </row>
    <row r="1345" spans="1:168" s="117" customFormat="1" ht="23.25" x14ac:dyDescent="0.25">
      <c r="A1345" s="252"/>
      <c r="B1345" s="243" t="s">
        <v>626</v>
      </c>
      <c r="C1345" s="341" t="s">
        <v>627</v>
      </c>
      <c r="D1345" s="341"/>
      <c r="E1345" s="341"/>
      <c r="F1345" s="245" t="s">
        <v>71</v>
      </c>
      <c r="G1345" s="261">
        <v>126</v>
      </c>
      <c r="H1345" s="246"/>
      <c r="I1345" s="261">
        <v>126</v>
      </c>
      <c r="J1345" s="254"/>
      <c r="K1345" s="246"/>
      <c r="L1345" s="249">
        <v>19.77</v>
      </c>
      <c r="M1345" s="246"/>
      <c r="N1345" s="251">
        <v>977.6</v>
      </c>
      <c r="EZ1345" s="149"/>
      <c r="FA1345" s="231"/>
      <c r="FB1345" s="231"/>
      <c r="FC1345" s="231"/>
      <c r="FD1345" s="231"/>
      <c r="FH1345" s="164" t="s">
        <v>627</v>
      </c>
      <c r="FJ1345" s="231"/>
      <c r="FL1345" s="231"/>
    </row>
    <row r="1346" spans="1:168" s="117" customFormat="1" ht="23.25" x14ac:dyDescent="0.25">
      <c r="A1346" s="252"/>
      <c r="B1346" s="243" t="s">
        <v>628</v>
      </c>
      <c r="C1346" s="341" t="s">
        <v>629</v>
      </c>
      <c r="D1346" s="341"/>
      <c r="E1346" s="341"/>
      <c r="F1346" s="245" t="s">
        <v>71</v>
      </c>
      <c r="G1346" s="261">
        <v>68</v>
      </c>
      <c r="H1346" s="246"/>
      <c r="I1346" s="261">
        <v>68</v>
      </c>
      <c r="J1346" s="254"/>
      <c r="K1346" s="246"/>
      <c r="L1346" s="249">
        <v>10.67</v>
      </c>
      <c r="M1346" s="246"/>
      <c r="N1346" s="251">
        <v>527.59</v>
      </c>
      <c r="EZ1346" s="149"/>
      <c r="FA1346" s="231"/>
      <c r="FB1346" s="231"/>
      <c r="FC1346" s="231"/>
      <c r="FD1346" s="231"/>
      <c r="FH1346" s="164" t="s">
        <v>629</v>
      </c>
      <c r="FJ1346" s="231"/>
      <c r="FL1346" s="231"/>
    </row>
    <row r="1347" spans="1:168" s="117" customFormat="1" ht="15" x14ac:dyDescent="0.25">
      <c r="A1347" s="262"/>
      <c r="B1347" s="312"/>
      <c r="C1347" s="342" t="s">
        <v>74</v>
      </c>
      <c r="D1347" s="342"/>
      <c r="E1347" s="342"/>
      <c r="F1347" s="234"/>
      <c r="G1347" s="235"/>
      <c r="H1347" s="235"/>
      <c r="I1347" s="235"/>
      <c r="J1347" s="238"/>
      <c r="K1347" s="235"/>
      <c r="L1347" s="264">
        <v>65.59</v>
      </c>
      <c r="M1347" s="257"/>
      <c r="N1347" s="265">
        <v>2465.29</v>
      </c>
      <c r="EZ1347" s="149"/>
      <c r="FA1347" s="231"/>
      <c r="FB1347" s="231"/>
      <c r="FC1347" s="231"/>
      <c r="FD1347" s="231"/>
      <c r="FJ1347" s="231" t="s">
        <v>74</v>
      </c>
      <c r="FL1347" s="231"/>
    </row>
    <row r="1348" spans="1:168" s="117" customFormat="1" ht="33.75" x14ac:dyDescent="0.25">
      <c r="A1348" s="232" t="s">
        <v>869</v>
      </c>
      <c r="B1348" s="314" t="s">
        <v>589</v>
      </c>
      <c r="C1348" s="342" t="s">
        <v>590</v>
      </c>
      <c r="D1348" s="342"/>
      <c r="E1348" s="342"/>
      <c r="F1348" s="234" t="s">
        <v>118</v>
      </c>
      <c r="G1348" s="235">
        <v>12</v>
      </c>
      <c r="H1348" s="236">
        <v>1</v>
      </c>
      <c r="I1348" s="236">
        <v>12</v>
      </c>
      <c r="J1348" s="264">
        <v>87.35</v>
      </c>
      <c r="K1348" s="266">
        <v>1.04236</v>
      </c>
      <c r="L1348" s="267">
        <v>1092.5999999999999</v>
      </c>
      <c r="M1348" s="268">
        <v>9.1199999999999992</v>
      </c>
      <c r="N1348" s="265">
        <v>9964.51</v>
      </c>
      <c r="EZ1348" s="149"/>
      <c r="FA1348" s="231"/>
      <c r="FB1348" s="231" t="s">
        <v>590</v>
      </c>
      <c r="FC1348" s="231" t="s">
        <v>9</v>
      </c>
      <c r="FD1348" s="231" t="s">
        <v>9</v>
      </c>
      <c r="FJ1348" s="231"/>
      <c r="FL1348" s="231"/>
    </row>
    <row r="1349" spans="1:168" s="117" customFormat="1" ht="15" x14ac:dyDescent="0.25">
      <c r="A1349" s="240"/>
      <c r="B1349" s="313"/>
      <c r="C1349" s="341" t="s">
        <v>678</v>
      </c>
      <c r="D1349" s="341"/>
      <c r="E1349" s="341"/>
      <c r="F1349" s="341"/>
      <c r="G1349" s="341"/>
      <c r="H1349" s="341"/>
      <c r="I1349" s="341"/>
      <c r="J1349" s="341"/>
      <c r="K1349" s="341"/>
      <c r="L1349" s="341"/>
      <c r="M1349" s="341"/>
      <c r="N1349" s="343"/>
      <c r="EZ1349" s="149"/>
      <c r="FA1349" s="231"/>
      <c r="FB1349" s="231"/>
      <c r="FC1349" s="231"/>
      <c r="FD1349" s="231"/>
      <c r="FJ1349" s="231"/>
      <c r="FK1349" s="164" t="s">
        <v>678</v>
      </c>
      <c r="FL1349" s="231"/>
    </row>
    <row r="1350" spans="1:168" s="117" customFormat="1" ht="15" x14ac:dyDescent="0.25">
      <c r="A1350" s="242"/>
      <c r="B1350" s="243"/>
      <c r="C1350" s="336" t="s">
        <v>631</v>
      </c>
      <c r="D1350" s="336"/>
      <c r="E1350" s="336"/>
      <c r="F1350" s="336"/>
      <c r="G1350" s="336"/>
      <c r="H1350" s="336"/>
      <c r="I1350" s="336"/>
      <c r="J1350" s="336"/>
      <c r="K1350" s="336"/>
      <c r="L1350" s="336"/>
      <c r="M1350" s="336"/>
      <c r="N1350" s="345"/>
      <c r="EZ1350" s="149"/>
      <c r="FA1350" s="231"/>
      <c r="FB1350" s="231"/>
      <c r="FC1350" s="231"/>
      <c r="FD1350" s="231"/>
      <c r="FF1350" s="164" t="s">
        <v>631</v>
      </c>
      <c r="FJ1350" s="231"/>
      <c r="FL1350" s="231"/>
    </row>
    <row r="1351" spans="1:168" s="117" customFormat="1" ht="15" x14ac:dyDescent="0.25">
      <c r="A1351" s="242"/>
      <c r="B1351" s="243"/>
      <c r="C1351" s="336" t="s">
        <v>632</v>
      </c>
      <c r="D1351" s="336"/>
      <c r="E1351" s="336"/>
      <c r="F1351" s="336"/>
      <c r="G1351" s="336"/>
      <c r="H1351" s="336"/>
      <c r="I1351" s="336"/>
      <c r="J1351" s="336"/>
      <c r="K1351" s="336"/>
      <c r="L1351" s="336"/>
      <c r="M1351" s="336"/>
      <c r="N1351" s="345"/>
      <c r="EZ1351" s="149"/>
      <c r="FA1351" s="231"/>
      <c r="FB1351" s="231"/>
      <c r="FC1351" s="231"/>
      <c r="FD1351" s="231"/>
      <c r="FF1351" s="164" t="s">
        <v>632</v>
      </c>
      <c r="FJ1351" s="231"/>
      <c r="FL1351" s="231"/>
    </row>
    <row r="1352" spans="1:168" s="117" customFormat="1" ht="15" x14ac:dyDescent="0.25">
      <c r="A1352" s="262"/>
      <c r="B1352" s="312"/>
      <c r="C1352" s="342" t="s">
        <v>74</v>
      </c>
      <c r="D1352" s="342"/>
      <c r="E1352" s="342"/>
      <c r="F1352" s="234"/>
      <c r="G1352" s="235"/>
      <c r="H1352" s="235"/>
      <c r="I1352" s="235"/>
      <c r="J1352" s="238"/>
      <c r="K1352" s="235"/>
      <c r="L1352" s="267">
        <v>1092.5999999999999</v>
      </c>
      <c r="M1352" s="257"/>
      <c r="N1352" s="265">
        <v>9964.51</v>
      </c>
      <c r="EZ1352" s="149"/>
      <c r="FA1352" s="231"/>
      <c r="FB1352" s="231"/>
      <c r="FC1352" s="231"/>
      <c r="FD1352" s="231"/>
      <c r="FJ1352" s="231" t="s">
        <v>74</v>
      </c>
      <c r="FL1352" s="231"/>
    </row>
    <row r="1353" spans="1:168" s="117" customFormat="1" ht="15" x14ac:dyDescent="0.25">
      <c r="A1353" s="349" t="s">
        <v>679</v>
      </c>
      <c r="B1353" s="350"/>
      <c r="C1353" s="350"/>
      <c r="D1353" s="350"/>
      <c r="E1353" s="350"/>
      <c r="F1353" s="350"/>
      <c r="G1353" s="350"/>
      <c r="H1353" s="350"/>
      <c r="I1353" s="350"/>
      <c r="J1353" s="350"/>
      <c r="K1353" s="350"/>
      <c r="L1353" s="350"/>
      <c r="M1353" s="350"/>
      <c r="N1353" s="351"/>
      <c r="EZ1353" s="149"/>
      <c r="FA1353" s="231" t="s">
        <v>679</v>
      </c>
      <c r="FB1353" s="231"/>
      <c r="FC1353" s="231"/>
      <c r="FD1353" s="231"/>
      <c r="FJ1353" s="231"/>
      <c r="FL1353" s="231"/>
    </row>
    <row r="1354" spans="1:168" s="117" customFormat="1" ht="68.25" x14ac:dyDescent="0.25">
      <c r="A1354" s="232" t="s">
        <v>870</v>
      </c>
      <c r="B1354" s="314" t="s">
        <v>680</v>
      </c>
      <c r="C1354" s="342" t="s">
        <v>681</v>
      </c>
      <c r="D1354" s="342"/>
      <c r="E1354" s="342"/>
      <c r="F1354" s="234" t="s">
        <v>118</v>
      </c>
      <c r="G1354" s="235">
        <v>4</v>
      </c>
      <c r="H1354" s="236">
        <v>1</v>
      </c>
      <c r="I1354" s="236">
        <v>4</v>
      </c>
      <c r="J1354" s="238"/>
      <c r="K1354" s="235"/>
      <c r="L1354" s="238"/>
      <c r="M1354" s="235"/>
      <c r="N1354" s="239"/>
      <c r="EZ1354" s="149"/>
      <c r="FA1354" s="231"/>
      <c r="FB1354" s="231" t="s">
        <v>681</v>
      </c>
      <c r="FC1354" s="231" t="s">
        <v>9</v>
      </c>
      <c r="FD1354" s="231" t="s">
        <v>9</v>
      </c>
      <c r="FJ1354" s="231"/>
      <c r="FL1354" s="231"/>
    </row>
    <row r="1355" spans="1:168" s="117" customFormat="1" ht="68.25" x14ac:dyDescent="0.25">
      <c r="A1355" s="242"/>
      <c r="B1355" s="243" t="s">
        <v>624</v>
      </c>
      <c r="C1355" s="336" t="s">
        <v>625</v>
      </c>
      <c r="D1355" s="336"/>
      <c r="E1355" s="336"/>
      <c r="F1355" s="336"/>
      <c r="G1355" s="336"/>
      <c r="H1355" s="336"/>
      <c r="I1355" s="336"/>
      <c r="J1355" s="336"/>
      <c r="K1355" s="336"/>
      <c r="L1355" s="336"/>
      <c r="M1355" s="336"/>
      <c r="N1355" s="345"/>
      <c r="EZ1355" s="149"/>
      <c r="FA1355" s="231"/>
      <c r="FB1355" s="231"/>
      <c r="FC1355" s="231"/>
      <c r="FD1355" s="231"/>
      <c r="FF1355" s="164" t="s">
        <v>625</v>
      </c>
      <c r="FJ1355" s="231"/>
      <c r="FL1355" s="231"/>
    </row>
    <row r="1356" spans="1:168" s="117" customFormat="1" ht="15" x14ac:dyDescent="0.25">
      <c r="A1356" s="244"/>
      <c r="B1356" s="243" t="s">
        <v>57</v>
      </c>
      <c r="C1356" s="341" t="s">
        <v>64</v>
      </c>
      <c r="D1356" s="341"/>
      <c r="E1356" s="341"/>
      <c r="F1356" s="245"/>
      <c r="G1356" s="246"/>
      <c r="H1356" s="246"/>
      <c r="I1356" s="246"/>
      <c r="J1356" s="249">
        <v>12.97</v>
      </c>
      <c r="K1356" s="248">
        <v>1.1499999999999999</v>
      </c>
      <c r="L1356" s="249">
        <v>59.66</v>
      </c>
      <c r="M1356" s="248">
        <v>49.45</v>
      </c>
      <c r="N1356" s="250">
        <v>2950.19</v>
      </c>
      <c r="EZ1356" s="149"/>
      <c r="FA1356" s="231"/>
      <c r="FB1356" s="231"/>
      <c r="FC1356" s="231"/>
      <c r="FD1356" s="231"/>
      <c r="FG1356" s="164" t="s">
        <v>64</v>
      </c>
      <c r="FJ1356" s="231"/>
      <c r="FL1356" s="231"/>
    </row>
    <row r="1357" spans="1:168" s="117" customFormat="1" ht="15" x14ac:dyDescent="0.25">
      <c r="A1357" s="244"/>
      <c r="B1357" s="243" t="s">
        <v>82</v>
      </c>
      <c r="C1357" s="341" t="s">
        <v>83</v>
      </c>
      <c r="D1357" s="341"/>
      <c r="E1357" s="341"/>
      <c r="F1357" s="245"/>
      <c r="G1357" s="246"/>
      <c r="H1357" s="246"/>
      <c r="I1357" s="246"/>
      <c r="J1357" s="249">
        <v>4.0999999999999996</v>
      </c>
      <c r="K1357" s="246"/>
      <c r="L1357" s="249">
        <v>16.399999999999999</v>
      </c>
      <c r="M1357" s="248">
        <v>9.1199999999999992</v>
      </c>
      <c r="N1357" s="251">
        <v>149.57</v>
      </c>
      <c r="EZ1357" s="149"/>
      <c r="FA1357" s="231"/>
      <c r="FB1357" s="231"/>
      <c r="FC1357" s="231"/>
      <c r="FD1357" s="231"/>
      <c r="FG1357" s="164" t="s">
        <v>83</v>
      </c>
      <c r="FJ1357" s="231"/>
      <c r="FL1357" s="231"/>
    </row>
    <row r="1358" spans="1:168" s="117" customFormat="1" ht="15" x14ac:dyDescent="0.25">
      <c r="A1358" s="252"/>
      <c r="B1358" s="243"/>
      <c r="C1358" s="341" t="s">
        <v>65</v>
      </c>
      <c r="D1358" s="341"/>
      <c r="E1358" s="341"/>
      <c r="F1358" s="245" t="s">
        <v>66</v>
      </c>
      <c r="G1358" s="248">
        <v>1.38</v>
      </c>
      <c r="H1358" s="248">
        <v>1.1499999999999999</v>
      </c>
      <c r="I1358" s="269">
        <v>6.3479999999999999</v>
      </c>
      <c r="J1358" s="254"/>
      <c r="K1358" s="246"/>
      <c r="L1358" s="254"/>
      <c r="M1358" s="246"/>
      <c r="N1358" s="255"/>
      <c r="EZ1358" s="149"/>
      <c r="FA1358" s="231"/>
      <c r="FB1358" s="231"/>
      <c r="FC1358" s="231"/>
      <c r="FD1358" s="231"/>
      <c r="FH1358" s="164" t="s">
        <v>65</v>
      </c>
      <c r="FJ1358" s="231"/>
      <c r="FL1358" s="231"/>
    </row>
    <row r="1359" spans="1:168" s="117" customFormat="1" ht="15" x14ac:dyDescent="0.25">
      <c r="A1359" s="240"/>
      <c r="B1359" s="243"/>
      <c r="C1359" s="344" t="s">
        <v>67</v>
      </c>
      <c r="D1359" s="344"/>
      <c r="E1359" s="344"/>
      <c r="F1359" s="256"/>
      <c r="G1359" s="257"/>
      <c r="H1359" s="257"/>
      <c r="I1359" s="257"/>
      <c r="J1359" s="259">
        <v>17.07</v>
      </c>
      <c r="K1359" s="257"/>
      <c r="L1359" s="259">
        <v>76.06</v>
      </c>
      <c r="M1359" s="257"/>
      <c r="N1359" s="260">
        <v>3099.76</v>
      </c>
      <c r="EZ1359" s="149"/>
      <c r="FA1359" s="231"/>
      <c r="FB1359" s="231"/>
      <c r="FC1359" s="231"/>
      <c r="FD1359" s="231"/>
      <c r="FI1359" s="164" t="s">
        <v>67</v>
      </c>
      <c r="FJ1359" s="231"/>
      <c r="FL1359" s="231"/>
    </row>
    <row r="1360" spans="1:168" s="117" customFormat="1" ht="15" x14ac:dyDescent="0.25">
      <c r="A1360" s="252"/>
      <c r="B1360" s="243"/>
      <c r="C1360" s="341" t="s">
        <v>68</v>
      </c>
      <c r="D1360" s="341"/>
      <c r="E1360" s="341"/>
      <c r="F1360" s="245"/>
      <c r="G1360" s="246"/>
      <c r="H1360" s="246"/>
      <c r="I1360" s="246"/>
      <c r="J1360" s="254"/>
      <c r="K1360" s="246"/>
      <c r="L1360" s="249">
        <v>59.66</v>
      </c>
      <c r="M1360" s="246"/>
      <c r="N1360" s="250">
        <v>2950.19</v>
      </c>
      <c r="EZ1360" s="149"/>
      <c r="FA1360" s="231"/>
      <c r="FB1360" s="231"/>
      <c r="FC1360" s="231"/>
      <c r="FD1360" s="231"/>
      <c r="FH1360" s="164" t="s">
        <v>68</v>
      </c>
      <c r="FJ1360" s="231"/>
      <c r="FL1360" s="231"/>
    </row>
    <row r="1361" spans="1:168" s="117" customFormat="1" ht="23.25" x14ac:dyDescent="0.25">
      <c r="A1361" s="252"/>
      <c r="B1361" s="243" t="s">
        <v>649</v>
      </c>
      <c r="C1361" s="341" t="s">
        <v>650</v>
      </c>
      <c r="D1361" s="341"/>
      <c r="E1361" s="341"/>
      <c r="F1361" s="245" t="s">
        <v>71</v>
      </c>
      <c r="G1361" s="261">
        <v>97</v>
      </c>
      <c r="H1361" s="246"/>
      <c r="I1361" s="261">
        <v>97</v>
      </c>
      <c r="J1361" s="254"/>
      <c r="K1361" s="246"/>
      <c r="L1361" s="249">
        <v>57.87</v>
      </c>
      <c r="M1361" s="246"/>
      <c r="N1361" s="250">
        <v>2861.68</v>
      </c>
      <c r="EZ1361" s="149"/>
      <c r="FA1361" s="231"/>
      <c r="FB1361" s="231"/>
      <c r="FC1361" s="231"/>
      <c r="FD1361" s="231"/>
      <c r="FH1361" s="164" t="s">
        <v>650</v>
      </c>
      <c r="FJ1361" s="231"/>
      <c r="FL1361" s="231"/>
    </row>
    <row r="1362" spans="1:168" s="117" customFormat="1" ht="23.25" x14ac:dyDescent="0.25">
      <c r="A1362" s="252"/>
      <c r="B1362" s="243" t="s">
        <v>651</v>
      </c>
      <c r="C1362" s="341" t="s">
        <v>652</v>
      </c>
      <c r="D1362" s="341"/>
      <c r="E1362" s="341"/>
      <c r="F1362" s="245" t="s">
        <v>71</v>
      </c>
      <c r="G1362" s="261">
        <v>51</v>
      </c>
      <c r="H1362" s="246"/>
      <c r="I1362" s="261">
        <v>51</v>
      </c>
      <c r="J1362" s="254"/>
      <c r="K1362" s="246"/>
      <c r="L1362" s="249">
        <v>30.43</v>
      </c>
      <c r="M1362" s="246"/>
      <c r="N1362" s="250">
        <v>1504.6</v>
      </c>
      <c r="EZ1362" s="149"/>
      <c r="FA1362" s="231"/>
      <c r="FB1362" s="231"/>
      <c r="FC1362" s="231"/>
      <c r="FD1362" s="231"/>
      <c r="FH1362" s="164" t="s">
        <v>652</v>
      </c>
      <c r="FJ1362" s="231"/>
      <c r="FL1362" s="231"/>
    </row>
    <row r="1363" spans="1:168" s="117" customFormat="1" ht="15" x14ac:dyDescent="0.25">
      <c r="A1363" s="262"/>
      <c r="B1363" s="312"/>
      <c r="C1363" s="342" t="s">
        <v>74</v>
      </c>
      <c r="D1363" s="342"/>
      <c r="E1363" s="342"/>
      <c r="F1363" s="234"/>
      <c r="G1363" s="235"/>
      <c r="H1363" s="235"/>
      <c r="I1363" s="235"/>
      <c r="J1363" s="238"/>
      <c r="K1363" s="235"/>
      <c r="L1363" s="264">
        <v>164.36</v>
      </c>
      <c r="M1363" s="257"/>
      <c r="N1363" s="265">
        <v>7466.04</v>
      </c>
      <c r="EZ1363" s="149"/>
      <c r="FA1363" s="231"/>
      <c r="FB1363" s="231"/>
      <c r="FC1363" s="231"/>
      <c r="FD1363" s="231"/>
      <c r="FJ1363" s="231" t="s">
        <v>74</v>
      </c>
      <c r="FL1363" s="231"/>
    </row>
    <row r="1364" spans="1:168" s="117" customFormat="1" ht="33.75" x14ac:dyDescent="0.25">
      <c r="A1364" s="232" t="s">
        <v>871</v>
      </c>
      <c r="B1364" s="314" t="s">
        <v>579</v>
      </c>
      <c r="C1364" s="342" t="s">
        <v>580</v>
      </c>
      <c r="D1364" s="342"/>
      <c r="E1364" s="342"/>
      <c r="F1364" s="234" t="s">
        <v>118</v>
      </c>
      <c r="G1364" s="235">
        <v>4</v>
      </c>
      <c r="H1364" s="236">
        <v>1</v>
      </c>
      <c r="I1364" s="236">
        <v>4</v>
      </c>
      <c r="J1364" s="264">
        <v>450.93</v>
      </c>
      <c r="K1364" s="266">
        <v>1.04236</v>
      </c>
      <c r="L1364" s="267">
        <v>1880.13</v>
      </c>
      <c r="M1364" s="268">
        <v>9.1199999999999992</v>
      </c>
      <c r="N1364" s="265">
        <v>17146.79</v>
      </c>
      <c r="EZ1364" s="149"/>
      <c r="FA1364" s="231"/>
      <c r="FB1364" s="231" t="s">
        <v>580</v>
      </c>
      <c r="FC1364" s="231" t="s">
        <v>9</v>
      </c>
      <c r="FD1364" s="231" t="s">
        <v>9</v>
      </c>
      <c r="FJ1364" s="231"/>
      <c r="FL1364" s="231"/>
    </row>
    <row r="1365" spans="1:168" s="117" customFormat="1" ht="15" x14ac:dyDescent="0.25">
      <c r="A1365" s="240"/>
      <c r="B1365" s="313"/>
      <c r="C1365" s="341" t="s">
        <v>682</v>
      </c>
      <c r="D1365" s="341"/>
      <c r="E1365" s="341"/>
      <c r="F1365" s="341"/>
      <c r="G1365" s="341"/>
      <c r="H1365" s="341"/>
      <c r="I1365" s="341"/>
      <c r="J1365" s="341"/>
      <c r="K1365" s="341"/>
      <c r="L1365" s="341"/>
      <c r="M1365" s="341"/>
      <c r="N1365" s="343"/>
      <c r="EZ1365" s="149"/>
      <c r="FA1365" s="231"/>
      <c r="FB1365" s="231"/>
      <c r="FC1365" s="231"/>
      <c r="FD1365" s="231"/>
      <c r="FJ1365" s="231"/>
      <c r="FK1365" s="164" t="s">
        <v>682</v>
      </c>
      <c r="FL1365" s="231"/>
    </row>
    <row r="1366" spans="1:168" s="117" customFormat="1" ht="15" x14ac:dyDescent="0.25">
      <c r="A1366" s="242"/>
      <c r="B1366" s="243"/>
      <c r="C1366" s="336" t="s">
        <v>631</v>
      </c>
      <c r="D1366" s="336"/>
      <c r="E1366" s="336"/>
      <c r="F1366" s="336"/>
      <c r="G1366" s="336"/>
      <c r="H1366" s="336"/>
      <c r="I1366" s="336"/>
      <c r="J1366" s="336"/>
      <c r="K1366" s="336"/>
      <c r="L1366" s="336"/>
      <c r="M1366" s="336"/>
      <c r="N1366" s="345"/>
      <c r="EZ1366" s="149"/>
      <c r="FA1366" s="231"/>
      <c r="FB1366" s="231"/>
      <c r="FC1366" s="231"/>
      <c r="FD1366" s="231"/>
      <c r="FF1366" s="164" t="s">
        <v>631</v>
      </c>
      <c r="FJ1366" s="231"/>
      <c r="FL1366" s="231"/>
    </row>
    <row r="1367" spans="1:168" s="117" customFormat="1" ht="15" x14ac:dyDescent="0.25">
      <c r="A1367" s="242"/>
      <c r="B1367" s="243"/>
      <c r="C1367" s="336" t="s">
        <v>632</v>
      </c>
      <c r="D1367" s="336"/>
      <c r="E1367" s="336"/>
      <c r="F1367" s="336"/>
      <c r="G1367" s="336"/>
      <c r="H1367" s="336"/>
      <c r="I1367" s="336"/>
      <c r="J1367" s="336"/>
      <c r="K1367" s="336"/>
      <c r="L1367" s="336"/>
      <c r="M1367" s="336"/>
      <c r="N1367" s="345"/>
      <c r="EZ1367" s="149"/>
      <c r="FA1367" s="231"/>
      <c r="FB1367" s="231"/>
      <c r="FC1367" s="231"/>
      <c r="FD1367" s="231"/>
      <c r="FF1367" s="164" t="s">
        <v>632</v>
      </c>
      <c r="FJ1367" s="231"/>
      <c r="FL1367" s="231"/>
    </row>
    <row r="1368" spans="1:168" s="117" customFormat="1" ht="15" x14ac:dyDescent="0.25">
      <c r="A1368" s="262"/>
      <c r="B1368" s="312"/>
      <c r="C1368" s="342" t="s">
        <v>74</v>
      </c>
      <c r="D1368" s="342"/>
      <c r="E1368" s="342"/>
      <c r="F1368" s="234"/>
      <c r="G1368" s="235"/>
      <c r="H1368" s="235"/>
      <c r="I1368" s="235"/>
      <c r="J1368" s="238"/>
      <c r="K1368" s="235"/>
      <c r="L1368" s="267">
        <v>1880.13</v>
      </c>
      <c r="M1368" s="257"/>
      <c r="N1368" s="265">
        <v>17146.79</v>
      </c>
      <c r="EZ1368" s="149"/>
      <c r="FA1368" s="231"/>
      <c r="FB1368" s="231"/>
      <c r="FC1368" s="231"/>
      <c r="FD1368" s="231"/>
      <c r="FJ1368" s="231" t="s">
        <v>74</v>
      </c>
      <c r="FL1368" s="231"/>
    </row>
    <row r="1369" spans="1:168" s="117" customFormat="1" ht="34.5" x14ac:dyDescent="0.25">
      <c r="A1369" s="232" t="s">
        <v>872</v>
      </c>
      <c r="B1369" s="314" t="s">
        <v>873</v>
      </c>
      <c r="C1369" s="342" t="s">
        <v>874</v>
      </c>
      <c r="D1369" s="342"/>
      <c r="E1369" s="342"/>
      <c r="F1369" s="234" t="s">
        <v>118</v>
      </c>
      <c r="G1369" s="235">
        <v>2</v>
      </c>
      <c r="H1369" s="236">
        <v>1</v>
      </c>
      <c r="I1369" s="236">
        <v>2</v>
      </c>
      <c r="J1369" s="238"/>
      <c r="K1369" s="235"/>
      <c r="L1369" s="238"/>
      <c r="M1369" s="235"/>
      <c r="N1369" s="239"/>
      <c r="EZ1369" s="149"/>
      <c r="FA1369" s="231"/>
      <c r="FB1369" s="231" t="s">
        <v>874</v>
      </c>
      <c r="FC1369" s="231" t="s">
        <v>9</v>
      </c>
      <c r="FD1369" s="231" t="s">
        <v>9</v>
      </c>
      <c r="FJ1369" s="231"/>
      <c r="FL1369" s="231"/>
    </row>
    <row r="1370" spans="1:168" s="117" customFormat="1" ht="68.25" x14ac:dyDescent="0.25">
      <c r="A1370" s="242"/>
      <c r="B1370" s="243" t="s">
        <v>624</v>
      </c>
      <c r="C1370" s="336" t="s">
        <v>625</v>
      </c>
      <c r="D1370" s="336"/>
      <c r="E1370" s="336"/>
      <c r="F1370" s="336"/>
      <c r="G1370" s="336"/>
      <c r="H1370" s="336"/>
      <c r="I1370" s="336"/>
      <c r="J1370" s="336"/>
      <c r="K1370" s="336"/>
      <c r="L1370" s="336"/>
      <c r="M1370" s="336"/>
      <c r="N1370" s="345"/>
      <c r="EZ1370" s="149"/>
      <c r="FA1370" s="231"/>
      <c r="FB1370" s="231"/>
      <c r="FC1370" s="231"/>
      <c r="FD1370" s="231"/>
      <c r="FF1370" s="164" t="s">
        <v>625</v>
      </c>
      <c r="FJ1370" s="231"/>
      <c r="FL1370" s="231"/>
    </row>
    <row r="1371" spans="1:168" s="117" customFormat="1" ht="15" x14ac:dyDescent="0.25">
      <c r="A1371" s="244"/>
      <c r="B1371" s="243" t="s">
        <v>57</v>
      </c>
      <c r="C1371" s="341" t="s">
        <v>64</v>
      </c>
      <c r="D1371" s="341"/>
      <c r="E1371" s="341"/>
      <c r="F1371" s="245"/>
      <c r="G1371" s="246"/>
      <c r="H1371" s="246"/>
      <c r="I1371" s="246"/>
      <c r="J1371" s="249">
        <v>70.12</v>
      </c>
      <c r="K1371" s="248">
        <v>1.1499999999999999</v>
      </c>
      <c r="L1371" s="249">
        <v>161.28</v>
      </c>
      <c r="M1371" s="248">
        <v>49.45</v>
      </c>
      <c r="N1371" s="250">
        <v>7975.3</v>
      </c>
      <c r="EZ1371" s="149"/>
      <c r="FA1371" s="231"/>
      <c r="FB1371" s="231"/>
      <c r="FC1371" s="231"/>
      <c r="FD1371" s="231"/>
      <c r="FG1371" s="164" t="s">
        <v>64</v>
      </c>
      <c r="FJ1371" s="231"/>
      <c r="FL1371" s="231"/>
    </row>
    <row r="1372" spans="1:168" s="117" customFormat="1" ht="15" x14ac:dyDescent="0.25">
      <c r="A1372" s="244"/>
      <c r="B1372" s="243" t="s">
        <v>75</v>
      </c>
      <c r="C1372" s="341" t="s">
        <v>79</v>
      </c>
      <c r="D1372" s="341"/>
      <c r="E1372" s="341"/>
      <c r="F1372" s="245"/>
      <c r="G1372" s="246"/>
      <c r="H1372" s="246"/>
      <c r="I1372" s="246"/>
      <c r="J1372" s="249">
        <v>1.81</v>
      </c>
      <c r="K1372" s="248">
        <v>1.1499999999999999</v>
      </c>
      <c r="L1372" s="249">
        <v>4.16</v>
      </c>
      <c r="M1372" s="248">
        <v>14.53</v>
      </c>
      <c r="N1372" s="251">
        <v>60.44</v>
      </c>
      <c r="EZ1372" s="149"/>
      <c r="FA1372" s="231"/>
      <c r="FB1372" s="231"/>
      <c r="FC1372" s="231"/>
      <c r="FD1372" s="231"/>
      <c r="FG1372" s="164" t="s">
        <v>79</v>
      </c>
      <c r="FJ1372" s="231"/>
      <c r="FL1372" s="231"/>
    </row>
    <row r="1373" spans="1:168" s="117" customFormat="1" ht="15" x14ac:dyDescent="0.25">
      <c r="A1373" s="244"/>
      <c r="B1373" s="243" t="s">
        <v>80</v>
      </c>
      <c r="C1373" s="341" t="s">
        <v>81</v>
      </c>
      <c r="D1373" s="341"/>
      <c r="E1373" s="341"/>
      <c r="F1373" s="245"/>
      <c r="G1373" s="246"/>
      <c r="H1373" s="246"/>
      <c r="I1373" s="246"/>
      <c r="J1373" s="249">
        <v>0.26</v>
      </c>
      <c r="K1373" s="248">
        <v>1.1499999999999999</v>
      </c>
      <c r="L1373" s="249">
        <v>0.6</v>
      </c>
      <c r="M1373" s="248">
        <v>49.45</v>
      </c>
      <c r="N1373" s="251">
        <v>29.67</v>
      </c>
      <c r="EZ1373" s="149"/>
      <c r="FA1373" s="231"/>
      <c r="FB1373" s="231"/>
      <c r="FC1373" s="231"/>
      <c r="FD1373" s="231"/>
      <c r="FG1373" s="164" t="s">
        <v>81</v>
      </c>
      <c r="FJ1373" s="231"/>
      <c r="FL1373" s="231"/>
    </row>
    <row r="1374" spans="1:168" s="117" customFormat="1" ht="15" x14ac:dyDescent="0.25">
      <c r="A1374" s="244"/>
      <c r="B1374" s="243" t="s">
        <v>82</v>
      </c>
      <c r="C1374" s="341" t="s">
        <v>83</v>
      </c>
      <c r="D1374" s="341"/>
      <c r="E1374" s="341"/>
      <c r="F1374" s="245"/>
      <c r="G1374" s="246"/>
      <c r="H1374" s="246"/>
      <c r="I1374" s="246"/>
      <c r="J1374" s="249">
        <v>46.64</v>
      </c>
      <c r="K1374" s="246"/>
      <c r="L1374" s="249">
        <v>93.28</v>
      </c>
      <c r="M1374" s="248">
        <v>9.1199999999999992</v>
      </c>
      <c r="N1374" s="251">
        <v>850.71</v>
      </c>
      <c r="EZ1374" s="149"/>
      <c r="FA1374" s="231"/>
      <c r="FB1374" s="231"/>
      <c r="FC1374" s="231"/>
      <c r="FD1374" s="231"/>
      <c r="FG1374" s="164" t="s">
        <v>83</v>
      </c>
      <c r="FJ1374" s="231"/>
      <c r="FL1374" s="231"/>
    </row>
    <row r="1375" spans="1:168" s="117" customFormat="1" ht="15" x14ac:dyDescent="0.25">
      <c r="A1375" s="252"/>
      <c r="B1375" s="243"/>
      <c r="C1375" s="341" t="s">
        <v>65</v>
      </c>
      <c r="D1375" s="341"/>
      <c r="E1375" s="341"/>
      <c r="F1375" s="245" t="s">
        <v>66</v>
      </c>
      <c r="G1375" s="248">
        <v>7.46</v>
      </c>
      <c r="H1375" s="248">
        <v>1.1499999999999999</v>
      </c>
      <c r="I1375" s="269">
        <v>17.158000000000001</v>
      </c>
      <c r="J1375" s="254"/>
      <c r="K1375" s="246"/>
      <c r="L1375" s="254"/>
      <c r="M1375" s="246"/>
      <c r="N1375" s="255"/>
      <c r="EZ1375" s="149"/>
      <c r="FA1375" s="231"/>
      <c r="FB1375" s="231"/>
      <c r="FC1375" s="231"/>
      <c r="FD1375" s="231"/>
      <c r="FH1375" s="164" t="s">
        <v>65</v>
      </c>
      <c r="FJ1375" s="231"/>
      <c r="FL1375" s="231"/>
    </row>
    <row r="1376" spans="1:168" s="117" customFormat="1" ht="15" x14ac:dyDescent="0.25">
      <c r="A1376" s="252"/>
      <c r="B1376" s="243"/>
      <c r="C1376" s="341" t="s">
        <v>84</v>
      </c>
      <c r="D1376" s="341"/>
      <c r="E1376" s="341"/>
      <c r="F1376" s="245" t="s">
        <v>66</v>
      </c>
      <c r="G1376" s="248">
        <v>0.02</v>
      </c>
      <c r="H1376" s="248">
        <v>1.1499999999999999</v>
      </c>
      <c r="I1376" s="269">
        <v>4.5999999999999999E-2</v>
      </c>
      <c r="J1376" s="254"/>
      <c r="K1376" s="246"/>
      <c r="L1376" s="254"/>
      <c r="M1376" s="246"/>
      <c r="N1376" s="255"/>
      <c r="EZ1376" s="149"/>
      <c r="FA1376" s="231"/>
      <c r="FB1376" s="231"/>
      <c r="FC1376" s="231"/>
      <c r="FD1376" s="231"/>
      <c r="FH1376" s="164" t="s">
        <v>84</v>
      </c>
      <c r="FJ1376" s="231"/>
      <c r="FL1376" s="231"/>
    </row>
    <row r="1377" spans="1:168" s="117" customFormat="1" ht="15" x14ac:dyDescent="0.25">
      <c r="A1377" s="240"/>
      <c r="B1377" s="243"/>
      <c r="C1377" s="344" t="s">
        <v>67</v>
      </c>
      <c r="D1377" s="344"/>
      <c r="E1377" s="344"/>
      <c r="F1377" s="256"/>
      <c r="G1377" s="257"/>
      <c r="H1377" s="257"/>
      <c r="I1377" s="257"/>
      <c r="J1377" s="259">
        <v>118.57</v>
      </c>
      <c r="K1377" s="257"/>
      <c r="L1377" s="259">
        <v>258.72000000000003</v>
      </c>
      <c r="M1377" s="257"/>
      <c r="N1377" s="260">
        <v>8886.4500000000007</v>
      </c>
      <c r="EZ1377" s="149"/>
      <c r="FA1377" s="231"/>
      <c r="FB1377" s="231"/>
      <c r="FC1377" s="231"/>
      <c r="FD1377" s="231"/>
      <c r="FI1377" s="164" t="s">
        <v>67</v>
      </c>
      <c r="FJ1377" s="231"/>
      <c r="FL1377" s="231"/>
    </row>
    <row r="1378" spans="1:168" s="117" customFormat="1" ht="15" x14ac:dyDescent="0.25">
      <c r="A1378" s="252"/>
      <c r="B1378" s="243"/>
      <c r="C1378" s="341" t="s">
        <v>68</v>
      </c>
      <c r="D1378" s="341"/>
      <c r="E1378" s="341"/>
      <c r="F1378" s="245"/>
      <c r="G1378" s="246"/>
      <c r="H1378" s="246"/>
      <c r="I1378" s="246"/>
      <c r="J1378" s="254"/>
      <c r="K1378" s="246"/>
      <c r="L1378" s="249">
        <v>161.88</v>
      </c>
      <c r="M1378" s="246"/>
      <c r="N1378" s="250">
        <v>8004.97</v>
      </c>
      <c r="EZ1378" s="149"/>
      <c r="FA1378" s="231"/>
      <c r="FB1378" s="231"/>
      <c r="FC1378" s="231"/>
      <c r="FD1378" s="231"/>
      <c r="FH1378" s="164" t="s">
        <v>68</v>
      </c>
      <c r="FJ1378" s="231"/>
      <c r="FL1378" s="231"/>
    </row>
    <row r="1379" spans="1:168" s="117" customFormat="1" ht="23.25" x14ac:dyDescent="0.25">
      <c r="A1379" s="252"/>
      <c r="B1379" s="243" t="s">
        <v>649</v>
      </c>
      <c r="C1379" s="341" t="s">
        <v>650</v>
      </c>
      <c r="D1379" s="341"/>
      <c r="E1379" s="341"/>
      <c r="F1379" s="245" t="s">
        <v>71</v>
      </c>
      <c r="G1379" s="261">
        <v>97</v>
      </c>
      <c r="H1379" s="246"/>
      <c r="I1379" s="261">
        <v>97</v>
      </c>
      <c r="J1379" s="254"/>
      <c r="K1379" s="246"/>
      <c r="L1379" s="249">
        <v>157.02000000000001</v>
      </c>
      <c r="M1379" s="246"/>
      <c r="N1379" s="250">
        <v>7764.82</v>
      </c>
      <c r="EZ1379" s="149"/>
      <c r="FA1379" s="231"/>
      <c r="FB1379" s="231"/>
      <c r="FC1379" s="231"/>
      <c r="FD1379" s="231"/>
      <c r="FH1379" s="164" t="s">
        <v>650</v>
      </c>
      <c r="FJ1379" s="231"/>
      <c r="FL1379" s="231"/>
    </row>
    <row r="1380" spans="1:168" s="117" customFormat="1" ht="23.25" x14ac:dyDescent="0.25">
      <c r="A1380" s="252"/>
      <c r="B1380" s="243" t="s">
        <v>651</v>
      </c>
      <c r="C1380" s="341" t="s">
        <v>652</v>
      </c>
      <c r="D1380" s="341"/>
      <c r="E1380" s="341"/>
      <c r="F1380" s="245" t="s">
        <v>71</v>
      </c>
      <c r="G1380" s="261">
        <v>51</v>
      </c>
      <c r="H1380" s="246"/>
      <c r="I1380" s="261">
        <v>51</v>
      </c>
      <c r="J1380" s="254"/>
      <c r="K1380" s="246"/>
      <c r="L1380" s="249">
        <v>82.56</v>
      </c>
      <c r="M1380" s="246"/>
      <c r="N1380" s="250">
        <v>4082.53</v>
      </c>
      <c r="EZ1380" s="149"/>
      <c r="FA1380" s="231"/>
      <c r="FB1380" s="231"/>
      <c r="FC1380" s="231"/>
      <c r="FD1380" s="231"/>
      <c r="FH1380" s="164" t="s">
        <v>652</v>
      </c>
      <c r="FJ1380" s="231"/>
      <c r="FL1380" s="231"/>
    </row>
    <row r="1381" spans="1:168" s="117" customFormat="1" ht="15" x14ac:dyDescent="0.25">
      <c r="A1381" s="262"/>
      <c r="B1381" s="312"/>
      <c r="C1381" s="342" t="s">
        <v>74</v>
      </c>
      <c r="D1381" s="342"/>
      <c r="E1381" s="342"/>
      <c r="F1381" s="234"/>
      <c r="G1381" s="235"/>
      <c r="H1381" s="235"/>
      <c r="I1381" s="235"/>
      <c r="J1381" s="238"/>
      <c r="K1381" s="235"/>
      <c r="L1381" s="264">
        <v>498.3</v>
      </c>
      <c r="M1381" s="257"/>
      <c r="N1381" s="265">
        <v>20733.8</v>
      </c>
      <c r="EZ1381" s="149"/>
      <c r="FA1381" s="231"/>
      <c r="FB1381" s="231"/>
      <c r="FC1381" s="231"/>
      <c r="FD1381" s="231"/>
      <c r="FJ1381" s="231" t="s">
        <v>74</v>
      </c>
      <c r="FL1381" s="231"/>
    </row>
    <row r="1382" spans="1:168" s="117" customFormat="1" ht="34.5" x14ac:dyDescent="0.25">
      <c r="A1382" s="232" t="s">
        <v>875</v>
      </c>
      <c r="B1382" s="314" t="s">
        <v>581</v>
      </c>
      <c r="C1382" s="342" t="s">
        <v>582</v>
      </c>
      <c r="D1382" s="342"/>
      <c r="E1382" s="342"/>
      <c r="F1382" s="234" t="s">
        <v>118</v>
      </c>
      <c r="G1382" s="235">
        <v>2</v>
      </c>
      <c r="H1382" s="236">
        <v>1</v>
      </c>
      <c r="I1382" s="236">
        <v>2</v>
      </c>
      <c r="J1382" s="264">
        <v>888.93</v>
      </c>
      <c r="K1382" s="266">
        <v>1.04236</v>
      </c>
      <c r="L1382" s="267">
        <v>1853.17</v>
      </c>
      <c r="M1382" s="268">
        <v>9.1199999999999992</v>
      </c>
      <c r="N1382" s="265">
        <v>16900.91</v>
      </c>
      <c r="EZ1382" s="149"/>
      <c r="FA1382" s="231"/>
      <c r="FB1382" s="231" t="s">
        <v>582</v>
      </c>
      <c r="FC1382" s="231" t="s">
        <v>9</v>
      </c>
      <c r="FD1382" s="231" t="s">
        <v>9</v>
      </c>
      <c r="FJ1382" s="231"/>
      <c r="FL1382" s="231"/>
    </row>
    <row r="1383" spans="1:168" s="117" customFormat="1" ht="15" x14ac:dyDescent="0.25">
      <c r="A1383" s="240"/>
      <c r="B1383" s="313"/>
      <c r="C1383" s="341" t="s">
        <v>876</v>
      </c>
      <c r="D1383" s="341"/>
      <c r="E1383" s="341"/>
      <c r="F1383" s="341"/>
      <c r="G1383" s="341"/>
      <c r="H1383" s="341"/>
      <c r="I1383" s="341"/>
      <c r="J1383" s="341"/>
      <c r="K1383" s="341"/>
      <c r="L1383" s="341"/>
      <c r="M1383" s="341"/>
      <c r="N1383" s="343"/>
      <c r="EZ1383" s="149"/>
      <c r="FA1383" s="231"/>
      <c r="FB1383" s="231"/>
      <c r="FC1383" s="231"/>
      <c r="FD1383" s="231"/>
      <c r="FJ1383" s="231"/>
      <c r="FK1383" s="164" t="s">
        <v>876</v>
      </c>
      <c r="FL1383" s="231"/>
    </row>
    <row r="1384" spans="1:168" s="117" customFormat="1" ht="15" x14ac:dyDescent="0.25">
      <c r="A1384" s="242"/>
      <c r="B1384" s="243"/>
      <c r="C1384" s="336" t="s">
        <v>631</v>
      </c>
      <c r="D1384" s="336"/>
      <c r="E1384" s="336"/>
      <c r="F1384" s="336"/>
      <c r="G1384" s="336"/>
      <c r="H1384" s="336"/>
      <c r="I1384" s="336"/>
      <c r="J1384" s="336"/>
      <c r="K1384" s="336"/>
      <c r="L1384" s="336"/>
      <c r="M1384" s="336"/>
      <c r="N1384" s="345"/>
      <c r="EZ1384" s="149"/>
      <c r="FA1384" s="231"/>
      <c r="FB1384" s="231"/>
      <c r="FC1384" s="231"/>
      <c r="FD1384" s="231"/>
      <c r="FF1384" s="164" t="s">
        <v>631</v>
      </c>
      <c r="FJ1384" s="231"/>
      <c r="FL1384" s="231"/>
    </row>
    <row r="1385" spans="1:168" s="117" customFormat="1" ht="15" x14ac:dyDescent="0.25">
      <c r="A1385" s="242"/>
      <c r="B1385" s="243"/>
      <c r="C1385" s="336" t="s">
        <v>632</v>
      </c>
      <c r="D1385" s="336"/>
      <c r="E1385" s="336"/>
      <c r="F1385" s="336"/>
      <c r="G1385" s="336"/>
      <c r="H1385" s="336"/>
      <c r="I1385" s="336"/>
      <c r="J1385" s="336"/>
      <c r="K1385" s="336"/>
      <c r="L1385" s="336"/>
      <c r="M1385" s="336"/>
      <c r="N1385" s="345"/>
      <c r="EZ1385" s="149"/>
      <c r="FA1385" s="231"/>
      <c r="FB1385" s="231"/>
      <c r="FC1385" s="231"/>
      <c r="FD1385" s="231"/>
      <c r="FF1385" s="164" t="s">
        <v>632</v>
      </c>
      <c r="FJ1385" s="231"/>
      <c r="FL1385" s="231"/>
    </row>
    <row r="1386" spans="1:168" s="117" customFormat="1" ht="15" x14ac:dyDescent="0.25">
      <c r="A1386" s="262"/>
      <c r="B1386" s="312"/>
      <c r="C1386" s="342" t="s">
        <v>74</v>
      </c>
      <c r="D1386" s="342"/>
      <c r="E1386" s="342"/>
      <c r="F1386" s="234"/>
      <c r="G1386" s="235"/>
      <c r="H1386" s="235"/>
      <c r="I1386" s="235"/>
      <c r="J1386" s="238"/>
      <c r="K1386" s="235"/>
      <c r="L1386" s="267">
        <v>1853.17</v>
      </c>
      <c r="M1386" s="257"/>
      <c r="N1386" s="265">
        <v>16900.91</v>
      </c>
      <c r="EZ1386" s="149"/>
      <c r="FA1386" s="231"/>
      <c r="FB1386" s="231"/>
      <c r="FC1386" s="231"/>
      <c r="FD1386" s="231"/>
      <c r="FJ1386" s="231" t="s">
        <v>74</v>
      </c>
      <c r="FL1386" s="231"/>
    </row>
    <row r="1387" spans="1:168" s="117" customFormat="1" ht="34.5" x14ac:dyDescent="0.25">
      <c r="A1387" s="232" t="s">
        <v>877</v>
      </c>
      <c r="B1387" s="314" t="s">
        <v>683</v>
      </c>
      <c r="C1387" s="342" t="s">
        <v>684</v>
      </c>
      <c r="D1387" s="342"/>
      <c r="E1387" s="342"/>
      <c r="F1387" s="234" t="s">
        <v>647</v>
      </c>
      <c r="G1387" s="235">
        <v>0.3</v>
      </c>
      <c r="H1387" s="236">
        <v>1</v>
      </c>
      <c r="I1387" s="277">
        <v>0.3</v>
      </c>
      <c r="J1387" s="238"/>
      <c r="K1387" s="235"/>
      <c r="L1387" s="238"/>
      <c r="M1387" s="235"/>
      <c r="N1387" s="239"/>
      <c r="EZ1387" s="149"/>
      <c r="FA1387" s="231"/>
      <c r="FB1387" s="231" t="s">
        <v>684</v>
      </c>
      <c r="FC1387" s="231" t="s">
        <v>9</v>
      </c>
      <c r="FD1387" s="231" t="s">
        <v>9</v>
      </c>
      <c r="FJ1387" s="231"/>
      <c r="FL1387" s="231"/>
    </row>
    <row r="1388" spans="1:168" s="117" customFormat="1" ht="15" x14ac:dyDescent="0.25">
      <c r="A1388" s="240"/>
      <c r="B1388" s="313"/>
      <c r="C1388" s="341" t="s">
        <v>685</v>
      </c>
      <c r="D1388" s="341"/>
      <c r="E1388" s="341"/>
      <c r="F1388" s="341"/>
      <c r="G1388" s="341"/>
      <c r="H1388" s="341"/>
      <c r="I1388" s="341"/>
      <c r="J1388" s="341"/>
      <c r="K1388" s="341"/>
      <c r="L1388" s="341"/>
      <c r="M1388" s="341"/>
      <c r="N1388" s="343"/>
      <c r="EZ1388" s="149"/>
      <c r="FA1388" s="231"/>
      <c r="FB1388" s="231"/>
      <c r="FC1388" s="231"/>
      <c r="FD1388" s="231"/>
      <c r="FE1388" s="164" t="s">
        <v>685</v>
      </c>
      <c r="FJ1388" s="231"/>
      <c r="FL1388" s="231"/>
    </row>
    <row r="1389" spans="1:168" s="117" customFormat="1" ht="68.25" x14ac:dyDescent="0.25">
      <c r="A1389" s="242"/>
      <c r="B1389" s="243" t="s">
        <v>624</v>
      </c>
      <c r="C1389" s="336" t="s">
        <v>625</v>
      </c>
      <c r="D1389" s="336"/>
      <c r="E1389" s="336"/>
      <c r="F1389" s="336"/>
      <c r="G1389" s="336"/>
      <c r="H1389" s="336"/>
      <c r="I1389" s="336"/>
      <c r="J1389" s="336"/>
      <c r="K1389" s="336"/>
      <c r="L1389" s="336"/>
      <c r="M1389" s="336"/>
      <c r="N1389" s="345"/>
      <c r="EZ1389" s="149"/>
      <c r="FA1389" s="231"/>
      <c r="FB1389" s="231"/>
      <c r="FC1389" s="231"/>
      <c r="FD1389" s="231"/>
      <c r="FF1389" s="164" t="s">
        <v>625</v>
      </c>
      <c r="FJ1389" s="231"/>
      <c r="FL1389" s="231"/>
    </row>
    <row r="1390" spans="1:168" s="117" customFormat="1" ht="15" x14ac:dyDescent="0.25">
      <c r="A1390" s="244"/>
      <c r="B1390" s="243" t="s">
        <v>57</v>
      </c>
      <c r="C1390" s="341" t="s">
        <v>64</v>
      </c>
      <c r="D1390" s="341"/>
      <c r="E1390" s="341"/>
      <c r="F1390" s="245"/>
      <c r="G1390" s="246"/>
      <c r="H1390" s="246"/>
      <c r="I1390" s="246"/>
      <c r="J1390" s="249">
        <v>278.99</v>
      </c>
      <c r="K1390" s="248">
        <v>1.1499999999999999</v>
      </c>
      <c r="L1390" s="249">
        <v>96.25</v>
      </c>
      <c r="M1390" s="248">
        <v>49.45</v>
      </c>
      <c r="N1390" s="250">
        <v>4759.5600000000004</v>
      </c>
      <c r="EZ1390" s="149"/>
      <c r="FA1390" s="231"/>
      <c r="FB1390" s="231"/>
      <c r="FC1390" s="231"/>
      <c r="FD1390" s="231"/>
      <c r="FG1390" s="164" t="s">
        <v>64</v>
      </c>
      <c r="FJ1390" s="231"/>
      <c r="FL1390" s="231"/>
    </row>
    <row r="1391" spans="1:168" s="117" customFormat="1" ht="15" x14ac:dyDescent="0.25">
      <c r="A1391" s="244"/>
      <c r="B1391" s="243" t="s">
        <v>75</v>
      </c>
      <c r="C1391" s="341" t="s">
        <v>79</v>
      </c>
      <c r="D1391" s="341"/>
      <c r="E1391" s="341"/>
      <c r="F1391" s="245"/>
      <c r="G1391" s="246"/>
      <c r="H1391" s="246"/>
      <c r="I1391" s="246"/>
      <c r="J1391" s="249">
        <v>90.04</v>
      </c>
      <c r="K1391" s="248">
        <v>1.1499999999999999</v>
      </c>
      <c r="L1391" s="249">
        <v>31.06</v>
      </c>
      <c r="M1391" s="248">
        <v>14.53</v>
      </c>
      <c r="N1391" s="251">
        <v>451.3</v>
      </c>
      <c r="EZ1391" s="149"/>
      <c r="FA1391" s="231"/>
      <c r="FB1391" s="231"/>
      <c r="FC1391" s="231"/>
      <c r="FD1391" s="231"/>
      <c r="FG1391" s="164" t="s">
        <v>79</v>
      </c>
      <c r="FJ1391" s="231"/>
      <c r="FL1391" s="231"/>
    </row>
    <row r="1392" spans="1:168" s="117" customFormat="1" ht="15" x14ac:dyDescent="0.25">
      <c r="A1392" s="244"/>
      <c r="B1392" s="243" t="s">
        <v>80</v>
      </c>
      <c r="C1392" s="341" t="s">
        <v>81</v>
      </c>
      <c r="D1392" s="341"/>
      <c r="E1392" s="341"/>
      <c r="F1392" s="245"/>
      <c r="G1392" s="246"/>
      <c r="H1392" s="246"/>
      <c r="I1392" s="246"/>
      <c r="J1392" s="249">
        <v>5.0199999999999996</v>
      </c>
      <c r="K1392" s="248">
        <v>1.1499999999999999</v>
      </c>
      <c r="L1392" s="249">
        <v>1.73</v>
      </c>
      <c r="M1392" s="248">
        <v>49.45</v>
      </c>
      <c r="N1392" s="251">
        <v>85.55</v>
      </c>
      <c r="EZ1392" s="149"/>
      <c r="FA1392" s="231"/>
      <c r="FB1392" s="231"/>
      <c r="FC1392" s="231"/>
      <c r="FD1392" s="231"/>
      <c r="FG1392" s="164" t="s">
        <v>81</v>
      </c>
      <c r="FJ1392" s="231"/>
      <c r="FL1392" s="231"/>
    </row>
    <row r="1393" spans="1:168" s="117" customFormat="1" ht="15" x14ac:dyDescent="0.25">
      <c r="A1393" s="244"/>
      <c r="B1393" s="243" t="s">
        <v>82</v>
      </c>
      <c r="C1393" s="341" t="s">
        <v>83</v>
      </c>
      <c r="D1393" s="341"/>
      <c r="E1393" s="341"/>
      <c r="F1393" s="245"/>
      <c r="G1393" s="246"/>
      <c r="H1393" s="246"/>
      <c r="I1393" s="246"/>
      <c r="J1393" s="249">
        <v>37.630000000000003</v>
      </c>
      <c r="K1393" s="246"/>
      <c r="L1393" s="249">
        <v>11.29</v>
      </c>
      <c r="M1393" s="248">
        <v>9.1199999999999992</v>
      </c>
      <c r="N1393" s="251">
        <v>102.96</v>
      </c>
      <c r="EZ1393" s="149"/>
      <c r="FA1393" s="231"/>
      <c r="FB1393" s="231"/>
      <c r="FC1393" s="231"/>
      <c r="FD1393" s="231"/>
      <c r="FG1393" s="164" t="s">
        <v>83</v>
      </c>
      <c r="FJ1393" s="231"/>
      <c r="FL1393" s="231"/>
    </row>
    <row r="1394" spans="1:168" s="117" customFormat="1" ht="15" x14ac:dyDescent="0.25">
      <c r="A1394" s="252"/>
      <c r="B1394" s="243"/>
      <c r="C1394" s="341" t="s">
        <v>65</v>
      </c>
      <c r="D1394" s="341"/>
      <c r="E1394" s="341"/>
      <c r="F1394" s="245" t="s">
        <v>66</v>
      </c>
      <c r="G1394" s="248">
        <v>29.68</v>
      </c>
      <c r="H1394" s="248">
        <v>1.1499999999999999</v>
      </c>
      <c r="I1394" s="270">
        <v>10.239599999999999</v>
      </c>
      <c r="J1394" s="254"/>
      <c r="K1394" s="246"/>
      <c r="L1394" s="254"/>
      <c r="M1394" s="246"/>
      <c r="N1394" s="255"/>
      <c r="EZ1394" s="149"/>
      <c r="FA1394" s="231"/>
      <c r="FB1394" s="231"/>
      <c r="FC1394" s="231"/>
      <c r="FD1394" s="231"/>
      <c r="FH1394" s="164" t="s">
        <v>65</v>
      </c>
      <c r="FJ1394" s="231"/>
      <c r="FL1394" s="231"/>
    </row>
    <row r="1395" spans="1:168" s="117" customFormat="1" ht="15" x14ac:dyDescent="0.25">
      <c r="A1395" s="252"/>
      <c r="B1395" s="243"/>
      <c r="C1395" s="341" t="s">
        <v>84</v>
      </c>
      <c r="D1395" s="341"/>
      <c r="E1395" s="341"/>
      <c r="F1395" s="245" t="s">
        <v>66</v>
      </c>
      <c r="G1395" s="271">
        <v>0.4</v>
      </c>
      <c r="H1395" s="248">
        <v>1.1499999999999999</v>
      </c>
      <c r="I1395" s="269">
        <v>0.13800000000000001</v>
      </c>
      <c r="J1395" s="254"/>
      <c r="K1395" s="246"/>
      <c r="L1395" s="254"/>
      <c r="M1395" s="246"/>
      <c r="N1395" s="255"/>
      <c r="EZ1395" s="149"/>
      <c r="FA1395" s="231"/>
      <c r="FB1395" s="231"/>
      <c r="FC1395" s="231"/>
      <c r="FD1395" s="231"/>
      <c r="FH1395" s="164" t="s">
        <v>84</v>
      </c>
      <c r="FJ1395" s="231"/>
      <c r="FL1395" s="231"/>
    </row>
    <row r="1396" spans="1:168" s="117" customFormat="1" ht="15" x14ac:dyDescent="0.25">
      <c r="A1396" s="240"/>
      <c r="B1396" s="243"/>
      <c r="C1396" s="344" t="s">
        <v>67</v>
      </c>
      <c r="D1396" s="344"/>
      <c r="E1396" s="344"/>
      <c r="F1396" s="256"/>
      <c r="G1396" s="257"/>
      <c r="H1396" s="257"/>
      <c r="I1396" s="257"/>
      <c r="J1396" s="259">
        <v>406.66</v>
      </c>
      <c r="K1396" s="257"/>
      <c r="L1396" s="259">
        <v>138.6</v>
      </c>
      <c r="M1396" s="257"/>
      <c r="N1396" s="260">
        <v>5313.82</v>
      </c>
      <c r="EZ1396" s="149"/>
      <c r="FA1396" s="231"/>
      <c r="FB1396" s="231"/>
      <c r="FC1396" s="231"/>
      <c r="FD1396" s="231"/>
      <c r="FI1396" s="164" t="s">
        <v>67</v>
      </c>
      <c r="FJ1396" s="231"/>
      <c r="FL1396" s="231"/>
    </row>
    <row r="1397" spans="1:168" s="117" customFormat="1" ht="15" x14ac:dyDescent="0.25">
      <c r="A1397" s="252"/>
      <c r="B1397" s="243"/>
      <c r="C1397" s="341" t="s">
        <v>68</v>
      </c>
      <c r="D1397" s="341"/>
      <c r="E1397" s="341"/>
      <c r="F1397" s="245"/>
      <c r="G1397" s="246"/>
      <c r="H1397" s="246"/>
      <c r="I1397" s="246"/>
      <c r="J1397" s="254"/>
      <c r="K1397" s="246"/>
      <c r="L1397" s="249">
        <v>97.98</v>
      </c>
      <c r="M1397" s="246"/>
      <c r="N1397" s="250">
        <v>4845.1099999999997</v>
      </c>
      <c r="EZ1397" s="149"/>
      <c r="FA1397" s="231"/>
      <c r="FB1397" s="231"/>
      <c r="FC1397" s="231"/>
      <c r="FD1397" s="231"/>
      <c r="FH1397" s="164" t="s">
        <v>68</v>
      </c>
      <c r="FJ1397" s="231"/>
      <c r="FL1397" s="231"/>
    </row>
    <row r="1398" spans="1:168" s="117" customFormat="1" ht="23.25" x14ac:dyDescent="0.25">
      <c r="A1398" s="252"/>
      <c r="B1398" s="243" t="s">
        <v>649</v>
      </c>
      <c r="C1398" s="341" t="s">
        <v>650</v>
      </c>
      <c r="D1398" s="341"/>
      <c r="E1398" s="341"/>
      <c r="F1398" s="245" t="s">
        <v>71</v>
      </c>
      <c r="G1398" s="261">
        <v>97</v>
      </c>
      <c r="H1398" s="246"/>
      <c r="I1398" s="261">
        <v>97</v>
      </c>
      <c r="J1398" s="254"/>
      <c r="K1398" s="246"/>
      <c r="L1398" s="249">
        <v>95.04</v>
      </c>
      <c r="M1398" s="246"/>
      <c r="N1398" s="250">
        <v>4699.76</v>
      </c>
      <c r="EZ1398" s="149"/>
      <c r="FA1398" s="231"/>
      <c r="FB1398" s="231"/>
      <c r="FC1398" s="231"/>
      <c r="FD1398" s="231"/>
      <c r="FH1398" s="164" t="s">
        <v>650</v>
      </c>
      <c r="FJ1398" s="231"/>
      <c r="FL1398" s="231"/>
    </row>
    <row r="1399" spans="1:168" s="117" customFormat="1" ht="23.25" x14ac:dyDescent="0.25">
      <c r="A1399" s="252"/>
      <c r="B1399" s="243" t="s">
        <v>651</v>
      </c>
      <c r="C1399" s="341" t="s">
        <v>652</v>
      </c>
      <c r="D1399" s="341"/>
      <c r="E1399" s="341"/>
      <c r="F1399" s="245" t="s">
        <v>71</v>
      </c>
      <c r="G1399" s="261">
        <v>51</v>
      </c>
      <c r="H1399" s="246"/>
      <c r="I1399" s="261">
        <v>51</v>
      </c>
      <c r="J1399" s="254"/>
      <c r="K1399" s="246"/>
      <c r="L1399" s="249">
        <v>49.97</v>
      </c>
      <c r="M1399" s="246"/>
      <c r="N1399" s="250">
        <v>2471.0100000000002</v>
      </c>
      <c r="EZ1399" s="149"/>
      <c r="FA1399" s="231"/>
      <c r="FB1399" s="231"/>
      <c r="FC1399" s="231"/>
      <c r="FD1399" s="231"/>
      <c r="FH1399" s="164" t="s">
        <v>652</v>
      </c>
      <c r="FJ1399" s="231"/>
      <c r="FL1399" s="231"/>
    </row>
    <row r="1400" spans="1:168" s="117" customFormat="1" ht="15" x14ac:dyDescent="0.25">
      <c r="A1400" s="262"/>
      <c r="B1400" s="312"/>
      <c r="C1400" s="342" t="s">
        <v>74</v>
      </c>
      <c r="D1400" s="342"/>
      <c r="E1400" s="342"/>
      <c r="F1400" s="234"/>
      <c r="G1400" s="235"/>
      <c r="H1400" s="235"/>
      <c r="I1400" s="235"/>
      <c r="J1400" s="238"/>
      <c r="K1400" s="235"/>
      <c r="L1400" s="264">
        <v>283.61</v>
      </c>
      <c r="M1400" s="257"/>
      <c r="N1400" s="265">
        <v>12484.59</v>
      </c>
      <c r="EZ1400" s="149"/>
      <c r="FA1400" s="231"/>
      <c r="FB1400" s="231"/>
      <c r="FC1400" s="231"/>
      <c r="FD1400" s="231"/>
      <c r="FJ1400" s="231" t="s">
        <v>74</v>
      </c>
      <c r="FL1400" s="231"/>
    </row>
    <row r="1401" spans="1:168" s="117" customFormat="1" ht="45" x14ac:dyDescent="0.25">
      <c r="A1401" s="232" t="s">
        <v>878</v>
      </c>
      <c r="B1401" s="314" t="s">
        <v>583</v>
      </c>
      <c r="C1401" s="342" t="s">
        <v>584</v>
      </c>
      <c r="D1401" s="342"/>
      <c r="E1401" s="342"/>
      <c r="F1401" s="234" t="s">
        <v>290</v>
      </c>
      <c r="G1401" s="235">
        <v>30.6</v>
      </c>
      <c r="H1401" s="236">
        <v>1</v>
      </c>
      <c r="I1401" s="277">
        <v>30.6</v>
      </c>
      <c r="J1401" s="264">
        <v>169.63</v>
      </c>
      <c r="K1401" s="266">
        <v>1.04236</v>
      </c>
      <c r="L1401" s="267">
        <v>5410.56</v>
      </c>
      <c r="M1401" s="268">
        <v>9.1199999999999992</v>
      </c>
      <c r="N1401" s="265">
        <v>49344.31</v>
      </c>
      <c r="EZ1401" s="149"/>
      <c r="FA1401" s="231"/>
      <c r="FB1401" s="231" t="s">
        <v>584</v>
      </c>
      <c r="FC1401" s="231" t="s">
        <v>9</v>
      </c>
      <c r="FD1401" s="231" t="s">
        <v>9</v>
      </c>
      <c r="FJ1401" s="231"/>
      <c r="FL1401" s="231"/>
    </row>
    <row r="1402" spans="1:168" s="117" customFormat="1" ht="15" x14ac:dyDescent="0.25">
      <c r="A1402" s="240"/>
      <c r="B1402" s="313"/>
      <c r="C1402" s="341" t="s">
        <v>686</v>
      </c>
      <c r="D1402" s="341"/>
      <c r="E1402" s="341"/>
      <c r="F1402" s="341"/>
      <c r="G1402" s="341"/>
      <c r="H1402" s="341"/>
      <c r="I1402" s="341"/>
      <c r="J1402" s="341"/>
      <c r="K1402" s="341"/>
      <c r="L1402" s="341"/>
      <c r="M1402" s="341"/>
      <c r="N1402" s="343"/>
      <c r="EZ1402" s="149"/>
      <c r="FA1402" s="231"/>
      <c r="FB1402" s="231"/>
      <c r="FC1402" s="231"/>
      <c r="FD1402" s="231"/>
      <c r="FE1402" s="164" t="s">
        <v>686</v>
      </c>
      <c r="FJ1402" s="231"/>
      <c r="FL1402" s="231"/>
    </row>
    <row r="1403" spans="1:168" s="117" customFormat="1" ht="15" x14ac:dyDescent="0.25">
      <c r="A1403" s="240"/>
      <c r="B1403" s="313"/>
      <c r="C1403" s="341" t="s">
        <v>687</v>
      </c>
      <c r="D1403" s="341"/>
      <c r="E1403" s="341"/>
      <c r="F1403" s="341"/>
      <c r="G1403" s="341"/>
      <c r="H1403" s="341"/>
      <c r="I1403" s="341"/>
      <c r="J1403" s="341"/>
      <c r="K1403" s="341"/>
      <c r="L1403" s="341"/>
      <c r="M1403" s="341"/>
      <c r="N1403" s="343"/>
      <c r="EZ1403" s="149"/>
      <c r="FA1403" s="231"/>
      <c r="FB1403" s="231"/>
      <c r="FC1403" s="231"/>
      <c r="FD1403" s="231"/>
      <c r="FJ1403" s="231"/>
      <c r="FK1403" s="164" t="s">
        <v>687</v>
      </c>
      <c r="FL1403" s="231"/>
    </row>
    <row r="1404" spans="1:168" s="117" customFormat="1" ht="15" x14ac:dyDescent="0.25">
      <c r="A1404" s="242"/>
      <c r="B1404" s="243"/>
      <c r="C1404" s="336" t="s">
        <v>631</v>
      </c>
      <c r="D1404" s="336"/>
      <c r="E1404" s="336"/>
      <c r="F1404" s="336"/>
      <c r="G1404" s="336"/>
      <c r="H1404" s="336"/>
      <c r="I1404" s="336"/>
      <c r="J1404" s="336"/>
      <c r="K1404" s="336"/>
      <c r="L1404" s="336"/>
      <c r="M1404" s="336"/>
      <c r="N1404" s="345"/>
      <c r="EZ1404" s="149"/>
      <c r="FA1404" s="231"/>
      <c r="FB1404" s="231"/>
      <c r="FC1404" s="231"/>
      <c r="FD1404" s="231"/>
      <c r="FF1404" s="164" t="s">
        <v>631</v>
      </c>
      <c r="FJ1404" s="231"/>
      <c r="FL1404" s="231"/>
    </row>
    <row r="1405" spans="1:168" s="117" customFormat="1" ht="15" x14ac:dyDescent="0.25">
      <c r="A1405" s="242"/>
      <c r="B1405" s="243"/>
      <c r="C1405" s="336" t="s">
        <v>632</v>
      </c>
      <c r="D1405" s="336"/>
      <c r="E1405" s="336"/>
      <c r="F1405" s="336"/>
      <c r="G1405" s="336"/>
      <c r="H1405" s="336"/>
      <c r="I1405" s="336"/>
      <c r="J1405" s="336"/>
      <c r="K1405" s="336"/>
      <c r="L1405" s="336"/>
      <c r="M1405" s="336"/>
      <c r="N1405" s="345"/>
      <c r="EZ1405" s="149"/>
      <c r="FA1405" s="231"/>
      <c r="FB1405" s="231"/>
      <c r="FC1405" s="231"/>
      <c r="FD1405" s="231"/>
      <c r="FF1405" s="164" t="s">
        <v>632</v>
      </c>
      <c r="FJ1405" s="231"/>
      <c r="FL1405" s="231"/>
    </row>
    <row r="1406" spans="1:168" s="117" customFormat="1" ht="15" x14ac:dyDescent="0.25">
      <c r="A1406" s="262"/>
      <c r="B1406" s="312"/>
      <c r="C1406" s="342" t="s">
        <v>74</v>
      </c>
      <c r="D1406" s="342"/>
      <c r="E1406" s="342"/>
      <c r="F1406" s="234"/>
      <c r="G1406" s="235"/>
      <c r="H1406" s="235"/>
      <c r="I1406" s="235"/>
      <c r="J1406" s="238"/>
      <c r="K1406" s="235"/>
      <c r="L1406" s="267">
        <v>5410.56</v>
      </c>
      <c r="M1406" s="257"/>
      <c r="N1406" s="265">
        <v>49344.31</v>
      </c>
      <c r="EZ1406" s="149"/>
      <c r="FA1406" s="231"/>
      <c r="FB1406" s="231"/>
      <c r="FC1406" s="231"/>
      <c r="FD1406" s="231"/>
      <c r="FJ1406" s="231" t="s">
        <v>74</v>
      </c>
      <c r="FL1406" s="231"/>
    </row>
    <row r="1407" spans="1:168" s="117" customFormat="1" ht="23.25" x14ac:dyDescent="0.25">
      <c r="A1407" s="232" t="s">
        <v>879</v>
      </c>
      <c r="B1407" s="314" t="s">
        <v>688</v>
      </c>
      <c r="C1407" s="342" t="s">
        <v>689</v>
      </c>
      <c r="D1407" s="342"/>
      <c r="E1407" s="342"/>
      <c r="F1407" s="234" t="s">
        <v>635</v>
      </c>
      <c r="G1407" s="235">
        <v>4.2000000000000003E-2</v>
      </c>
      <c r="H1407" s="236">
        <v>1</v>
      </c>
      <c r="I1407" s="273">
        <v>4.2000000000000003E-2</v>
      </c>
      <c r="J1407" s="238"/>
      <c r="K1407" s="235"/>
      <c r="L1407" s="238"/>
      <c r="M1407" s="235"/>
      <c r="N1407" s="239"/>
      <c r="EZ1407" s="149"/>
      <c r="FA1407" s="231"/>
      <c r="FB1407" s="231" t="s">
        <v>689</v>
      </c>
      <c r="FC1407" s="231" t="s">
        <v>9</v>
      </c>
      <c r="FD1407" s="231" t="s">
        <v>9</v>
      </c>
      <c r="FJ1407" s="231"/>
      <c r="FL1407" s="231"/>
    </row>
    <row r="1408" spans="1:168" s="117" customFormat="1" ht="15" x14ac:dyDescent="0.25">
      <c r="A1408" s="240"/>
      <c r="B1408" s="313"/>
      <c r="C1408" s="341" t="s">
        <v>690</v>
      </c>
      <c r="D1408" s="341"/>
      <c r="E1408" s="341"/>
      <c r="F1408" s="341"/>
      <c r="G1408" s="341"/>
      <c r="H1408" s="341"/>
      <c r="I1408" s="341"/>
      <c r="J1408" s="341"/>
      <c r="K1408" s="341"/>
      <c r="L1408" s="341"/>
      <c r="M1408" s="341"/>
      <c r="N1408" s="343"/>
      <c r="EZ1408" s="149"/>
      <c r="FA1408" s="231"/>
      <c r="FB1408" s="231"/>
      <c r="FC1408" s="231"/>
      <c r="FD1408" s="231"/>
      <c r="FE1408" s="164" t="s">
        <v>690</v>
      </c>
      <c r="FJ1408" s="231"/>
      <c r="FL1408" s="231"/>
    </row>
    <row r="1409" spans="1:168" s="117" customFormat="1" ht="68.25" x14ac:dyDescent="0.25">
      <c r="A1409" s="242"/>
      <c r="B1409" s="243" t="s">
        <v>624</v>
      </c>
      <c r="C1409" s="336" t="s">
        <v>625</v>
      </c>
      <c r="D1409" s="336"/>
      <c r="E1409" s="336"/>
      <c r="F1409" s="336"/>
      <c r="G1409" s="336"/>
      <c r="H1409" s="336"/>
      <c r="I1409" s="336"/>
      <c r="J1409" s="336"/>
      <c r="K1409" s="336"/>
      <c r="L1409" s="336"/>
      <c r="M1409" s="336"/>
      <c r="N1409" s="345"/>
      <c r="EZ1409" s="149"/>
      <c r="FA1409" s="231"/>
      <c r="FB1409" s="231"/>
      <c r="FC1409" s="231"/>
      <c r="FD1409" s="231"/>
      <c r="FF1409" s="164" t="s">
        <v>625</v>
      </c>
      <c r="FJ1409" s="231"/>
      <c r="FL1409" s="231"/>
    </row>
    <row r="1410" spans="1:168" s="117" customFormat="1" ht="15" x14ac:dyDescent="0.25">
      <c r="A1410" s="244"/>
      <c r="B1410" s="243" t="s">
        <v>57</v>
      </c>
      <c r="C1410" s="341" t="s">
        <v>64</v>
      </c>
      <c r="D1410" s="341"/>
      <c r="E1410" s="341"/>
      <c r="F1410" s="245"/>
      <c r="G1410" s="246"/>
      <c r="H1410" s="246"/>
      <c r="I1410" s="246"/>
      <c r="J1410" s="249">
        <v>566.05999999999995</v>
      </c>
      <c r="K1410" s="248">
        <v>1.1499999999999999</v>
      </c>
      <c r="L1410" s="249">
        <v>27.34</v>
      </c>
      <c r="M1410" s="248">
        <v>49.45</v>
      </c>
      <c r="N1410" s="250">
        <v>1351.96</v>
      </c>
      <c r="EZ1410" s="149"/>
      <c r="FA1410" s="231"/>
      <c r="FB1410" s="231"/>
      <c r="FC1410" s="231"/>
      <c r="FD1410" s="231"/>
      <c r="FG1410" s="164" t="s">
        <v>64</v>
      </c>
      <c r="FJ1410" s="231"/>
      <c r="FL1410" s="231"/>
    </row>
    <row r="1411" spans="1:168" s="117" customFormat="1" ht="15" x14ac:dyDescent="0.25">
      <c r="A1411" s="244"/>
      <c r="B1411" s="243" t="s">
        <v>75</v>
      </c>
      <c r="C1411" s="341" t="s">
        <v>79</v>
      </c>
      <c r="D1411" s="341"/>
      <c r="E1411" s="341"/>
      <c r="F1411" s="245"/>
      <c r="G1411" s="246"/>
      <c r="H1411" s="246"/>
      <c r="I1411" s="246"/>
      <c r="J1411" s="249">
        <v>188.94</v>
      </c>
      <c r="K1411" s="248">
        <v>1.1499999999999999</v>
      </c>
      <c r="L1411" s="249">
        <v>9.1300000000000008</v>
      </c>
      <c r="M1411" s="248">
        <v>14.53</v>
      </c>
      <c r="N1411" s="251">
        <v>132.66</v>
      </c>
      <c r="EZ1411" s="149"/>
      <c r="FA1411" s="231"/>
      <c r="FB1411" s="231"/>
      <c r="FC1411" s="231"/>
      <c r="FD1411" s="231"/>
      <c r="FG1411" s="164" t="s">
        <v>79</v>
      </c>
      <c r="FJ1411" s="231"/>
      <c r="FL1411" s="231"/>
    </row>
    <row r="1412" spans="1:168" s="117" customFormat="1" ht="15" x14ac:dyDescent="0.25">
      <c r="A1412" s="244"/>
      <c r="B1412" s="243" t="s">
        <v>80</v>
      </c>
      <c r="C1412" s="341" t="s">
        <v>81</v>
      </c>
      <c r="D1412" s="341"/>
      <c r="E1412" s="341"/>
      <c r="F1412" s="245"/>
      <c r="G1412" s="246"/>
      <c r="H1412" s="246"/>
      <c r="I1412" s="246"/>
      <c r="J1412" s="249">
        <v>3.02</v>
      </c>
      <c r="K1412" s="248">
        <v>1.1499999999999999</v>
      </c>
      <c r="L1412" s="249">
        <v>0.15</v>
      </c>
      <c r="M1412" s="248">
        <v>49.45</v>
      </c>
      <c r="N1412" s="251">
        <v>7.42</v>
      </c>
      <c r="EZ1412" s="149"/>
      <c r="FA1412" s="231"/>
      <c r="FB1412" s="231"/>
      <c r="FC1412" s="231"/>
      <c r="FD1412" s="231"/>
      <c r="FG1412" s="164" t="s">
        <v>81</v>
      </c>
      <c r="FJ1412" s="231"/>
      <c r="FL1412" s="231"/>
    </row>
    <row r="1413" spans="1:168" s="117" customFormat="1" ht="15" x14ac:dyDescent="0.25">
      <c r="A1413" s="244"/>
      <c r="B1413" s="243" t="s">
        <v>82</v>
      </c>
      <c r="C1413" s="341" t="s">
        <v>83</v>
      </c>
      <c r="D1413" s="341"/>
      <c r="E1413" s="341"/>
      <c r="F1413" s="245"/>
      <c r="G1413" s="246"/>
      <c r="H1413" s="246"/>
      <c r="I1413" s="246"/>
      <c r="J1413" s="249">
        <v>63.71</v>
      </c>
      <c r="K1413" s="246"/>
      <c r="L1413" s="249">
        <v>2.68</v>
      </c>
      <c r="M1413" s="248">
        <v>9.1199999999999992</v>
      </c>
      <c r="N1413" s="251">
        <v>24.44</v>
      </c>
      <c r="EZ1413" s="149"/>
      <c r="FA1413" s="231"/>
      <c r="FB1413" s="231"/>
      <c r="FC1413" s="231"/>
      <c r="FD1413" s="231"/>
      <c r="FG1413" s="164" t="s">
        <v>83</v>
      </c>
      <c r="FJ1413" s="231"/>
      <c r="FL1413" s="231"/>
    </row>
    <row r="1414" spans="1:168" s="117" customFormat="1" ht="15" x14ac:dyDescent="0.25">
      <c r="A1414" s="252"/>
      <c r="B1414" s="243"/>
      <c r="C1414" s="341" t="s">
        <v>65</v>
      </c>
      <c r="D1414" s="341"/>
      <c r="E1414" s="341"/>
      <c r="F1414" s="245" t="s">
        <v>66</v>
      </c>
      <c r="G1414" s="248">
        <v>62.41</v>
      </c>
      <c r="H1414" s="248">
        <v>1.1499999999999999</v>
      </c>
      <c r="I1414" s="274">
        <v>3.0144030000000002</v>
      </c>
      <c r="J1414" s="254"/>
      <c r="K1414" s="246"/>
      <c r="L1414" s="254"/>
      <c r="M1414" s="246"/>
      <c r="N1414" s="255"/>
      <c r="EZ1414" s="149"/>
      <c r="FA1414" s="231"/>
      <c r="FB1414" s="231"/>
      <c r="FC1414" s="231"/>
      <c r="FD1414" s="231"/>
      <c r="FH1414" s="164" t="s">
        <v>65</v>
      </c>
      <c r="FJ1414" s="231"/>
      <c r="FL1414" s="231"/>
    </row>
    <row r="1415" spans="1:168" s="117" customFormat="1" ht="15" x14ac:dyDescent="0.25">
      <c r="A1415" s="252"/>
      <c r="B1415" s="243"/>
      <c r="C1415" s="341" t="s">
        <v>84</v>
      </c>
      <c r="D1415" s="341"/>
      <c r="E1415" s="341"/>
      <c r="F1415" s="245" t="s">
        <v>66</v>
      </c>
      <c r="G1415" s="248">
        <v>0.26</v>
      </c>
      <c r="H1415" s="248">
        <v>1.1499999999999999</v>
      </c>
      <c r="I1415" s="274">
        <v>1.2558E-2</v>
      </c>
      <c r="J1415" s="254"/>
      <c r="K1415" s="246"/>
      <c r="L1415" s="254"/>
      <c r="M1415" s="246"/>
      <c r="N1415" s="255"/>
      <c r="EZ1415" s="149"/>
      <c r="FA1415" s="231"/>
      <c r="FB1415" s="231"/>
      <c r="FC1415" s="231"/>
      <c r="FD1415" s="231"/>
      <c r="FH1415" s="164" t="s">
        <v>84</v>
      </c>
      <c r="FJ1415" s="231"/>
      <c r="FL1415" s="231"/>
    </row>
    <row r="1416" spans="1:168" s="117" customFormat="1" ht="15" x14ac:dyDescent="0.25">
      <c r="A1416" s="240"/>
      <c r="B1416" s="243"/>
      <c r="C1416" s="344" t="s">
        <v>67</v>
      </c>
      <c r="D1416" s="344"/>
      <c r="E1416" s="344"/>
      <c r="F1416" s="256"/>
      <c r="G1416" s="257"/>
      <c r="H1416" s="257"/>
      <c r="I1416" s="257"/>
      <c r="J1416" s="259">
        <v>818.71</v>
      </c>
      <c r="K1416" s="257"/>
      <c r="L1416" s="259">
        <v>39.15</v>
      </c>
      <c r="M1416" s="257"/>
      <c r="N1416" s="260">
        <v>1509.06</v>
      </c>
      <c r="EZ1416" s="149"/>
      <c r="FA1416" s="231"/>
      <c r="FB1416" s="231"/>
      <c r="FC1416" s="231"/>
      <c r="FD1416" s="231"/>
      <c r="FI1416" s="164" t="s">
        <v>67</v>
      </c>
      <c r="FJ1416" s="231"/>
      <c r="FL1416" s="231"/>
    </row>
    <row r="1417" spans="1:168" s="117" customFormat="1" ht="15" x14ac:dyDescent="0.25">
      <c r="A1417" s="252"/>
      <c r="B1417" s="243"/>
      <c r="C1417" s="341" t="s">
        <v>68</v>
      </c>
      <c r="D1417" s="341"/>
      <c r="E1417" s="341"/>
      <c r="F1417" s="245"/>
      <c r="G1417" s="246"/>
      <c r="H1417" s="246"/>
      <c r="I1417" s="246"/>
      <c r="J1417" s="254"/>
      <c r="K1417" s="246"/>
      <c r="L1417" s="249">
        <v>27.49</v>
      </c>
      <c r="M1417" s="246"/>
      <c r="N1417" s="250">
        <v>1359.38</v>
      </c>
      <c r="EZ1417" s="149"/>
      <c r="FA1417" s="231"/>
      <c r="FB1417" s="231"/>
      <c r="FC1417" s="231"/>
      <c r="FD1417" s="231"/>
      <c r="FH1417" s="164" t="s">
        <v>68</v>
      </c>
      <c r="FJ1417" s="231"/>
      <c r="FL1417" s="231"/>
    </row>
    <row r="1418" spans="1:168" s="117" customFormat="1" ht="15" x14ac:dyDescent="0.25">
      <c r="A1418" s="252"/>
      <c r="B1418" s="243" t="s">
        <v>691</v>
      </c>
      <c r="C1418" s="341" t="s">
        <v>692</v>
      </c>
      <c r="D1418" s="341"/>
      <c r="E1418" s="341"/>
      <c r="F1418" s="245" t="s">
        <v>71</v>
      </c>
      <c r="G1418" s="261">
        <v>97</v>
      </c>
      <c r="H1418" s="246"/>
      <c r="I1418" s="261">
        <v>97</v>
      </c>
      <c r="J1418" s="254"/>
      <c r="K1418" s="246"/>
      <c r="L1418" s="249">
        <v>26.67</v>
      </c>
      <c r="M1418" s="246"/>
      <c r="N1418" s="250">
        <v>1318.6</v>
      </c>
      <c r="EZ1418" s="149"/>
      <c r="FA1418" s="231"/>
      <c r="FB1418" s="231"/>
      <c r="FC1418" s="231"/>
      <c r="FD1418" s="231"/>
      <c r="FH1418" s="164" t="s">
        <v>692</v>
      </c>
      <c r="FJ1418" s="231"/>
      <c r="FL1418" s="231"/>
    </row>
    <row r="1419" spans="1:168" s="117" customFormat="1" ht="22.5" x14ac:dyDescent="0.25">
      <c r="A1419" s="252"/>
      <c r="B1419" s="243" t="s">
        <v>693</v>
      </c>
      <c r="C1419" s="341" t="s">
        <v>694</v>
      </c>
      <c r="D1419" s="341"/>
      <c r="E1419" s="341"/>
      <c r="F1419" s="245" t="s">
        <v>71</v>
      </c>
      <c r="G1419" s="261">
        <v>55</v>
      </c>
      <c r="H1419" s="248">
        <v>0.85</v>
      </c>
      <c r="I1419" s="248">
        <v>46.75</v>
      </c>
      <c r="J1419" s="254"/>
      <c r="K1419" s="246"/>
      <c r="L1419" s="249">
        <v>12.85</v>
      </c>
      <c r="M1419" s="246"/>
      <c r="N1419" s="251">
        <v>635.51</v>
      </c>
      <c r="EZ1419" s="149"/>
      <c r="FA1419" s="231"/>
      <c r="FB1419" s="231"/>
      <c r="FC1419" s="231"/>
      <c r="FD1419" s="231"/>
      <c r="FH1419" s="164" t="s">
        <v>694</v>
      </c>
      <c r="FJ1419" s="231"/>
      <c r="FL1419" s="231"/>
    </row>
    <row r="1420" spans="1:168" s="117" customFormat="1" ht="15" x14ac:dyDescent="0.25">
      <c r="A1420" s="262"/>
      <c r="B1420" s="312"/>
      <c r="C1420" s="342" t="s">
        <v>74</v>
      </c>
      <c r="D1420" s="342"/>
      <c r="E1420" s="342"/>
      <c r="F1420" s="234"/>
      <c r="G1420" s="235"/>
      <c r="H1420" s="235"/>
      <c r="I1420" s="235"/>
      <c r="J1420" s="238"/>
      <c r="K1420" s="235"/>
      <c r="L1420" s="264">
        <v>78.67</v>
      </c>
      <c r="M1420" s="257"/>
      <c r="N1420" s="265">
        <v>3463.17</v>
      </c>
      <c r="EZ1420" s="149"/>
      <c r="FA1420" s="231"/>
      <c r="FB1420" s="231"/>
      <c r="FC1420" s="231"/>
      <c r="FD1420" s="231"/>
      <c r="FJ1420" s="231" t="s">
        <v>74</v>
      </c>
      <c r="FL1420" s="231"/>
    </row>
    <row r="1421" spans="1:168" s="117" customFormat="1" ht="33.75" x14ac:dyDescent="0.25">
      <c r="A1421" s="232" t="s">
        <v>880</v>
      </c>
      <c r="B1421" s="314" t="s">
        <v>585</v>
      </c>
      <c r="C1421" s="342" t="s">
        <v>586</v>
      </c>
      <c r="D1421" s="342"/>
      <c r="E1421" s="342"/>
      <c r="F1421" s="234" t="s">
        <v>484</v>
      </c>
      <c r="G1421" s="235">
        <v>6.3</v>
      </c>
      <c r="H1421" s="236">
        <v>1</v>
      </c>
      <c r="I1421" s="277">
        <v>6.3</v>
      </c>
      <c r="J1421" s="264">
        <v>174.98</v>
      </c>
      <c r="K1421" s="266">
        <v>1.04236</v>
      </c>
      <c r="L1421" s="267">
        <v>1149.07</v>
      </c>
      <c r="M1421" s="268">
        <v>9.1199999999999992</v>
      </c>
      <c r="N1421" s="265">
        <v>10479.52</v>
      </c>
      <c r="EZ1421" s="149"/>
      <c r="FA1421" s="231"/>
      <c r="FB1421" s="231" t="s">
        <v>586</v>
      </c>
      <c r="FC1421" s="231" t="s">
        <v>9</v>
      </c>
      <c r="FD1421" s="231" t="s">
        <v>9</v>
      </c>
      <c r="FJ1421" s="231"/>
      <c r="FL1421" s="231"/>
    </row>
    <row r="1422" spans="1:168" s="117" customFormat="1" ht="15" x14ac:dyDescent="0.25">
      <c r="A1422" s="240"/>
      <c r="B1422" s="313"/>
      <c r="C1422" s="341" t="s">
        <v>695</v>
      </c>
      <c r="D1422" s="341"/>
      <c r="E1422" s="341"/>
      <c r="F1422" s="341"/>
      <c r="G1422" s="341"/>
      <c r="H1422" s="341"/>
      <c r="I1422" s="341"/>
      <c r="J1422" s="341"/>
      <c r="K1422" s="341"/>
      <c r="L1422" s="341"/>
      <c r="M1422" s="341"/>
      <c r="N1422" s="343"/>
      <c r="EZ1422" s="149"/>
      <c r="FA1422" s="231"/>
      <c r="FB1422" s="231"/>
      <c r="FC1422" s="231"/>
      <c r="FD1422" s="231"/>
      <c r="FJ1422" s="231"/>
      <c r="FK1422" s="164" t="s">
        <v>695</v>
      </c>
      <c r="FL1422" s="231"/>
    </row>
    <row r="1423" spans="1:168" s="117" customFormat="1" ht="15" x14ac:dyDescent="0.25">
      <c r="A1423" s="242"/>
      <c r="B1423" s="243"/>
      <c r="C1423" s="336" t="s">
        <v>631</v>
      </c>
      <c r="D1423" s="336"/>
      <c r="E1423" s="336"/>
      <c r="F1423" s="336"/>
      <c r="G1423" s="336"/>
      <c r="H1423" s="336"/>
      <c r="I1423" s="336"/>
      <c r="J1423" s="336"/>
      <c r="K1423" s="336"/>
      <c r="L1423" s="336"/>
      <c r="M1423" s="336"/>
      <c r="N1423" s="345"/>
      <c r="EZ1423" s="149"/>
      <c r="FA1423" s="231"/>
      <c r="FB1423" s="231"/>
      <c r="FC1423" s="231"/>
      <c r="FD1423" s="231"/>
      <c r="FF1423" s="164" t="s">
        <v>631</v>
      </c>
      <c r="FJ1423" s="231"/>
      <c r="FL1423" s="231"/>
    </row>
    <row r="1424" spans="1:168" s="117" customFormat="1" ht="15" x14ac:dyDescent="0.25">
      <c r="A1424" s="242"/>
      <c r="B1424" s="243"/>
      <c r="C1424" s="336" t="s">
        <v>632</v>
      </c>
      <c r="D1424" s="336"/>
      <c r="E1424" s="336"/>
      <c r="F1424" s="336"/>
      <c r="G1424" s="336"/>
      <c r="H1424" s="336"/>
      <c r="I1424" s="336"/>
      <c r="J1424" s="336"/>
      <c r="K1424" s="336"/>
      <c r="L1424" s="336"/>
      <c r="M1424" s="336"/>
      <c r="N1424" s="345"/>
      <c r="EZ1424" s="149"/>
      <c r="FA1424" s="231"/>
      <c r="FB1424" s="231"/>
      <c r="FC1424" s="231"/>
      <c r="FD1424" s="231"/>
      <c r="FF1424" s="164" t="s">
        <v>632</v>
      </c>
      <c r="FJ1424" s="231"/>
      <c r="FL1424" s="231"/>
    </row>
    <row r="1425" spans="1:168" s="117" customFormat="1" ht="15" x14ac:dyDescent="0.25">
      <c r="A1425" s="262"/>
      <c r="B1425" s="312"/>
      <c r="C1425" s="342" t="s">
        <v>74</v>
      </c>
      <c r="D1425" s="342"/>
      <c r="E1425" s="342"/>
      <c r="F1425" s="234"/>
      <c r="G1425" s="235"/>
      <c r="H1425" s="235"/>
      <c r="I1425" s="235"/>
      <c r="J1425" s="238"/>
      <c r="K1425" s="235"/>
      <c r="L1425" s="267">
        <v>1149.07</v>
      </c>
      <c r="M1425" s="257"/>
      <c r="N1425" s="265">
        <v>10479.52</v>
      </c>
      <c r="EZ1425" s="149"/>
      <c r="FA1425" s="231"/>
      <c r="FB1425" s="231"/>
      <c r="FC1425" s="231"/>
      <c r="FD1425" s="231"/>
      <c r="FJ1425" s="231" t="s">
        <v>74</v>
      </c>
      <c r="FL1425" s="231"/>
    </row>
    <row r="1426" spans="1:168" s="117" customFormat="1" ht="45.75" x14ac:dyDescent="0.25">
      <c r="A1426" s="232" t="s">
        <v>881</v>
      </c>
      <c r="B1426" s="314" t="s">
        <v>683</v>
      </c>
      <c r="C1426" s="342" t="s">
        <v>834</v>
      </c>
      <c r="D1426" s="342"/>
      <c r="E1426" s="342"/>
      <c r="F1426" s="234" t="s">
        <v>647</v>
      </c>
      <c r="G1426" s="235">
        <v>2.16</v>
      </c>
      <c r="H1426" s="236">
        <v>1</v>
      </c>
      <c r="I1426" s="268">
        <v>2.16</v>
      </c>
      <c r="J1426" s="238"/>
      <c r="K1426" s="235"/>
      <c r="L1426" s="238"/>
      <c r="M1426" s="235"/>
      <c r="N1426" s="239"/>
      <c r="EZ1426" s="149"/>
      <c r="FA1426" s="231"/>
      <c r="FB1426" s="231" t="s">
        <v>834</v>
      </c>
      <c r="FC1426" s="231" t="s">
        <v>9</v>
      </c>
      <c r="FD1426" s="231" t="s">
        <v>9</v>
      </c>
      <c r="FJ1426" s="231"/>
      <c r="FL1426" s="231"/>
    </row>
    <row r="1427" spans="1:168" s="117" customFormat="1" ht="15" x14ac:dyDescent="0.25">
      <c r="A1427" s="240"/>
      <c r="B1427" s="313"/>
      <c r="C1427" s="341" t="s">
        <v>830</v>
      </c>
      <c r="D1427" s="341"/>
      <c r="E1427" s="341"/>
      <c r="F1427" s="341"/>
      <c r="G1427" s="341"/>
      <c r="H1427" s="341"/>
      <c r="I1427" s="341"/>
      <c r="J1427" s="341"/>
      <c r="K1427" s="341"/>
      <c r="L1427" s="341"/>
      <c r="M1427" s="341"/>
      <c r="N1427" s="343"/>
      <c r="EZ1427" s="149"/>
      <c r="FA1427" s="231"/>
      <c r="FB1427" s="231"/>
      <c r="FC1427" s="231"/>
      <c r="FD1427" s="231"/>
      <c r="FE1427" s="164" t="s">
        <v>830</v>
      </c>
      <c r="FJ1427" s="231"/>
      <c r="FL1427" s="231"/>
    </row>
    <row r="1428" spans="1:168" s="117" customFormat="1" ht="68.25" x14ac:dyDescent="0.25">
      <c r="A1428" s="242"/>
      <c r="B1428" s="243" t="s">
        <v>624</v>
      </c>
      <c r="C1428" s="336" t="s">
        <v>625</v>
      </c>
      <c r="D1428" s="336"/>
      <c r="E1428" s="336"/>
      <c r="F1428" s="336"/>
      <c r="G1428" s="336"/>
      <c r="H1428" s="336"/>
      <c r="I1428" s="336"/>
      <c r="J1428" s="336"/>
      <c r="K1428" s="336"/>
      <c r="L1428" s="336"/>
      <c r="M1428" s="336"/>
      <c r="N1428" s="345"/>
      <c r="EZ1428" s="149"/>
      <c r="FA1428" s="231"/>
      <c r="FB1428" s="231"/>
      <c r="FC1428" s="231"/>
      <c r="FD1428" s="231"/>
      <c r="FF1428" s="164" t="s">
        <v>625</v>
      </c>
      <c r="FJ1428" s="231"/>
      <c r="FL1428" s="231"/>
    </row>
    <row r="1429" spans="1:168" s="117" customFormat="1" ht="15" x14ac:dyDescent="0.25">
      <c r="A1429" s="242"/>
      <c r="B1429" s="243" t="s">
        <v>699</v>
      </c>
      <c r="C1429" s="336" t="s">
        <v>700</v>
      </c>
      <c r="D1429" s="336"/>
      <c r="E1429" s="336"/>
      <c r="F1429" s="336"/>
      <c r="G1429" s="336"/>
      <c r="H1429" s="336"/>
      <c r="I1429" s="336"/>
      <c r="J1429" s="336"/>
      <c r="K1429" s="336"/>
      <c r="L1429" s="336"/>
      <c r="M1429" s="336"/>
      <c r="N1429" s="345"/>
      <c r="EZ1429" s="149"/>
      <c r="FA1429" s="231"/>
      <c r="FB1429" s="231"/>
      <c r="FC1429" s="231"/>
      <c r="FD1429" s="231"/>
      <c r="FF1429" s="164" t="s">
        <v>700</v>
      </c>
      <c r="FJ1429" s="231"/>
      <c r="FL1429" s="231"/>
    </row>
    <row r="1430" spans="1:168" s="117" customFormat="1" ht="15" x14ac:dyDescent="0.25">
      <c r="A1430" s="244"/>
      <c r="B1430" s="243" t="s">
        <v>57</v>
      </c>
      <c r="C1430" s="341" t="s">
        <v>64</v>
      </c>
      <c r="D1430" s="341"/>
      <c r="E1430" s="341"/>
      <c r="F1430" s="245"/>
      <c r="G1430" s="246"/>
      <c r="H1430" s="246"/>
      <c r="I1430" s="246"/>
      <c r="J1430" s="249">
        <v>278.99</v>
      </c>
      <c r="K1430" s="269">
        <v>1.2649999999999999</v>
      </c>
      <c r="L1430" s="249">
        <v>762.31</v>
      </c>
      <c r="M1430" s="248">
        <v>49.45</v>
      </c>
      <c r="N1430" s="250">
        <v>37696.230000000003</v>
      </c>
      <c r="EZ1430" s="149"/>
      <c r="FA1430" s="231"/>
      <c r="FB1430" s="231"/>
      <c r="FC1430" s="231"/>
      <c r="FD1430" s="231"/>
      <c r="FG1430" s="164" t="s">
        <v>64</v>
      </c>
      <c r="FJ1430" s="231"/>
      <c r="FL1430" s="231"/>
    </row>
    <row r="1431" spans="1:168" s="117" customFormat="1" ht="15" x14ac:dyDescent="0.25">
      <c r="A1431" s="244"/>
      <c r="B1431" s="243" t="s">
        <v>75</v>
      </c>
      <c r="C1431" s="341" t="s">
        <v>79</v>
      </c>
      <c r="D1431" s="341"/>
      <c r="E1431" s="341"/>
      <c r="F1431" s="245"/>
      <c r="G1431" s="246"/>
      <c r="H1431" s="246"/>
      <c r="I1431" s="246"/>
      <c r="J1431" s="249">
        <v>90.04</v>
      </c>
      <c r="K1431" s="248">
        <v>1.1499999999999999</v>
      </c>
      <c r="L1431" s="249">
        <v>223.66</v>
      </c>
      <c r="M1431" s="248">
        <v>14.53</v>
      </c>
      <c r="N1431" s="250">
        <v>3249.78</v>
      </c>
      <c r="EZ1431" s="149"/>
      <c r="FA1431" s="231"/>
      <c r="FB1431" s="231"/>
      <c r="FC1431" s="231"/>
      <c r="FD1431" s="231"/>
      <c r="FG1431" s="164" t="s">
        <v>79</v>
      </c>
      <c r="FJ1431" s="231"/>
      <c r="FL1431" s="231"/>
    </row>
    <row r="1432" spans="1:168" s="117" customFormat="1" ht="15" x14ac:dyDescent="0.25">
      <c r="A1432" s="244"/>
      <c r="B1432" s="243" t="s">
        <v>80</v>
      </c>
      <c r="C1432" s="341" t="s">
        <v>81</v>
      </c>
      <c r="D1432" s="341"/>
      <c r="E1432" s="341"/>
      <c r="F1432" s="245"/>
      <c r="G1432" s="246"/>
      <c r="H1432" s="246"/>
      <c r="I1432" s="246"/>
      <c r="J1432" s="249">
        <v>5.0199999999999996</v>
      </c>
      <c r="K1432" s="248">
        <v>1.1499999999999999</v>
      </c>
      <c r="L1432" s="249">
        <v>12.47</v>
      </c>
      <c r="M1432" s="248">
        <v>49.45</v>
      </c>
      <c r="N1432" s="251">
        <v>616.64</v>
      </c>
      <c r="EZ1432" s="149"/>
      <c r="FA1432" s="231"/>
      <c r="FB1432" s="231"/>
      <c r="FC1432" s="231"/>
      <c r="FD1432" s="231"/>
      <c r="FG1432" s="164" t="s">
        <v>81</v>
      </c>
      <c r="FJ1432" s="231"/>
      <c r="FL1432" s="231"/>
    </row>
    <row r="1433" spans="1:168" s="117" customFormat="1" ht="15" x14ac:dyDescent="0.25">
      <c r="A1433" s="244"/>
      <c r="B1433" s="243" t="s">
        <v>82</v>
      </c>
      <c r="C1433" s="341" t="s">
        <v>83</v>
      </c>
      <c r="D1433" s="341"/>
      <c r="E1433" s="341"/>
      <c r="F1433" s="245"/>
      <c r="G1433" s="246"/>
      <c r="H1433" s="246"/>
      <c r="I1433" s="246"/>
      <c r="J1433" s="249">
        <v>37.630000000000003</v>
      </c>
      <c r="K1433" s="246"/>
      <c r="L1433" s="249">
        <v>81.28</v>
      </c>
      <c r="M1433" s="248">
        <v>9.1199999999999992</v>
      </c>
      <c r="N1433" s="251">
        <v>741.27</v>
      </c>
      <c r="EZ1433" s="149"/>
      <c r="FA1433" s="231"/>
      <c r="FB1433" s="231"/>
      <c r="FC1433" s="231"/>
      <c r="FD1433" s="231"/>
      <c r="FG1433" s="164" t="s">
        <v>83</v>
      </c>
      <c r="FJ1433" s="231"/>
      <c r="FL1433" s="231"/>
    </row>
    <row r="1434" spans="1:168" s="117" customFormat="1" ht="15" x14ac:dyDescent="0.25">
      <c r="A1434" s="252"/>
      <c r="B1434" s="243"/>
      <c r="C1434" s="341" t="s">
        <v>65</v>
      </c>
      <c r="D1434" s="341"/>
      <c r="E1434" s="341"/>
      <c r="F1434" s="245" t="s">
        <v>66</v>
      </c>
      <c r="G1434" s="248">
        <v>29.68</v>
      </c>
      <c r="H1434" s="269">
        <v>1.2649999999999999</v>
      </c>
      <c r="I1434" s="274">
        <v>81.097632000000004</v>
      </c>
      <c r="J1434" s="254"/>
      <c r="K1434" s="246"/>
      <c r="L1434" s="254"/>
      <c r="M1434" s="246"/>
      <c r="N1434" s="255"/>
      <c r="EZ1434" s="149"/>
      <c r="FA1434" s="231"/>
      <c r="FB1434" s="231"/>
      <c r="FC1434" s="231"/>
      <c r="FD1434" s="231"/>
      <c r="FH1434" s="164" t="s">
        <v>65</v>
      </c>
      <c r="FJ1434" s="231"/>
      <c r="FL1434" s="231"/>
    </row>
    <row r="1435" spans="1:168" s="117" customFormat="1" ht="15" x14ac:dyDescent="0.25">
      <c r="A1435" s="252"/>
      <c r="B1435" s="243"/>
      <c r="C1435" s="341" t="s">
        <v>84</v>
      </c>
      <c r="D1435" s="341"/>
      <c r="E1435" s="341"/>
      <c r="F1435" s="245" t="s">
        <v>66</v>
      </c>
      <c r="G1435" s="271">
        <v>0.4</v>
      </c>
      <c r="H1435" s="248">
        <v>1.1499999999999999</v>
      </c>
      <c r="I1435" s="270">
        <v>0.99360000000000004</v>
      </c>
      <c r="J1435" s="254"/>
      <c r="K1435" s="246"/>
      <c r="L1435" s="254"/>
      <c r="M1435" s="246"/>
      <c r="N1435" s="255"/>
      <c r="EZ1435" s="149"/>
      <c r="FA1435" s="231"/>
      <c r="FB1435" s="231"/>
      <c r="FC1435" s="231"/>
      <c r="FD1435" s="231"/>
      <c r="FH1435" s="164" t="s">
        <v>84</v>
      </c>
      <c r="FJ1435" s="231"/>
      <c r="FL1435" s="231"/>
    </row>
    <row r="1436" spans="1:168" s="117" customFormat="1" ht="15" x14ac:dyDescent="0.25">
      <c r="A1436" s="240"/>
      <c r="B1436" s="243"/>
      <c r="C1436" s="344" t="s">
        <v>67</v>
      </c>
      <c r="D1436" s="344"/>
      <c r="E1436" s="344"/>
      <c r="F1436" s="256"/>
      <c r="G1436" s="257"/>
      <c r="H1436" s="257"/>
      <c r="I1436" s="257"/>
      <c r="J1436" s="259">
        <v>406.66</v>
      </c>
      <c r="K1436" s="257"/>
      <c r="L1436" s="258">
        <v>1067.25</v>
      </c>
      <c r="M1436" s="257"/>
      <c r="N1436" s="260">
        <v>41687.279999999999</v>
      </c>
      <c r="EZ1436" s="149"/>
      <c r="FA1436" s="231"/>
      <c r="FB1436" s="231"/>
      <c r="FC1436" s="231"/>
      <c r="FD1436" s="231"/>
      <c r="FI1436" s="164" t="s">
        <v>67</v>
      </c>
      <c r="FJ1436" s="231"/>
      <c r="FL1436" s="231"/>
    </row>
    <row r="1437" spans="1:168" s="117" customFormat="1" ht="15" x14ac:dyDescent="0.25">
      <c r="A1437" s="252"/>
      <c r="B1437" s="243"/>
      <c r="C1437" s="341" t="s">
        <v>68</v>
      </c>
      <c r="D1437" s="341"/>
      <c r="E1437" s="341"/>
      <c r="F1437" s="245"/>
      <c r="G1437" s="246"/>
      <c r="H1437" s="246"/>
      <c r="I1437" s="246"/>
      <c r="J1437" s="254"/>
      <c r="K1437" s="246"/>
      <c r="L1437" s="249">
        <v>774.78</v>
      </c>
      <c r="M1437" s="246"/>
      <c r="N1437" s="250">
        <v>38312.870000000003</v>
      </c>
      <c r="EZ1437" s="149"/>
      <c r="FA1437" s="231"/>
      <c r="FB1437" s="231"/>
      <c r="FC1437" s="231"/>
      <c r="FD1437" s="231"/>
      <c r="FH1437" s="164" t="s">
        <v>68</v>
      </c>
      <c r="FJ1437" s="231"/>
      <c r="FL1437" s="231"/>
    </row>
    <row r="1438" spans="1:168" s="117" customFormat="1" ht="23.25" x14ac:dyDescent="0.25">
      <c r="A1438" s="252"/>
      <c r="B1438" s="243" t="s">
        <v>649</v>
      </c>
      <c r="C1438" s="341" t="s">
        <v>650</v>
      </c>
      <c r="D1438" s="341"/>
      <c r="E1438" s="341"/>
      <c r="F1438" s="245" t="s">
        <v>71</v>
      </c>
      <c r="G1438" s="261">
        <v>97</v>
      </c>
      <c r="H1438" s="246"/>
      <c r="I1438" s="261">
        <v>97</v>
      </c>
      <c r="J1438" s="254"/>
      <c r="K1438" s="246"/>
      <c r="L1438" s="249">
        <v>751.54</v>
      </c>
      <c r="M1438" s="246"/>
      <c r="N1438" s="250">
        <v>37163.480000000003</v>
      </c>
      <c r="EZ1438" s="149"/>
      <c r="FA1438" s="231"/>
      <c r="FB1438" s="231"/>
      <c r="FC1438" s="231"/>
      <c r="FD1438" s="231"/>
      <c r="FH1438" s="164" t="s">
        <v>650</v>
      </c>
      <c r="FJ1438" s="231"/>
      <c r="FL1438" s="231"/>
    </row>
    <row r="1439" spans="1:168" s="117" customFormat="1" ht="23.25" x14ac:dyDescent="0.25">
      <c r="A1439" s="252"/>
      <c r="B1439" s="243" t="s">
        <v>651</v>
      </c>
      <c r="C1439" s="341" t="s">
        <v>652</v>
      </c>
      <c r="D1439" s="341"/>
      <c r="E1439" s="341"/>
      <c r="F1439" s="245" t="s">
        <v>71</v>
      </c>
      <c r="G1439" s="261">
        <v>51</v>
      </c>
      <c r="H1439" s="246"/>
      <c r="I1439" s="261">
        <v>51</v>
      </c>
      <c r="J1439" s="254"/>
      <c r="K1439" s="246"/>
      <c r="L1439" s="249">
        <v>395.14</v>
      </c>
      <c r="M1439" s="246"/>
      <c r="N1439" s="250">
        <v>19539.560000000001</v>
      </c>
      <c r="EZ1439" s="149"/>
      <c r="FA1439" s="231"/>
      <c r="FB1439" s="231"/>
      <c r="FC1439" s="231"/>
      <c r="FD1439" s="231"/>
      <c r="FH1439" s="164" t="s">
        <v>652</v>
      </c>
      <c r="FJ1439" s="231"/>
      <c r="FL1439" s="231"/>
    </row>
    <row r="1440" spans="1:168" s="117" customFormat="1" ht="15" x14ac:dyDescent="0.25">
      <c r="A1440" s="262"/>
      <c r="B1440" s="312"/>
      <c r="C1440" s="342" t="s">
        <v>74</v>
      </c>
      <c r="D1440" s="342"/>
      <c r="E1440" s="342"/>
      <c r="F1440" s="234"/>
      <c r="G1440" s="235"/>
      <c r="H1440" s="235"/>
      <c r="I1440" s="235"/>
      <c r="J1440" s="238"/>
      <c r="K1440" s="235"/>
      <c r="L1440" s="267">
        <v>2213.9299999999998</v>
      </c>
      <c r="M1440" s="257"/>
      <c r="N1440" s="265">
        <v>98390.32</v>
      </c>
      <c r="EZ1440" s="149"/>
      <c r="FA1440" s="231"/>
      <c r="FB1440" s="231"/>
      <c r="FC1440" s="231"/>
      <c r="FD1440" s="231"/>
      <c r="FJ1440" s="231" t="s">
        <v>74</v>
      </c>
      <c r="FL1440" s="231"/>
    </row>
    <row r="1441" spans="1:168" s="117" customFormat="1" ht="45" x14ac:dyDescent="0.25">
      <c r="A1441" s="232" t="s">
        <v>882</v>
      </c>
      <c r="B1441" s="314" t="s">
        <v>583</v>
      </c>
      <c r="C1441" s="342" t="s">
        <v>584</v>
      </c>
      <c r="D1441" s="342"/>
      <c r="E1441" s="342"/>
      <c r="F1441" s="234" t="s">
        <v>290</v>
      </c>
      <c r="G1441" s="235">
        <v>220.32</v>
      </c>
      <c r="H1441" s="236">
        <v>1</v>
      </c>
      <c r="I1441" s="268">
        <v>220.32</v>
      </c>
      <c r="J1441" s="264">
        <v>169.63</v>
      </c>
      <c r="K1441" s="266">
        <v>1.04236</v>
      </c>
      <c r="L1441" s="267">
        <v>38956</v>
      </c>
      <c r="M1441" s="268">
        <v>9.1199999999999992</v>
      </c>
      <c r="N1441" s="265">
        <v>355278.72</v>
      </c>
      <c r="EZ1441" s="149"/>
      <c r="FA1441" s="231"/>
      <c r="FB1441" s="231" t="s">
        <v>584</v>
      </c>
      <c r="FC1441" s="231" t="s">
        <v>9</v>
      </c>
      <c r="FD1441" s="231" t="s">
        <v>9</v>
      </c>
      <c r="FJ1441" s="231"/>
      <c r="FL1441" s="231"/>
    </row>
    <row r="1442" spans="1:168" s="117" customFormat="1" ht="15" x14ac:dyDescent="0.25">
      <c r="A1442" s="240"/>
      <c r="B1442" s="313"/>
      <c r="C1442" s="341" t="s">
        <v>832</v>
      </c>
      <c r="D1442" s="341"/>
      <c r="E1442" s="341"/>
      <c r="F1442" s="341"/>
      <c r="G1442" s="341"/>
      <c r="H1442" s="341"/>
      <c r="I1442" s="341"/>
      <c r="J1442" s="341"/>
      <c r="K1442" s="341"/>
      <c r="L1442" s="341"/>
      <c r="M1442" s="341"/>
      <c r="N1442" s="343"/>
      <c r="EZ1442" s="149"/>
      <c r="FA1442" s="231"/>
      <c r="FB1442" s="231"/>
      <c r="FC1442" s="231"/>
      <c r="FD1442" s="231"/>
      <c r="FE1442" s="164" t="s">
        <v>832</v>
      </c>
      <c r="FJ1442" s="231"/>
      <c r="FL1442" s="231"/>
    </row>
    <row r="1443" spans="1:168" s="117" customFormat="1" ht="15" x14ac:dyDescent="0.25">
      <c r="A1443" s="240"/>
      <c r="B1443" s="313"/>
      <c r="C1443" s="341" t="s">
        <v>687</v>
      </c>
      <c r="D1443" s="341"/>
      <c r="E1443" s="341"/>
      <c r="F1443" s="341"/>
      <c r="G1443" s="341"/>
      <c r="H1443" s="341"/>
      <c r="I1443" s="341"/>
      <c r="J1443" s="341"/>
      <c r="K1443" s="341"/>
      <c r="L1443" s="341"/>
      <c r="M1443" s="341"/>
      <c r="N1443" s="343"/>
      <c r="EZ1443" s="149"/>
      <c r="FA1443" s="231"/>
      <c r="FB1443" s="231"/>
      <c r="FC1443" s="231"/>
      <c r="FD1443" s="231"/>
      <c r="FJ1443" s="231"/>
      <c r="FK1443" s="164" t="s">
        <v>687</v>
      </c>
      <c r="FL1443" s="231"/>
    </row>
    <row r="1444" spans="1:168" s="117" customFormat="1" ht="15" x14ac:dyDescent="0.25">
      <c r="A1444" s="242"/>
      <c r="B1444" s="243"/>
      <c r="C1444" s="336" t="s">
        <v>631</v>
      </c>
      <c r="D1444" s="336"/>
      <c r="E1444" s="336"/>
      <c r="F1444" s="336"/>
      <c r="G1444" s="336"/>
      <c r="H1444" s="336"/>
      <c r="I1444" s="336"/>
      <c r="J1444" s="336"/>
      <c r="K1444" s="336"/>
      <c r="L1444" s="336"/>
      <c r="M1444" s="336"/>
      <c r="N1444" s="345"/>
      <c r="EZ1444" s="149"/>
      <c r="FA1444" s="231"/>
      <c r="FB1444" s="231"/>
      <c r="FC1444" s="231"/>
      <c r="FD1444" s="231"/>
      <c r="FF1444" s="164" t="s">
        <v>631</v>
      </c>
      <c r="FJ1444" s="231"/>
      <c r="FL1444" s="231"/>
    </row>
    <row r="1445" spans="1:168" s="117" customFormat="1" ht="15" x14ac:dyDescent="0.25">
      <c r="A1445" s="242"/>
      <c r="B1445" s="243"/>
      <c r="C1445" s="336" t="s">
        <v>632</v>
      </c>
      <c r="D1445" s="336"/>
      <c r="E1445" s="336"/>
      <c r="F1445" s="336"/>
      <c r="G1445" s="336"/>
      <c r="H1445" s="336"/>
      <c r="I1445" s="336"/>
      <c r="J1445" s="336"/>
      <c r="K1445" s="336"/>
      <c r="L1445" s="336"/>
      <c r="M1445" s="336"/>
      <c r="N1445" s="345"/>
      <c r="EZ1445" s="149"/>
      <c r="FA1445" s="231"/>
      <c r="FB1445" s="231"/>
      <c r="FC1445" s="231"/>
      <c r="FD1445" s="231"/>
      <c r="FF1445" s="164" t="s">
        <v>632</v>
      </c>
      <c r="FJ1445" s="231"/>
      <c r="FL1445" s="231"/>
    </row>
    <row r="1446" spans="1:168" s="117" customFormat="1" ht="15" x14ac:dyDescent="0.25">
      <c r="A1446" s="262"/>
      <c r="B1446" s="312"/>
      <c r="C1446" s="342" t="s">
        <v>74</v>
      </c>
      <c r="D1446" s="342"/>
      <c r="E1446" s="342"/>
      <c r="F1446" s="234"/>
      <c r="G1446" s="235"/>
      <c r="H1446" s="235"/>
      <c r="I1446" s="235"/>
      <c r="J1446" s="238"/>
      <c r="K1446" s="235"/>
      <c r="L1446" s="267">
        <v>38956</v>
      </c>
      <c r="M1446" s="257"/>
      <c r="N1446" s="265">
        <v>355278.72</v>
      </c>
      <c r="EZ1446" s="149"/>
      <c r="FA1446" s="231"/>
      <c r="FB1446" s="231"/>
      <c r="FC1446" s="231"/>
      <c r="FD1446" s="231"/>
      <c r="FJ1446" s="231" t="s">
        <v>74</v>
      </c>
      <c r="FL1446" s="231"/>
    </row>
    <row r="1447" spans="1:168" s="117" customFormat="1" ht="45.75" x14ac:dyDescent="0.25">
      <c r="A1447" s="232" t="s">
        <v>883</v>
      </c>
      <c r="B1447" s="314" t="s">
        <v>683</v>
      </c>
      <c r="C1447" s="342" t="s">
        <v>834</v>
      </c>
      <c r="D1447" s="342"/>
      <c r="E1447" s="342"/>
      <c r="F1447" s="234" t="s">
        <v>647</v>
      </c>
      <c r="G1447" s="235">
        <v>0.05</v>
      </c>
      <c r="H1447" s="236">
        <v>1</v>
      </c>
      <c r="I1447" s="268">
        <v>0.05</v>
      </c>
      <c r="J1447" s="238"/>
      <c r="K1447" s="235"/>
      <c r="L1447" s="238"/>
      <c r="M1447" s="235"/>
      <c r="N1447" s="239"/>
      <c r="EZ1447" s="149"/>
      <c r="FA1447" s="231"/>
      <c r="FB1447" s="231" t="s">
        <v>834</v>
      </c>
      <c r="FC1447" s="231" t="s">
        <v>9</v>
      </c>
      <c r="FD1447" s="231" t="s">
        <v>9</v>
      </c>
      <c r="FJ1447" s="231"/>
      <c r="FL1447" s="231"/>
    </row>
    <row r="1448" spans="1:168" s="117" customFormat="1" ht="15" x14ac:dyDescent="0.25">
      <c r="A1448" s="240"/>
      <c r="B1448" s="313"/>
      <c r="C1448" s="341" t="s">
        <v>127</v>
      </c>
      <c r="D1448" s="341"/>
      <c r="E1448" s="341"/>
      <c r="F1448" s="341"/>
      <c r="G1448" s="341"/>
      <c r="H1448" s="341"/>
      <c r="I1448" s="341"/>
      <c r="J1448" s="341"/>
      <c r="K1448" s="341"/>
      <c r="L1448" s="341"/>
      <c r="M1448" s="341"/>
      <c r="N1448" s="343"/>
      <c r="EZ1448" s="149"/>
      <c r="FA1448" s="231"/>
      <c r="FB1448" s="231"/>
      <c r="FC1448" s="231"/>
      <c r="FD1448" s="231"/>
      <c r="FE1448" s="164" t="s">
        <v>127</v>
      </c>
      <c r="FJ1448" s="231"/>
      <c r="FL1448" s="231"/>
    </row>
    <row r="1449" spans="1:168" s="117" customFormat="1" ht="68.25" x14ac:dyDescent="0.25">
      <c r="A1449" s="242"/>
      <c r="B1449" s="243" t="s">
        <v>624</v>
      </c>
      <c r="C1449" s="336" t="s">
        <v>625</v>
      </c>
      <c r="D1449" s="336"/>
      <c r="E1449" s="336"/>
      <c r="F1449" s="336"/>
      <c r="G1449" s="336"/>
      <c r="H1449" s="336"/>
      <c r="I1449" s="336"/>
      <c r="J1449" s="336"/>
      <c r="K1449" s="336"/>
      <c r="L1449" s="336"/>
      <c r="M1449" s="336"/>
      <c r="N1449" s="345"/>
      <c r="EZ1449" s="149"/>
      <c r="FA1449" s="231"/>
      <c r="FB1449" s="231"/>
      <c r="FC1449" s="231"/>
      <c r="FD1449" s="231"/>
      <c r="FF1449" s="164" t="s">
        <v>625</v>
      </c>
      <c r="FJ1449" s="231"/>
      <c r="FL1449" s="231"/>
    </row>
    <row r="1450" spans="1:168" s="117" customFormat="1" ht="15" x14ac:dyDescent="0.25">
      <c r="A1450" s="242"/>
      <c r="B1450" s="243" t="s">
        <v>699</v>
      </c>
      <c r="C1450" s="336" t="s">
        <v>700</v>
      </c>
      <c r="D1450" s="336"/>
      <c r="E1450" s="336"/>
      <c r="F1450" s="336"/>
      <c r="G1450" s="336"/>
      <c r="H1450" s="336"/>
      <c r="I1450" s="336"/>
      <c r="J1450" s="336"/>
      <c r="K1450" s="336"/>
      <c r="L1450" s="336"/>
      <c r="M1450" s="336"/>
      <c r="N1450" s="345"/>
      <c r="EZ1450" s="149"/>
      <c r="FA1450" s="231"/>
      <c r="FB1450" s="231"/>
      <c r="FC1450" s="231"/>
      <c r="FD1450" s="231"/>
      <c r="FF1450" s="164" t="s">
        <v>700</v>
      </c>
      <c r="FJ1450" s="231"/>
      <c r="FL1450" s="231"/>
    </row>
    <row r="1451" spans="1:168" s="117" customFormat="1" ht="15" x14ac:dyDescent="0.25">
      <c r="A1451" s="244"/>
      <c r="B1451" s="243" t="s">
        <v>57</v>
      </c>
      <c r="C1451" s="341" t="s">
        <v>64</v>
      </c>
      <c r="D1451" s="341"/>
      <c r="E1451" s="341"/>
      <c r="F1451" s="245"/>
      <c r="G1451" s="246"/>
      <c r="H1451" s="246"/>
      <c r="I1451" s="246"/>
      <c r="J1451" s="249">
        <v>278.99</v>
      </c>
      <c r="K1451" s="269">
        <v>1.2649999999999999</v>
      </c>
      <c r="L1451" s="249">
        <v>17.649999999999999</v>
      </c>
      <c r="M1451" s="248">
        <v>49.45</v>
      </c>
      <c r="N1451" s="251">
        <v>872.79</v>
      </c>
      <c r="EZ1451" s="149"/>
      <c r="FA1451" s="231"/>
      <c r="FB1451" s="231"/>
      <c r="FC1451" s="231"/>
      <c r="FD1451" s="231"/>
      <c r="FG1451" s="164" t="s">
        <v>64</v>
      </c>
      <c r="FJ1451" s="231"/>
      <c r="FL1451" s="231"/>
    </row>
    <row r="1452" spans="1:168" s="117" customFormat="1" ht="15" x14ac:dyDescent="0.25">
      <c r="A1452" s="244"/>
      <c r="B1452" s="243" t="s">
        <v>75</v>
      </c>
      <c r="C1452" s="341" t="s">
        <v>79</v>
      </c>
      <c r="D1452" s="341"/>
      <c r="E1452" s="341"/>
      <c r="F1452" s="245"/>
      <c r="G1452" s="246"/>
      <c r="H1452" s="246"/>
      <c r="I1452" s="246"/>
      <c r="J1452" s="249">
        <v>90.04</v>
      </c>
      <c r="K1452" s="248">
        <v>1.1499999999999999</v>
      </c>
      <c r="L1452" s="249">
        <v>5.18</v>
      </c>
      <c r="M1452" s="248">
        <v>14.53</v>
      </c>
      <c r="N1452" s="251">
        <v>75.27</v>
      </c>
      <c r="EZ1452" s="149"/>
      <c r="FA1452" s="231"/>
      <c r="FB1452" s="231"/>
      <c r="FC1452" s="231"/>
      <c r="FD1452" s="231"/>
      <c r="FG1452" s="164" t="s">
        <v>79</v>
      </c>
      <c r="FJ1452" s="231"/>
      <c r="FL1452" s="231"/>
    </row>
    <row r="1453" spans="1:168" s="117" customFormat="1" ht="15" x14ac:dyDescent="0.25">
      <c r="A1453" s="244"/>
      <c r="B1453" s="243" t="s">
        <v>80</v>
      </c>
      <c r="C1453" s="341" t="s">
        <v>81</v>
      </c>
      <c r="D1453" s="341"/>
      <c r="E1453" s="341"/>
      <c r="F1453" s="245"/>
      <c r="G1453" s="246"/>
      <c r="H1453" s="246"/>
      <c r="I1453" s="246"/>
      <c r="J1453" s="249">
        <v>5.0199999999999996</v>
      </c>
      <c r="K1453" s="248">
        <v>1.1499999999999999</v>
      </c>
      <c r="L1453" s="249">
        <v>0.28999999999999998</v>
      </c>
      <c r="M1453" s="248">
        <v>49.45</v>
      </c>
      <c r="N1453" s="251">
        <v>14.34</v>
      </c>
      <c r="EZ1453" s="149"/>
      <c r="FA1453" s="231"/>
      <c r="FB1453" s="231"/>
      <c r="FC1453" s="231"/>
      <c r="FD1453" s="231"/>
      <c r="FG1453" s="164" t="s">
        <v>81</v>
      </c>
      <c r="FJ1453" s="231"/>
      <c r="FL1453" s="231"/>
    </row>
    <row r="1454" spans="1:168" s="117" customFormat="1" ht="15" x14ac:dyDescent="0.25">
      <c r="A1454" s="244"/>
      <c r="B1454" s="243" t="s">
        <v>82</v>
      </c>
      <c r="C1454" s="341" t="s">
        <v>83</v>
      </c>
      <c r="D1454" s="341"/>
      <c r="E1454" s="341"/>
      <c r="F1454" s="245"/>
      <c r="G1454" s="246"/>
      <c r="H1454" s="246"/>
      <c r="I1454" s="246"/>
      <c r="J1454" s="249">
        <v>37.630000000000003</v>
      </c>
      <c r="K1454" s="246"/>
      <c r="L1454" s="249">
        <v>1.88</v>
      </c>
      <c r="M1454" s="248">
        <v>9.1199999999999992</v>
      </c>
      <c r="N1454" s="251">
        <v>17.149999999999999</v>
      </c>
      <c r="EZ1454" s="149"/>
      <c r="FA1454" s="231"/>
      <c r="FB1454" s="231"/>
      <c r="FC1454" s="231"/>
      <c r="FD1454" s="231"/>
      <c r="FG1454" s="164" t="s">
        <v>83</v>
      </c>
      <c r="FJ1454" s="231"/>
      <c r="FL1454" s="231"/>
    </row>
    <row r="1455" spans="1:168" s="117" customFormat="1" ht="15" x14ac:dyDescent="0.25">
      <c r="A1455" s="252"/>
      <c r="B1455" s="243"/>
      <c r="C1455" s="341" t="s">
        <v>65</v>
      </c>
      <c r="D1455" s="341"/>
      <c r="E1455" s="341"/>
      <c r="F1455" s="245" t="s">
        <v>66</v>
      </c>
      <c r="G1455" s="248">
        <v>29.68</v>
      </c>
      <c r="H1455" s="269">
        <v>1.2649999999999999</v>
      </c>
      <c r="I1455" s="272">
        <v>1.8772599999999999</v>
      </c>
      <c r="J1455" s="254"/>
      <c r="K1455" s="246"/>
      <c r="L1455" s="254"/>
      <c r="M1455" s="246"/>
      <c r="N1455" s="255"/>
      <c r="EZ1455" s="149"/>
      <c r="FA1455" s="231"/>
      <c r="FB1455" s="231"/>
      <c r="FC1455" s="231"/>
      <c r="FD1455" s="231"/>
      <c r="FH1455" s="164" t="s">
        <v>65</v>
      </c>
      <c r="FJ1455" s="231"/>
      <c r="FL1455" s="231"/>
    </row>
    <row r="1456" spans="1:168" s="117" customFormat="1" ht="15" x14ac:dyDescent="0.25">
      <c r="A1456" s="252"/>
      <c r="B1456" s="243"/>
      <c r="C1456" s="341" t="s">
        <v>84</v>
      </c>
      <c r="D1456" s="341"/>
      <c r="E1456" s="341"/>
      <c r="F1456" s="245" t="s">
        <v>66</v>
      </c>
      <c r="G1456" s="271">
        <v>0.4</v>
      </c>
      <c r="H1456" s="248">
        <v>1.1499999999999999</v>
      </c>
      <c r="I1456" s="269">
        <v>2.3E-2</v>
      </c>
      <c r="J1456" s="254"/>
      <c r="K1456" s="246"/>
      <c r="L1456" s="254"/>
      <c r="M1456" s="246"/>
      <c r="N1456" s="255"/>
      <c r="EZ1456" s="149"/>
      <c r="FA1456" s="231"/>
      <c r="FB1456" s="231"/>
      <c r="FC1456" s="231"/>
      <c r="FD1456" s="231"/>
      <c r="FH1456" s="164" t="s">
        <v>84</v>
      </c>
      <c r="FJ1456" s="231"/>
      <c r="FL1456" s="231"/>
    </row>
    <row r="1457" spans="1:168" s="117" customFormat="1" ht="15" x14ac:dyDescent="0.25">
      <c r="A1457" s="240"/>
      <c r="B1457" s="243"/>
      <c r="C1457" s="344" t="s">
        <v>67</v>
      </c>
      <c r="D1457" s="344"/>
      <c r="E1457" s="344"/>
      <c r="F1457" s="256"/>
      <c r="G1457" s="257"/>
      <c r="H1457" s="257"/>
      <c r="I1457" s="257"/>
      <c r="J1457" s="259">
        <v>406.66</v>
      </c>
      <c r="K1457" s="257"/>
      <c r="L1457" s="259">
        <v>24.71</v>
      </c>
      <c r="M1457" s="257"/>
      <c r="N1457" s="275">
        <v>965.21</v>
      </c>
      <c r="EZ1457" s="149"/>
      <c r="FA1457" s="231"/>
      <c r="FB1457" s="231"/>
      <c r="FC1457" s="231"/>
      <c r="FD1457" s="231"/>
      <c r="FI1457" s="164" t="s">
        <v>67</v>
      </c>
      <c r="FJ1457" s="231"/>
      <c r="FL1457" s="231"/>
    </row>
    <row r="1458" spans="1:168" s="117" customFormat="1" ht="15" x14ac:dyDescent="0.25">
      <c r="A1458" s="252"/>
      <c r="B1458" s="243"/>
      <c r="C1458" s="341" t="s">
        <v>68</v>
      </c>
      <c r="D1458" s="341"/>
      <c r="E1458" s="341"/>
      <c r="F1458" s="245"/>
      <c r="G1458" s="246"/>
      <c r="H1458" s="246"/>
      <c r="I1458" s="246"/>
      <c r="J1458" s="254"/>
      <c r="K1458" s="246"/>
      <c r="L1458" s="249">
        <v>17.940000000000001</v>
      </c>
      <c r="M1458" s="246"/>
      <c r="N1458" s="251">
        <v>887.13</v>
      </c>
      <c r="EZ1458" s="149"/>
      <c r="FA1458" s="231"/>
      <c r="FB1458" s="231"/>
      <c r="FC1458" s="231"/>
      <c r="FD1458" s="231"/>
      <c r="FH1458" s="164" t="s">
        <v>68</v>
      </c>
      <c r="FJ1458" s="231"/>
      <c r="FL1458" s="231"/>
    </row>
    <row r="1459" spans="1:168" s="117" customFormat="1" ht="23.25" x14ac:dyDescent="0.25">
      <c r="A1459" s="252"/>
      <c r="B1459" s="243" t="s">
        <v>649</v>
      </c>
      <c r="C1459" s="341" t="s">
        <v>650</v>
      </c>
      <c r="D1459" s="341"/>
      <c r="E1459" s="341"/>
      <c r="F1459" s="245" t="s">
        <v>71</v>
      </c>
      <c r="G1459" s="261">
        <v>97</v>
      </c>
      <c r="H1459" s="246"/>
      <c r="I1459" s="261">
        <v>97</v>
      </c>
      <c r="J1459" s="254"/>
      <c r="K1459" s="246"/>
      <c r="L1459" s="249">
        <v>17.399999999999999</v>
      </c>
      <c r="M1459" s="246"/>
      <c r="N1459" s="251">
        <v>860.52</v>
      </c>
      <c r="EZ1459" s="149"/>
      <c r="FA1459" s="231"/>
      <c r="FB1459" s="231"/>
      <c r="FC1459" s="231"/>
      <c r="FD1459" s="231"/>
      <c r="FH1459" s="164" t="s">
        <v>650</v>
      </c>
      <c r="FJ1459" s="231"/>
      <c r="FL1459" s="231"/>
    </row>
    <row r="1460" spans="1:168" s="117" customFormat="1" ht="23.25" x14ac:dyDescent="0.25">
      <c r="A1460" s="252"/>
      <c r="B1460" s="243" t="s">
        <v>651</v>
      </c>
      <c r="C1460" s="341" t="s">
        <v>652</v>
      </c>
      <c r="D1460" s="341"/>
      <c r="E1460" s="341"/>
      <c r="F1460" s="245" t="s">
        <v>71</v>
      </c>
      <c r="G1460" s="261">
        <v>51</v>
      </c>
      <c r="H1460" s="246"/>
      <c r="I1460" s="261">
        <v>51</v>
      </c>
      <c r="J1460" s="254"/>
      <c r="K1460" s="246"/>
      <c r="L1460" s="249">
        <v>9.15</v>
      </c>
      <c r="M1460" s="246"/>
      <c r="N1460" s="251">
        <v>452.44</v>
      </c>
      <c r="EZ1460" s="149"/>
      <c r="FA1460" s="231"/>
      <c r="FB1460" s="231"/>
      <c r="FC1460" s="231"/>
      <c r="FD1460" s="231"/>
      <c r="FH1460" s="164" t="s">
        <v>652</v>
      </c>
      <c r="FJ1460" s="231"/>
      <c r="FL1460" s="231"/>
    </row>
    <row r="1461" spans="1:168" s="117" customFormat="1" ht="15" x14ac:dyDescent="0.25">
      <c r="A1461" s="262"/>
      <c r="B1461" s="312"/>
      <c r="C1461" s="342" t="s">
        <v>74</v>
      </c>
      <c r="D1461" s="342"/>
      <c r="E1461" s="342"/>
      <c r="F1461" s="234"/>
      <c r="G1461" s="235"/>
      <c r="H1461" s="235"/>
      <c r="I1461" s="235"/>
      <c r="J1461" s="238"/>
      <c r="K1461" s="235"/>
      <c r="L1461" s="264">
        <v>51.26</v>
      </c>
      <c r="M1461" s="257"/>
      <c r="N1461" s="265">
        <v>2278.17</v>
      </c>
      <c r="EZ1461" s="149"/>
      <c r="FA1461" s="231"/>
      <c r="FB1461" s="231"/>
      <c r="FC1461" s="231"/>
      <c r="FD1461" s="231"/>
      <c r="FJ1461" s="231" t="s">
        <v>74</v>
      </c>
      <c r="FL1461" s="231"/>
    </row>
    <row r="1462" spans="1:168" s="117" customFormat="1" ht="45" x14ac:dyDescent="0.25">
      <c r="A1462" s="232" t="s">
        <v>884</v>
      </c>
      <c r="B1462" s="314" t="s">
        <v>583</v>
      </c>
      <c r="C1462" s="342" t="s">
        <v>584</v>
      </c>
      <c r="D1462" s="342"/>
      <c r="E1462" s="342"/>
      <c r="F1462" s="234" t="s">
        <v>290</v>
      </c>
      <c r="G1462" s="235">
        <v>5.0999999999999996</v>
      </c>
      <c r="H1462" s="236">
        <v>1</v>
      </c>
      <c r="I1462" s="277">
        <v>5.0999999999999996</v>
      </c>
      <c r="J1462" s="264">
        <v>169.63</v>
      </c>
      <c r="K1462" s="266">
        <v>1.04236</v>
      </c>
      <c r="L1462" s="264">
        <v>901.76</v>
      </c>
      <c r="M1462" s="268">
        <v>9.1199999999999992</v>
      </c>
      <c r="N1462" s="265">
        <v>8224.0499999999993</v>
      </c>
      <c r="EZ1462" s="149"/>
      <c r="FA1462" s="231"/>
      <c r="FB1462" s="231" t="s">
        <v>584</v>
      </c>
      <c r="FC1462" s="231" t="s">
        <v>9</v>
      </c>
      <c r="FD1462" s="231" t="s">
        <v>9</v>
      </c>
      <c r="FJ1462" s="231"/>
      <c r="FL1462" s="231"/>
    </row>
    <row r="1463" spans="1:168" s="117" customFormat="1" ht="15" x14ac:dyDescent="0.25">
      <c r="A1463" s="240"/>
      <c r="B1463" s="313"/>
      <c r="C1463" s="341" t="s">
        <v>836</v>
      </c>
      <c r="D1463" s="341"/>
      <c r="E1463" s="341"/>
      <c r="F1463" s="341"/>
      <c r="G1463" s="341"/>
      <c r="H1463" s="341"/>
      <c r="I1463" s="341"/>
      <c r="J1463" s="341"/>
      <c r="K1463" s="341"/>
      <c r="L1463" s="341"/>
      <c r="M1463" s="341"/>
      <c r="N1463" s="343"/>
      <c r="EZ1463" s="149"/>
      <c r="FA1463" s="231"/>
      <c r="FB1463" s="231"/>
      <c r="FC1463" s="231"/>
      <c r="FD1463" s="231"/>
      <c r="FE1463" s="164" t="s">
        <v>836</v>
      </c>
      <c r="FJ1463" s="231"/>
      <c r="FL1463" s="231"/>
    </row>
    <row r="1464" spans="1:168" s="117" customFormat="1" ht="15" x14ac:dyDescent="0.25">
      <c r="A1464" s="240"/>
      <c r="B1464" s="313"/>
      <c r="C1464" s="341" t="s">
        <v>687</v>
      </c>
      <c r="D1464" s="341"/>
      <c r="E1464" s="341"/>
      <c r="F1464" s="341"/>
      <c r="G1464" s="341"/>
      <c r="H1464" s="341"/>
      <c r="I1464" s="341"/>
      <c r="J1464" s="341"/>
      <c r="K1464" s="341"/>
      <c r="L1464" s="341"/>
      <c r="M1464" s="341"/>
      <c r="N1464" s="343"/>
      <c r="EZ1464" s="149"/>
      <c r="FA1464" s="231"/>
      <c r="FB1464" s="231"/>
      <c r="FC1464" s="231"/>
      <c r="FD1464" s="231"/>
      <c r="FJ1464" s="231"/>
      <c r="FK1464" s="164" t="s">
        <v>687</v>
      </c>
      <c r="FL1464" s="231"/>
    </row>
    <row r="1465" spans="1:168" s="117" customFormat="1" ht="15" x14ac:dyDescent="0.25">
      <c r="A1465" s="242"/>
      <c r="B1465" s="243"/>
      <c r="C1465" s="336" t="s">
        <v>631</v>
      </c>
      <c r="D1465" s="336"/>
      <c r="E1465" s="336"/>
      <c r="F1465" s="336"/>
      <c r="G1465" s="336"/>
      <c r="H1465" s="336"/>
      <c r="I1465" s="336"/>
      <c r="J1465" s="336"/>
      <c r="K1465" s="336"/>
      <c r="L1465" s="336"/>
      <c r="M1465" s="336"/>
      <c r="N1465" s="345"/>
      <c r="EZ1465" s="149"/>
      <c r="FA1465" s="231"/>
      <c r="FB1465" s="231"/>
      <c r="FC1465" s="231"/>
      <c r="FD1465" s="231"/>
      <c r="FF1465" s="164" t="s">
        <v>631</v>
      </c>
      <c r="FJ1465" s="231"/>
      <c r="FL1465" s="231"/>
    </row>
    <row r="1466" spans="1:168" s="117" customFormat="1" ht="15" x14ac:dyDescent="0.25">
      <c r="A1466" s="242"/>
      <c r="B1466" s="243"/>
      <c r="C1466" s="336" t="s">
        <v>632</v>
      </c>
      <c r="D1466" s="336"/>
      <c r="E1466" s="336"/>
      <c r="F1466" s="336"/>
      <c r="G1466" s="336"/>
      <c r="H1466" s="336"/>
      <c r="I1466" s="336"/>
      <c r="J1466" s="336"/>
      <c r="K1466" s="336"/>
      <c r="L1466" s="336"/>
      <c r="M1466" s="336"/>
      <c r="N1466" s="345"/>
      <c r="EZ1466" s="149"/>
      <c r="FA1466" s="231"/>
      <c r="FB1466" s="231"/>
      <c r="FC1466" s="231"/>
      <c r="FD1466" s="231"/>
      <c r="FF1466" s="164" t="s">
        <v>632</v>
      </c>
      <c r="FJ1466" s="231"/>
      <c r="FL1466" s="231"/>
    </row>
    <row r="1467" spans="1:168" s="117" customFormat="1" ht="15" x14ac:dyDescent="0.25">
      <c r="A1467" s="262"/>
      <c r="B1467" s="312"/>
      <c r="C1467" s="342" t="s">
        <v>74</v>
      </c>
      <c r="D1467" s="342"/>
      <c r="E1467" s="342"/>
      <c r="F1467" s="234"/>
      <c r="G1467" s="235"/>
      <c r="H1467" s="235"/>
      <c r="I1467" s="235"/>
      <c r="J1467" s="238"/>
      <c r="K1467" s="235"/>
      <c r="L1467" s="264">
        <v>901.76</v>
      </c>
      <c r="M1467" s="257"/>
      <c r="N1467" s="265">
        <v>8224.0499999999993</v>
      </c>
      <c r="EZ1467" s="149"/>
      <c r="FA1467" s="231"/>
      <c r="FB1467" s="231"/>
      <c r="FC1467" s="231"/>
      <c r="FD1467" s="231"/>
      <c r="FJ1467" s="231" t="s">
        <v>74</v>
      </c>
      <c r="FL1467" s="231"/>
    </row>
    <row r="1468" spans="1:168" s="117" customFormat="1" ht="45.75" x14ac:dyDescent="0.25">
      <c r="A1468" s="232" t="s">
        <v>885</v>
      </c>
      <c r="B1468" s="314" t="s">
        <v>683</v>
      </c>
      <c r="C1468" s="342" t="s">
        <v>838</v>
      </c>
      <c r="D1468" s="342"/>
      <c r="E1468" s="342"/>
      <c r="F1468" s="234" t="s">
        <v>647</v>
      </c>
      <c r="G1468" s="235">
        <v>0.1</v>
      </c>
      <c r="H1468" s="236">
        <v>1</v>
      </c>
      <c r="I1468" s="277">
        <v>0.1</v>
      </c>
      <c r="J1468" s="238"/>
      <c r="K1468" s="235"/>
      <c r="L1468" s="238"/>
      <c r="M1468" s="235"/>
      <c r="N1468" s="239"/>
      <c r="EZ1468" s="149"/>
      <c r="FA1468" s="231"/>
      <c r="FB1468" s="231" t="s">
        <v>838</v>
      </c>
      <c r="FC1468" s="231" t="s">
        <v>9</v>
      </c>
      <c r="FD1468" s="231" t="s">
        <v>9</v>
      </c>
      <c r="FJ1468" s="231"/>
      <c r="FL1468" s="231"/>
    </row>
    <row r="1469" spans="1:168" s="117" customFormat="1" ht="15" x14ac:dyDescent="0.25">
      <c r="A1469" s="240"/>
      <c r="B1469" s="313"/>
      <c r="C1469" s="341" t="s">
        <v>839</v>
      </c>
      <c r="D1469" s="341"/>
      <c r="E1469" s="341"/>
      <c r="F1469" s="341"/>
      <c r="G1469" s="341"/>
      <c r="H1469" s="341"/>
      <c r="I1469" s="341"/>
      <c r="J1469" s="341"/>
      <c r="K1469" s="341"/>
      <c r="L1469" s="341"/>
      <c r="M1469" s="341"/>
      <c r="N1469" s="343"/>
      <c r="EZ1469" s="149"/>
      <c r="FA1469" s="231"/>
      <c r="FB1469" s="231"/>
      <c r="FC1469" s="231"/>
      <c r="FD1469" s="231"/>
      <c r="FE1469" s="164" t="s">
        <v>839</v>
      </c>
      <c r="FJ1469" s="231"/>
      <c r="FL1469" s="231"/>
    </row>
    <row r="1470" spans="1:168" s="117" customFormat="1" ht="68.25" x14ac:dyDescent="0.25">
      <c r="A1470" s="242"/>
      <c r="B1470" s="243" t="s">
        <v>624</v>
      </c>
      <c r="C1470" s="336" t="s">
        <v>625</v>
      </c>
      <c r="D1470" s="336"/>
      <c r="E1470" s="336"/>
      <c r="F1470" s="336"/>
      <c r="G1470" s="336"/>
      <c r="H1470" s="336"/>
      <c r="I1470" s="336"/>
      <c r="J1470" s="336"/>
      <c r="K1470" s="336"/>
      <c r="L1470" s="336"/>
      <c r="M1470" s="336"/>
      <c r="N1470" s="345"/>
      <c r="EZ1470" s="149"/>
      <c r="FA1470" s="231"/>
      <c r="FB1470" s="231"/>
      <c r="FC1470" s="231"/>
      <c r="FD1470" s="231"/>
      <c r="FF1470" s="164" t="s">
        <v>625</v>
      </c>
      <c r="FJ1470" s="231"/>
      <c r="FL1470" s="231"/>
    </row>
    <row r="1471" spans="1:168" s="117" customFormat="1" ht="15" x14ac:dyDescent="0.25">
      <c r="A1471" s="242"/>
      <c r="B1471" s="243" t="s">
        <v>699</v>
      </c>
      <c r="C1471" s="336" t="s">
        <v>700</v>
      </c>
      <c r="D1471" s="336"/>
      <c r="E1471" s="336"/>
      <c r="F1471" s="336"/>
      <c r="G1471" s="336"/>
      <c r="H1471" s="336"/>
      <c r="I1471" s="336"/>
      <c r="J1471" s="336"/>
      <c r="K1471" s="336"/>
      <c r="L1471" s="336"/>
      <c r="M1471" s="336"/>
      <c r="N1471" s="345"/>
      <c r="EZ1471" s="149"/>
      <c r="FA1471" s="231"/>
      <c r="FB1471" s="231"/>
      <c r="FC1471" s="231"/>
      <c r="FD1471" s="231"/>
      <c r="FF1471" s="164" t="s">
        <v>700</v>
      </c>
      <c r="FJ1471" s="231"/>
      <c r="FL1471" s="231"/>
    </row>
    <row r="1472" spans="1:168" s="117" customFormat="1" ht="15" x14ac:dyDescent="0.25">
      <c r="A1472" s="244"/>
      <c r="B1472" s="243" t="s">
        <v>57</v>
      </c>
      <c r="C1472" s="341" t="s">
        <v>64</v>
      </c>
      <c r="D1472" s="341"/>
      <c r="E1472" s="341"/>
      <c r="F1472" s="245"/>
      <c r="G1472" s="246"/>
      <c r="H1472" s="246"/>
      <c r="I1472" s="246"/>
      <c r="J1472" s="249">
        <v>278.99</v>
      </c>
      <c r="K1472" s="269">
        <v>1.2649999999999999</v>
      </c>
      <c r="L1472" s="249">
        <v>35.29</v>
      </c>
      <c r="M1472" s="248">
        <v>49.45</v>
      </c>
      <c r="N1472" s="250">
        <v>1745.09</v>
      </c>
      <c r="EZ1472" s="149"/>
      <c r="FA1472" s="231"/>
      <c r="FB1472" s="231"/>
      <c r="FC1472" s="231"/>
      <c r="FD1472" s="231"/>
      <c r="FG1472" s="164" t="s">
        <v>64</v>
      </c>
      <c r="FJ1472" s="231"/>
      <c r="FL1472" s="231"/>
    </row>
    <row r="1473" spans="1:168" s="117" customFormat="1" ht="15" x14ac:dyDescent="0.25">
      <c r="A1473" s="244"/>
      <c r="B1473" s="243" t="s">
        <v>75</v>
      </c>
      <c r="C1473" s="341" t="s">
        <v>79</v>
      </c>
      <c r="D1473" s="341"/>
      <c r="E1473" s="341"/>
      <c r="F1473" s="245"/>
      <c r="G1473" s="246"/>
      <c r="H1473" s="246"/>
      <c r="I1473" s="246"/>
      <c r="J1473" s="249">
        <v>90.04</v>
      </c>
      <c r="K1473" s="248">
        <v>1.1499999999999999</v>
      </c>
      <c r="L1473" s="249">
        <v>10.35</v>
      </c>
      <c r="M1473" s="248">
        <v>14.53</v>
      </c>
      <c r="N1473" s="251">
        <v>150.38999999999999</v>
      </c>
      <c r="EZ1473" s="149"/>
      <c r="FA1473" s="231"/>
      <c r="FB1473" s="231"/>
      <c r="FC1473" s="231"/>
      <c r="FD1473" s="231"/>
      <c r="FG1473" s="164" t="s">
        <v>79</v>
      </c>
      <c r="FJ1473" s="231"/>
      <c r="FL1473" s="231"/>
    </row>
    <row r="1474" spans="1:168" s="117" customFormat="1" ht="15" x14ac:dyDescent="0.25">
      <c r="A1474" s="244"/>
      <c r="B1474" s="243" t="s">
        <v>80</v>
      </c>
      <c r="C1474" s="341" t="s">
        <v>81</v>
      </c>
      <c r="D1474" s="341"/>
      <c r="E1474" s="341"/>
      <c r="F1474" s="245"/>
      <c r="G1474" s="246"/>
      <c r="H1474" s="246"/>
      <c r="I1474" s="246"/>
      <c r="J1474" s="249">
        <v>5.0199999999999996</v>
      </c>
      <c r="K1474" s="248">
        <v>1.1499999999999999</v>
      </c>
      <c r="L1474" s="249">
        <v>0.57999999999999996</v>
      </c>
      <c r="M1474" s="248">
        <v>49.45</v>
      </c>
      <c r="N1474" s="251">
        <v>28.68</v>
      </c>
      <c r="EZ1474" s="149"/>
      <c r="FA1474" s="231"/>
      <c r="FB1474" s="231"/>
      <c r="FC1474" s="231"/>
      <c r="FD1474" s="231"/>
      <c r="FG1474" s="164" t="s">
        <v>81</v>
      </c>
      <c r="FJ1474" s="231"/>
      <c r="FL1474" s="231"/>
    </row>
    <row r="1475" spans="1:168" s="117" customFormat="1" ht="15" x14ac:dyDescent="0.25">
      <c r="A1475" s="244"/>
      <c r="B1475" s="243" t="s">
        <v>82</v>
      </c>
      <c r="C1475" s="341" t="s">
        <v>83</v>
      </c>
      <c r="D1475" s="341"/>
      <c r="E1475" s="341"/>
      <c r="F1475" s="245"/>
      <c r="G1475" s="246"/>
      <c r="H1475" s="246"/>
      <c r="I1475" s="246"/>
      <c r="J1475" s="249">
        <v>37.630000000000003</v>
      </c>
      <c r="K1475" s="246"/>
      <c r="L1475" s="249">
        <v>3.76</v>
      </c>
      <c r="M1475" s="248">
        <v>9.1199999999999992</v>
      </c>
      <c r="N1475" s="251">
        <v>34.29</v>
      </c>
      <c r="EZ1475" s="149"/>
      <c r="FA1475" s="231"/>
      <c r="FB1475" s="231"/>
      <c r="FC1475" s="231"/>
      <c r="FD1475" s="231"/>
      <c r="FG1475" s="164" t="s">
        <v>83</v>
      </c>
      <c r="FJ1475" s="231"/>
      <c r="FL1475" s="231"/>
    </row>
    <row r="1476" spans="1:168" s="117" customFormat="1" ht="15" x14ac:dyDescent="0.25">
      <c r="A1476" s="252"/>
      <c r="B1476" s="243"/>
      <c r="C1476" s="341" t="s">
        <v>65</v>
      </c>
      <c r="D1476" s="341"/>
      <c r="E1476" s="341"/>
      <c r="F1476" s="245" t="s">
        <v>66</v>
      </c>
      <c r="G1476" s="248">
        <v>29.68</v>
      </c>
      <c r="H1476" s="269">
        <v>1.2649999999999999</v>
      </c>
      <c r="I1476" s="272">
        <v>3.7545199999999999</v>
      </c>
      <c r="J1476" s="254"/>
      <c r="K1476" s="246"/>
      <c r="L1476" s="254"/>
      <c r="M1476" s="246"/>
      <c r="N1476" s="255"/>
      <c r="EZ1476" s="149"/>
      <c r="FA1476" s="231"/>
      <c r="FB1476" s="231"/>
      <c r="FC1476" s="231"/>
      <c r="FD1476" s="231"/>
      <c r="FH1476" s="164" t="s">
        <v>65</v>
      </c>
      <c r="FJ1476" s="231"/>
      <c r="FL1476" s="231"/>
    </row>
    <row r="1477" spans="1:168" s="117" customFormat="1" ht="15" x14ac:dyDescent="0.25">
      <c r="A1477" s="252"/>
      <c r="B1477" s="243"/>
      <c r="C1477" s="341" t="s">
        <v>84</v>
      </c>
      <c r="D1477" s="341"/>
      <c r="E1477" s="341"/>
      <c r="F1477" s="245" t="s">
        <v>66</v>
      </c>
      <c r="G1477" s="271">
        <v>0.4</v>
      </c>
      <c r="H1477" s="248">
        <v>1.1499999999999999</v>
      </c>
      <c r="I1477" s="269">
        <v>4.5999999999999999E-2</v>
      </c>
      <c r="J1477" s="254"/>
      <c r="K1477" s="246"/>
      <c r="L1477" s="254"/>
      <c r="M1477" s="246"/>
      <c r="N1477" s="255"/>
      <c r="EZ1477" s="149"/>
      <c r="FA1477" s="231"/>
      <c r="FB1477" s="231"/>
      <c r="FC1477" s="231"/>
      <c r="FD1477" s="231"/>
      <c r="FH1477" s="164" t="s">
        <v>84</v>
      </c>
      <c r="FJ1477" s="231"/>
      <c r="FL1477" s="231"/>
    </row>
    <row r="1478" spans="1:168" s="117" customFormat="1" ht="15" x14ac:dyDescent="0.25">
      <c r="A1478" s="240"/>
      <c r="B1478" s="243"/>
      <c r="C1478" s="344" t="s">
        <v>67</v>
      </c>
      <c r="D1478" s="344"/>
      <c r="E1478" s="344"/>
      <c r="F1478" s="256"/>
      <c r="G1478" s="257"/>
      <c r="H1478" s="257"/>
      <c r="I1478" s="257"/>
      <c r="J1478" s="259">
        <v>406.66</v>
      </c>
      <c r="K1478" s="257"/>
      <c r="L1478" s="259">
        <v>49.4</v>
      </c>
      <c r="M1478" s="257"/>
      <c r="N1478" s="260">
        <v>1929.77</v>
      </c>
      <c r="EZ1478" s="149"/>
      <c r="FA1478" s="231"/>
      <c r="FB1478" s="231"/>
      <c r="FC1478" s="231"/>
      <c r="FD1478" s="231"/>
      <c r="FI1478" s="164" t="s">
        <v>67</v>
      </c>
      <c r="FJ1478" s="231"/>
      <c r="FL1478" s="231"/>
    </row>
    <row r="1479" spans="1:168" s="117" customFormat="1" ht="15" x14ac:dyDescent="0.25">
      <c r="A1479" s="252"/>
      <c r="B1479" s="243"/>
      <c r="C1479" s="341" t="s">
        <v>68</v>
      </c>
      <c r="D1479" s="341"/>
      <c r="E1479" s="341"/>
      <c r="F1479" s="245"/>
      <c r="G1479" s="246"/>
      <c r="H1479" s="246"/>
      <c r="I1479" s="246"/>
      <c r="J1479" s="254"/>
      <c r="K1479" s="246"/>
      <c r="L1479" s="249">
        <v>35.869999999999997</v>
      </c>
      <c r="M1479" s="246"/>
      <c r="N1479" s="250">
        <v>1773.77</v>
      </c>
      <c r="EZ1479" s="149"/>
      <c r="FA1479" s="231"/>
      <c r="FB1479" s="231"/>
      <c r="FC1479" s="231"/>
      <c r="FD1479" s="231"/>
      <c r="FH1479" s="164" t="s">
        <v>68</v>
      </c>
      <c r="FJ1479" s="231"/>
      <c r="FL1479" s="231"/>
    </row>
    <row r="1480" spans="1:168" s="117" customFormat="1" ht="23.25" x14ac:dyDescent="0.25">
      <c r="A1480" s="252"/>
      <c r="B1480" s="243" t="s">
        <v>649</v>
      </c>
      <c r="C1480" s="341" t="s">
        <v>650</v>
      </c>
      <c r="D1480" s="341"/>
      <c r="E1480" s="341"/>
      <c r="F1480" s="245" t="s">
        <v>71</v>
      </c>
      <c r="G1480" s="261">
        <v>97</v>
      </c>
      <c r="H1480" s="246"/>
      <c r="I1480" s="261">
        <v>97</v>
      </c>
      <c r="J1480" s="254"/>
      <c r="K1480" s="246"/>
      <c r="L1480" s="249">
        <v>34.79</v>
      </c>
      <c r="M1480" s="246"/>
      <c r="N1480" s="250">
        <v>1720.56</v>
      </c>
      <c r="EZ1480" s="149"/>
      <c r="FA1480" s="231"/>
      <c r="FB1480" s="231"/>
      <c r="FC1480" s="231"/>
      <c r="FD1480" s="231"/>
      <c r="FH1480" s="164" t="s">
        <v>650</v>
      </c>
      <c r="FJ1480" s="231"/>
      <c r="FL1480" s="231"/>
    </row>
    <row r="1481" spans="1:168" s="117" customFormat="1" ht="23.25" x14ac:dyDescent="0.25">
      <c r="A1481" s="252"/>
      <c r="B1481" s="243" t="s">
        <v>651</v>
      </c>
      <c r="C1481" s="341" t="s">
        <v>652</v>
      </c>
      <c r="D1481" s="341"/>
      <c r="E1481" s="341"/>
      <c r="F1481" s="245" t="s">
        <v>71</v>
      </c>
      <c r="G1481" s="261">
        <v>51</v>
      </c>
      <c r="H1481" s="246"/>
      <c r="I1481" s="261">
        <v>51</v>
      </c>
      <c r="J1481" s="254"/>
      <c r="K1481" s="246"/>
      <c r="L1481" s="249">
        <v>18.29</v>
      </c>
      <c r="M1481" s="246"/>
      <c r="N1481" s="251">
        <v>904.62</v>
      </c>
      <c r="EZ1481" s="149"/>
      <c r="FA1481" s="231"/>
      <c r="FB1481" s="231"/>
      <c r="FC1481" s="231"/>
      <c r="FD1481" s="231"/>
      <c r="FH1481" s="164" t="s">
        <v>652</v>
      </c>
      <c r="FJ1481" s="231"/>
      <c r="FL1481" s="231"/>
    </row>
    <row r="1482" spans="1:168" s="117" customFormat="1" ht="15" x14ac:dyDescent="0.25">
      <c r="A1482" s="262"/>
      <c r="B1482" s="312"/>
      <c r="C1482" s="342" t="s">
        <v>74</v>
      </c>
      <c r="D1482" s="342"/>
      <c r="E1482" s="342"/>
      <c r="F1482" s="234"/>
      <c r="G1482" s="235"/>
      <c r="H1482" s="235"/>
      <c r="I1482" s="235"/>
      <c r="J1482" s="238"/>
      <c r="K1482" s="235"/>
      <c r="L1482" s="264">
        <v>102.48</v>
      </c>
      <c r="M1482" s="257"/>
      <c r="N1482" s="265">
        <v>4554.95</v>
      </c>
      <c r="EZ1482" s="149"/>
      <c r="FA1482" s="231"/>
      <c r="FB1482" s="231"/>
      <c r="FC1482" s="231"/>
      <c r="FD1482" s="231"/>
      <c r="FJ1482" s="231" t="s">
        <v>74</v>
      </c>
      <c r="FL1482" s="231"/>
    </row>
    <row r="1483" spans="1:168" s="117" customFormat="1" ht="45" x14ac:dyDescent="0.25">
      <c r="A1483" s="232" t="s">
        <v>886</v>
      </c>
      <c r="B1483" s="314" t="s">
        <v>583</v>
      </c>
      <c r="C1483" s="342" t="s">
        <v>584</v>
      </c>
      <c r="D1483" s="342"/>
      <c r="E1483" s="342"/>
      <c r="F1483" s="234" t="s">
        <v>290</v>
      </c>
      <c r="G1483" s="235">
        <v>10.199999999999999</v>
      </c>
      <c r="H1483" s="236">
        <v>1</v>
      </c>
      <c r="I1483" s="277">
        <v>10.199999999999999</v>
      </c>
      <c r="J1483" s="264">
        <v>169.63</v>
      </c>
      <c r="K1483" s="266">
        <v>1.04236</v>
      </c>
      <c r="L1483" s="267">
        <v>1803.52</v>
      </c>
      <c r="M1483" s="268">
        <v>9.1199999999999992</v>
      </c>
      <c r="N1483" s="265">
        <v>16448.099999999999</v>
      </c>
      <c r="EZ1483" s="149"/>
      <c r="FA1483" s="231"/>
      <c r="FB1483" s="231" t="s">
        <v>584</v>
      </c>
      <c r="FC1483" s="231" t="s">
        <v>9</v>
      </c>
      <c r="FD1483" s="231" t="s">
        <v>9</v>
      </c>
      <c r="FJ1483" s="231"/>
      <c r="FL1483" s="231"/>
    </row>
    <row r="1484" spans="1:168" s="117" customFormat="1" ht="15" x14ac:dyDescent="0.25">
      <c r="A1484" s="240"/>
      <c r="B1484" s="313"/>
      <c r="C1484" s="341" t="s">
        <v>841</v>
      </c>
      <c r="D1484" s="341"/>
      <c r="E1484" s="341"/>
      <c r="F1484" s="341"/>
      <c r="G1484" s="341"/>
      <c r="H1484" s="341"/>
      <c r="I1484" s="341"/>
      <c r="J1484" s="341"/>
      <c r="K1484" s="341"/>
      <c r="L1484" s="341"/>
      <c r="M1484" s="341"/>
      <c r="N1484" s="343"/>
      <c r="EZ1484" s="149"/>
      <c r="FA1484" s="231"/>
      <c r="FB1484" s="231"/>
      <c r="FC1484" s="231"/>
      <c r="FD1484" s="231"/>
      <c r="FE1484" s="164" t="s">
        <v>841</v>
      </c>
      <c r="FJ1484" s="231"/>
      <c r="FL1484" s="231"/>
    </row>
    <row r="1485" spans="1:168" s="117" customFormat="1" ht="15" x14ac:dyDescent="0.25">
      <c r="A1485" s="240"/>
      <c r="B1485" s="313"/>
      <c r="C1485" s="341" t="s">
        <v>687</v>
      </c>
      <c r="D1485" s="341"/>
      <c r="E1485" s="341"/>
      <c r="F1485" s="341"/>
      <c r="G1485" s="341"/>
      <c r="H1485" s="341"/>
      <c r="I1485" s="341"/>
      <c r="J1485" s="341"/>
      <c r="K1485" s="341"/>
      <c r="L1485" s="341"/>
      <c r="M1485" s="341"/>
      <c r="N1485" s="343"/>
      <c r="EZ1485" s="149"/>
      <c r="FA1485" s="231"/>
      <c r="FB1485" s="231"/>
      <c r="FC1485" s="231"/>
      <c r="FD1485" s="231"/>
      <c r="FJ1485" s="231"/>
      <c r="FK1485" s="164" t="s">
        <v>687</v>
      </c>
      <c r="FL1485" s="231"/>
    </row>
    <row r="1486" spans="1:168" s="117" customFormat="1" ht="15" x14ac:dyDescent="0.25">
      <c r="A1486" s="242"/>
      <c r="B1486" s="243"/>
      <c r="C1486" s="336" t="s">
        <v>631</v>
      </c>
      <c r="D1486" s="336"/>
      <c r="E1486" s="336"/>
      <c r="F1486" s="336"/>
      <c r="G1486" s="336"/>
      <c r="H1486" s="336"/>
      <c r="I1486" s="336"/>
      <c r="J1486" s="336"/>
      <c r="K1486" s="336"/>
      <c r="L1486" s="336"/>
      <c r="M1486" s="336"/>
      <c r="N1486" s="345"/>
      <c r="EZ1486" s="149"/>
      <c r="FA1486" s="231"/>
      <c r="FB1486" s="231"/>
      <c r="FC1486" s="231"/>
      <c r="FD1486" s="231"/>
      <c r="FF1486" s="164" t="s">
        <v>631</v>
      </c>
      <c r="FJ1486" s="231"/>
      <c r="FL1486" s="231"/>
    </row>
    <row r="1487" spans="1:168" s="117" customFormat="1" ht="15" x14ac:dyDescent="0.25">
      <c r="A1487" s="242"/>
      <c r="B1487" s="243"/>
      <c r="C1487" s="336" t="s">
        <v>632</v>
      </c>
      <c r="D1487" s="336"/>
      <c r="E1487" s="336"/>
      <c r="F1487" s="336"/>
      <c r="G1487" s="336"/>
      <c r="H1487" s="336"/>
      <c r="I1487" s="336"/>
      <c r="J1487" s="336"/>
      <c r="K1487" s="336"/>
      <c r="L1487" s="336"/>
      <c r="M1487" s="336"/>
      <c r="N1487" s="345"/>
      <c r="EZ1487" s="149"/>
      <c r="FA1487" s="231"/>
      <c r="FB1487" s="231"/>
      <c r="FC1487" s="231"/>
      <c r="FD1487" s="231"/>
      <c r="FF1487" s="164" t="s">
        <v>632</v>
      </c>
      <c r="FJ1487" s="231"/>
      <c r="FL1487" s="231"/>
    </row>
    <row r="1488" spans="1:168" s="117" customFormat="1" ht="15" x14ac:dyDescent="0.25">
      <c r="A1488" s="262"/>
      <c r="B1488" s="312"/>
      <c r="C1488" s="342" t="s">
        <v>74</v>
      </c>
      <c r="D1488" s="342"/>
      <c r="E1488" s="342"/>
      <c r="F1488" s="234"/>
      <c r="G1488" s="235"/>
      <c r="H1488" s="235"/>
      <c r="I1488" s="235"/>
      <c r="J1488" s="238"/>
      <c r="K1488" s="235"/>
      <c r="L1488" s="267">
        <v>1803.52</v>
      </c>
      <c r="M1488" s="257"/>
      <c r="N1488" s="265">
        <v>16448.099999999999</v>
      </c>
      <c r="EZ1488" s="149"/>
      <c r="FA1488" s="231"/>
      <c r="FB1488" s="231"/>
      <c r="FC1488" s="231"/>
      <c r="FD1488" s="231"/>
      <c r="FJ1488" s="231" t="s">
        <v>74</v>
      </c>
      <c r="FL1488" s="231"/>
    </row>
    <row r="1489" spans="1:168" s="117" customFormat="1" ht="34.5" x14ac:dyDescent="0.25">
      <c r="A1489" s="232" t="s">
        <v>887</v>
      </c>
      <c r="B1489" s="314" t="s">
        <v>683</v>
      </c>
      <c r="C1489" s="342" t="s">
        <v>684</v>
      </c>
      <c r="D1489" s="342"/>
      <c r="E1489" s="342"/>
      <c r="F1489" s="234" t="s">
        <v>647</v>
      </c>
      <c r="G1489" s="235">
        <v>0.16</v>
      </c>
      <c r="H1489" s="236">
        <v>1</v>
      </c>
      <c r="I1489" s="268">
        <v>0.16</v>
      </c>
      <c r="J1489" s="238"/>
      <c r="K1489" s="235"/>
      <c r="L1489" s="238"/>
      <c r="M1489" s="235"/>
      <c r="N1489" s="239"/>
      <c r="EZ1489" s="149"/>
      <c r="FA1489" s="231"/>
      <c r="FB1489" s="231" t="s">
        <v>684</v>
      </c>
      <c r="FC1489" s="231" t="s">
        <v>9</v>
      </c>
      <c r="FD1489" s="231" t="s">
        <v>9</v>
      </c>
      <c r="FJ1489" s="231"/>
      <c r="FL1489" s="231"/>
    </row>
    <row r="1490" spans="1:168" s="117" customFormat="1" ht="15" x14ac:dyDescent="0.25">
      <c r="A1490" s="240"/>
      <c r="B1490" s="313"/>
      <c r="C1490" s="341" t="s">
        <v>778</v>
      </c>
      <c r="D1490" s="341"/>
      <c r="E1490" s="341"/>
      <c r="F1490" s="341"/>
      <c r="G1490" s="341"/>
      <c r="H1490" s="341"/>
      <c r="I1490" s="341"/>
      <c r="J1490" s="341"/>
      <c r="K1490" s="341"/>
      <c r="L1490" s="341"/>
      <c r="M1490" s="341"/>
      <c r="N1490" s="343"/>
      <c r="EZ1490" s="149"/>
      <c r="FA1490" s="231"/>
      <c r="FB1490" s="231"/>
      <c r="FC1490" s="231"/>
      <c r="FD1490" s="231"/>
      <c r="FE1490" s="164" t="s">
        <v>778</v>
      </c>
      <c r="FJ1490" s="231"/>
      <c r="FL1490" s="231"/>
    </row>
    <row r="1491" spans="1:168" s="117" customFormat="1" ht="68.25" x14ac:dyDescent="0.25">
      <c r="A1491" s="242"/>
      <c r="B1491" s="243" t="s">
        <v>624</v>
      </c>
      <c r="C1491" s="336" t="s">
        <v>625</v>
      </c>
      <c r="D1491" s="336"/>
      <c r="E1491" s="336"/>
      <c r="F1491" s="336"/>
      <c r="G1491" s="336"/>
      <c r="H1491" s="336"/>
      <c r="I1491" s="336"/>
      <c r="J1491" s="336"/>
      <c r="K1491" s="336"/>
      <c r="L1491" s="336"/>
      <c r="M1491" s="336"/>
      <c r="N1491" s="345"/>
      <c r="EZ1491" s="149"/>
      <c r="FA1491" s="231"/>
      <c r="FB1491" s="231"/>
      <c r="FC1491" s="231"/>
      <c r="FD1491" s="231"/>
      <c r="FF1491" s="164" t="s">
        <v>625</v>
      </c>
      <c r="FJ1491" s="231"/>
      <c r="FL1491" s="231"/>
    </row>
    <row r="1492" spans="1:168" s="117" customFormat="1" ht="15" x14ac:dyDescent="0.25">
      <c r="A1492" s="244"/>
      <c r="B1492" s="243" t="s">
        <v>57</v>
      </c>
      <c r="C1492" s="341" t="s">
        <v>64</v>
      </c>
      <c r="D1492" s="341"/>
      <c r="E1492" s="341"/>
      <c r="F1492" s="245"/>
      <c r="G1492" s="246"/>
      <c r="H1492" s="246"/>
      <c r="I1492" s="246"/>
      <c r="J1492" s="249">
        <v>278.99</v>
      </c>
      <c r="K1492" s="248">
        <v>1.1499999999999999</v>
      </c>
      <c r="L1492" s="249">
        <v>51.33</v>
      </c>
      <c r="M1492" s="248">
        <v>49.45</v>
      </c>
      <c r="N1492" s="250">
        <v>2538.27</v>
      </c>
      <c r="EZ1492" s="149"/>
      <c r="FA1492" s="231"/>
      <c r="FB1492" s="231"/>
      <c r="FC1492" s="231"/>
      <c r="FD1492" s="231"/>
      <c r="FG1492" s="164" t="s">
        <v>64</v>
      </c>
      <c r="FJ1492" s="231"/>
      <c r="FL1492" s="231"/>
    </row>
    <row r="1493" spans="1:168" s="117" customFormat="1" ht="15" x14ac:dyDescent="0.25">
      <c r="A1493" s="244"/>
      <c r="B1493" s="243" t="s">
        <v>75</v>
      </c>
      <c r="C1493" s="341" t="s">
        <v>79</v>
      </c>
      <c r="D1493" s="341"/>
      <c r="E1493" s="341"/>
      <c r="F1493" s="245"/>
      <c r="G1493" s="246"/>
      <c r="H1493" s="246"/>
      <c r="I1493" s="246"/>
      <c r="J1493" s="249">
        <v>90.04</v>
      </c>
      <c r="K1493" s="248">
        <v>1.1499999999999999</v>
      </c>
      <c r="L1493" s="249">
        <v>16.57</v>
      </c>
      <c r="M1493" s="248">
        <v>14.53</v>
      </c>
      <c r="N1493" s="251">
        <v>240.76</v>
      </c>
      <c r="EZ1493" s="149"/>
      <c r="FA1493" s="231"/>
      <c r="FB1493" s="231"/>
      <c r="FC1493" s="231"/>
      <c r="FD1493" s="231"/>
      <c r="FG1493" s="164" t="s">
        <v>79</v>
      </c>
      <c r="FJ1493" s="231"/>
      <c r="FL1493" s="231"/>
    </row>
    <row r="1494" spans="1:168" s="117" customFormat="1" ht="15" x14ac:dyDescent="0.25">
      <c r="A1494" s="244"/>
      <c r="B1494" s="243" t="s">
        <v>80</v>
      </c>
      <c r="C1494" s="341" t="s">
        <v>81</v>
      </c>
      <c r="D1494" s="341"/>
      <c r="E1494" s="341"/>
      <c r="F1494" s="245"/>
      <c r="G1494" s="246"/>
      <c r="H1494" s="246"/>
      <c r="I1494" s="246"/>
      <c r="J1494" s="249">
        <v>5.0199999999999996</v>
      </c>
      <c r="K1494" s="248">
        <v>1.1499999999999999</v>
      </c>
      <c r="L1494" s="249">
        <v>0.92</v>
      </c>
      <c r="M1494" s="248">
        <v>49.45</v>
      </c>
      <c r="N1494" s="251">
        <v>45.49</v>
      </c>
      <c r="EZ1494" s="149"/>
      <c r="FA1494" s="231"/>
      <c r="FB1494" s="231"/>
      <c r="FC1494" s="231"/>
      <c r="FD1494" s="231"/>
      <c r="FG1494" s="164" t="s">
        <v>81</v>
      </c>
      <c r="FJ1494" s="231"/>
      <c r="FL1494" s="231"/>
    </row>
    <row r="1495" spans="1:168" s="117" customFormat="1" ht="15" x14ac:dyDescent="0.25">
      <c r="A1495" s="244"/>
      <c r="B1495" s="243" t="s">
        <v>82</v>
      </c>
      <c r="C1495" s="341" t="s">
        <v>83</v>
      </c>
      <c r="D1495" s="341"/>
      <c r="E1495" s="341"/>
      <c r="F1495" s="245"/>
      <c r="G1495" s="246"/>
      <c r="H1495" s="246"/>
      <c r="I1495" s="246"/>
      <c r="J1495" s="249">
        <v>37.630000000000003</v>
      </c>
      <c r="K1495" s="246"/>
      <c r="L1495" s="249">
        <v>6.02</v>
      </c>
      <c r="M1495" s="248">
        <v>9.1199999999999992</v>
      </c>
      <c r="N1495" s="251">
        <v>54.9</v>
      </c>
      <c r="EZ1495" s="149"/>
      <c r="FA1495" s="231"/>
      <c r="FB1495" s="231"/>
      <c r="FC1495" s="231"/>
      <c r="FD1495" s="231"/>
      <c r="FG1495" s="164" t="s">
        <v>83</v>
      </c>
      <c r="FJ1495" s="231"/>
      <c r="FL1495" s="231"/>
    </row>
    <row r="1496" spans="1:168" s="117" customFormat="1" ht="15" x14ac:dyDescent="0.25">
      <c r="A1496" s="252"/>
      <c r="B1496" s="243"/>
      <c r="C1496" s="341" t="s">
        <v>65</v>
      </c>
      <c r="D1496" s="341"/>
      <c r="E1496" s="341"/>
      <c r="F1496" s="245" t="s">
        <v>66</v>
      </c>
      <c r="G1496" s="248">
        <v>29.68</v>
      </c>
      <c r="H1496" s="248">
        <v>1.1499999999999999</v>
      </c>
      <c r="I1496" s="272">
        <v>5.4611200000000002</v>
      </c>
      <c r="J1496" s="254"/>
      <c r="K1496" s="246"/>
      <c r="L1496" s="254"/>
      <c r="M1496" s="246"/>
      <c r="N1496" s="255"/>
      <c r="EZ1496" s="149"/>
      <c r="FA1496" s="231"/>
      <c r="FB1496" s="231"/>
      <c r="FC1496" s="231"/>
      <c r="FD1496" s="231"/>
      <c r="FH1496" s="164" t="s">
        <v>65</v>
      </c>
      <c r="FJ1496" s="231"/>
      <c r="FL1496" s="231"/>
    </row>
    <row r="1497" spans="1:168" s="117" customFormat="1" ht="15" x14ac:dyDescent="0.25">
      <c r="A1497" s="252"/>
      <c r="B1497" s="243"/>
      <c r="C1497" s="341" t="s">
        <v>84</v>
      </c>
      <c r="D1497" s="341"/>
      <c r="E1497" s="341"/>
      <c r="F1497" s="245" t="s">
        <v>66</v>
      </c>
      <c r="G1497" s="271">
        <v>0.4</v>
      </c>
      <c r="H1497" s="248">
        <v>1.1499999999999999</v>
      </c>
      <c r="I1497" s="270">
        <v>7.3599999999999999E-2</v>
      </c>
      <c r="J1497" s="254"/>
      <c r="K1497" s="246"/>
      <c r="L1497" s="254"/>
      <c r="M1497" s="246"/>
      <c r="N1497" s="255"/>
      <c r="EZ1497" s="149"/>
      <c r="FA1497" s="231"/>
      <c r="FB1497" s="231"/>
      <c r="FC1497" s="231"/>
      <c r="FD1497" s="231"/>
      <c r="FH1497" s="164" t="s">
        <v>84</v>
      </c>
      <c r="FJ1497" s="231"/>
      <c r="FL1497" s="231"/>
    </row>
    <row r="1498" spans="1:168" s="117" customFormat="1" ht="15" x14ac:dyDescent="0.25">
      <c r="A1498" s="240"/>
      <c r="B1498" s="243"/>
      <c r="C1498" s="344" t="s">
        <v>67</v>
      </c>
      <c r="D1498" s="344"/>
      <c r="E1498" s="344"/>
      <c r="F1498" s="256"/>
      <c r="G1498" s="257"/>
      <c r="H1498" s="257"/>
      <c r="I1498" s="257"/>
      <c r="J1498" s="259">
        <v>406.66</v>
      </c>
      <c r="K1498" s="257"/>
      <c r="L1498" s="259">
        <v>73.92</v>
      </c>
      <c r="M1498" s="257"/>
      <c r="N1498" s="260">
        <v>2833.93</v>
      </c>
      <c r="EZ1498" s="149"/>
      <c r="FA1498" s="231"/>
      <c r="FB1498" s="231"/>
      <c r="FC1498" s="231"/>
      <c r="FD1498" s="231"/>
      <c r="FI1498" s="164" t="s">
        <v>67</v>
      </c>
      <c r="FJ1498" s="231"/>
      <c r="FL1498" s="231"/>
    </row>
    <row r="1499" spans="1:168" s="117" customFormat="1" ht="15" x14ac:dyDescent="0.25">
      <c r="A1499" s="252"/>
      <c r="B1499" s="243"/>
      <c r="C1499" s="341" t="s">
        <v>68</v>
      </c>
      <c r="D1499" s="341"/>
      <c r="E1499" s="341"/>
      <c r="F1499" s="245"/>
      <c r="G1499" s="246"/>
      <c r="H1499" s="246"/>
      <c r="I1499" s="246"/>
      <c r="J1499" s="254"/>
      <c r="K1499" s="246"/>
      <c r="L1499" s="249">
        <v>52.25</v>
      </c>
      <c r="M1499" s="246"/>
      <c r="N1499" s="250">
        <v>2583.7600000000002</v>
      </c>
      <c r="EZ1499" s="149"/>
      <c r="FA1499" s="231"/>
      <c r="FB1499" s="231"/>
      <c r="FC1499" s="231"/>
      <c r="FD1499" s="231"/>
      <c r="FH1499" s="164" t="s">
        <v>68</v>
      </c>
      <c r="FJ1499" s="231"/>
      <c r="FL1499" s="231"/>
    </row>
    <row r="1500" spans="1:168" s="117" customFormat="1" ht="23.25" x14ac:dyDescent="0.25">
      <c r="A1500" s="252"/>
      <c r="B1500" s="243" t="s">
        <v>649</v>
      </c>
      <c r="C1500" s="341" t="s">
        <v>650</v>
      </c>
      <c r="D1500" s="341"/>
      <c r="E1500" s="341"/>
      <c r="F1500" s="245" t="s">
        <v>71</v>
      </c>
      <c r="G1500" s="261">
        <v>97</v>
      </c>
      <c r="H1500" s="246"/>
      <c r="I1500" s="261">
        <v>97</v>
      </c>
      <c r="J1500" s="254"/>
      <c r="K1500" s="246"/>
      <c r="L1500" s="249">
        <v>50.68</v>
      </c>
      <c r="M1500" s="246"/>
      <c r="N1500" s="250">
        <v>2506.25</v>
      </c>
      <c r="EZ1500" s="149"/>
      <c r="FA1500" s="231"/>
      <c r="FB1500" s="231"/>
      <c r="FC1500" s="231"/>
      <c r="FD1500" s="231"/>
      <c r="FH1500" s="164" t="s">
        <v>650</v>
      </c>
      <c r="FJ1500" s="231"/>
      <c r="FL1500" s="231"/>
    </row>
    <row r="1501" spans="1:168" s="117" customFormat="1" ht="23.25" x14ac:dyDescent="0.25">
      <c r="A1501" s="252"/>
      <c r="B1501" s="243" t="s">
        <v>651</v>
      </c>
      <c r="C1501" s="341" t="s">
        <v>652</v>
      </c>
      <c r="D1501" s="341"/>
      <c r="E1501" s="341"/>
      <c r="F1501" s="245" t="s">
        <v>71</v>
      </c>
      <c r="G1501" s="261">
        <v>51</v>
      </c>
      <c r="H1501" s="246"/>
      <c r="I1501" s="261">
        <v>51</v>
      </c>
      <c r="J1501" s="254"/>
      <c r="K1501" s="246"/>
      <c r="L1501" s="249">
        <v>26.65</v>
      </c>
      <c r="M1501" s="246"/>
      <c r="N1501" s="250">
        <v>1317.72</v>
      </c>
      <c r="EZ1501" s="149"/>
      <c r="FA1501" s="231"/>
      <c r="FB1501" s="231"/>
      <c r="FC1501" s="231"/>
      <c r="FD1501" s="231"/>
      <c r="FH1501" s="164" t="s">
        <v>652</v>
      </c>
      <c r="FJ1501" s="231"/>
      <c r="FL1501" s="231"/>
    </row>
    <row r="1502" spans="1:168" s="117" customFormat="1" ht="15" x14ac:dyDescent="0.25">
      <c r="A1502" s="262"/>
      <c r="B1502" s="312"/>
      <c r="C1502" s="342" t="s">
        <v>74</v>
      </c>
      <c r="D1502" s="342"/>
      <c r="E1502" s="342"/>
      <c r="F1502" s="234"/>
      <c r="G1502" s="235"/>
      <c r="H1502" s="235"/>
      <c r="I1502" s="235"/>
      <c r="J1502" s="238"/>
      <c r="K1502" s="235"/>
      <c r="L1502" s="264">
        <v>151.25</v>
      </c>
      <c r="M1502" s="257"/>
      <c r="N1502" s="265">
        <v>6657.9</v>
      </c>
      <c r="EZ1502" s="149"/>
      <c r="FA1502" s="231"/>
      <c r="FB1502" s="231"/>
      <c r="FC1502" s="231"/>
      <c r="FD1502" s="231"/>
      <c r="FJ1502" s="231" t="s">
        <v>74</v>
      </c>
      <c r="FL1502" s="231"/>
    </row>
    <row r="1503" spans="1:168" s="117" customFormat="1" ht="45" x14ac:dyDescent="0.25">
      <c r="A1503" s="232" t="s">
        <v>888</v>
      </c>
      <c r="B1503" s="314" t="s">
        <v>583</v>
      </c>
      <c r="C1503" s="342" t="s">
        <v>584</v>
      </c>
      <c r="D1503" s="342"/>
      <c r="E1503" s="342"/>
      <c r="F1503" s="234" t="s">
        <v>290</v>
      </c>
      <c r="G1503" s="235">
        <v>16.32</v>
      </c>
      <c r="H1503" s="236">
        <v>1</v>
      </c>
      <c r="I1503" s="268">
        <v>16.32</v>
      </c>
      <c r="J1503" s="264">
        <v>169.63</v>
      </c>
      <c r="K1503" s="266">
        <v>1.04236</v>
      </c>
      <c r="L1503" s="267">
        <v>2885.63</v>
      </c>
      <c r="M1503" s="268">
        <v>9.1199999999999992</v>
      </c>
      <c r="N1503" s="265">
        <v>26316.95</v>
      </c>
      <c r="EZ1503" s="149"/>
      <c r="FA1503" s="231"/>
      <c r="FB1503" s="231" t="s">
        <v>584</v>
      </c>
      <c r="FC1503" s="231" t="s">
        <v>9</v>
      </c>
      <c r="FD1503" s="231" t="s">
        <v>9</v>
      </c>
      <c r="FJ1503" s="231"/>
      <c r="FL1503" s="231"/>
    </row>
    <row r="1504" spans="1:168" s="117" customFormat="1" ht="15" x14ac:dyDescent="0.25">
      <c r="A1504" s="240"/>
      <c r="B1504" s="313"/>
      <c r="C1504" s="341" t="s">
        <v>844</v>
      </c>
      <c r="D1504" s="341"/>
      <c r="E1504" s="341"/>
      <c r="F1504" s="341"/>
      <c r="G1504" s="341"/>
      <c r="H1504" s="341"/>
      <c r="I1504" s="341"/>
      <c r="J1504" s="341"/>
      <c r="K1504" s="341"/>
      <c r="L1504" s="341"/>
      <c r="M1504" s="341"/>
      <c r="N1504" s="343"/>
      <c r="EZ1504" s="149"/>
      <c r="FA1504" s="231"/>
      <c r="FB1504" s="231"/>
      <c r="FC1504" s="231"/>
      <c r="FD1504" s="231"/>
      <c r="FE1504" s="164" t="s">
        <v>844</v>
      </c>
      <c r="FJ1504" s="231"/>
      <c r="FL1504" s="231"/>
    </row>
    <row r="1505" spans="1:168" s="117" customFormat="1" ht="15" x14ac:dyDescent="0.25">
      <c r="A1505" s="240"/>
      <c r="B1505" s="313"/>
      <c r="C1505" s="341" t="s">
        <v>687</v>
      </c>
      <c r="D1505" s="341"/>
      <c r="E1505" s="341"/>
      <c r="F1505" s="341"/>
      <c r="G1505" s="341"/>
      <c r="H1505" s="341"/>
      <c r="I1505" s="341"/>
      <c r="J1505" s="341"/>
      <c r="K1505" s="341"/>
      <c r="L1505" s="341"/>
      <c r="M1505" s="341"/>
      <c r="N1505" s="343"/>
      <c r="EZ1505" s="149"/>
      <c r="FA1505" s="231"/>
      <c r="FB1505" s="231"/>
      <c r="FC1505" s="231"/>
      <c r="FD1505" s="231"/>
      <c r="FJ1505" s="231"/>
      <c r="FK1505" s="164" t="s">
        <v>687</v>
      </c>
      <c r="FL1505" s="231"/>
    </row>
    <row r="1506" spans="1:168" s="117" customFormat="1" ht="15" x14ac:dyDescent="0.25">
      <c r="A1506" s="242"/>
      <c r="B1506" s="243"/>
      <c r="C1506" s="336" t="s">
        <v>631</v>
      </c>
      <c r="D1506" s="336"/>
      <c r="E1506" s="336"/>
      <c r="F1506" s="336"/>
      <c r="G1506" s="336"/>
      <c r="H1506" s="336"/>
      <c r="I1506" s="336"/>
      <c r="J1506" s="336"/>
      <c r="K1506" s="336"/>
      <c r="L1506" s="336"/>
      <c r="M1506" s="336"/>
      <c r="N1506" s="345"/>
      <c r="EZ1506" s="149"/>
      <c r="FA1506" s="231"/>
      <c r="FB1506" s="231"/>
      <c r="FC1506" s="231"/>
      <c r="FD1506" s="231"/>
      <c r="FF1506" s="164" t="s">
        <v>631</v>
      </c>
      <c r="FJ1506" s="231"/>
      <c r="FL1506" s="231"/>
    </row>
    <row r="1507" spans="1:168" s="117" customFormat="1" ht="15" x14ac:dyDescent="0.25">
      <c r="A1507" s="242"/>
      <c r="B1507" s="243"/>
      <c r="C1507" s="336" t="s">
        <v>632</v>
      </c>
      <c r="D1507" s="336"/>
      <c r="E1507" s="336"/>
      <c r="F1507" s="336"/>
      <c r="G1507" s="336"/>
      <c r="H1507" s="336"/>
      <c r="I1507" s="336"/>
      <c r="J1507" s="336"/>
      <c r="K1507" s="336"/>
      <c r="L1507" s="336"/>
      <c r="M1507" s="336"/>
      <c r="N1507" s="345"/>
      <c r="EZ1507" s="149"/>
      <c r="FA1507" s="231"/>
      <c r="FB1507" s="231"/>
      <c r="FC1507" s="231"/>
      <c r="FD1507" s="231"/>
      <c r="FF1507" s="164" t="s">
        <v>632</v>
      </c>
      <c r="FJ1507" s="231"/>
      <c r="FL1507" s="231"/>
    </row>
    <row r="1508" spans="1:168" s="117" customFormat="1" ht="15" x14ac:dyDescent="0.25">
      <c r="A1508" s="262"/>
      <c r="B1508" s="312"/>
      <c r="C1508" s="342" t="s">
        <v>74</v>
      </c>
      <c r="D1508" s="342"/>
      <c r="E1508" s="342"/>
      <c r="F1508" s="234"/>
      <c r="G1508" s="235"/>
      <c r="H1508" s="235"/>
      <c r="I1508" s="235"/>
      <c r="J1508" s="238"/>
      <c r="K1508" s="235"/>
      <c r="L1508" s="267">
        <v>2885.63</v>
      </c>
      <c r="M1508" s="257"/>
      <c r="N1508" s="265">
        <v>26316.95</v>
      </c>
      <c r="EZ1508" s="149"/>
      <c r="FA1508" s="231"/>
      <c r="FB1508" s="231"/>
      <c r="FC1508" s="231"/>
      <c r="FD1508" s="231"/>
      <c r="FJ1508" s="231" t="s">
        <v>74</v>
      </c>
      <c r="FL1508" s="231"/>
    </row>
    <row r="1509" spans="1:168" s="117" customFormat="1" ht="34.5" x14ac:dyDescent="0.25">
      <c r="A1509" s="232" t="s">
        <v>889</v>
      </c>
      <c r="B1509" s="314" t="s">
        <v>683</v>
      </c>
      <c r="C1509" s="342" t="s">
        <v>684</v>
      </c>
      <c r="D1509" s="342"/>
      <c r="E1509" s="342"/>
      <c r="F1509" s="234" t="s">
        <v>647</v>
      </c>
      <c r="G1509" s="235">
        <v>0.6</v>
      </c>
      <c r="H1509" s="236">
        <v>1</v>
      </c>
      <c r="I1509" s="277">
        <v>0.6</v>
      </c>
      <c r="J1509" s="238"/>
      <c r="K1509" s="235"/>
      <c r="L1509" s="238"/>
      <c r="M1509" s="235"/>
      <c r="N1509" s="239"/>
      <c r="EZ1509" s="149"/>
      <c r="FA1509" s="231"/>
      <c r="FB1509" s="231" t="s">
        <v>684</v>
      </c>
      <c r="FC1509" s="231" t="s">
        <v>9</v>
      </c>
      <c r="FD1509" s="231" t="s">
        <v>9</v>
      </c>
      <c r="FJ1509" s="231"/>
      <c r="FL1509" s="231"/>
    </row>
    <row r="1510" spans="1:168" s="117" customFormat="1" ht="15" x14ac:dyDescent="0.25">
      <c r="A1510" s="240"/>
      <c r="B1510" s="313"/>
      <c r="C1510" s="341" t="s">
        <v>846</v>
      </c>
      <c r="D1510" s="341"/>
      <c r="E1510" s="341"/>
      <c r="F1510" s="341"/>
      <c r="G1510" s="341"/>
      <c r="H1510" s="341"/>
      <c r="I1510" s="341"/>
      <c r="J1510" s="341"/>
      <c r="K1510" s="341"/>
      <c r="L1510" s="341"/>
      <c r="M1510" s="341"/>
      <c r="N1510" s="343"/>
      <c r="EZ1510" s="149"/>
      <c r="FA1510" s="231"/>
      <c r="FB1510" s="231"/>
      <c r="FC1510" s="231"/>
      <c r="FD1510" s="231"/>
      <c r="FE1510" s="164" t="s">
        <v>846</v>
      </c>
      <c r="FJ1510" s="231"/>
      <c r="FL1510" s="231"/>
    </row>
    <row r="1511" spans="1:168" s="117" customFormat="1" ht="68.25" x14ac:dyDescent="0.25">
      <c r="A1511" s="242"/>
      <c r="B1511" s="243" t="s">
        <v>624</v>
      </c>
      <c r="C1511" s="336" t="s">
        <v>625</v>
      </c>
      <c r="D1511" s="336"/>
      <c r="E1511" s="336"/>
      <c r="F1511" s="336"/>
      <c r="G1511" s="336"/>
      <c r="H1511" s="336"/>
      <c r="I1511" s="336"/>
      <c r="J1511" s="336"/>
      <c r="K1511" s="336"/>
      <c r="L1511" s="336"/>
      <c r="M1511" s="336"/>
      <c r="N1511" s="345"/>
      <c r="EZ1511" s="149"/>
      <c r="FA1511" s="231"/>
      <c r="FB1511" s="231"/>
      <c r="FC1511" s="231"/>
      <c r="FD1511" s="231"/>
      <c r="FF1511" s="164" t="s">
        <v>625</v>
      </c>
      <c r="FJ1511" s="231"/>
      <c r="FL1511" s="231"/>
    </row>
    <row r="1512" spans="1:168" s="117" customFormat="1" ht="15" x14ac:dyDescent="0.25">
      <c r="A1512" s="244"/>
      <c r="B1512" s="243" t="s">
        <v>57</v>
      </c>
      <c r="C1512" s="341" t="s">
        <v>64</v>
      </c>
      <c r="D1512" s="341"/>
      <c r="E1512" s="341"/>
      <c r="F1512" s="245"/>
      <c r="G1512" s="246"/>
      <c r="H1512" s="246"/>
      <c r="I1512" s="246"/>
      <c r="J1512" s="249">
        <v>278.99</v>
      </c>
      <c r="K1512" s="248">
        <v>1.1499999999999999</v>
      </c>
      <c r="L1512" s="249">
        <v>192.5</v>
      </c>
      <c r="M1512" s="248">
        <v>49.45</v>
      </c>
      <c r="N1512" s="250">
        <v>9519.1299999999992</v>
      </c>
      <c r="EZ1512" s="149"/>
      <c r="FA1512" s="231"/>
      <c r="FB1512" s="231"/>
      <c r="FC1512" s="231"/>
      <c r="FD1512" s="231"/>
      <c r="FG1512" s="164" t="s">
        <v>64</v>
      </c>
      <c r="FJ1512" s="231"/>
      <c r="FL1512" s="231"/>
    </row>
    <row r="1513" spans="1:168" s="117" customFormat="1" ht="15" x14ac:dyDescent="0.25">
      <c r="A1513" s="244"/>
      <c r="B1513" s="243" t="s">
        <v>75</v>
      </c>
      <c r="C1513" s="341" t="s">
        <v>79</v>
      </c>
      <c r="D1513" s="341"/>
      <c r="E1513" s="341"/>
      <c r="F1513" s="245"/>
      <c r="G1513" s="246"/>
      <c r="H1513" s="246"/>
      <c r="I1513" s="246"/>
      <c r="J1513" s="249">
        <v>90.04</v>
      </c>
      <c r="K1513" s="248">
        <v>1.1499999999999999</v>
      </c>
      <c r="L1513" s="249">
        <v>62.13</v>
      </c>
      <c r="M1513" s="248">
        <v>14.53</v>
      </c>
      <c r="N1513" s="251">
        <v>902.75</v>
      </c>
      <c r="EZ1513" s="149"/>
      <c r="FA1513" s="231"/>
      <c r="FB1513" s="231"/>
      <c r="FC1513" s="231"/>
      <c r="FD1513" s="231"/>
      <c r="FG1513" s="164" t="s">
        <v>79</v>
      </c>
      <c r="FJ1513" s="231"/>
      <c r="FL1513" s="231"/>
    </row>
    <row r="1514" spans="1:168" s="117" customFormat="1" ht="15" x14ac:dyDescent="0.25">
      <c r="A1514" s="244"/>
      <c r="B1514" s="243" t="s">
        <v>80</v>
      </c>
      <c r="C1514" s="341" t="s">
        <v>81</v>
      </c>
      <c r="D1514" s="341"/>
      <c r="E1514" s="341"/>
      <c r="F1514" s="245"/>
      <c r="G1514" s="246"/>
      <c r="H1514" s="246"/>
      <c r="I1514" s="246"/>
      <c r="J1514" s="249">
        <v>5.0199999999999996</v>
      </c>
      <c r="K1514" s="248">
        <v>1.1499999999999999</v>
      </c>
      <c r="L1514" s="249">
        <v>3.46</v>
      </c>
      <c r="M1514" s="248">
        <v>49.45</v>
      </c>
      <c r="N1514" s="251">
        <v>171.1</v>
      </c>
      <c r="EZ1514" s="149"/>
      <c r="FA1514" s="231"/>
      <c r="FB1514" s="231"/>
      <c r="FC1514" s="231"/>
      <c r="FD1514" s="231"/>
      <c r="FG1514" s="164" t="s">
        <v>81</v>
      </c>
      <c r="FJ1514" s="231"/>
      <c r="FL1514" s="231"/>
    </row>
    <row r="1515" spans="1:168" s="117" customFormat="1" ht="15" x14ac:dyDescent="0.25">
      <c r="A1515" s="244"/>
      <c r="B1515" s="243" t="s">
        <v>82</v>
      </c>
      <c r="C1515" s="341" t="s">
        <v>83</v>
      </c>
      <c r="D1515" s="341"/>
      <c r="E1515" s="341"/>
      <c r="F1515" s="245"/>
      <c r="G1515" s="246"/>
      <c r="H1515" s="246"/>
      <c r="I1515" s="246"/>
      <c r="J1515" s="249">
        <v>37.630000000000003</v>
      </c>
      <c r="K1515" s="246"/>
      <c r="L1515" s="249">
        <v>22.58</v>
      </c>
      <c r="M1515" s="248">
        <v>9.1199999999999992</v>
      </c>
      <c r="N1515" s="251">
        <v>205.93</v>
      </c>
      <c r="EZ1515" s="149"/>
      <c r="FA1515" s="231"/>
      <c r="FB1515" s="231"/>
      <c r="FC1515" s="231"/>
      <c r="FD1515" s="231"/>
      <c r="FG1515" s="164" t="s">
        <v>83</v>
      </c>
      <c r="FJ1515" s="231"/>
      <c r="FL1515" s="231"/>
    </row>
    <row r="1516" spans="1:168" s="117" customFormat="1" ht="15" x14ac:dyDescent="0.25">
      <c r="A1516" s="252"/>
      <c r="B1516" s="243"/>
      <c r="C1516" s="341" t="s">
        <v>65</v>
      </c>
      <c r="D1516" s="341"/>
      <c r="E1516" s="341"/>
      <c r="F1516" s="245" t="s">
        <v>66</v>
      </c>
      <c r="G1516" s="248">
        <v>29.68</v>
      </c>
      <c r="H1516" s="248">
        <v>1.1499999999999999</v>
      </c>
      <c r="I1516" s="270">
        <v>20.479199999999999</v>
      </c>
      <c r="J1516" s="254"/>
      <c r="K1516" s="246"/>
      <c r="L1516" s="254"/>
      <c r="M1516" s="246"/>
      <c r="N1516" s="255"/>
      <c r="EZ1516" s="149"/>
      <c r="FA1516" s="231"/>
      <c r="FB1516" s="231"/>
      <c r="FC1516" s="231"/>
      <c r="FD1516" s="231"/>
      <c r="FH1516" s="164" t="s">
        <v>65</v>
      </c>
      <c r="FJ1516" s="231"/>
      <c r="FL1516" s="231"/>
    </row>
    <row r="1517" spans="1:168" s="117" customFormat="1" ht="15" x14ac:dyDescent="0.25">
      <c r="A1517" s="252"/>
      <c r="B1517" s="243"/>
      <c r="C1517" s="341" t="s">
        <v>84</v>
      </c>
      <c r="D1517" s="341"/>
      <c r="E1517" s="341"/>
      <c r="F1517" s="245" t="s">
        <v>66</v>
      </c>
      <c r="G1517" s="271">
        <v>0.4</v>
      </c>
      <c r="H1517" s="248">
        <v>1.1499999999999999</v>
      </c>
      <c r="I1517" s="269">
        <v>0.27600000000000002</v>
      </c>
      <c r="J1517" s="254"/>
      <c r="K1517" s="246"/>
      <c r="L1517" s="254"/>
      <c r="M1517" s="246"/>
      <c r="N1517" s="255"/>
      <c r="EZ1517" s="149"/>
      <c r="FA1517" s="231"/>
      <c r="FB1517" s="231"/>
      <c r="FC1517" s="231"/>
      <c r="FD1517" s="231"/>
      <c r="FH1517" s="164" t="s">
        <v>84</v>
      </c>
      <c r="FJ1517" s="231"/>
      <c r="FL1517" s="231"/>
    </row>
    <row r="1518" spans="1:168" s="117" customFormat="1" ht="15" x14ac:dyDescent="0.25">
      <c r="A1518" s="240"/>
      <c r="B1518" s="243"/>
      <c r="C1518" s="344" t="s">
        <v>67</v>
      </c>
      <c r="D1518" s="344"/>
      <c r="E1518" s="344"/>
      <c r="F1518" s="256"/>
      <c r="G1518" s="257"/>
      <c r="H1518" s="257"/>
      <c r="I1518" s="257"/>
      <c r="J1518" s="259">
        <v>406.66</v>
      </c>
      <c r="K1518" s="257"/>
      <c r="L1518" s="259">
        <v>277.20999999999998</v>
      </c>
      <c r="M1518" s="257"/>
      <c r="N1518" s="260">
        <v>10627.81</v>
      </c>
      <c r="EZ1518" s="149"/>
      <c r="FA1518" s="231"/>
      <c r="FB1518" s="231"/>
      <c r="FC1518" s="231"/>
      <c r="FD1518" s="231"/>
      <c r="FI1518" s="164" t="s">
        <v>67</v>
      </c>
      <c r="FJ1518" s="231"/>
      <c r="FL1518" s="231"/>
    </row>
    <row r="1519" spans="1:168" s="117" customFormat="1" ht="15" x14ac:dyDescent="0.25">
      <c r="A1519" s="252"/>
      <c r="B1519" s="243"/>
      <c r="C1519" s="341" t="s">
        <v>68</v>
      </c>
      <c r="D1519" s="341"/>
      <c r="E1519" s="341"/>
      <c r="F1519" s="245"/>
      <c r="G1519" s="246"/>
      <c r="H1519" s="246"/>
      <c r="I1519" s="246"/>
      <c r="J1519" s="254"/>
      <c r="K1519" s="246"/>
      <c r="L1519" s="249">
        <v>195.96</v>
      </c>
      <c r="M1519" s="246"/>
      <c r="N1519" s="250">
        <v>9690.23</v>
      </c>
      <c r="EZ1519" s="149"/>
      <c r="FA1519" s="231"/>
      <c r="FB1519" s="231"/>
      <c r="FC1519" s="231"/>
      <c r="FD1519" s="231"/>
      <c r="FH1519" s="164" t="s">
        <v>68</v>
      </c>
      <c r="FJ1519" s="231"/>
      <c r="FL1519" s="231"/>
    </row>
    <row r="1520" spans="1:168" s="117" customFormat="1" ht="23.25" x14ac:dyDescent="0.25">
      <c r="A1520" s="252"/>
      <c r="B1520" s="243" t="s">
        <v>649</v>
      </c>
      <c r="C1520" s="341" t="s">
        <v>650</v>
      </c>
      <c r="D1520" s="341"/>
      <c r="E1520" s="341"/>
      <c r="F1520" s="245" t="s">
        <v>71</v>
      </c>
      <c r="G1520" s="261">
        <v>97</v>
      </c>
      <c r="H1520" s="246"/>
      <c r="I1520" s="261">
        <v>97</v>
      </c>
      <c r="J1520" s="254"/>
      <c r="K1520" s="246"/>
      <c r="L1520" s="249">
        <v>190.08</v>
      </c>
      <c r="M1520" s="246"/>
      <c r="N1520" s="250">
        <v>9399.52</v>
      </c>
      <c r="EZ1520" s="149"/>
      <c r="FA1520" s="231"/>
      <c r="FB1520" s="231"/>
      <c r="FC1520" s="231"/>
      <c r="FD1520" s="231"/>
      <c r="FH1520" s="164" t="s">
        <v>650</v>
      </c>
      <c r="FJ1520" s="231"/>
      <c r="FL1520" s="231"/>
    </row>
    <row r="1521" spans="1:168" s="117" customFormat="1" ht="23.25" x14ac:dyDescent="0.25">
      <c r="A1521" s="252"/>
      <c r="B1521" s="243" t="s">
        <v>651</v>
      </c>
      <c r="C1521" s="341" t="s">
        <v>652</v>
      </c>
      <c r="D1521" s="341"/>
      <c r="E1521" s="341"/>
      <c r="F1521" s="245" t="s">
        <v>71</v>
      </c>
      <c r="G1521" s="261">
        <v>51</v>
      </c>
      <c r="H1521" s="246"/>
      <c r="I1521" s="261">
        <v>51</v>
      </c>
      <c r="J1521" s="254"/>
      <c r="K1521" s="246"/>
      <c r="L1521" s="249">
        <v>99.94</v>
      </c>
      <c r="M1521" s="246"/>
      <c r="N1521" s="250">
        <v>4942.0200000000004</v>
      </c>
      <c r="EZ1521" s="149"/>
      <c r="FA1521" s="231"/>
      <c r="FB1521" s="231"/>
      <c r="FC1521" s="231"/>
      <c r="FD1521" s="231"/>
      <c r="FH1521" s="164" t="s">
        <v>652</v>
      </c>
      <c r="FJ1521" s="231"/>
      <c r="FL1521" s="231"/>
    </row>
    <row r="1522" spans="1:168" s="117" customFormat="1" ht="15" x14ac:dyDescent="0.25">
      <c r="A1522" s="262"/>
      <c r="B1522" s="312"/>
      <c r="C1522" s="342" t="s">
        <v>74</v>
      </c>
      <c r="D1522" s="342"/>
      <c r="E1522" s="342"/>
      <c r="F1522" s="234"/>
      <c r="G1522" s="235"/>
      <c r="H1522" s="235"/>
      <c r="I1522" s="235"/>
      <c r="J1522" s="238"/>
      <c r="K1522" s="235"/>
      <c r="L1522" s="264">
        <v>567.23</v>
      </c>
      <c r="M1522" s="257"/>
      <c r="N1522" s="265">
        <v>24969.35</v>
      </c>
      <c r="EZ1522" s="149"/>
      <c r="FA1522" s="231"/>
      <c r="FB1522" s="231"/>
      <c r="FC1522" s="231"/>
      <c r="FD1522" s="231"/>
      <c r="FJ1522" s="231" t="s">
        <v>74</v>
      </c>
      <c r="FL1522" s="231"/>
    </row>
    <row r="1523" spans="1:168" s="117" customFormat="1" ht="45" x14ac:dyDescent="0.25">
      <c r="A1523" s="232" t="s">
        <v>890</v>
      </c>
      <c r="B1523" s="314" t="s">
        <v>583</v>
      </c>
      <c r="C1523" s="342" t="s">
        <v>584</v>
      </c>
      <c r="D1523" s="342"/>
      <c r="E1523" s="342"/>
      <c r="F1523" s="234" t="s">
        <v>290</v>
      </c>
      <c r="G1523" s="235">
        <v>61.2</v>
      </c>
      <c r="H1523" s="236">
        <v>1</v>
      </c>
      <c r="I1523" s="277">
        <v>61.2</v>
      </c>
      <c r="J1523" s="264">
        <v>169.63</v>
      </c>
      <c r="K1523" s="266">
        <v>1.04236</v>
      </c>
      <c r="L1523" s="267">
        <v>10821.11</v>
      </c>
      <c r="M1523" s="268">
        <v>9.1199999999999992</v>
      </c>
      <c r="N1523" s="265">
        <v>98688.52</v>
      </c>
      <c r="EZ1523" s="149"/>
      <c r="FA1523" s="231"/>
      <c r="FB1523" s="231" t="s">
        <v>584</v>
      </c>
      <c r="FC1523" s="231" t="s">
        <v>9</v>
      </c>
      <c r="FD1523" s="231" t="s">
        <v>9</v>
      </c>
      <c r="FJ1523" s="231"/>
      <c r="FL1523" s="231"/>
    </row>
    <row r="1524" spans="1:168" s="117" customFormat="1" ht="15" x14ac:dyDescent="0.25">
      <c r="A1524" s="240"/>
      <c r="B1524" s="313"/>
      <c r="C1524" s="341" t="s">
        <v>848</v>
      </c>
      <c r="D1524" s="341"/>
      <c r="E1524" s="341"/>
      <c r="F1524" s="341"/>
      <c r="G1524" s="341"/>
      <c r="H1524" s="341"/>
      <c r="I1524" s="341"/>
      <c r="J1524" s="341"/>
      <c r="K1524" s="341"/>
      <c r="L1524" s="341"/>
      <c r="M1524" s="341"/>
      <c r="N1524" s="343"/>
      <c r="EZ1524" s="149"/>
      <c r="FA1524" s="231"/>
      <c r="FB1524" s="231"/>
      <c r="FC1524" s="231"/>
      <c r="FD1524" s="231"/>
      <c r="FE1524" s="164" t="s">
        <v>848</v>
      </c>
      <c r="FJ1524" s="231"/>
      <c r="FL1524" s="231"/>
    </row>
    <row r="1525" spans="1:168" s="117" customFormat="1" ht="15" x14ac:dyDescent="0.25">
      <c r="A1525" s="240"/>
      <c r="B1525" s="313"/>
      <c r="C1525" s="341" t="s">
        <v>687</v>
      </c>
      <c r="D1525" s="341"/>
      <c r="E1525" s="341"/>
      <c r="F1525" s="341"/>
      <c r="G1525" s="341"/>
      <c r="H1525" s="341"/>
      <c r="I1525" s="341"/>
      <c r="J1525" s="341"/>
      <c r="K1525" s="341"/>
      <c r="L1525" s="341"/>
      <c r="M1525" s="341"/>
      <c r="N1525" s="343"/>
      <c r="EZ1525" s="149"/>
      <c r="FA1525" s="231"/>
      <c r="FB1525" s="231"/>
      <c r="FC1525" s="231"/>
      <c r="FD1525" s="231"/>
      <c r="FJ1525" s="231"/>
      <c r="FK1525" s="164" t="s">
        <v>687</v>
      </c>
      <c r="FL1525" s="231"/>
    </row>
    <row r="1526" spans="1:168" s="117" customFormat="1" ht="15" x14ac:dyDescent="0.25">
      <c r="A1526" s="242"/>
      <c r="B1526" s="243"/>
      <c r="C1526" s="336" t="s">
        <v>631</v>
      </c>
      <c r="D1526" s="336"/>
      <c r="E1526" s="336"/>
      <c r="F1526" s="336"/>
      <c r="G1526" s="336"/>
      <c r="H1526" s="336"/>
      <c r="I1526" s="336"/>
      <c r="J1526" s="336"/>
      <c r="K1526" s="336"/>
      <c r="L1526" s="336"/>
      <c r="M1526" s="336"/>
      <c r="N1526" s="345"/>
      <c r="EZ1526" s="149"/>
      <c r="FA1526" s="231"/>
      <c r="FB1526" s="231"/>
      <c r="FC1526" s="231"/>
      <c r="FD1526" s="231"/>
      <c r="FF1526" s="164" t="s">
        <v>631</v>
      </c>
      <c r="FJ1526" s="231"/>
      <c r="FL1526" s="231"/>
    </row>
    <row r="1527" spans="1:168" s="117" customFormat="1" ht="15" x14ac:dyDescent="0.25">
      <c r="A1527" s="242"/>
      <c r="B1527" s="243"/>
      <c r="C1527" s="336" t="s">
        <v>632</v>
      </c>
      <c r="D1527" s="336"/>
      <c r="E1527" s="336"/>
      <c r="F1527" s="336"/>
      <c r="G1527" s="336"/>
      <c r="H1527" s="336"/>
      <c r="I1527" s="336"/>
      <c r="J1527" s="336"/>
      <c r="K1527" s="336"/>
      <c r="L1527" s="336"/>
      <c r="M1527" s="336"/>
      <c r="N1527" s="345"/>
      <c r="EZ1527" s="149"/>
      <c r="FA1527" s="231"/>
      <c r="FB1527" s="231"/>
      <c r="FC1527" s="231"/>
      <c r="FD1527" s="231"/>
      <c r="FF1527" s="164" t="s">
        <v>632</v>
      </c>
      <c r="FJ1527" s="231"/>
      <c r="FL1527" s="231"/>
    </row>
    <row r="1528" spans="1:168" s="117" customFormat="1" ht="15" x14ac:dyDescent="0.25">
      <c r="A1528" s="262"/>
      <c r="B1528" s="312"/>
      <c r="C1528" s="342" t="s">
        <v>74</v>
      </c>
      <c r="D1528" s="342"/>
      <c r="E1528" s="342"/>
      <c r="F1528" s="234"/>
      <c r="G1528" s="235"/>
      <c r="H1528" s="235"/>
      <c r="I1528" s="235"/>
      <c r="J1528" s="238"/>
      <c r="K1528" s="235"/>
      <c r="L1528" s="267">
        <v>10821.11</v>
      </c>
      <c r="M1528" s="257"/>
      <c r="N1528" s="265">
        <v>98688.52</v>
      </c>
      <c r="EZ1528" s="149"/>
      <c r="FA1528" s="231"/>
      <c r="FB1528" s="231"/>
      <c r="FC1528" s="231"/>
      <c r="FD1528" s="231"/>
      <c r="FJ1528" s="231" t="s">
        <v>74</v>
      </c>
      <c r="FL1528" s="231"/>
    </row>
    <row r="1529" spans="1:168" s="117" customFormat="1" ht="34.5" x14ac:dyDescent="0.25">
      <c r="A1529" s="232" t="s">
        <v>891</v>
      </c>
      <c r="B1529" s="314" t="s">
        <v>683</v>
      </c>
      <c r="C1529" s="342" t="s">
        <v>684</v>
      </c>
      <c r="D1529" s="342"/>
      <c r="E1529" s="342"/>
      <c r="F1529" s="234" t="s">
        <v>647</v>
      </c>
      <c r="G1529" s="235">
        <v>3.6</v>
      </c>
      <c r="H1529" s="236">
        <v>1</v>
      </c>
      <c r="I1529" s="277">
        <v>3.6</v>
      </c>
      <c r="J1529" s="238"/>
      <c r="K1529" s="235"/>
      <c r="L1529" s="238"/>
      <c r="M1529" s="235"/>
      <c r="N1529" s="239"/>
      <c r="EZ1529" s="149"/>
      <c r="FA1529" s="231"/>
      <c r="FB1529" s="231" t="s">
        <v>684</v>
      </c>
      <c r="FC1529" s="231" t="s">
        <v>9</v>
      </c>
      <c r="FD1529" s="231" t="s">
        <v>9</v>
      </c>
      <c r="FJ1529" s="231"/>
      <c r="FL1529" s="231"/>
    </row>
    <row r="1530" spans="1:168" s="117" customFormat="1" ht="15" x14ac:dyDescent="0.25">
      <c r="A1530" s="240"/>
      <c r="B1530" s="313"/>
      <c r="C1530" s="341" t="s">
        <v>850</v>
      </c>
      <c r="D1530" s="341"/>
      <c r="E1530" s="341"/>
      <c r="F1530" s="341"/>
      <c r="G1530" s="341"/>
      <c r="H1530" s="341"/>
      <c r="I1530" s="341"/>
      <c r="J1530" s="341"/>
      <c r="K1530" s="341"/>
      <c r="L1530" s="341"/>
      <c r="M1530" s="341"/>
      <c r="N1530" s="343"/>
      <c r="EZ1530" s="149"/>
      <c r="FA1530" s="231"/>
      <c r="FB1530" s="231"/>
      <c r="FC1530" s="231"/>
      <c r="FD1530" s="231"/>
      <c r="FE1530" s="164" t="s">
        <v>850</v>
      </c>
      <c r="FJ1530" s="231"/>
      <c r="FL1530" s="231"/>
    </row>
    <row r="1531" spans="1:168" s="117" customFormat="1" ht="68.25" x14ac:dyDescent="0.25">
      <c r="A1531" s="242"/>
      <c r="B1531" s="243" t="s">
        <v>624</v>
      </c>
      <c r="C1531" s="336" t="s">
        <v>625</v>
      </c>
      <c r="D1531" s="336"/>
      <c r="E1531" s="336"/>
      <c r="F1531" s="336"/>
      <c r="G1531" s="336"/>
      <c r="H1531" s="336"/>
      <c r="I1531" s="336"/>
      <c r="J1531" s="336"/>
      <c r="K1531" s="336"/>
      <c r="L1531" s="336"/>
      <c r="M1531" s="336"/>
      <c r="N1531" s="345"/>
      <c r="EZ1531" s="149"/>
      <c r="FA1531" s="231"/>
      <c r="FB1531" s="231"/>
      <c r="FC1531" s="231"/>
      <c r="FD1531" s="231"/>
      <c r="FF1531" s="164" t="s">
        <v>625</v>
      </c>
      <c r="FJ1531" s="231"/>
      <c r="FL1531" s="231"/>
    </row>
    <row r="1532" spans="1:168" s="117" customFormat="1" ht="15" x14ac:dyDescent="0.25">
      <c r="A1532" s="244"/>
      <c r="B1532" s="243" t="s">
        <v>57</v>
      </c>
      <c r="C1532" s="341" t="s">
        <v>64</v>
      </c>
      <c r="D1532" s="341"/>
      <c r="E1532" s="341"/>
      <c r="F1532" s="245"/>
      <c r="G1532" s="246"/>
      <c r="H1532" s="246"/>
      <c r="I1532" s="246"/>
      <c r="J1532" s="249">
        <v>278.99</v>
      </c>
      <c r="K1532" s="248">
        <v>1.1499999999999999</v>
      </c>
      <c r="L1532" s="247">
        <v>1155.02</v>
      </c>
      <c r="M1532" s="248">
        <v>49.45</v>
      </c>
      <c r="N1532" s="250">
        <v>57115.74</v>
      </c>
      <c r="EZ1532" s="149"/>
      <c r="FA1532" s="231"/>
      <c r="FB1532" s="231"/>
      <c r="FC1532" s="231"/>
      <c r="FD1532" s="231"/>
      <c r="FG1532" s="164" t="s">
        <v>64</v>
      </c>
      <c r="FJ1532" s="231"/>
      <c r="FL1532" s="231"/>
    </row>
    <row r="1533" spans="1:168" s="117" customFormat="1" ht="15" x14ac:dyDescent="0.25">
      <c r="A1533" s="244"/>
      <c r="B1533" s="243" t="s">
        <v>75</v>
      </c>
      <c r="C1533" s="341" t="s">
        <v>79</v>
      </c>
      <c r="D1533" s="341"/>
      <c r="E1533" s="341"/>
      <c r="F1533" s="245"/>
      <c r="G1533" s="246"/>
      <c r="H1533" s="246"/>
      <c r="I1533" s="246"/>
      <c r="J1533" s="249">
        <v>90.04</v>
      </c>
      <c r="K1533" s="248">
        <v>1.1499999999999999</v>
      </c>
      <c r="L1533" s="249">
        <v>372.77</v>
      </c>
      <c r="M1533" s="248">
        <v>14.53</v>
      </c>
      <c r="N1533" s="250">
        <v>5416.35</v>
      </c>
      <c r="EZ1533" s="149"/>
      <c r="FA1533" s="231"/>
      <c r="FB1533" s="231"/>
      <c r="FC1533" s="231"/>
      <c r="FD1533" s="231"/>
      <c r="FG1533" s="164" t="s">
        <v>79</v>
      </c>
      <c r="FJ1533" s="231"/>
      <c r="FL1533" s="231"/>
    </row>
    <row r="1534" spans="1:168" s="117" customFormat="1" ht="15" x14ac:dyDescent="0.25">
      <c r="A1534" s="244"/>
      <c r="B1534" s="243" t="s">
        <v>80</v>
      </c>
      <c r="C1534" s="341" t="s">
        <v>81</v>
      </c>
      <c r="D1534" s="341"/>
      <c r="E1534" s="341"/>
      <c r="F1534" s="245"/>
      <c r="G1534" s="246"/>
      <c r="H1534" s="246"/>
      <c r="I1534" s="246"/>
      <c r="J1534" s="249">
        <v>5.0199999999999996</v>
      </c>
      <c r="K1534" s="248">
        <v>1.1499999999999999</v>
      </c>
      <c r="L1534" s="249">
        <v>20.78</v>
      </c>
      <c r="M1534" s="248">
        <v>49.45</v>
      </c>
      <c r="N1534" s="250">
        <v>1027.57</v>
      </c>
      <c r="EZ1534" s="149"/>
      <c r="FA1534" s="231"/>
      <c r="FB1534" s="231"/>
      <c r="FC1534" s="231"/>
      <c r="FD1534" s="231"/>
      <c r="FG1534" s="164" t="s">
        <v>81</v>
      </c>
      <c r="FJ1534" s="231"/>
      <c r="FL1534" s="231"/>
    </row>
    <row r="1535" spans="1:168" s="117" customFormat="1" ht="15" x14ac:dyDescent="0.25">
      <c r="A1535" s="244"/>
      <c r="B1535" s="243" t="s">
        <v>82</v>
      </c>
      <c r="C1535" s="341" t="s">
        <v>83</v>
      </c>
      <c r="D1535" s="341"/>
      <c r="E1535" s="341"/>
      <c r="F1535" s="245"/>
      <c r="G1535" s="246"/>
      <c r="H1535" s="246"/>
      <c r="I1535" s="246"/>
      <c r="J1535" s="249">
        <v>37.630000000000003</v>
      </c>
      <c r="K1535" s="246"/>
      <c r="L1535" s="249">
        <v>135.47</v>
      </c>
      <c r="M1535" s="248">
        <v>9.1199999999999992</v>
      </c>
      <c r="N1535" s="250">
        <v>1235.49</v>
      </c>
      <c r="EZ1535" s="149"/>
      <c r="FA1535" s="231"/>
      <c r="FB1535" s="231"/>
      <c r="FC1535" s="231"/>
      <c r="FD1535" s="231"/>
      <c r="FG1535" s="164" t="s">
        <v>83</v>
      </c>
      <c r="FJ1535" s="231"/>
      <c r="FL1535" s="231"/>
    </row>
    <row r="1536" spans="1:168" s="117" customFormat="1" ht="15" x14ac:dyDescent="0.25">
      <c r="A1536" s="252"/>
      <c r="B1536" s="243"/>
      <c r="C1536" s="341" t="s">
        <v>65</v>
      </c>
      <c r="D1536" s="341"/>
      <c r="E1536" s="341"/>
      <c r="F1536" s="245" t="s">
        <v>66</v>
      </c>
      <c r="G1536" s="248">
        <v>29.68</v>
      </c>
      <c r="H1536" s="248">
        <v>1.1499999999999999</v>
      </c>
      <c r="I1536" s="270">
        <v>122.87520000000001</v>
      </c>
      <c r="J1536" s="254"/>
      <c r="K1536" s="246"/>
      <c r="L1536" s="254"/>
      <c r="M1536" s="246"/>
      <c r="N1536" s="255"/>
      <c r="EZ1536" s="149"/>
      <c r="FA1536" s="231"/>
      <c r="FB1536" s="231"/>
      <c r="FC1536" s="231"/>
      <c r="FD1536" s="231"/>
      <c r="FH1536" s="164" t="s">
        <v>65</v>
      </c>
      <c r="FJ1536" s="231"/>
      <c r="FL1536" s="231"/>
    </row>
    <row r="1537" spans="1:168" s="117" customFormat="1" ht="15" x14ac:dyDescent="0.25">
      <c r="A1537" s="252"/>
      <c r="B1537" s="243"/>
      <c r="C1537" s="341" t="s">
        <v>84</v>
      </c>
      <c r="D1537" s="341"/>
      <c r="E1537" s="341"/>
      <c r="F1537" s="245" t="s">
        <v>66</v>
      </c>
      <c r="G1537" s="271">
        <v>0.4</v>
      </c>
      <c r="H1537" s="248">
        <v>1.1499999999999999</v>
      </c>
      <c r="I1537" s="269">
        <v>1.6559999999999999</v>
      </c>
      <c r="J1537" s="254"/>
      <c r="K1537" s="246"/>
      <c r="L1537" s="254"/>
      <c r="M1537" s="246"/>
      <c r="N1537" s="255"/>
      <c r="EZ1537" s="149"/>
      <c r="FA1537" s="231"/>
      <c r="FB1537" s="231"/>
      <c r="FC1537" s="231"/>
      <c r="FD1537" s="231"/>
      <c r="FH1537" s="164" t="s">
        <v>84</v>
      </c>
      <c r="FJ1537" s="231"/>
      <c r="FL1537" s="231"/>
    </row>
    <row r="1538" spans="1:168" s="117" customFormat="1" ht="15" x14ac:dyDescent="0.25">
      <c r="A1538" s="240"/>
      <c r="B1538" s="243"/>
      <c r="C1538" s="344" t="s">
        <v>67</v>
      </c>
      <c r="D1538" s="344"/>
      <c r="E1538" s="344"/>
      <c r="F1538" s="256"/>
      <c r="G1538" s="257"/>
      <c r="H1538" s="257"/>
      <c r="I1538" s="257"/>
      <c r="J1538" s="259">
        <v>406.66</v>
      </c>
      <c r="K1538" s="257"/>
      <c r="L1538" s="258">
        <v>1663.26</v>
      </c>
      <c r="M1538" s="257"/>
      <c r="N1538" s="260">
        <v>63767.58</v>
      </c>
      <c r="EZ1538" s="149"/>
      <c r="FA1538" s="231"/>
      <c r="FB1538" s="231"/>
      <c r="FC1538" s="231"/>
      <c r="FD1538" s="231"/>
      <c r="FI1538" s="164" t="s">
        <v>67</v>
      </c>
      <c r="FJ1538" s="231"/>
      <c r="FL1538" s="231"/>
    </row>
    <row r="1539" spans="1:168" s="117" customFormat="1" ht="15" x14ac:dyDescent="0.25">
      <c r="A1539" s="252"/>
      <c r="B1539" s="243"/>
      <c r="C1539" s="341" t="s">
        <v>68</v>
      </c>
      <c r="D1539" s="341"/>
      <c r="E1539" s="341"/>
      <c r="F1539" s="245"/>
      <c r="G1539" s="246"/>
      <c r="H1539" s="246"/>
      <c r="I1539" s="246"/>
      <c r="J1539" s="254"/>
      <c r="K1539" s="246"/>
      <c r="L1539" s="247">
        <v>1175.8</v>
      </c>
      <c r="M1539" s="246"/>
      <c r="N1539" s="250">
        <v>58143.31</v>
      </c>
      <c r="EZ1539" s="149"/>
      <c r="FA1539" s="231"/>
      <c r="FB1539" s="231"/>
      <c r="FC1539" s="231"/>
      <c r="FD1539" s="231"/>
      <c r="FH1539" s="164" t="s">
        <v>68</v>
      </c>
      <c r="FJ1539" s="231"/>
      <c r="FL1539" s="231"/>
    </row>
    <row r="1540" spans="1:168" s="117" customFormat="1" ht="23.25" x14ac:dyDescent="0.25">
      <c r="A1540" s="252"/>
      <c r="B1540" s="243" t="s">
        <v>649</v>
      </c>
      <c r="C1540" s="341" t="s">
        <v>650</v>
      </c>
      <c r="D1540" s="341"/>
      <c r="E1540" s="341"/>
      <c r="F1540" s="245" t="s">
        <v>71</v>
      </c>
      <c r="G1540" s="261">
        <v>97</v>
      </c>
      <c r="H1540" s="246"/>
      <c r="I1540" s="261">
        <v>97</v>
      </c>
      <c r="J1540" s="254"/>
      <c r="K1540" s="246"/>
      <c r="L1540" s="247">
        <v>1140.53</v>
      </c>
      <c r="M1540" s="246"/>
      <c r="N1540" s="250">
        <v>56399.01</v>
      </c>
      <c r="EZ1540" s="149"/>
      <c r="FA1540" s="231"/>
      <c r="FB1540" s="231"/>
      <c r="FC1540" s="231"/>
      <c r="FD1540" s="231"/>
      <c r="FH1540" s="164" t="s">
        <v>650</v>
      </c>
      <c r="FJ1540" s="231"/>
      <c r="FL1540" s="231"/>
    </row>
    <row r="1541" spans="1:168" s="117" customFormat="1" ht="23.25" x14ac:dyDescent="0.25">
      <c r="A1541" s="252"/>
      <c r="B1541" s="243" t="s">
        <v>651</v>
      </c>
      <c r="C1541" s="341" t="s">
        <v>652</v>
      </c>
      <c r="D1541" s="341"/>
      <c r="E1541" s="341"/>
      <c r="F1541" s="245" t="s">
        <v>71</v>
      </c>
      <c r="G1541" s="261">
        <v>51</v>
      </c>
      <c r="H1541" s="246"/>
      <c r="I1541" s="261">
        <v>51</v>
      </c>
      <c r="J1541" s="254"/>
      <c r="K1541" s="246"/>
      <c r="L1541" s="249">
        <v>599.66</v>
      </c>
      <c r="M1541" s="246"/>
      <c r="N1541" s="250">
        <v>29653.09</v>
      </c>
      <c r="EZ1541" s="149"/>
      <c r="FA1541" s="231"/>
      <c r="FB1541" s="231"/>
      <c r="FC1541" s="231"/>
      <c r="FD1541" s="231"/>
      <c r="FH1541" s="164" t="s">
        <v>652</v>
      </c>
      <c r="FJ1541" s="231"/>
      <c r="FL1541" s="231"/>
    </row>
    <row r="1542" spans="1:168" s="117" customFormat="1" ht="15" x14ac:dyDescent="0.25">
      <c r="A1542" s="262"/>
      <c r="B1542" s="312"/>
      <c r="C1542" s="342" t="s">
        <v>74</v>
      </c>
      <c r="D1542" s="342"/>
      <c r="E1542" s="342"/>
      <c r="F1542" s="234"/>
      <c r="G1542" s="235"/>
      <c r="H1542" s="235"/>
      <c r="I1542" s="235"/>
      <c r="J1542" s="238"/>
      <c r="K1542" s="235"/>
      <c r="L1542" s="267">
        <v>3403.45</v>
      </c>
      <c r="M1542" s="257"/>
      <c r="N1542" s="265">
        <v>149819.68</v>
      </c>
      <c r="EZ1542" s="149"/>
      <c r="FA1542" s="231"/>
      <c r="FB1542" s="231"/>
      <c r="FC1542" s="231"/>
      <c r="FD1542" s="231"/>
      <c r="FJ1542" s="231" t="s">
        <v>74</v>
      </c>
      <c r="FL1542" s="231"/>
    </row>
    <row r="1543" spans="1:168" s="117" customFormat="1" ht="45" x14ac:dyDescent="0.25">
      <c r="A1543" s="232" t="s">
        <v>892</v>
      </c>
      <c r="B1543" s="314" t="s">
        <v>583</v>
      </c>
      <c r="C1543" s="342" t="s">
        <v>584</v>
      </c>
      <c r="D1543" s="342"/>
      <c r="E1543" s="342"/>
      <c r="F1543" s="234" t="s">
        <v>290</v>
      </c>
      <c r="G1543" s="235">
        <v>367.2</v>
      </c>
      <c r="H1543" s="236">
        <v>1</v>
      </c>
      <c r="I1543" s="277">
        <v>367.2</v>
      </c>
      <c r="J1543" s="264">
        <v>169.63</v>
      </c>
      <c r="K1543" s="266">
        <v>1.04236</v>
      </c>
      <c r="L1543" s="267">
        <v>64926.66</v>
      </c>
      <c r="M1543" s="268">
        <v>9.1199999999999992</v>
      </c>
      <c r="N1543" s="265">
        <v>592131.14</v>
      </c>
      <c r="EZ1543" s="149"/>
      <c r="FA1543" s="231"/>
      <c r="FB1543" s="231" t="s">
        <v>584</v>
      </c>
      <c r="FC1543" s="231" t="s">
        <v>9</v>
      </c>
      <c r="FD1543" s="231" t="s">
        <v>9</v>
      </c>
      <c r="FJ1543" s="231"/>
      <c r="FL1543" s="231"/>
    </row>
    <row r="1544" spans="1:168" s="117" customFormat="1" ht="15" x14ac:dyDescent="0.25">
      <c r="A1544" s="240"/>
      <c r="B1544" s="313"/>
      <c r="C1544" s="341" t="s">
        <v>852</v>
      </c>
      <c r="D1544" s="341"/>
      <c r="E1544" s="341"/>
      <c r="F1544" s="341"/>
      <c r="G1544" s="341"/>
      <c r="H1544" s="341"/>
      <c r="I1544" s="341"/>
      <c r="J1544" s="341"/>
      <c r="K1544" s="341"/>
      <c r="L1544" s="341"/>
      <c r="M1544" s="341"/>
      <c r="N1544" s="343"/>
      <c r="EZ1544" s="149"/>
      <c r="FA1544" s="231"/>
      <c r="FB1544" s="231"/>
      <c r="FC1544" s="231"/>
      <c r="FD1544" s="231"/>
      <c r="FE1544" s="164" t="s">
        <v>852</v>
      </c>
      <c r="FJ1544" s="231"/>
      <c r="FL1544" s="231"/>
    </row>
    <row r="1545" spans="1:168" s="117" customFormat="1" ht="15" x14ac:dyDescent="0.25">
      <c r="A1545" s="240"/>
      <c r="B1545" s="313"/>
      <c r="C1545" s="341" t="s">
        <v>687</v>
      </c>
      <c r="D1545" s="341"/>
      <c r="E1545" s="341"/>
      <c r="F1545" s="341"/>
      <c r="G1545" s="341"/>
      <c r="H1545" s="341"/>
      <c r="I1545" s="341"/>
      <c r="J1545" s="341"/>
      <c r="K1545" s="341"/>
      <c r="L1545" s="341"/>
      <c r="M1545" s="341"/>
      <c r="N1545" s="343"/>
      <c r="EZ1545" s="149"/>
      <c r="FA1545" s="231"/>
      <c r="FB1545" s="231"/>
      <c r="FC1545" s="231"/>
      <c r="FD1545" s="231"/>
      <c r="FJ1545" s="231"/>
      <c r="FK1545" s="164" t="s">
        <v>687</v>
      </c>
      <c r="FL1545" s="231"/>
    </row>
    <row r="1546" spans="1:168" s="117" customFormat="1" ht="15" x14ac:dyDescent="0.25">
      <c r="A1546" s="242"/>
      <c r="B1546" s="243"/>
      <c r="C1546" s="336" t="s">
        <v>631</v>
      </c>
      <c r="D1546" s="336"/>
      <c r="E1546" s="336"/>
      <c r="F1546" s="336"/>
      <c r="G1546" s="336"/>
      <c r="H1546" s="336"/>
      <c r="I1546" s="336"/>
      <c r="J1546" s="336"/>
      <c r="K1546" s="336"/>
      <c r="L1546" s="336"/>
      <c r="M1546" s="336"/>
      <c r="N1546" s="345"/>
      <c r="EZ1546" s="149"/>
      <c r="FA1546" s="231"/>
      <c r="FB1546" s="231"/>
      <c r="FC1546" s="231"/>
      <c r="FD1546" s="231"/>
      <c r="FF1546" s="164" t="s">
        <v>631</v>
      </c>
      <c r="FJ1546" s="231"/>
      <c r="FL1546" s="231"/>
    </row>
    <row r="1547" spans="1:168" s="117" customFormat="1" ht="15" x14ac:dyDescent="0.25">
      <c r="A1547" s="242"/>
      <c r="B1547" s="243"/>
      <c r="C1547" s="336" t="s">
        <v>632</v>
      </c>
      <c r="D1547" s="336"/>
      <c r="E1547" s="336"/>
      <c r="F1547" s="336"/>
      <c r="G1547" s="336"/>
      <c r="H1547" s="336"/>
      <c r="I1547" s="336"/>
      <c r="J1547" s="336"/>
      <c r="K1547" s="336"/>
      <c r="L1547" s="336"/>
      <c r="M1547" s="336"/>
      <c r="N1547" s="345"/>
      <c r="EZ1547" s="149"/>
      <c r="FA1547" s="231"/>
      <c r="FB1547" s="231"/>
      <c r="FC1547" s="231"/>
      <c r="FD1547" s="231"/>
      <c r="FF1547" s="164" t="s">
        <v>632</v>
      </c>
      <c r="FJ1547" s="231"/>
      <c r="FL1547" s="231"/>
    </row>
    <row r="1548" spans="1:168" s="117" customFormat="1" ht="15" x14ac:dyDescent="0.25">
      <c r="A1548" s="262"/>
      <c r="B1548" s="312"/>
      <c r="C1548" s="342" t="s">
        <v>74</v>
      </c>
      <c r="D1548" s="342"/>
      <c r="E1548" s="342"/>
      <c r="F1548" s="234"/>
      <c r="G1548" s="235"/>
      <c r="H1548" s="235"/>
      <c r="I1548" s="235"/>
      <c r="J1548" s="238"/>
      <c r="K1548" s="235"/>
      <c r="L1548" s="267">
        <v>64926.66</v>
      </c>
      <c r="M1548" s="257"/>
      <c r="N1548" s="265">
        <v>592131.14</v>
      </c>
      <c r="EZ1548" s="149"/>
      <c r="FA1548" s="231"/>
      <c r="FB1548" s="231"/>
      <c r="FC1548" s="231"/>
      <c r="FD1548" s="231"/>
      <c r="FJ1548" s="231" t="s">
        <v>74</v>
      </c>
      <c r="FL1548" s="231"/>
    </row>
    <row r="1549" spans="1:168" s="117" customFormat="1" ht="34.5" x14ac:dyDescent="0.25">
      <c r="A1549" s="232" t="s">
        <v>893</v>
      </c>
      <c r="B1549" s="314" t="s">
        <v>683</v>
      </c>
      <c r="C1549" s="342" t="s">
        <v>684</v>
      </c>
      <c r="D1549" s="342"/>
      <c r="E1549" s="342"/>
      <c r="F1549" s="234" t="s">
        <v>647</v>
      </c>
      <c r="G1549" s="235">
        <v>1</v>
      </c>
      <c r="H1549" s="236">
        <v>1</v>
      </c>
      <c r="I1549" s="236">
        <v>1</v>
      </c>
      <c r="J1549" s="238"/>
      <c r="K1549" s="235"/>
      <c r="L1549" s="238"/>
      <c r="M1549" s="235"/>
      <c r="N1549" s="239"/>
      <c r="EZ1549" s="149"/>
      <c r="FA1549" s="231"/>
      <c r="FB1549" s="231" t="s">
        <v>684</v>
      </c>
      <c r="FC1549" s="231" t="s">
        <v>9</v>
      </c>
      <c r="FD1549" s="231" t="s">
        <v>9</v>
      </c>
      <c r="FJ1549" s="231"/>
      <c r="FL1549" s="231"/>
    </row>
    <row r="1550" spans="1:168" s="117" customFormat="1" ht="15" x14ac:dyDescent="0.25">
      <c r="A1550" s="240"/>
      <c r="B1550" s="313"/>
      <c r="C1550" s="341" t="s">
        <v>894</v>
      </c>
      <c r="D1550" s="341"/>
      <c r="E1550" s="341"/>
      <c r="F1550" s="341"/>
      <c r="G1550" s="341"/>
      <c r="H1550" s="341"/>
      <c r="I1550" s="341"/>
      <c r="J1550" s="341"/>
      <c r="K1550" s="341"/>
      <c r="L1550" s="341"/>
      <c r="M1550" s="341"/>
      <c r="N1550" s="343"/>
      <c r="EZ1550" s="149"/>
      <c r="FA1550" s="231"/>
      <c r="FB1550" s="231"/>
      <c r="FC1550" s="231"/>
      <c r="FD1550" s="231"/>
      <c r="FE1550" s="164" t="s">
        <v>894</v>
      </c>
      <c r="FJ1550" s="231"/>
      <c r="FL1550" s="231"/>
    </row>
    <row r="1551" spans="1:168" s="117" customFormat="1" ht="68.25" x14ac:dyDescent="0.25">
      <c r="A1551" s="242"/>
      <c r="B1551" s="243" t="s">
        <v>624</v>
      </c>
      <c r="C1551" s="336" t="s">
        <v>625</v>
      </c>
      <c r="D1551" s="336"/>
      <c r="E1551" s="336"/>
      <c r="F1551" s="336"/>
      <c r="G1551" s="336"/>
      <c r="H1551" s="336"/>
      <c r="I1551" s="336"/>
      <c r="J1551" s="336"/>
      <c r="K1551" s="336"/>
      <c r="L1551" s="336"/>
      <c r="M1551" s="336"/>
      <c r="N1551" s="345"/>
      <c r="EZ1551" s="149"/>
      <c r="FA1551" s="231"/>
      <c r="FB1551" s="231"/>
      <c r="FC1551" s="231"/>
      <c r="FD1551" s="231"/>
      <c r="FF1551" s="164" t="s">
        <v>625</v>
      </c>
      <c r="FJ1551" s="231"/>
      <c r="FL1551" s="231"/>
    </row>
    <row r="1552" spans="1:168" s="117" customFormat="1" ht="15" x14ac:dyDescent="0.25">
      <c r="A1552" s="244"/>
      <c r="B1552" s="243" t="s">
        <v>57</v>
      </c>
      <c r="C1552" s="341" t="s">
        <v>64</v>
      </c>
      <c r="D1552" s="341"/>
      <c r="E1552" s="341"/>
      <c r="F1552" s="245"/>
      <c r="G1552" s="246"/>
      <c r="H1552" s="246"/>
      <c r="I1552" s="246"/>
      <c r="J1552" s="249">
        <v>278.99</v>
      </c>
      <c r="K1552" s="248">
        <v>1.1499999999999999</v>
      </c>
      <c r="L1552" s="249">
        <v>320.83999999999997</v>
      </c>
      <c r="M1552" s="248">
        <v>49.45</v>
      </c>
      <c r="N1552" s="250">
        <v>15865.54</v>
      </c>
      <c r="EZ1552" s="149"/>
      <c r="FA1552" s="231"/>
      <c r="FB1552" s="231"/>
      <c r="FC1552" s="231"/>
      <c r="FD1552" s="231"/>
      <c r="FG1552" s="164" t="s">
        <v>64</v>
      </c>
      <c r="FJ1552" s="231"/>
      <c r="FL1552" s="231"/>
    </row>
    <row r="1553" spans="1:168" s="117" customFormat="1" ht="15" x14ac:dyDescent="0.25">
      <c r="A1553" s="244"/>
      <c r="B1553" s="243" t="s">
        <v>75</v>
      </c>
      <c r="C1553" s="341" t="s">
        <v>79</v>
      </c>
      <c r="D1553" s="341"/>
      <c r="E1553" s="341"/>
      <c r="F1553" s="245"/>
      <c r="G1553" s="246"/>
      <c r="H1553" s="246"/>
      <c r="I1553" s="246"/>
      <c r="J1553" s="249">
        <v>90.04</v>
      </c>
      <c r="K1553" s="248">
        <v>1.1499999999999999</v>
      </c>
      <c r="L1553" s="249">
        <v>103.55</v>
      </c>
      <c r="M1553" s="248">
        <v>14.53</v>
      </c>
      <c r="N1553" s="250">
        <v>1504.58</v>
      </c>
      <c r="EZ1553" s="149"/>
      <c r="FA1553" s="231"/>
      <c r="FB1553" s="231"/>
      <c r="FC1553" s="231"/>
      <c r="FD1553" s="231"/>
      <c r="FG1553" s="164" t="s">
        <v>79</v>
      </c>
      <c r="FJ1553" s="231"/>
      <c r="FL1553" s="231"/>
    </row>
    <row r="1554" spans="1:168" s="117" customFormat="1" ht="15" x14ac:dyDescent="0.25">
      <c r="A1554" s="244"/>
      <c r="B1554" s="243" t="s">
        <v>80</v>
      </c>
      <c r="C1554" s="341" t="s">
        <v>81</v>
      </c>
      <c r="D1554" s="341"/>
      <c r="E1554" s="341"/>
      <c r="F1554" s="245"/>
      <c r="G1554" s="246"/>
      <c r="H1554" s="246"/>
      <c r="I1554" s="246"/>
      <c r="J1554" s="249">
        <v>5.0199999999999996</v>
      </c>
      <c r="K1554" s="248">
        <v>1.1499999999999999</v>
      </c>
      <c r="L1554" s="249">
        <v>5.77</v>
      </c>
      <c r="M1554" s="248">
        <v>49.45</v>
      </c>
      <c r="N1554" s="251">
        <v>285.33</v>
      </c>
      <c r="EZ1554" s="149"/>
      <c r="FA1554" s="231"/>
      <c r="FB1554" s="231"/>
      <c r="FC1554" s="231"/>
      <c r="FD1554" s="231"/>
      <c r="FG1554" s="164" t="s">
        <v>81</v>
      </c>
      <c r="FJ1554" s="231"/>
      <c r="FL1554" s="231"/>
    </row>
    <row r="1555" spans="1:168" s="117" customFormat="1" ht="15" x14ac:dyDescent="0.25">
      <c r="A1555" s="244"/>
      <c r="B1555" s="243" t="s">
        <v>82</v>
      </c>
      <c r="C1555" s="341" t="s">
        <v>83</v>
      </c>
      <c r="D1555" s="341"/>
      <c r="E1555" s="341"/>
      <c r="F1555" s="245"/>
      <c r="G1555" s="246"/>
      <c r="H1555" s="246"/>
      <c r="I1555" s="246"/>
      <c r="J1555" s="249">
        <v>37.630000000000003</v>
      </c>
      <c r="K1555" s="246"/>
      <c r="L1555" s="249">
        <v>37.630000000000003</v>
      </c>
      <c r="M1555" s="248">
        <v>9.1199999999999992</v>
      </c>
      <c r="N1555" s="251">
        <v>343.19</v>
      </c>
      <c r="EZ1555" s="149"/>
      <c r="FA1555" s="231"/>
      <c r="FB1555" s="231"/>
      <c r="FC1555" s="231"/>
      <c r="FD1555" s="231"/>
      <c r="FG1555" s="164" t="s">
        <v>83</v>
      </c>
      <c r="FJ1555" s="231"/>
      <c r="FL1555" s="231"/>
    </row>
    <row r="1556" spans="1:168" s="117" customFormat="1" ht="15" x14ac:dyDescent="0.25">
      <c r="A1556" s="252"/>
      <c r="B1556" s="243"/>
      <c r="C1556" s="341" t="s">
        <v>65</v>
      </c>
      <c r="D1556" s="341"/>
      <c r="E1556" s="341"/>
      <c r="F1556" s="245" t="s">
        <v>66</v>
      </c>
      <c r="G1556" s="248">
        <v>29.68</v>
      </c>
      <c r="H1556" s="248">
        <v>1.1499999999999999</v>
      </c>
      <c r="I1556" s="269">
        <v>34.131999999999998</v>
      </c>
      <c r="J1556" s="254"/>
      <c r="K1556" s="246"/>
      <c r="L1556" s="254"/>
      <c r="M1556" s="246"/>
      <c r="N1556" s="255"/>
      <c r="EZ1556" s="149"/>
      <c r="FA1556" s="231"/>
      <c r="FB1556" s="231"/>
      <c r="FC1556" s="231"/>
      <c r="FD1556" s="231"/>
      <c r="FH1556" s="164" t="s">
        <v>65</v>
      </c>
      <c r="FJ1556" s="231"/>
      <c r="FL1556" s="231"/>
    </row>
    <row r="1557" spans="1:168" s="117" customFormat="1" ht="15" x14ac:dyDescent="0.25">
      <c r="A1557" s="252"/>
      <c r="B1557" s="243"/>
      <c r="C1557" s="341" t="s">
        <v>84</v>
      </c>
      <c r="D1557" s="341"/>
      <c r="E1557" s="341"/>
      <c r="F1557" s="245" t="s">
        <v>66</v>
      </c>
      <c r="G1557" s="271">
        <v>0.4</v>
      </c>
      <c r="H1557" s="248">
        <v>1.1499999999999999</v>
      </c>
      <c r="I1557" s="248">
        <v>0.46</v>
      </c>
      <c r="J1557" s="254"/>
      <c r="K1557" s="246"/>
      <c r="L1557" s="254"/>
      <c r="M1557" s="246"/>
      <c r="N1557" s="255"/>
      <c r="EZ1557" s="149"/>
      <c r="FA1557" s="231"/>
      <c r="FB1557" s="231"/>
      <c r="FC1557" s="231"/>
      <c r="FD1557" s="231"/>
      <c r="FH1557" s="164" t="s">
        <v>84</v>
      </c>
      <c r="FJ1557" s="231"/>
      <c r="FL1557" s="231"/>
    </row>
    <row r="1558" spans="1:168" s="117" customFormat="1" ht="15" x14ac:dyDescent="0.25">
      <c r="A1558" s="240"/>
      <c r="B1558" s="243"/>
      <c r="C1558" s="344" t="s">
        <v>67</v>
      </c>
      <c r="D1558" s="344"/>
      <c r="E1558" s="344"/>
      <c r="F1558" s="256"/>
      <c r="G1558" s="257"/>
      <c r="H1558" s="257"/>
      <c r="I1558" s="257"/>
      <c r="J1558" s="259">
        <v>406.66</v>
      </c>
      <c r="K1558" s="257"/>
      <c r="L1558" s="259">
        <v>462.02</v>
      </c>
      <c r="M1558" s="257"/>
      <c r="N1558" s="260">
        <v>17713.310000000001</v>
      </c>
      <c r="EZ1558" s="149"/>
      <c r="FA1558" s="231"/>
      <c r="FB1558" s="231"/>
      <c r="FC1558" s="231"/>
      <c r="FD1558" s="231"/>
      <c r="FI1558" s="164" t="s">
        <v>67</v>
      </c>
      <c r="FJ1558" s="231"/>
      <c r="FL1558" s="231"/>
    </row>
    <row r="1559" spans="1:168" s="117" customFormat="1" ht="15" x14ac:dyDescent="0.25">
      <c r="A1559" s="252"/>
      <c r="B1559" s="243"/>
      <c r="C1559" s="341" t="s">
        <v>68</v>
      </c>
      <c r="D1559" s="341"/>
      <c r="E1559" s="341"/>
      <c r="F1559" s="245"/>
      <c r="G1559" s="246"/>
      <c r="H1559" s="246"/>
      <c r="I1559" s="246"/>
      <c r="J1559" s="254"/>
      <c r="K1559" s="246"/>
      <c r="L1559" s="249">
        <v>326.61</v>
      </c>
      <c r="M1559" s="246"/>
      <c r="N1559" s="250">
        <v>16150.87</v>
      </c>
      <c r="EZ1559" s="149"/>
      <c r="FA1559" s="231"/>
      <c r="FB1559" s="231"/>
      <c r="FC1559" s="231"/>
      <c r="FD1559" s="231"/>
      <c r="FH1559" s="164" t="s">
        <v>68</v>
      </c>
      <c r="FJ1559" s="231"/>
      <c r="FL1559" s="231"/>
    </row>
    <row r="1560" spans="1:168" s="117" customFormat="1" ht="23.25" x14ac:dyDescent="0.25">
      <c r="A1560" s="252"/>
      <c r="B1560" s="243" t="s">
        <v>649</v>
      </c>
      <c r="C1560" s="341" t="s">
        <v>650</v>
      </c>
      <c r="D1560" s="341"/>
      <c r="E1560" s="341"/>
      <c r="F1560" s="245" t="s">
        <v>71</v>
      </c>
      <c r="G1560" s="261">
        <v>97</v>
      </c>
      <c r="H1560" s="246"/>
      <c r="I1560" s="261">
        <v>97</v>
      </c>
      <c r="J1560" s="254"/>
      <c r="K1560" s="246"/>
      <c r="L1560" s="249">
        <v>316.81</v>
      </c>
      <c r="M1560" s="246"/>
      <c r="N1560" s="250">
        <v>15666.34</v>
      </c>
      <c r="EZ1560" s="149"/>
      <c r="FA1560" s="231"/>
      <c r="FB1560" s="231"/>
      <c r="FC1560" s="231"/>
      <c r="FD1560" s="231"/>
      <c r="FH1560" s="164" t="s">
        <v>650</v>
      </c>
      <c r="FJ1560" s="231"/>
      <c r="FL1560" s="231"/>
    </row>
    <row r="1561" spans="1:168" s="117" customFormat="1" ht="23.25" x14ac:dyDescent="0.25">
      <c r="A1561" s="252"/>
      <c r="B1561" s="243" t="s">
        <v>651</v>
      </c>
      <c r="C1561" s="341" t="s">
        <v>652</v>
      </c>
      <c r="D1561" s="341"/>
      <c r="E1561" s="341"/>
      <c r="F1561" s="245" t="s">
        <v>71</v>
      </c>
      <c r="G1561" s="261">
        <v>51</v>
      </c>
      <c r="H1561" s="246"/>
      <c r="I1561" s="261">
        <v>51</v>
      </c>
      <c r="J1561" s="254"/>
      <c r="K1561" s="246"/>
      <c r="L1561" s="249">
        <v>166.57</v>
      </c>
      <c r="M1561" s="246"/>
      <c r="N1561" s="250">
        <v>8236.94</v>
      </c>
      <c r="EZ1561" s="149"/>
      <c r="FA1561" s="231"/>
      <c r="FB1561" s="231"/>
      <c r="FC1561" s="231"/>
      <c r="FD1561" s="231"/>
      <c r="FH1561" s="164" t="s">
        <v>652</v>
      </c>
      <c r="FJ1561" s="231"/>
      <c r="FL1561" s="231"/>
    </row>
    <row r="1562" spans="1:168" s="117" customFormat="1" ht="15" x14ac:dyDescent="0.25">
      <c r="A1562" s="262"/>
      <c r="B1562" s="312"/>
      <c r="C1562" s="342" t="s">
        <v>74</v>
      </c>
      <c r="D1562" s="342"/>
      <c r="E1562" s="342"/>
      <c r="F1562" s="234"/>
      <c r="G1562" s="235"/>
      <c r="H1562" s="235"/>
      <c r="I1562" s="235"/>
      <c r="J1562" s="238"/>
      <c r="K1562" s="235"/>
      <c r="L1562" s="264">
        <v>945.4</v>
      </c>
      <c r="M1562" s="257"/>
      <c r="N1562" s="265">
        <v>41616.589999999997</v>
      </c>
      <c r="EZ1562" s="149"/>
      <c r="FA1562" s="231"/>
      <c r="FB1562" s="231"/>
      <c r="FC1562" s="231"/>
      <c r="FD1562" s="231"/>
      <c r="FJ1562" s="231" t="s">
        <v>74</v>
      </c>
      <c r="FL1562" s="231"/>
    </row>
    <row r="1563" spans="1:168" s="117" customFormat="1" ht="45" x14ac:dyDescent="0.25">
      <c r="A1563" s="232" t="s">
        <v>895</v>
      </c>
      <c r="B1563" s="314" t="s">
        <v>583</v>
      </c>
      <c r="C1563" s="342" t="s">
        <v>584</v>
      </c>
      <c r="D1563" s="342"/>
      <c r="E1563" s="342"/>
      <c r="F1563" s="234" t="s">
        <v>290</v>
      </c>
      <c r="G1563" s="235">
        <v>102</v>
      </c>
      <c r="H1563" s="236">
        <v>1</v>
      </c>
      <c r="I1563" s="236">
        <v>102</v>
      </c>
      <c r="J1563" s="264">
        <v>169.63</v>
      </c>
      <c r="K1563" s="266">
        <v>1.04236</v>
      </c>
      <c r="L1563" s="267">
        <v>18035.18</v>
      </c>
      <c r="M1563" s="268">
        <v>9.1199999999999992</v>
      </c>
      <c r="N1563" s="265">
        <v>164480.84</v>
      </c>
      <c r="EZ1563" s="149"/>
      <c r="FA1563" s="231"/>
      <c r="FB1563" s="231" t="s">
        <v>584</v>
      </c>
      <c r="FC1563" s="231" t="s">
        <v>9</v>
      </c>
      <c r="FD1563" s="231" t="s">
        <v>9</v>
      </c>
      <c r="FJ1563" s="231"/>
      <c r="FL1563" s="231"/>
    </row>
    <row r="1564" spans="1:168" s="117" customFormat="1" ht="15" x14ac:dyDescent="0.25">
      <c r="A1564" s="240"/>
      <c r="B1564" s="313"/>
      <c r="C1564" s="341" t="s">
        <v>896</v>
      </c>
      <c r="D1564" s="341"/>
      <c r="E1564" s="341"/>
      <c r="F1564" s="341"/>
      <c r="G1564" s="341"/>
      <c r="H1564" s="341"/>
      <c r="I1564" s="341"/>
      <c r="J1564" s="341"/>
      <c r="K1564" s="341"/>
      <c r="L1564" s="341"/>
      <c r="M1564" s="341"/>
      <c r="N1564" s="343"/>
      <c r="EZ1564" s="149"/>
      <c r="FA1564" s="231"/>
      <c r="FB1564" s="231"/>
      <c r="FC1564" s="231"/>
      <c r="FD1564" s="231"/>
      <c r="FE1564" s="164" t="s">
        <v>896</v>
      </c>
      <c r="FJ1564" s="231"/>
      <c r="FL1564" s="231"/>
    </row>
    <row r="1565" spans="1:168" s="117" customFormat="1" ht="15" x14ac:dyDescent="0.25">
      <c r="A1565" s="240"/>
      <c r="B1565" s="313"/>
      <c r="C1565" s="341" t="s">
        <v>687</v>
      </c>
      <c r="D1565" s="341"/>
      <c r="E1565" s="341"/>
      <c r="F1565" s="341"/>
      <c r="G1565" s="341"/>
      <c r="H1565" s="341"/>
      <c r="I1565" s="341"/>
      <c r="J1565" s="341"/>
      <c r="K1565" s="341"/>
      <c r="L1565" s="341"/>
      <c r="M1565" s="341"/>
      <c r="N1565" s="343"/>
      <c r="EZ1565" s="149"/>
      <c r="FA1565" s="231"/>
      <c r="FB1565" s="231"/>
      <c r="FC1565" s="231"/>
      <c r="FD1565" s="231"/>
      <c r="FJ1565" s="231"/>
      <c r="FK1565" s="164" t="s">
        <v>687</v>
      </c>
      <c r="FL1565" s="231"/>
    </row>
    <row r="1566" spans="1:168" s="117" customFormat="1" ht="15" x14ac:dyDescent="0.25">
      <c r="A1566" s="242"/>
      <c r="B1566" s="243"/>
      <c r="C1566" s="336" t="s">
        <v>631</v>
      </c>
      <c r="D1566" s="336"/>
      <c r="E1566" s="336"/>
      <c r="F1566" s="336"/>
      <c r="G1566" s="336"/>
      <c r="H1566" s="336"/>
      <c r="I1566" s="336"/>
      <c r="J1566" s="336"/>
      <c r="K1566" s="336"/>
      <c r="L1566" s="336"/>
      <c r="M1566" s="336"/>
      <c r="N1566" s="345"/>
      <c r="EZ1566" s="149"/>
      <c r="FA1566" s="231"/>
      <c r="FB1566" s="231"/>
      <c r="FC1566" s="231"/>
      <c r="FD1566" s="231"/>
      <c r="FF1566" s="164" t="s">
        <v>631</v>
      </c>
      <c r="FJ1566" s="231"/>
      <c r="FL1566" s="231"/>
    </row>
    <row r="1567" spans="1:168" s="117" customFormat="1" ht="15" x14ac:dyDescent="0.25">
      <c r="A1567" s="242"/>
      <c r="B1567" s="243"/>
      <c r="C1567" s="336" t="s">
        <v>632</v>
      </c>
      <c r="D1567" s="336"/>
      <c r="E1567" s="336"/>
      <c r="F1567" s="336"/>
      <c r="G1567" s="336"/>
      <c r="H1567" s="336"/>
      <c r="I1567" s="336"/>
      <c r="J1567" s="336"/>
      <c r="K1567" s="336"/>
      <c r="L1567" s="336"/>
      <c r="M1567" s="336"/>
      <c r="N1567" s="345"/>
      <c r="EZ1567" s="149"/>
      <c r="FA1567" s="231"/>
      <c r="FB1567" s="231"/>
      <c r="FC1567" s="231"/>
      <c r="FD1567" s="231"/>
      <c r="FF1567" s="164" t="s">
        <v>632</v>
      </c>
      <c r="FJ1567" s="231"/>
      <c r="FL1567" s="231"/>
    </row>
    <row r="1568" spans="1:168" s="117" customFormat="1" ht="15" x14ac:dyDescent="0.25">
      <c r="A1568" s="262"/>
      <c r="B1568" s="312"/>
      <c r="C1568" s="342" t="s">
        <v>74</v>
      </c>
      <c r="D1568" s="342"/>
      <c r="E1568" s="342"/>
      <c r="F1568" s="234"/>
      <c r="G1568" s="235"/>
      <c r="H1568" s="235"/>
      <c r="I1568" s="235"/>
      <c r="J1568" s="238"/>
      <c r="K1568" s="235"/>
      <c r="L1568" s="267">
        <v>18035.18</v>
      </c>
      <c r="M1568" s="257"/>
      <c r="N1568" s="265">
        <v>164480.84</v>
      </c>
      <c r="EZ1568" s="149"/>
      <c r="FA1568" s="231"/>
      <c r="FB1568" s="231"/>
      <c r="FC1568" s="231"/>
      <c r="FD1568" s="231"/>
      <c r="FJ1568" s="231" t="s">
        <v>74</v>
      </c>
      <c r="FL1568" s="231"/>
    </row>
    <row r="1569" spans="1:168" s="117" customFormat="1" ht="34.5" x14ac:dyDescent="0.25">
      <c r="A1569" s="232" t="s">
        <v>897</v>
      </c>
      <c r="B1569" s="314" t="s">
        <v>696</v>
      </c>
      <c r="C1569" s="342" t="s">
        <v>697</v>
      </c>
      <c r="D1569" s="342"/>
      <c r="E1569" s="342"/>
      <c r="F1569" s="234" t="s">
        <v>647</v>
      </c>
      <c r="G1569" s="235">
        <v>0.86</v>
      </c>
      <c r="H1569" s="236">
        <v>1</v>
      </c>
      <c r="I1569" s="268">
        <v>0.86</v>
      </c>
      <c r="J1569" s="238"/>
      <c r="K1569" s="235"/>
      <c r="L1569" s="238"/>
      <c r="M1569" s="235"/>
      <c r="N1569" s="239"/>
      <c r="EZ1569" s="149"/>
      <c r="FA1569" s="231"/>
      <c r="FB1569" s="231" t="s">
        <v>697</v>
      </c>
      <c r="FC1569" s="231" t="s">
        <v>9</v>
      </c>
      <c r="FD1569" s="231" t="s">
        <v>9</v>
      </c>
      <c r="FJ1569" s="231"/>
      <c r="FL1569" s="231"/>
    </row>
    <row r="1570" spans="1:168" s="117" customFormat="1" ht="15" x14ac:dyDescent="0.25">
      <c r="A1570" s="240"/>
      <c r="B1570" s="313"/>
      <c r="C1570" s="341" t="s">
        <v>898</v>
      </c>
      <c r="D1570" s="341"/>
      <c r="E1570" s="341"/>
      <c r="F1570" s="341"/>
      <c r="G1570" s="341"/>
      <c r="H1570" s="341"/>
      <c r="I1570" s="341"/>
      <c r="J1570" s="341"/>
      <c r="K1570" s="341"/>
      <c r="L1570" s="341"/>
      <c r="M1570" s="341"/>
      <c r="N1570" s="343"/>
      <c r="EZ1570" s="149"/>
      <c r="FA1570" s="231"/>
      <c r="FB1570" s="231"/>
      <c r="FC1570" s="231"/>
      <c r="FD1570" s="231"/>
      <c r="FE1570" s="164" t="s">
        <v>898</v>
      </c>
      <c r="FJ1570" s="231"/>
      <c r="FL1570" s="231"/>
    </row>
    <row r="1571" spans="1:168" s="117" customFormat="1" ht="68.25" x14ac:dyDescent="0.25">
      <c r="A1571" s="242"/>
      <c r="B1571" s="243" t="s">
        <v>624</v>
      </c>
      <c r="C1571" s="336" t="s">
        <v>625</v>
      </c>
      <c r="D1571" s="336"/>
      <c r="E1571" s="336"/>
      <c r="F1571" s="336"/>
      <c r="G1571" s="336"/>
      <c r="H1571" s="336"/>
      <c r="I1571" s="336"/>
      <c r="J1571" s="336"/>
      <c r="K1571" s="336"/>
      <c r="L1571" s="336"/>
      <c r="M1571" s="336"/>
      <c r="N1571" s="345"/>
      <c r="EZ1571" s="149"/>
      <c r="FA1571" s="231"/>
      <c r="FB1571" s="231"/>
      <c r="FC1571" s="231"/>
      <c r="FD1571" s="231"/>
      <c r="FF1571" s="164" t="s">
        <v>625</v>
      </c>
      <c r="FJ1571" s="231"/>
      <c r="FL1571" s="231"/>
    </row>
    <row r="1572" spans="1:168" s="117" customFormat="1" ht="15" x14ac:dyDescent="0.25">
      <c r="A1572" s="242"/>
      <c r="B1572" s="243" t="s">
        <v>699</v>
      </c>
      <c r="C1572" s="336" t="s">
        <v>700</v>
      </c>
      <c r="D1572" s="336"/>
      <c r="E1572" s="336"/>
      <c r="F1572" s="336"/>
      <c r="G1572" s="336"/>
      <c r="H1572" s="336"/>
      <c r="I1572" s="336"/>
      <c r="J1572" s="336"/>
      <c r="K1572" s="336"/>
      <c r="L1572" s="336"/>
      <c r="M1572" s="336"/>
      <c r="N1572" s="345"/>
      <c r="EZ1572" s="149"/>
      <c r="FA1572" s="231"/>
      <c r="FB1572" s="231"/>
      <c r="FC1572" s="231"/>
      <c r="FD1572" s="231"/>
      <c r="FF1572" s="164" t="s">
        <v>700</v>
      </c>
      <c r="FJ1572" s="231"/>
      <c r="FL1572" s="231"/>
    </row>
    <row r="1573" spans="1:168" s="117" customFormat="1" ht="15" x14ac:dyDescent="0.25">
      <c r="A1573" s="244"/>
      <c r="B1573" s="243" t="s">
        <v>57</v>
      </c>
      <c r="C1573" s="341" t="s">
        <v>64</v>
      </c>
      <c r="D1573" s="341"/>
      <c r="E1573" s="341"/>
      <c r="F1573" s="245"/>
      <c r="G1573" s="246"/>
      <c r="H1573" s="246"/>
      <c r="I1573" s="246"/>
      <c r="J1573" s="249">
        <v>230.11</v>
      </c>
      <c r="K1573" s="269">
        <v>1.2649999999999999</v>
      </c>
      <c r="L1573" s="249">
        <v>250.34</v>
      </c>
      <c r="M1573" s="248">
        <v>49.45</v>
      </c>
      <c r="N1573" s="250">
        <v>12379.31</v>
      </c>
      <c r="EZ1573" s="149"/>
      <c r="FA1573" s="231"/>
      <c r="FB1573" s="231"/>
      <c r="FC1573" s="231"/>
      <c r="FD1573" s="231"/>
      <c r="FG1573" s="164" t="s">
        <v>64</v>
      </c>
      <c r="FJ1573" s="231"/>
      <c r="FL1573" s="231"/>
    </row>
    <row r="1574" spans="1:168" s="117" customFormat="1" ht="15" x14ac:dyDescent="0.25">
      <c r="A1574" s="244"/>
      <c r="B1574" s="243" t="s">
        <v>75</v>
      </c>
      <c r="C1574" s="341" t="s">
        <v>79</v>
      </c>
      <c r="D1574" s="341"/>
      <c r="E1574" s="341"/>
      <c r="F1574" s="245"/>
      <c r="G1574" s="246"/>
      <c r="H1574" s="246"/>
      <c r="I1574" s="246"/>
      <c r="J1574" s="249">
        <v>842.61</v>
      </c>
      <c r="K1574" s="248">
        <v>1.1499999999999999</v>
      </c>
      <c r="L1574" s="249">
        <v>833.34</v>
      </c>
      <c r="M1574" s="248">
        <v>14.53</v>
      </c>
      <c r="N1574" s="250">
        <v>12108.43</v>
      </c>
      <c r="EZ1574" s="149"/>
      <c r="FA1574" s="231"/>
      <c r="FB1574" s="231"/>
      <c r="FC1574" s="231"/>
      <c r="FD1574" s="231"/>
      <c r="FG1574" s="164" t="s">
        <v>79</v>
      </c>
      <c r="FJ1574" s="231"/>
      <c r="FL1574" s="231"/>
    </row>
    <row r="1575" spans="1:168" s="117" customFormat="1" ht="15" x14ac:dyDescent="0.25">
      <c r="A1575" s="244"/>
      <c r="B1575" s="243" t="s">
        <v>80</v>
      </c>
      <c r="C1575" s="341" t="s">
        <v>81</v>
      </c>
      <c r="D1575" s="341"/>
      <c r="E1575" s="341"/>
      <c r="F1575" s="245"/>
      <c r="G1575" s="246"/>
      <c r="H1575" s="246"/>
      <c r="I1575" s="246"/>
      <c r="J1575" s="249">
        <v>216.58</v>
      </c>
      <c r="K1575" s="248">
        <v>1.1499999999999999</v>
      </c>
      <c r="L1575" s="249">
        <v>214.2</v>
      </c>
      <c r="M1575" s="248">
        <v>49.45</v>
      </c>
      <c r="N1575" s="250">
        <v>10592.19</v>
      </c>
      <c r="EZ1575" s="149"/>
      <c r="FA1575" s="231"/>
      <c r="FB1575" s="231"/>
      <c r="FC1575" s="231"/>
      <c r="FD1575" s="231"/>
      <c r="FG1575" s="164" t="s">
        <v>81</v>
      </c>
      <c r="FJ1575" s="231"/>
      <c r="FL1575" s="231"/>
    </row>
    <row r="1576" spans="1:168" s="117" customFormat="1" ht="15" x14ac:dyDescent="0.25">
      <c r="A1576" s="244"/>
      <c r="B1576" s="243" t="s">
        <v>82</v>
      </c>
      <c r="C1576" s="341" t="s">
        <v>83</v>
      </c>
      <c r="D1576" s="341"/>
      <c r="E1576" s="341"/>
      <c r="F1576" s="245"/>
      <c r="G1576" s="246"/>
      <c r="H1576" s="246"/>
      <c r="I1576" s="246"/>
      <c r="J1576" s="249">
        <v>42.16</v>
      </c>
      <c r="K1576" s="246"/>
      <c r="L1576" s="249">
        <v>36.26</v>
      </c>
      <c r="M1576" s="248">
        <v>9.1199999999999992</v>
      </c>
      <c r="N1576" s="251">
        <v>330.69</v>
      </c>
      <c r="EZ1576" s="149"/>
      <c r="FA1576" s="231"/>
      <c r="FB1576" s="231"/>
      <c r="FC1576" s="231"/>
      <c r="FD1576" s="231"/>
      <c r="FG1576" s="164" t="s">
        <v>83</v>
      </c>
      <c r="FJ1576" s="231"/>
      <c r="FL1576" s="231"/>
    </row>
    <row r="1577" spans="1:168" s="117" customFormat="1" ht="15" x14ac:dyDescent="0.25">
      <c r="A1577" s="252"/>
      <c r="B1577" s="243"/>
      <c r="C1577" s="341" t="s">
        <v>65</v>
      </c>
      <c r="D1577" s="341"/>
      <c r="E1577" s="341"/>
      <c r="F1577" s="245" t="s">
        <v>66</v>
      </c>
      <c r="G1577" s="248">
        <v>24.48</v>
      </c>
      <c r="H1577" s="269">
        <v>1.2649999999999999</v>
      </c>
      <c r="I1577" s="274">
        <v>26.631792000000001</v>
      </c>
      <c r="J1577" s="254"/>
      <c r="K1577" s="246"/>
      <c r="L1577" s="254"/>
      <c r="M1577" s="246"/>
      <c r="N1577" s="255"/>
      <c r="EZ1577" s="149"/>
      <c r="FA1577" s="231"/>
      <c r="FB1577" s="231"/>
      <c r="FC1577" s="231"/>
      <c r="FD1577" s="231"/>
      <c r="FH1577" s="164" t="s">
        <v>65</v>
      </c>
      <c r="FJ1577" s="231"/>
      <c r="FL1577" s="231"/>
    </row>
    <row r="1578" spans="1:168" s="117" customFormat="1" ht="15" x14ac:dyDescent="0.25">
      <c r="A1578" s="252"/>
      <c r="B1578" s="243"/>
      <c r="C1578" s="341" t="s">
        <v>84</v>
      </c>
      <c r="D1578" s="341"/>
      <c r="E1578" s="341"/>
      <c r="F1578" s="245" t="s">
        <v>66</v>
      </c>
      <c r="G1578" s="248">
        <v>19.96</v>
      </c>
      <c r="H1578" s="248">
        <v>1.1499999999999999</v>
      </c>
      <c r="I1578" s="272">
        <v>19.74044</v>
      </c>
      <c r="J1578" s="254"/>
      <c r="K1578" s="246"/>
      <c r="L1578" s="254"/>
      <c r="M1578" s="246"/>
      <c r="N1578" s="255"/>
      <c r="EZ1578" s="149"/>
      <c r="FA1578" s="231"/>
      <c r="FB1578" s="231"/>
      <c r="FC1578" s="231"/>
      <c r="FD1578" s="231"/>
      <c r="FH1578" s="164" t="s">
        <v>84</v>
      </c>
      <c r="FJ1578" s="231"/>
      <c r="FL1578" s="231"/>
    </row>
    <row r="1579" spans="1:168" s="117" customFormat="1" ht="15" x14ac:dyDescent="0.25">
      <c r="A1579" s="240"/>
      <c r="B1579" s="243"/>
      <c r="C1579" s="344" t="s">
        <v>67</v>
      </c>
      <c r="D1579" s="344"/>
      <c r="E1579" s="344"/>
      <c r="F1579" s="256"/>
      <c r="G1579" s="257"/>
      <c r="H1579" s="257"/>
      <c r="I1579" s="257"/>
      <c r="J1579" s="258">
        <v>1114.8800000000001</v>
      </c>
      <c r="K1579" s="257"/>
      <c r="L1579" s="258">
        <v>1119.94</v>
      </c>
      <c r="M1579" s="257"/>
      <c r="N1579" s="260">
        <v>24818.43</v>
      </c>
      <c r="EZ1579" s="149"/>
      <c r="FA1579" s="231"/>
      <c r="FB1579" s="231"/>
      <c r="FC1579" s="231"/>
      <c r="FD1579" s="231"/>
      <c r="FI1579" s="164" t="s">
        <v>67</v>
      </c>
      <c r="FJ1579" s="231"/>
      <c r="FL1579" s="231"/>
    </row>
    <row r="1580" spans="1:168" s="117" customFormat="1" ht="15" x14ac:dyDescent="0.25">
      <c r="A1580" s="252"/>
      <c r="B1580" s="243"/>
      <c r="C1580" s="341" t="s">
        <v>68</v>
      </c>
      <c r="D1580" s="341"/>
      <c r="E1580" s="341"/>
      <c r="F1580" s="245"/>
      <c r="G1580" s="246"/>
      <c r="H1580" s="246"/>
      <c r="I1580" s="246"/>
      <c r="J1580" s="254"/>
      <c r="K1580" s="246"/>
      <c r="L1580" s="249">
        <v>464.54</v>
      </c>
      <c r="M1580" s="246"/>
      <c r="N1580" s="250">
        <v>22971.5</v>
      </c>
      <c r="EZ1580" s="149"/>
      <c r="FA1580" s="231"/>
      <c r="FB1580" s="231"/>
      <c r="FC1580" s="231"/>
      <c r="FD1580" s="231"/>
      <c r="FH1580" s="164" t="s">
        <v>68</v>
      </c>
      <c r="FJ1580" s="231"/>
      <c r="FL1580" s="231"/>
    </row>
    <row r="1581" spans="1:168" s="117" customFormat="1" ht="23.25" x14ac:dyDescent="0.25">
      <c r="A1581" s="252"/>
      <c r="B1581" s="243" t="s">
        <v>649</v>
      </c>
      <c r="C1581" s="341" t="s">
        <v>650</v>
      </c>
      <c r="D1581" s="341"/>
      <c r="E1581" s="341"/>
      <c r="F1581" s="245" t="s">
        <v>71</v>
      </c>
      <c r="G1581" s="261">
        <v>97</v>
      </c>
      <c r="H1581" s="246"/>
      <c r="I1581" s="261">
        <v>97</v>
      </c>
      <c r="J1581" s="254"/>
      <c r="K1581" s="246"/>
      <c r="L1581" s="249">
        <v>450.6</v>
      </c>
      <c r="M1581" s="246"/>
      <c r="N1581" s="250">
        <v>22282.36</v>
      </c>
      <c r="EZ1581" s="149"/>
      <c r="FA1581" s="231"/>
      <c r="FB1581" s="231"/>
      <c r="FC1581" s="231"/>
      <c r="FD1581" s="231"/>
      <c r="FH1581" s="164" t="s">
        <v>650</v>
      </c>
      <c r="FJ1581" s="231"/>
      <c r="FL1581" s="231"/>
    </row>
    <row r="1582" spans="1:168" s="117" customFormat="1" ht="23.25" x14ac:dyDescent="0.25">
      <c r="A1582" s="252"/>
      <c r="B1582" s="243" t="s">
        <v>651</v>
      </c>
      <c r="C1582" s="341" t="s">
        <v>652</v>
      </c>
      <c r="D1582" s="341"/>
      <c r="E1582" s="341"/>
      <c r="F1582" s="245" t="s">
        <v>71</v>
      </c>
      <c r="G1582" s="261">
        <v>51</v>
      </c>
      <c r="H1582" s="246"/>
      <c r="I1582" s="261">
        <v>51</v>
      </c>
      <c r="J1582" s="254"/>
      <c r="K1582" s="246"/>
      <c r="L1582" s="249">
        <v>236.92</v>
      </c>
      <c r="M1582" s="246"/>
      <c r="N1582" s="250">
        <v>11715.47</v>
      </c>
      <c r="EZ1582" s="149"/>
      <c r="FA1582" s="231"/>
      <c r="FB1582" s="231"/>
      <c r="FC1582" s="231"/>
      <c r="FD1582" s="231"/>
      <c r="FH1582" s="164" t="s">
        <v>652</v>
      </c>
      <c r="FJ1582" s="231"/>
      <c r="FL1582" s="231"/>
    </row>
    <row r="1583" spans="1:168" s="117" customFormat="1" ht="15" x14ac:dyDescent="0.25">
      <c r="A1583" s="262"/>
      <c r="B1583" s="312"/>
      <c r="C1583" s="342" t="s">
        <v>74</v>
      </c>
      <c r="D1583" s="342"/>
      <c r="E1583" s="342"/>
      <c r="F1583" s="234"/>
      <c r="G1583" s="235"/>
      <c r="H1583" s="235"/>
      <c r="I1583" s="235"/>
      <c r="J1583" s="238"/>
      <c r="K1583" s="235"/>
      <c r="L1583" s="267">
        <v>1807.46</v>
      </c>
      <c r="M1583" s="257"/>
      <c r="N1583" s="265">
        <v>58816.26</v>
      </c>
      <c r="EZ1583" s="149"/>
      <c r="FA1583" s="231"/>
      <c r="FB1583" s="231"/>
      <c r="FC1583" s="231"/>
      <c r="FD1583" s="231"/>
      <c r="FJ1583" s="231" t="s">
        <v>74</v>
      </c>
      <c r="FL1583" s="231"/>
    </row>
    <row r="1584" spans="1:168" s="117" customFormat="1" ht="45" x14ac:dyDescent="0.25">
      <c r="A1584" s="232" t="s">
        <v>899</v>
      </c>
      <c r="B1584" s="314" t="s">
        <v>583</v>
      </c>
      <c r="C1584" s="342" t="s">
        <v>584</v>
      </c>
      <c r="D1584" s="342"/>
      <c r="E1584" s="342"/>
      <c r="F1584" s="234" t="s">
        <v>290</v>
      </c>
      <c r="G1584" s="235">
        <v>87.72</v>
      </c>
      <c r="H1584" s="236">
        <v>1</v>
      </c>
      <c r="I1584" s="268">
        <v>87.72</v>
      </c>
      <c r="J1584" s="264">
        <v>169.63</v>
      </c>
      <c r="K1584" s="266">
        <v>1.04236</v>
      </c>
      <c r="L1584" s="267">
        <v>15510.26</v>
      </c>
      <c r="M1584" s="268">
        <v>9.1199999999999992</v>
      </c>
      <c r="N1584" s="265">
        <v>141453.57</v>
      </c>
      <c r="EZ1584" s="149"/>
      <c r="FA1584" s="231"/>
      <c r="FB1584" s="231" t="s">
        <v>584</v>
      </c>
      <c r="FC1584" s="231" t="s">
        <v>9</v>
      </c>
      <c r="FD1584" s="231" t="s">
        <v>9</v>
      </c>
      <c r="FJ1584" s="231"/>
      <c r="FL1584" s="231"/>
    </row>
    <row r="1585" spans="1:168" s="117" customFormat="1" ht="15" x14ac:dyDescent="0.25">
      <c r="A1585" s="240"/>
      <c r="B1585" s="313"/>
      <c r="C1585" s="341" t="s">
        <v>900</v>
      </c>
      <c r="D1585" s="341"/>
      <c r="E1585" s="341"/>
      <c r="F1585" s="341"/>
      <c r="G1585" s="341"/>
      <c r="H1585" s="341"/>
      <c r="I1585" s="341"/>
      <c r="J1585" s="341"/>
      <c r="K1585" s="341"/>
      <c r="L1585" s="341"/>
      <c r="M1585" s="341"/>
      <c r="N1585" s="343"/>
      <c r="EZ1585" s="149"/>
      <c r="FA1585" s="231"/>
      <c r="FB1585" s="231"/>
      <c r="FC1585" s="231"/>
      <c r="FD1585" s="231"/>
      <c r="FE1585" s="164" t="s">
        <v>900</v>
      </c>
      <c r="FJ1585" s="231"/>
      <c r="FL1585" s="231"/>
    </row>
    <row r="1586" spans="1:168" s="117" customFormat="1" ht="15" x14ac:dyDescent="0.25">
      <c r="A1586" s="240"/>
      <c r="B1586" s="313"/>
      <c r="C1586" s="341" t="s">
        <v>687</v>
      </c>
      <c r="D1586" s="341"/>
      <c r="E1586" s="341"/>
      <c r="F1586" s="341"/>
      <c r="G1586" s="341"/>
      <c r="H1586" s="341"/>
      <c r="I1586" s="341"/>
      <c r="J1586" s="341"/>
      <c r="K1586" s="341"/>
      <c r="L1586" s="341"/>
      <c r="M1586" s="341"/>
      <c r="N1586" s="343"/>
      <c r="EZ1586" s="149"/>
      <c r="FA1586" s="231"/>
      <c r="FB1586" s="231"/>
      <c r="FC1586" s="231"/>
      <c r="FD1586" s="231"/>
      <c r="FJ1586" s="231"/>
      <c r="FK1586" s="164" t="s">
        <v>687</v>
      </c>
      <c r="FL1586" s="231"/>
    </row>
    <row r="1587" spans="1:168" s="117" customFormat="1" ht="15" x14ac:dyDescent="0.25">
      <c r="A1587" s="242"/>
      <c r="B1587" s="243"/>
      <c r="C1587" s="336" t="s">
        <v>631</v>
      </c>
      <c r="D1587" s="336"/>
      <c r="E1587" s="336"/>
      <c r="F1587" s="336"/>
      <c r="G1587" s="336"/>
      <c r="H1587" s="336"/>
      <c r="I1587" s="336"/>
      <c r="J1587" s="336"/>
      <c r="K1587" s="336"/>
      <c r="L1587" s="336"/>
      <c r="M1587" s="336"/>
      <c r="N1587" s="345"/>
      <c r="EZ1587" s="149"/>
      <c r="FA1587" s="231"/>
      <c r="FB1587" s="231"/>
      <c r="FC1587" s="231"/>
      <c r="FD1587" s="231"/>
      <c r="FF1587" s="164" t="s">
        <v>631</v>
      </c>
      <c r="FJ1587" s="231"/>
      <c r="FL1587" s="231"/>
    </row>
    <row r="1588" spans="1:168" s="117" customFormat="1" ht="15" x14ac:dyDescent="0.25">
      <c r="A1588" s="242"/>
      <c r="B1588" s="243"/>
      <c r="C1588" s="336" t="s">
        <v>632</v>
      </c>
      <c r="D1588" s="336"/>
      <c r="E1588" s="336"/>
      <c r="F1588" s="336"/>
      <c r="G1588" s="336"/>
      <c r="H1588" s="336"/>
      <c r="I1588" s="336"/>
      <c r="J1588" s="336"/>
      <c r="K1588" s="336"/>
      <c r="L1588" s="336"/>
      <c r="M1588" s="336"/>
      <c r="N1588" s="345"/>
      <c r="EZ1588" s="149"/>
      <c r="FA1588" s="231"/>
      <c r="FB1588" s="231"/>
      <c r="FC1588" s="231"/>
      <c r="FD1588" s="231"/>
      <c r="FF1588" s="164" t="s">
        <v>632</v>
      </c>
      <c r="FJ1588" s="231"/>
      <c r="FL1588" s="231"/>
    </row>
    <row r="1589" spans="1:168" s="117" customFormat="1" ht="15" x14ac:dyDescent="0.25">
      <c r="A1589" s="262"/>
      <c r="B1589" s="312"/>
      <c r="C1589" s="342" t="s">
        <v>74</v>
      </c>
      <c r="D1589" s="342"/>
      <c r="E1589" s="342"/>
      <c r="F1589" s="234"/>
      <c r="G1589" s="235"/>
      <c r="H1589" s="235"/>
      <c r="I1589" s="235"/>
      <c r="J1589" s="238"/>
      <c r="K1589" s="235"/>
      <c r="L1589" s="267">
        <v>15510.26</v>
      </c>
      <c r="M1589" s="257"/>
      <c r="N1589" s="265">
        <v>141453.57</v>
      </c>
      <c r="EZ1589" s="149"/>
      <c r="FA1589" s="231"/>
      <c r="FB1589" s="231"/>
      <c r="FC1589" s="231"/>
      <c r="FD1589" s="231"/>
      <c r="FJ1589" s="231" t="s">
        <v>74</v>
      </c>
      <c r="FL1589" s="231"/>
    </row>
    <row r="1590" spans="1:168" s="117" customFormat="1" ht="45.75" x14ac:dyDescent="0.25">
      <c r="A1590" s="232" t="s">
        <v>901</v>
      </c>
      <c r="B1590" s="314" t="s">
        <v>683</v>
      </c>
      <c r="C1590" s="342" t="s">
        <v>834</v>
      </c>
      <c r="D1590" s="342"/>
      <c r="E1590" s="342"/>
      <c r="F1590" s="234" t="s">
        <v>647</v>
      </c>
      <c r="G1590" s="235">
        <v>1.48</v>
      </c>
      <c r="H1590" s="236">
        <v>1</v>
      </c>
      <c r="I1590" s="268">
        <v>1.48</v>
      </c>
      <c r="J1590" s="238"/>
      <c r="K1590" s="235"/>
      <c r="L1590" s="238"/>
      <c r="M1590" s="235"/>
      <c r="N1590" s="239"/>
      <c r="EZ1590" s="149"/>
      <c r="FA1590" s="231"/>
      <c r="FB1590" s="231" t="s">
        <v>834</v>
      </c>
      <c r="FC1590" s="231" t="s">
        <v>9</v>
      </c>
      <c r="FD1590" s="231" t="s">
        <v>9</v>
      </c>
      <c r="FJ1590" s="231"/>
      <c r="FL1590" s="231"/>
    </row>
    <row r="1591" spans="1:168" s="117" customFormat="1" ht="15" x14ac:dyDescent="0.25">
      <c r="A1591" s="240"/>
      <c r="B1591" s="313"/>
      <c r="C1591" s="341" t="s">
        <v>902</v>
      </c>
      <c r="D1591" s="341"/>
      <c r="E1591" s="341"/>
      <c r="F1591" s="341"/>
      <c r="G1591" s="341"/>
      <c r="H1591" s="341"/>
      <c r="I1591" s="341"/>
      <c r="J1591" s="341"/>
      <c r="K1591" s="341"/>
      <c r="L1591" s="341"/>
      <c r="M1591" s="341"/>
      <c r="N1591" s="343"/>
      <c r="EZ1591" s="149"/>
      <c r="FA1591" s="231"/>
      <c r="FB1591" s="231"/>
      <c r="FC1591" s="231"/>
      <c r="FD1591" s="231"/>
      <c r="FE1591" s="164" t="s">
        <v>902</v>
      </c>
      <c r="FJ1591" s="231"/>
      <c r="FL1591" s="231"/>
    </row>
    <row r="1592" spans="1:168" s="117" customFormat="1" ht="68.25" x14ac:dyDescent="0.25">
      <c r="A1592" s="242"/>
      <c r="B1592" s="243" t="s">
        <v>624</v>
      </c>
      <c r="C1592" s="336" t="s">
        <v>625</v>
      </c>
      <c r="D1592" s="336"/>
      <c r="E1592" s="336"/>
      <c r="F1592" s="336"/>
      <c r="G1592" s="336"/>
      <c r="H1592" s="336"/>
      <c r="I1592" s="336"/>
      <c r="J1592" s="336"/>
      <c r="K1592" s="336"/>
      <c r="L1592" s="336"/>
      <c r="M1592" s="336"/>
      <c r="N1592" s="345"/>
      <c r="EZ1592" s="149"/>
      <c r="FA1592" s="231"/>
      <c r="FB1592" s="231"/>
      <c r="FC1592" s="231"/>
      <c r="FD1592" s="231"/>
      <c r="FF1592" s="164" t="s">
        <v>625</v>
      </c>
      <c r="FJ1592" s="231"/>
      <c r="FL1592" s="231"/>
    </row>
    <row r="1593" spans="1:168" s="117" customFormat="1" ht="15" x14ac:dyDescent="0.25">
      <c r="A1593" s="242"/>
      <c r="B1593" s="243" t="s">
        <v>699</v>
      </c>
      <c r="C1593" s="336" t="s">
        <v>700</v>
      </c>
      <c r="D1593" s="336"/>
      <c r="E1593" s="336"/>
      <c r="F1593" s="336"/>
      <c r="G1593" s="336"/>
      <c r="H1593" s="336"/>
      <c r="I1593" s="336"/>
      <c r="J1593" s="336"/>
      <c r="K1593" s="336"/>
      <c r="L1593" s="336"/>
      <c r="M1593" s="336"/>
      <c r="N1593" s="345"/>
      <c r="EZ1593" s="149"/>
      <c r="FA1593" s="231"/>
      <c r="FB1593" s="231"/>
      <c r="FC1593" s="231"/>
      <c r="FD1593" s="231"/>
      <c r="FF1593" s="164" t="s">
        <v>700</v>
      </c>
      <c r="FJ1593" s="231"/>
      <c r="FL1593" s="231"/>
    </row>
    <row r="1594" spans="1:168" s="117" customFormat="1" ht="15" x14ac:dyDescent="0.25">
      <c r="A1594" s="244"/>
      <c r="B1594" s="243" t="s">
        <v>57</v>
      </c>
      <c r="C1594" s="341" t="s">
        <v>64</v>
      </c>
      <c r="D1594" s="341"/>
      <c r="E1594" s="341"/>
      <c r="F1594" s="245"/>
      <c r="G1594" s="246"/>
      <c r="H1594" s="246"/>
      <c r="I1594" s="246"/>
      <c r="J1594" s="249">
        <v>278.99</v>
      </c>
      <c r="K1594" s="269">
        <v>1.2649999999999999</v>
      </c>
      <c r="L1594" s="249">
        <v>522.33000000000004</v>
      </c>
      <c r="M1594" s="248">
        <v>49.45</v>
      </c>
      <c r="N1594" s="250">
        <v>25829.22</v>
      </c>
      <c r="EZ1594" s="149"/>
      <c r="FA1594" s="231"/>
      <c r="FB1594" s="231"/>
      <c r="FC1594" s="231"/>
      <c r="FD1594" s="231"/>
      <c r="FG1594" s="164" t="s">
        <v>64</v>
      </c>
      <c r="FJ1594" s="231"/>
      <c r="FL1594" s="231"/>
    </row>
    <row r="1595" spans="1:168" s="117" customFormat="1" ht="15" x14ac:dyDescent="0.25">
      <c r="A1595" s="244"/>
      <c r="B1595" s="243" t="s">
        <v>75</v>
      </c>
      <c r="C1595" s="341" t="s">
        <v>79</v>
      </c>
      <c r="D1595" s="341"/>
      <c r="E1595" s="341"/>
      <c r="F1595" s="245"/>
      <c r="G1595" s="246"/>
      <c r="H1595" s="246"/>
      <c r="I1595" s="246"/>
      <c r="J1595" s="249">
        <v>90.04</v>
      </c>
      <c r="K1595" s="248">
        <v>1.1499999999999999</v>
      </c>
      <c r="L1595" s="249">
        <v>153.25</v>
      </c>
      <c r="M1595" s="248">
        <v>14.53</v>
      </c>
      <c r="N1595" s="250">
        <v>2226.7199999999998</v>
      </c>
      <c r="EZ1595" s="149"/>
      <c r="FA1595" s="231"/>
      <c r="FB1595" s="231"/>
      <c r="FC1595" s="231"/>
      <c r="FD1595" s="231"/>
      <c r="FG1595" s="164" t="s">
        <v>79</v>
      </c>
      <c r="FJ1595" s="231"/>
      <c r="FL1595" s="231"/>
    </row>
    <row r="1596" spans="1:168" s="117" customFormat="1" ht="15" x14ac:dyDescent="0.25">
      <c r="A1596" s="244"/>
      <c r="B1596" s="243" t="s">
        <v>80</v>
      </c>
      <c r="C1596" s="341" t="s">
        <v>81</v>
      </c>
      <c r="D1596" s="341"/>
      <c r="E1596" s="341"/>
      <c r="F1596" s="245"/>
      <c r="G1596" s="246"/>
      <c r="H1596" s="246"/>
      <c r="I1596" s="246"/>
      <c r="J1596" s="249">
        <v>5.0199999999999996</v>
      </c>
      <c r="K1596" s="248">
        <v>1.1499999999999999</v>
      </c>
      <c r="L1596" s="249">
        <v>8.5399999999999991</v>
      </c>
      <c r="M1596" s="248">
        <v>49.45</v>
      </c>
      <c r="N1596" s="251">
        <v>422.3</v>
      </c>
      <c r="EZ1596" s="149"/>
      <c r="FA1596" s="231"/>
      <c r="FB1596" s="231"/>
      <c r="FC1596" s="231"/>
      <c r="FD1596" s="231"/>
      <c r="FG1596" s="164" t="s">
        <v>81</v>
      </c>
      <c r="FJ1596" s="231"/>
      <c r="FL1596" s="231"/>
    </row>
    <row r="1597" spans="1:168" s="117" customFormat="1" ht="15" x14ac:dyDescent="0.25">
      <c r="A1597" s="244"/>
      <c r="B1597" s="243" t="s">
        <v>82</v>
      </c>
      <c r="C1597" s="341" t="s">
        <v>83</v>
      </c>
      <c r="D1597" s="341"/>
      <c r="E1597" s="341"/>
      <c r="F1597" s="245"/>
      <c r="G1597" s="246"/>
      <c r="H1597" s="246"/>
      <c r="I1597" s="246"/>
      <c r="J1597" s="249">
        <v>37.630000000000003</v>
      </c>
      <c r="K1597" s="246"/>
      <c r="L1597" s="249">
        <v>55.69</v>
      </c>
      <c r="M1597" s="248">
        <v>9.1199999999999992</v>
      </c>
      <c r="N1597" s="251">
        <v>507.89</v>
      </c>
      <c r="EZ1597" s="149"/>
      <c r="FA1597" s="231"/>
      <c r="FB1597" s="231"/>
      <c r="FC1597" s="231"/>
      <c r="FD1597" s="231"/>
      <c r="FG1597" s="164" t="s">
        <v>83</v>
      </c>
      <c r="FJ1597" s="231"/>
      <c r="FL1597" s="231"/>
    </row>
    <row r="1598" spans="1:168" s="117" customFormat="1" ht="15" x14ac:dyDescent="0.25">
      <c r="A1598" s="252"/>
      <c r="B1598" s="243"/>
      <c r="C1598" s="341" t="s">
        <v>65</v>
      </c>
      <c r="D1598" s="341"/>
      <c r="E1598" s="341"/>
      <c r="F1598" s="245" t="s">
        <v>66</v>
      </c>
      <c r="G1598" s="248">
        <v>29.68</v>
      </c>
      <c r="H1598" s="269">
        <v>1.2649999999999999</v>
      </c>
      <c r="I1598" s="274">
        <v>55.566896</v>
      </c>
      <c r="J1598" s="254"/>
      <c r="K1598" s="246"/>
      <c r="L1598" s="254"/>
      <c r="M1598" s="246"/>
      <c r="N1598" s="255"/>
      <c r="EZ1598" s="149"/>
      <c r="FA1598" s="231"/>
      <c r="FB1598" s="231"/>
      <c r="FC1598" s="231"/>
      <c r="FD1598" s="231"/>
      <c r="FH1598" s="164" t="s">
        <v>65</v>
      </c>
      <c r="FJ1598" s="231"/>
      <c r="FL1598" s="231"/>
    </row>
    <row r="1599" spans="1:168" s="117" customFormat="1" ht="15" x14ac:dyDescent="0.25">
      <c r="A1599" s="252"/>
      <c r="B1599" s="243"/>
      <c r="C1599" s="341" t="s">
        <v>84</v>
      </c>
      <c r="D1599" s="341"/>
      <c r="E1599" s="341"/>
      <c r="F1599" s="245" t="s">
        <v>66</v>
      </c>
      <c r="G1599" s="271">
        <v>0.4</v>
      </c>
      <c r="H1599" s="248">
        <v>1.1499999999999999</v>
      </c>
      <c r="I1599" s="270">
        <v>0.68079999999999996</v>
      </c>
      <c r="J1599" s="254"/>
      <c r="K1599" s="246"/>
      <c r="L1599" s="254"/>
      <c r="M1599" s="246"/>
      <c r="N1599" s="255"/>
      <c r="EZ1599" s="149"/>
      <c r="FA1599" s="231"/>
      <c r="FB1599" s="231"/>
      <c r="FC1599" s="231"/>
      <c r="FD1599" s="231"/>
      <c r="FH1599" s="164" t="s">
        <v>84</v>
      </c>
      <c r="FJ1599" s="231"/>
      <c r="FL1599" s="231"/>
    </row>
    <row r="1600" spans="1:168" s="117" customFormat="1" ht="15" x14ac:dyDescent="0.25">
      <c r="A1600" s="240"/>
      <c r="B1600" s="243"/>
      <c r="C1600" s="344" t="s">
        <v>67</v>
      </c>
      <c r="D1600" s="344"/>
      <c r="E1600" s="344"/>
      <c r="F1600" s="256"/>
      <c r="G1600" s="257"/>
      <c r="H1600" s="257"/>
      <c r="I1600" s="257"/>
      <c r="J1600" s="259">
        <v>406.66</v>
      </c>
      <c r="K1600" s="257"/>
      <c r="L1600" s="259">
        <v>731.27</v>
      </c>
      <c r="M1600" s="257"/>
      <c r="N1600" s="260">
        <v>28563.83</v>
      </c>
      <c r="EZ1600" s="149"/>
      <c r="FA1600" s="231"/>
      <c r="FB1600" s="231"/>
      <c r="FC1600" s="231"/>
      <c r="FD1600" s="231"/>
      <c r="FI1600" s="164" t="s">
        <v>67</v>
      </c>
      <c r="FJ1600" s="231"/>
      <c r="FL1600" s="231"/>
    </row>
    <row r="1601" spans="1:168" s="117" customFormat="1" ht="15" x14ac:dyDescent="0.25">
      <c r="A1601" s="252"/>
      <c r="B1601" s="243"/>
      <c r="C1601" s="341" t="s">
        <v>68</v>
      </c>
      <c r="D1601" s="341"/>
      <c r="E1601" s="341"/>
      <c r="F1601" s="245"/>
      <c r="G1601" s="246"/>
      <c r="H1601" s="246"/>
      <c r="I1601" s="246"/>
      <c r="J1601" s="254"/>
      <c r="K1601" s="246"/>
      <c r="L1601" s="249">
        <v>530.87</v>
      </c>
      <c r="M1601" s="246"/>
      <c r="N1601" s="250">
        <v>26251.52</v>
      </c>
      <c r="EZ1601" s="149"/>
      <c r="FA1601" s="231"/>
      <c r="FB1601" s="231"/>
      <c r="FC1601" s="231"/>
      <c r="FD1601" s="231"/>
      <c r="FH1601" s="164" t="s">
        <v>68</v>
      </c>
      <c r="FJ1601" s="231"/>
      <c r="FL1601" s="231"/>
    </row>
    <row r="1602" spans="1:168" s="117" customFormat="1" ht="23.25" x14ac:dyDescent="0.25">
      <c r="A1602" s="252"/>
      <c r="B1602" s="243" t="s">
        <v>649</v>
      </c>
      <c r="C1602" s="341" t="s">
        <v>650</v>
      </c>
      <c r="D1602" s="341"/>
      <c r="E1602" s="341"/>
      <c r="F1602" s="245" t="s">
        <v>71</v>
      </c>
      <c r="G1602" s="261">
        <v>97</v>
      </c>
      <c r="H1602" s="246"/>
      <c r="I1602" s="261">
        <v>97</v>
      </c>
      <c r="J1602" s="254"/>
      <c r="K1602" s="246"/>
      <c r="L1602" s="249">
        <v>514.94000000000005</v>
      </c>
      <c r="M1602" s="246"/>
      <c r="N1602" s="250">
        <v>25463.97</v>
      </c>
      <c r="EZ1602" s="149"/>
      <c r="FA1602" s="231"/>
      <c r="FB1602" s="231"/>
      <c r="FC1602" s="231"/>
      <c r="FD1602" s="231"/>
      <c r="FH1602" s="164" t="s">
        <v>650</v>
      </c>
      <c r="FJ1602" s="231"/>
      <c r="FL1602" s="231"/>
    </row>
    <row r="1603" spans="1:168" s="117" customFormat="1" ht="23.25" x14ac:dyDescent="0.25">
      <c r="A1603" s="252"/>
      <c r="B1603" s="243" t="s">
        <v>651</v>
      </c>
      <c r="C1603" s="341" t="s">
        <v>652</v>
      </c>
      <c r="D1603" s="341"/>
      <c r="E1603" s="341"/>
      <c r="F1603" s="245" t="s">
        <v>71</v>
      </c>
      <c r="G1603" s="261">
        <v>51</v>
      </c>
      <c r="H1603" s="246"/>
      <c r="I1603" s="261">
        <v>51</v>
      </c>
      <c r="J1603" s="254"/>
      <c r="K1603" s="246"/>
      <c r="L1603" s="249">
        <v>270.74</v>
      </c>
      <c r="M1603" s="246"/>
      <c r="N1603" s="250">
        <v>13388.28</v>
      </c>
      <c r="EZ1603" s="149"/>
      <c r="FA1603" s="231"/>
      <c r="FB1603" s="231"/>
      <c r="FC1603" s="231"/>
      <c r="FD1603" s="231"/>
      <c r="FH1603" s="164" t="s">
        <v>652</v>
      </c>
      <c r="FJ1603" s="231"/>
      <c r="FL1603" s="231"/>
    </row>
    <row r="1604" spans="1:168" s="117" customFormat="1" ht="15" x14ac:dyDescent="0.25">
      <c r="A1604" s="262"/>
      <c r="B1604" s="312"/>
      <c r="C1604" s="342" t="s">
        <v>74</v>
      </c>
      <c r="D1604" s="342"/>
      <c r="E1604" s="342"/>
      <c r="F1604" s="234"/>
      <c r="G1604" s="235"/>
      <c r="H1604" s="235"/>
      <c r="I1604" s="235"/>
      <c r="J1604" s="238"/>
      <c r="K1604" s="235"/>
      <c r="L1604" s="267">
        <v>1516.95</v>
      </c>
      <c r="M1604" s="257"/>
      <c r="N1604" s="265">
        <v>67416.08</v>
      </c>
      <c r="EZ1604" s="149"/>
      <c r="FA1604" s="231"/>
      <c r="FB1604" s="231"/>
      <c r="FC1604" s="231"/>
      <c r="FD1604" s="231"/>
      <c r="FJ1604" s="231" t="s">
        <v>74</v>
      </c>
      <c r="FL1604" s="231"/>
    </row>
    <row r="1605" spans="1:168" s="117" customFormat="1" ht="45" x14ac:dyDescent="0.25">
      <c r="A1605" s="232" t="s">
        <v>903</v>
      </c>
      <c r="B1605" s="314" t="s">
        <v>583</v>
      </c>
      <c r="C1605" s="342" t="s">
        <v>584</v>
      </c>
      <c r="D1605" s="342"/>
      <c r="E1605" s="342"/>
      <c r="F1605" s="234" t="s">
        <v>290</v>
      </c>
      <c r="G1605" s="235">
        <v>150.96</v>
      </c>
      <c r="H1605" s="236">
        <v>1</v>
      </c>
      <c r="I1605" s="268">
        <v>150.96</v>
      </c>
      <c r="J1605" s="264">
        <v>169.63</v>
      </c>
      <c r="K1605" s="266">
        <v>1.04236</v>
      </c>
      <c r="L1605" s="267">
        <v>26692.07</v>
      </c>
      <c r="M1605" s="268">
        <v>9.1199999999999992</v>
      </c>
      <c r="N1605" s="265">
        <v>243431.67999999999</v>
      </c>
      <c r="EZ1605" s="149"/>
      <c r="FA1605" s="231"/>
      <c r="FB1605" s="231" t="s">
        <v>584</v>
      </c>
      <c r="FC1605" s="231" t="s">
        <v>9</v>
      </c>
      <c r="FD1605" s="231" t="s">
        <v>9</v>
      </c>
      <c r="FJ1605" s="231"/>
      <c r="FL1605" s="231"/>
    </row>
    <row r="1606" spans="1:168" s="117" customFormat="1" ht="15" x14ac:dyDescent="0.25">
      <c r="A1606" s="240"/>
      <c r="B1606" s="313"/>
      <c r="C1606" s="341" t="s">
        <v>904</v>
      </c>
      <c r="D1606" s="341"/>
      <c r="E1606" s="341"/>
      <c r="F1606" s="341"/>
      <c r="G1606" s="341"/>
      <c r="H1606" s="341"/>
      <c r="I1606" s="341"/>
      <c r="J1606" s="341"/>
      <c r="K1606" s="341"/>
      <c r="L1606" s="341"/>
      <c r="M1606" s="341"/>
      <c r="N1606" s="343"/>
      <c r="EZ1606" s="149"/>
      <c r="FA1606" s="231"/>
      <c r="FB1606" s="231"/>
      <c r="FC1606" s="231"/>
      <c r="FD1606" s="231"/>
      <c r="FE1606" s="164" t="s">
        <v>904</v>
      </c>
      <c r="FJ1606" s="231"/>
      <c r="FL1606" s="231"/>
    </row>
    <row r="1607" spans="1:168" s="117" customFormat="1" ht="15" x14ac:dyDescent="0.25">
      <c r="A1607" s="240"/>
      <c r="B1607" s="313"/>
      <c r="C1607" s="341" t="s">
        <v>687</v>
      </c>
      <c r="D1607" s="341"/>
      <c r="E1607" s="341"/>
      <c r="F1607" s="341"/>
      <c r="G1607" s="341"/>
      <c r="H1607" s="341"/>
      <c r="I1607" s="341"/>
      <c r="J1607" s="341"/>
      <c r="K1607" s="341"/>
      <c r="L1607" s="341"/>
      <c r="M1607" s="341"/>
      <c r="N1607" s="343"/>
      <c r="EZ1607" s="149"/>
      <c r="FA1607" s="231"/>
      <c r="FB1607" s="231"/>
      <c r="FC1607" s="231"/>
      <c r="FD1607" s="231"/>
      <c r="FJ1607" s="231"/>
      <c r="FK1607" s="164" t="s">
        <v>687</v>
      </c>
      <c r="FL1607" s="231"/>
    </row>
    <row r="1608" spans="1:168" s="117" customFormat="1" ht="15" x14ac:dyDescent="0.25">
      <c r="A1608" s="242"/>
      <c r="B1608" s="243"/>
      <c r="C1608" s="336" t="s">
        <v>631</v>
      </c>
      <c r="D1608" s="336"/>
      <c r="E1608" s="336"/>
      <c r="F1608" s="336"/>
      <c r="G1608" s="336"/>
      <c r="H1608" s="336"/>
      <c r="I1608" s="336"/>
      <c r="J1608" s="336"/>
      <c r="K1608" s="336"/>
      <c r="L1608" s="336"/>
      <c r="M1608" s="336"/>
      <c r="N1608" s="345"/>
      <c r="EZ1608" s="149"/>
      <c r="FA1608" s="231"/>
      <c r="FB1608" s="231"/>
      <c r="FC1608" s="231"/>
      <c r="FD1608" s="231"/>
      <c r="FF1608" s="164" t="s">
        <v>631</v>
      </c>
      <c r="FJ1608" s="231"/>
      <c r="FL1608" s="231"/>
    </row>
    <row r="1609" spans="1:168" s="117" customFormat="1" ht="15" x14ac:dyDescent="0.25">
      <c r="A1609" s="242"/>
      <c r="B1609" s="243"/>
      <c r="C1609" s="336" t="s">
        <v>632</v>
      </c>
      <c r="D1609" s="336"/>
      <c r="E1609" s="336"/>
      <c r="F1609" s="336"/>
      <c r="G1609" s="336"/>
      <c r="H1609" s="336"/>
      <c r="I1609" s="336"/>
      <c r="J1609" s="336"/>
      <c r="K1609" s="336"/>
      <c r="L1609" s="336"/>
      <c r="M1609" s="336"/>
      <c r="N1609" s="345"/>
      <c r="EZ1609" s="149"/>
      <c r="FA1609" s="231"/>
      <c r="FB1609" s="231"/>
      <c r="FC1609" s="231"/>
      <c r="FD1609" s="231"/>
      <c r="FF1609" s="164" t="s">
        <v>632</v>
      </c>
      <c r="FJ1609" s="231"/>
      <c r="FL1609" s="231"/>
    </row>
    <row r="1610" spans="1:168" s="117" customFormat="1" ht="15" x14ac:dyDescent="0.25">
      <c r="A1610" s="262"/>
      <c r="B1610" s="312"/>
      <c r="C1610" s="342" t="s">
        <v>74</v>
      </c>
      <c r="D1610" s="342"/>
      <c r="E1610" s="342"/>
      <c r="F1610" s="234"/>
      <c r="G1610" s="235"/>
      <c r="H1610" s="235"/>
      <c r="I1610" s="235"/>
      <c r="J1610" s="238"/>
      <c r="K1610" s="235"/>
      <c r="L1610" s="267">
        <v>26692.07</v>
      </c>
      <c r="M1610" s="257"/>
      <c r="N1610" s="265">
        <v>243431.67999999999</v>
      </c>
      <c r="EZ1610" s="149"/>
      <c r="FA1610" s="231"/>
      <c r="FB1610" s="231"/>
      <c r="FC1610" s="231"/>
      <c r="FD1610" s="231"/>
      <c r="FJ1610" s="231" t="s">
        <v>74</v>
      </c>
      <c r="FL1610" s="231"/>
    </row>
    <row r="1611" spans="1:168" s="117" customFormat="1" ht="34.5" x14ac:dyDescent="0.25">
      <c r="A1611" s="232" t="s">
        <v>905</v>
      </c>
      <c r="B1611" s="314" t="s">
        <v>683</v>
      </c>
      <c r="C1611" s="342" t="s">
        <v>684</v>
      </c>
      <c r="D1611" s="342"/>
      <c r="E1611" s="342"/>
      <c r="F1611" s="234" t="s">
        <v>647</v>
      </c>
      <c r="G1611" s="235">
        <v>0.2</v>
      </c>
      <c r="H1611" s="236">
        <v>1</v>
      </c>
      <c r="I1611" s="277">
        <v>0.2</v>
      </c>
      <c r="J1611" s="238"/>
      <c r="K1611" s="235"/>
      <c r="L1611" s="238"/>
      <c r="M1611" s="235"/>
      <c r="N1611" s="239"/>
      <c r="EZ1611" s="149"/>
      <c r="FA1611" s="231"/>
      <c r="FB1611" s="231" t="s">
        <v>684</v>
      </c>
      <c r="FC1611" s="231" t="s">
        <v>9</v>
      </c>
      <c r="FD1611" s="231" t="s">
        <v>9</v>
      </c>
      <c r="FJ1611" s="231"/>
      <c r="FL1611" s="231"/>
    </row>
    <row r="1612" spans="1:168" s="117" customFormat="1" ht="15" x14ac:dyDescent="0.25">
      <c r="A1612" s="240"/>
      <c r="B1612" s="313"/>
      <c r="C1612" s="341" t="s">
        <v>707</v>
      </c>
      <c r="D1612" s="341"/>
      <c r="E1612" s="341"/>
      <c r="F1612" s="341"/>
      <c r="G1612" s="341"/>
      <c r="H1612" s="341"/>
      <c r="I1612" s="341"/>
      <c r="J1612" s="341"/>
      <c r="K1612" s="341"/>
      <c r="L1612" s="341"/>
      <c r="M1612" s="341"/>
      <c r="N1612" s="343"/>
      <c r="EZ1612" s="149"/>
      <c r="FA1612" s="231"/>
      <c r="FB1612" s="231"/>
      <c r="FC1612" s="231"/>
      <c r="FD1612" s="231"/>
      <c r="FE1612" s="164" t="s">
        <v>707</v>
      </c>
      <c r="FJ1612" s="231"/>
      <c r="FL1612" s="231"/>
    </row>
    <row r="1613" spans="1:168" s="117" customFormat="1" ht="68.25" x14ac:dyDescent="0.25">
      <c r="A1613" s="242"/>
      <c r="B1613" s="243" t="s">
        <v>624</v>
      </c>
      <c r="C1613" s="336" t="s">
        <v>625</v>
      </c>
      <c r="D1613" s="336"/>
      <c r="E1613" s="336"/>
      <c r="F1613" s="336"/>
      <c r="G1613" s="336"/>
      <c r="H1613" s="336"/>
      <c r="I1613" s="336"/>
      <c r="J1613" s="336"/>
      <c r="K1613" s="336"/>
      <c r="L1613" s="336"/>
      <c r="M1613" s="336"/>
      <c r="N1613" s="345"/>
      <c r="EZ1613" s="149"/>
      <c r="FA1613" s="231"/>
      <c r="FB1613" s="231"/>
      <c r="FC1613" s="231"/>
      <c r="FD1613" s="231"/>
      <c r="FF1613" s="164" t="s">
        <v>625</v>
      </c>
      <c r="FJ1613" s="231"/>
      <c r="FL1613" s="231"/>
    </row>
    <row r="1614" spans="1:168" s="117" customFormat="1" ht="15" x14ac:dyDescent="0.25">
      <c r="A1614" s="244"/>
      <c r="B1614" s="243" t="s">
        <v>57</v>
      </c>
      <c r="C1614" s="341" t="s">
        <v>64</v>
      </c>
      <c r="D1614" s="341"/>
      <c r="E1614" s="341"/>
      <c r="F1614" s="245"/>
      <c r="G1614" s="246"/>
      <c r="H1614" s="246"/>
      <c r="I1614" s="246"/>
      <c r="J1614" s="249">
        <v>278.99</v>
      </c>
      <c r="K1614" s="248">
        <v>1.1499999999999999</v>
      </c>
      <c r="L1614" s="249">
        <v>64.17</v>
      </c>
      <c r="M1614" s="248">
        <v>49.45</v>
      </c>
      <c r="N1614" s="250">
        <v>3173.21</v>
      </c>
      <c r="EZ1614" s="149"/>
      <c r="FA1614" s="231"/>
      <c r="FB1614" s="231"/>
      <c r="FC1614" s="231"/>
      <c r="FD1614" s="231"/>
      <c r="FG1614" s="164" t="s">
        <v>64</v>
      </c>
      <c r="FJ1614" s="231"/>
      <c r="FL1614" s="231"/>
    </row>
    <row r="1615" spans="1:168" s="117" customFormat="1" ht="15" x14ac:dyDescent="0.25">
      <c r="A1615" s="244"/>
      <c r="B1615" s="243" t="s">
        <v>75</v>
      </c>
      <c r="C1615" s="341" t="s">
        <v>79</v>
      </c>
      <c r="D1615" s="341"/>
      <c r="E1615" s="341"/>
      <c r="F1615" s="245"/>
      <c r="G1615" s="246"/>
      <c r="H1615" s="246"/>
      <c r="I1615" s="246"/>
      <c r="J1615" s="249">
        <v>90.04</v>
      </c>
      <c r="K1615" s="248">
        <v>1.1499999999999999</v>
      </c>
      <c r="L1615" s="249">
        <v>20.71</v>
      </c>
      <c r="M1615" s="248">
        <v>14.53</v>
      </c>
      <c r="N1615" s="251">
        <v>300.92</v>
      </c>
      <c r="EZ1615" s="149"/>
      <c r="FA1615" s="231"/>
      <c r="FB1615" s="231"/>
      <c r="FC1615" s="231"/>
      <c r="FD1615" s="231"/>
      <c r="FG1615" s="164" t="s">
        <v>79</v>
      </c>
      <c r="FJ1615" s="231"/>
      <c r="FL1615" s="231"/>
    </row>
    <row r="1616" spans="1:168" s="117" customFormat="1" ht="15" x14ac:dyDescent="0.25">
      <c r="A1616" s="244"/>
      <c r="B1616" s="243" t="s">
        <v>80</v>
      </c>
      <c r="C1616" s="341" t="s">
        <v>81</v>
      </c>
      <c r="D1616" s="341"/>
      <c r="E1616" s="341"/>
      <c r="F1616" s="245"/>
      <c r="G1616" s="246"/>
      <c r="H1616" s="246"/>
      <c r="I1616" s="246"/>
      <c r="J1616" s="249">
        <v>5.0199999999999996</v>
      </c>
      <c r="K1616" s="248">
        <v>1.1499999999999999</v>
      </c>
      <c r="L1616" s="249">
        <v>1.1499999999999999</v>
      </c>
      <c r="M1616" s="248">
        <v>49.45</v>
      </c>
      <c r="N1616" s="251">
        <v>56.87</v>
      </c>
      <c r="EZ1616" s="149"/>
      <c r="FA1616" s="231"/>
      <c r="FB1616" s="231"/>
      <c r="FC1616" s="231"/>
      <c r="FD1616" s="231"/>
      <c r="FG1616" s="164" t="s">
        <v>81</v>
      </c>
      <c r="FJ1616" s="231"/>
      <c r="FL1616" s="231"/>
    </row>
    <row r="1617" spans="1:168" s="117" customFormat="1" ht="15" x14ac:dyDescent="0.25">
      <c r="A1617" s="244"/>
      <c r="B1617" s="243" t="s">
        <v>82</v>
      </c>
      <c r="C1617" s="341" t="s">
        <v>83</v>
      </c>
      <c r="D1617" s="341"/>
      <c r="E1617" s="341"/>
      <c r="F1617" s="245"/>
      <c r="G1617" s="246"/>
      <c r="H1617" s="246"/>
      <c r="I1617" s="246"/>
      <c r="J1617" s="249">
        <v>37.630000000000003</v>
      </c>
      <c r="K1617" s="246"/>
      <c r="L1617" s="249">
        <v>7.53</v>
      </c>
      <c r="M1617" s="248">
        <v>9.1199999999999992</v>
      </c>
      <c r="N1617" s="251">
        <v>68.67</v>
      </c>
      <c r="EZ1617" s="149"/>
      <c r="FA1617" s="231"/>
      <c r="FB1617" s="231"/>
      <c r="FC1617" s="231"/>
      <c r="FD1617" s="231"/>
      <c r="FG1617" s="164" t="s">
        <v>83</v>
      </c>
      <c r="FJ1617" s="231"/>
      <c r="FL1617" s="231"/>
    </row>
    <row r="1618" spans="1:168" s="117" customFormat="1" ht="15" x14ac:dyDescent="0.25">
      <c r="A1618" s="252"/>
      <c r="B1618" s="243"/>
      <c r="C1618" s="341" t="s">
        <v>65</v>
      </c>
      <c r="D1618" s="341"/>
      <c r="E1618" s="341"/>
      <c r="F1618" s="245" t="s">
        <v>66</v>
      </c>
      <c r="G1618" s="248">
        <v>29.68</v>
      </c>
      <c r="H1618" s="248">
        <v>1.1499999999999999</v>
      </c>
      <c r="I1618" s="270">
        <v>6.8263999999999996</v>
      </c>
      <c r="J1618" s="254"/>
      <c r="K1618" s="246"/>
      <c r="L1618" s="254"/>
      <c r="M1618" s="246"/>
      <c r="N1618" s="255"/>
      <c r="EZ1618" s="149"/>
      <c r="FA1618" s="231"/>
      <c r="FB1618" s="231"/>
      <c r="FC1618" s="231"/>
      <c r="FD1618" s="231"/>
      <c r="FH1618" s="164" t="s">
        <v>65</v>
      </c>
      <c r="FJ1618" s="231"/>
      <c r="FL1618" s="231"/>
    </row>
    <row r="1619" spans="1:168" s="117" customFormat="1" ht="15" x14ac:dyDescent="0.25">
      <c r="A1619" s="252"/>
      <c r="B1619" s="243"/>
      <c r="C1619" s="341" t="s">
        <v>84</v>
      </c>
      <c r="D1619" s="341"/>
      <c r="E1619" s="341"/>
      <c r="F1619" s="245" t="s">
        <v>66</v>
      </c>
      <c r="G1619" s="271">
        <v>0.4</v>
      </c>
      <c r="H1619" s="248">
        <v>1.1499999999999999</v>
      </c>
      <c r="I1619" s="269">
        <v>9.1999999999999998E-2</v>
      </c>
      <c r="J1619" s="254"/>
      <c r="K1619" s="246"/>
      <c r="L1619" s="254"/>
      <c r="M1619" s="246"/>
      <c r="N1619" s="255"/>
      <c r="EZ1619" s="149"/>
      <c r="FA1619" s="231"/>
      <c r="FB1619" s="231"/>
      <c r="FC1619" s="231"/>
      <c r="FD1619" s="231"/>
      <c r="FH1619" s="164" t="s">
        <v>84</v>
      </c>
      <c r="FJ1619" s="231"/>
      <c r="FL1619" s="231"/>
    </row>
    <row r="1620" spans="1:168" s="117" customFormat="1" ht="15" x14ac:dyDescent="0.25">
      <c r="A1620" s="240"/>
      <c r="B1620" s="243"/>
      <c r="C1620" s="344" t="s">
        <v>67</v>
      </c>
      <c r="D1620" s="344"/>
      <c r="E1620" s="344"/>
      <c r="F1620" s="256"/>
      <c r="G1620" s="257"/>
      <c r="H1620" s="257"/>
      <c r="I1620" s="257"/>
      <c r="J1620" s="259">
        <v>406.66</v>
      </c>
      <c r="K1620" s="257"/>
      <c r="L1620" s="259">
        <v>92.41</v>
      </c>
      <c r="M1620" s="257"/>
      <c r="N1620" s="260">
        <v>3542.8</v>
      </c>
      <c r="EZ1620" s="149"/>
      <c r="FA1620" s="231"/>
      <c r="FB1620" s="231"/>
      <c r="FC1620" s="231"/>
      <c r="FD1620" s="231"/>
      <c r="FI1620" s="164" t="s">
        <v>67</v>
      </c>
      <c r="FJ1620" s="231"/>
      <c r="FL1620" s="231"/>
    </row>
    <row r="1621" spans="1:168" s="117" customFormat="1" ht="15" x14ac:dyDescent="0.25">
      <c r="A1621" s="252"/>
      <c r="B1621" s="243"/>
      <c r="C1621" s="341" t="s">
        <v>68</v>
      </c>
      <c r="D1621" s="341"/>
      <c r="E1621" s="341"/>
      <c r="F1621" s="245"/>
      <c r="G1621" s="246"/>
      <c r="H1621" s="246"/>
      <c r="I1621" s="246"/>
      <c r="J1621" s="254"/>
      <c r="K1621" s="246"/>
      <c r="L1621" s="249">
        <v>65.319999999999993</v>
      </c>
      <c r="M1621" s="246"/>
      <c r="N1621" s="250">
        <v>3230.08</v>
      </c>
      <c r="EZ1621" s="149"/>
      <c r="FA1621" s="231"/>
      <c r="FB1621" s="231"/>
      <c r="FC1621" s="231"/>
      <c r="FD1621" s="231"/>
      <c r="FH1621" s="164" t="s">
        <v>68</v>
      </c>
      <c r="FJ1621" s="231"/>
      <c r="FL1621" s="231"/>
    </row>
    <row r="1622" spans="1:168" s="117" customFormat="1" ht="23.25" x14ac:dyDescent="0.25">
      <c r="A1622" s="252"/>
      <c r="B1622" s="243" t="s">
        <v>649</v>
      </c>
      <c r="C1622" s="341" t="s">
        <v>650</v>
      </c>
      <c r="D1622" s="341"/>
      <c r="E1622" s="341"/>
      <c r="F1622" s="245" t="s">
        <v>71</v>
      </c>
      <c r="G1622" s="261">
        <v>97</v>
      </c>
      <c r="H1622" s="246"/>
      <c r="I1622" s="261">
        <v>97</v>
      </c>
      <c r="J1622" s="254"/>
      <c r="K1622" s="246"/>
      <c r="L1622" s="249">
        <v>63.36</v>
      </c>
      <c r="M1622" s="246"/>
      <c r="N1622" s="250">
        <v>3133.18</v>
      </c>
      <c r="EZ1622" s="149"/>
      <c r="FA1622" s="231"/>
      <c r="FB1622" s="231"/>
      <c r="FC1622" s="231"/>
      <c r="FD1622" s="231"/>
      <c r="FH1622" s="164" t="s">
        <v>650</v>
      </c>
      <c r="FJ1622" s="231"/>
      <c r="FL1622" s="231"/>
    </row>
    <row r="1623" spans="1:168" s="117" customFormat="1" ht="23.25" x14ac:dyDescent="0.25">
      <c r="A1623" s="252"/>
      <c r="B1623" s="243" t="s">
        <v>651</v>
      </c>
      <c r="C1623" s="341" t="s">
        <v>652</v>
      </c>
      <c r="D1623" s="341"/>
      <c r="E1623" s="341"/>
      <c r="F1623" s="245" t="s">
        <v>71</v>
      </c>
      <c r="G1623" s="261">
        <v>51</v>
      </c>
      <c r="H1623" s="246"/>
      <c r="I1623" s="261">
        <v>51</v>
      </c>
      <c r="J1623" s="254"/>
      <c r="K1623" s="246"/>
      <c r="L1623" s="249">
        <v>33.31</v>
      </c>
      <c r="M1623" s="246"/>
      <c r="N1623" s="250">
        <v>1647.34</v>
      </c>
      <c r="EZ1623" s="149"/>
      <c r="FA1623" s="231"/>
      <c r="FB1623" s="231"/>
      <c r="FC1623" s="231"/>
      <c r="FD1623" s="231"/>
      <c r="FH1623" s="164" t="s">
        <v>652</v>
      </c>
      <c r="FJ1623" s="231"/>
      <c r="FL1623" s="231"/>
    </row>
    <row r="1624" spans="1:168" s="117" customFormat="1" ht="15" x14ac:dyDescent="0.25">
      <c r="A1624" s="262"/>
      <c r="B1624" s="312"/>
      <c r="C1624" s="342" t="s">
        <v>74</v>
      </c>
      <c r="D1624" s="342"/>
      <c r="E1624" s="342"/>
      <c r="F1624" s="234"/>
      <c r="G1624" s="235"/>
      <c r="H1624" s="235"/>
      <c r="I1624" s="235"/>
      <c r="J1624" s="238"/>
      <c r="K1624" s="235"/>
      <c r="L1624" s="264">
        <v>189.08</v>
      </c>
      <c r="M1624" s="257"/>
      <c r="N1624" s="265">
        <v>8323.32</v>
      </c>
      <c r="EZ1624" s="149"/>
      <c r="FA1624" s="231"/>
      <c r="FB1624" s="231"/>
      <c r="FC1624" s="231"/>
      <c r="FD1624" s="231"/>
      <c r="FJ1624" s="231" t="s">
        <v>74</v>
      </c>
      <c r="FL1624" s="231"/>
    </row>
    <row r="1625" spans="1:168" s="117" customFormat="1" ht="45" x14ac:dyDescent="0.25">
      <c r="A1625" s="232" t="s">
        <v>906</v>
      </c>
      <c r="B1625" s="314" t="s">
        <v>583</v>
      </c>
      <c r="C1625" s="342" t="s">
        <v>584</v>
      </c>
      <c r="D1625" s="342"/>
      <c r="E1625" s="342"/>
      <c r="F1625" s="234" t="s">
        <v>290</v>
      </c>
      <c r="G1625" s="235">
        <v>20.399999999999999</v>
      </c>
      <c r="H1625" s="236">
        <v>1</v>
      </c>
      <c r="I1625" s="277">
        <v>20.399999999999999</v>
      </c>
      <c r="J1625" s="264">
        <v>169.63</v>
      </c>
      <c r="K1625" s="266">
        <v>1.04236</v>
      </c>
      <c r="L1625" s="267">
        <v>3607.04</v>
      </c>
      <c r="M1625" s="268">
        <v>9.1199999999999992</v>
      </c>
      <c r="N1625" s="265">
        <v>32896.199999999997</v>
      </c>
      <c r="EZ1625" s="149"/>
      <c r="FA1625" s="231"/>
      <c r="FB1625" s="231" t="s">
        <v>584</v>
      </c>
      <c r="FC1625" s="231" t="s">
        <v>9</v>
      </c>
      <c r="FD1625" s="231" t="s">
        <v>9</v>
      </c>
      <c r="FJ1625" s="231"/>
      <c r="FL1625" s="231"/>
    </row>
    <row r="1626" spans="1:168" s="117" customFormat="1" ht="15" x14ac:dyDescent="0.25">
      <c r="A1626" s="240"/>
      <c r="B1626" s="313"/>
      <c r="C1626" s="341" t="s">
        <v>708</v>
      </c>
      <c r="D1626" s="341"/>
      <c r="E1626" s="341"/>
      <c r="F1626" s="341"/>
      <c r="G1626" s="341"/>
      <c r="H1626" s="341"/>
      <c r="I1626" s="341"/>
      <c r="J1626" s="341"/>
      <c r="K1626" s="341"/>
      <c r="L1626" s="341"/>
      <c r="M1626" s="341"/>
      <c r="N1626" s="343"/>
      <c r="EZ1626" s="149"/>
      <c r="FA1626" s="231"/>
      <c r="FB1626" s="231"/>
      <c r="FC1626" s="231"/>
      <c r="FD1626" s="231"/>
      <c r="FE1626" s="164" t="s">
        <v>708</v>
      </c>
      <c r="FJ1626" s="231"/>
      <c r="FL1626" s="231"/>
    </row>
    <row r="1627" spans="1:168" s="117" customFormat="1" ht="15" x14ac:dyDescent="0.25">
      <c r="A1627" s="240"/>
      <c r="B1627" s="313"/>
      <c r="C1627" s="341" t="s">
        <v>687</v>
      </c>
      <c r="D1627" s="341"/>
      <c r="E1627" s="341"/>
      <c r="F1627" s="341"/>
      <c r="G1627" s="341"/>
      <c r="H1627" s="341"/>
      <c r="I1627" s="341"/>
      <c r="J1627" s="341"/>
      <c r="K1627" s="341"/>
      <c r="L1627" s="341"/>
      <c r="M1627" s="341"/>
      <c r="N1627" s="343"/>
      <c r="EZ1627" s="149"/>
      <c r="FA1627" s="231"/>
      <c r="FB1627" s="231"/>
      <c r="FC1627" s="231"/>
      <c r="FD1627" s="231"/>
      <c r="FJ1627" s="231"/>
      <c r="FK1627" s="164" t="s">
        <v>687</v>
      </c>
      <c r="FL1627" s="231"/>
    </row>
    <row r="1628" spans="1:168" s="117" customFormat="1" ht="15" x14ac:dyDescent="0.25">
      <c r="A1628" s="242"/>
      <c r="B1628" s="243"/>
      <c r="C1628" s="336" t="s">
        <v>631</v>
      </c>
      <c r="D1628" s="336"/>
      <c r="E1628" s="336"/>
      <c r="F1628" s="336"/>
      <c r="G1628" s="336"/>
      <c r="H1628" s="336"/>
      <c r="I1628" s="336"/>
      <c r="J1628" s="336"/>
      <c r="K1628" s="336"/>
      <c r="L1628" s="336"/>
      <c r="M1628" s="336"/>
      <c r="N1628" s="345"/>
      <c r="EZ1628" s="149"/>
      <c r="FA1628" s="231"/>
      <c r="FB1628" s="231"/>
      <c r="FC1628" s="231"/>
      <c r="FD1628" s="231"/>
      <c r="FF1628" s="164" t="s">
        <v>631</v>
      </c>
      <c r="FJ1628" s="231"/>
      <c r="FL1628" s="231"/>
    </row>
    <row r="1629" spans="1:168" s="117" customFormat="1" ht="15" x14ac:dyDescent="0.25">
      <c r="A1629" s="242"/>
      <c r="B1629" s="243"/>
      <c r="C1629" s="336" t="s">
        <v>632</v>
      </c>
      <c r="D1629" s="336"/>
      <c r="E1629" s="336"/>
      <c r="F1629" s="336"/>
      <c r="G1629" s="336"/>
      <c r="H1629" s="336"/>
      <c r="I1629" s="336"/>
      <c r="J1629" s="336"/>
      <c r="K1629" s="336"/>
      <c r="L1629" s="336"/>
      <c r="M1629" s="336"/>
      <c r="N1629" s="345"/>
      <c r="EZ1629" s="149"/>
      <c r="FA1629" s="231"/>
      <c r="FB1629" s="231"/>
      <c r="FC1629" s="231"/>
      <c r="FD1629" s="231"/>
      <c r="FF1629" s="164" t="s">
        <v>632</v>
      </c>
      <c r="FJ1629" s="231"/>
      <c r="FL1629" s="231"/>
    </row>
    <row r="1630" spans="1:168" s="117" customFormat="1" ht="15" x14ac:dyDescent="0.25">
      <c r="A1630" s="262"/>
      <c r="B1630" s="312"/>
      <c r="C1630" s="342" t="s">
        <v>74</v>
      </c>
      <c r="D1630" s="342"/>
      <c r="E1630" s="342"/>
      <c r="F1630" s="234"/>
      <c r="G1630" s="235"/>
      <c r="H1630" s="235"/>
      <c r="I1630" s="235"/>
      <c r="J1630" s="238"/>
      <c r="K1630" s="235"/>
      <c r="L1630" s="267">
        <v>3607.04</v>
      </c>
      <c r="M1630" s="257"/>
      <c r="N1630" s="265">
        <v>32896.199999999997</v>
      </c>
      <c r="EZ1630" s="149"/>
      <c r="FA1630" s="231"/>
      <c r="FB1630" s="231"/>
      <c r="FC1630" s="231"/>
      <c r="FD1630" s="231"/>
      <c r="FJ1630" s="231" t="s">
        <v>74</v>
      </c>
      <c r="FL1630" s="231"/>
    </row>
    <row r="1631" spans="1:168" s="117" customFormat="1" ht="23.25" x14ac:dyDescent="0.25">
      <c r="A1631" s="232" t="s">
        <v>907</v>
      </c>
      <c r="B1631" s="314" t="s">
        <v>688</v>
      </c>
      <c r="C1631" s="342" t="s">
        <v>689</v>
      </c>
      <c r="D1631" s="342"/>
      <c r="E1631" s="342"/>
      <c r="F1631" s="234" t="s">
        <v>635</v>
      </c>
      <c r="G1631" s="235">
        <v>2.8000000000000001E-2</v>
      </c>
      <c r="H1631" s="236">
        <v>1</v>
      </c>
      <c r="I1631" s="273">
        <v>2.8000000000000001E-2</v>
      </c>
      <c r="J1631" s="238"/>
      <c r="K1631" s="235"/>
      <c r="L1631" s="238"/>
      <c r="M1631" s="235"/>
      <c r="N1631" s="239"/>
      <c r="EZ1631" s="149"/>
      <c r="FA1631" s="231"/>
      <c r="FB1631" s="231" t="s">
        <v>689</v>
      </c>
      <c r="FC1631" s="231" t="s">
        <v>9</v>
      </c>
      <c r="FD1631" s="231" t="s">
        <v>9</v>
      </c>
      <c r="FJ1631" s="231"/>
      <c r="FL1631" s="231"/>
    </row>
    <row r="1632" spans="1:168" s="117" customFormat="1" ht="15" x14ac:dyDescent="0.25">
      <c r="A1632" s="240"/>
      <c r="B1632" s="313"/>
      <c r="C1632" s="341" t="s">
        <v>908</v>
      </c>
      <c r="D1632" s="341"/>
      <c r="E1632" s="341"/>
      <c r="F1632" s="341"/>
      <c r="G1632" s="341"/>
      <c r="H1632" s="341"/>
      <c r="I1632" s="341"/>
      <c r="J1632" s="341"/>
      <c r="K1632" s="341"/>
      <c r="L1632" s="341"/>
      <c r="M1632" s="341"/>
      <c r="N1632" s="343"/>
      <c r="EZ1632" s="149"/>
      <c r="FA1632" s="231"/>
      <c r="FB1632" s="231"/>
      <c r="FC1632" s="231"/>
      <c r="FD1632" s="231"/>
      <c r="FE1632" s="164" t="s">
        <v>908</v>
      </c>
      <c r="FJ1632" s="231"/>
      <c r="FL1632" s="231"/>
    </row>
    <row r="1633" spans="1:168" s="117" customFormat="1" ht="68.25" x14ac:dyDescent="0.25">
      <c r="A1633" s="242"/>
      <c r="B1633" s="243" t="s">
        <v>624</v>
      </c>
      <c r="C1633" s="336" t="s">
        <v>625</v>
      </c>
      <c r="D1633" s="336"/>
      <c r="E1633" s="336"/>
      <c r="F1633" s="336"/>
      <c r="G1633" s="336"/>
      <c r="H1633" s="336"/>
      <c r="I1633" s="336"/>
      <c r="J1633" s="336"/>
      <c r="K1633" s="336"/>
      <c r="L1633" s="336"/>
      <c r="M1633" s="336"/>
      <c r="N1633" s="345"/>
      <c r="EZ1633" s="149"/>
      <c r="FA1633" s="231"/>
      <c r="FB1633" s="231"/>
      <c r="FC1633" s="231"/>
      <c r="FD1633" s="231"/>
      <c r="FF1633" s="164" t="s">
        <v>625</v>
      </c>
      <c r="FJ1633" s="231"/>
      <c r="FL1633" s="231"/>
    </row>
    <row r="1634" spans="1:168" s="117" customFormat="1" ht="15" x14ac:dyDescent="0.25">
      <c r="A1634" s="244"/>
      <c r="B1634" s="243" t="s">
        <v>57</v>
      </c>
      <c r="C1634" s="341" t="s">
        <v>64</v>
      </c>
      <c r="D1634" s="341"/>
      <c r="E1634" s="341"/>
      <c r="F1634" s="245"/>
      <c r="G1634" s="246"/>
      <c r="H1634" s="246"/>
      <c r="I1634" s="246"/>
      <c r="J1634" s="249">
        <v>566.05999999999995</v>
      </c>
      <c r="K1634" s="248">
        <v>1.1499999999999999</v>
      </c>
      <c r="L1634" s="249">
        <v>18.23</v>
      </c>
      <c r="M1634" s="248">
        <v>49.45</v>
      </c>
      <c r="N1634" s="251">
        <v>901.47</v>
      </c>
      <c r="EZ1634" s="149"/>
      <c r="FA1634" s="231"/>
      <c r="FB1634" s="231"/>
      <c r="FC1634" s="231"/>
      <c r="FD1634" s="231"/>
      <c r="FG1634" s="164" t="s">
        <v>64</v>
      </c>
      <c r="FJ1634" s="231"/>
      <c r="FL1634" s="231"/>
    </row>
    <row r="1635" spans="1:168" s="117" customFormat="1" ht="15" x14ac:dyDescent="0.25">
      <c r="A1635" s="244"/>
      <c r="B1635" s="243" t="s">
        <v>75</v>
      </c>
      <c r="C1635" s="341" t="s">
        <v>79</v>
      </c>
      <c r="D1635" s="341"/>
      <c r="E1635" s="341"/>
      <c r="F1635" s="245"/>
      <c r="G1635" s="246"/>
      <c r="H1635" s="246"/>
      <c r="I1635" s="246"/>
      <c r="J1635" s="249">
        <v>188.94</v>
      </c>
      <c r="K1635" s="248">
        <v>1.1499999999999999</v>
      </c>
      <c r="L1635" s="249">
        <v>6.08</v>
      </c>
      <c r="M1635" s="248">
        <v>14.53</v>
      </c>
      <c r="N1635" s="251">
        <v>88.34</v>
      </c>
      <c r="EZ1635" s="149"/>
      <c r="FA1635" s="231"/>
      <c r="FB1635" s="231"/>
      <c r="FC1635" s="231"/>
      <c r="FD1635" s="231"/>
      <c r="FG1635" s="164" t="s">
        <v>79</v>
      </c>
      <c r="FJ1635" s="231"/>
      <c r="FL1635" s="231"/>
    </row>
    <row r="1636" spans="1:168" s="117" customFormat="1" ht="15" x14ac:dyDescent="0.25">
      <c r="A1636" s="244"/>
      <c r="B1636" s="243" t="s">
        <v>80</v>
      </c>
      <c r="C1636" s="341" t="s">
        <v>81</v>
      </c>
      <c r="D1636" s="341"/>
      <c r="E1636" s="341"/>
      <c r="F1636" s="245"/>
      <c r="G1636" s="246"/>
      <c r="H1636" s="246"/>
      <c r="I1636" s="246"/>
      <c r="J1636" s="249">
        <v>3.02</v>
      </c>
      <c r="K1636" s="248">
        <v>1.1499999999999999</v>
      </c>
      <c r="L1636" s="249">
        <v>0.1</v>
      </c>
      <c r="M1636" s="248">
        <v>49.45</v>
      </c>
      <c r="N1636" s="251">
        <v>4.95</v>
      </c>
      <c r="EZ1636" s="149"/>
      <c r="FA1636" s="231"/>
      <c r="FB1636" s="231"/>
      <c r="FC1636" s="231"/>
      <c r="FD1636" s="231"/>
      <c r="FG1636" s="164" t="s">
        <v>81</v>
      </c>
      <c r="FJ1636" s="231"/>
      <c r="FL1636" s="231"/>
    </row>
    <row r="1637" spans="1:168" s="117" customFormat="1" ht="15" x14ac:dyDescent="0.25">
      <c r="A1637" s="244"/>
      <c r="B1637" s="243" t="s">
        <v>82</v>
      </c>
      <c r="C1637" s="341" t="s">
        <v>83</v>
      </c>
      <c r="D1637" s="341"/>
      <c r="E1637" s="341"/>
      <c r="F1637" s="245"/>
      <c r="G1637" s="246"/>
      <c r="H1637" s="246"/>
      <c r="I1637" s="246"/>
      <c r="J1637" s="249">
        <v>63.71</v>
      </c>
      <c r="K1637" s="246"/>
      <c r="L1637" s="249">
        <v>1.78</v>
      </c>
      <c r="M1637" s="248">
        <v>9.1199999999999992</v>
      </c>
      <c r="N1637" s="251">
        <v>16.23</v>
      </c>
      <c r="EZ1637" s="149"/>
      <c r="FA1637" s="231"/>
      <c r="FB1637" s="231"/>
      <c r="FC1637" s="231"/>
      <c r="FD1637" s="231"/>
      <c r="FG1637" s="164" t="s">
        <v>83</v>
      </c>
      <c r="FJ1637" s="231"/>
      <c r="FL1637" s="231"/>
    </row>
    <row r="1638" spans="1:168" s="117" customFormat="1" ht="15" x14ac:dyDescent="0.25">
      <c r="A1638" s="252"/>
      <c r="B1638" s="243"/>
      <c r="C1638" s="341" t="s">
        <v>65</v>
      </c>
      <c r="D1638" s="341"/>
      <c r="E1638" s="341"/>
      <c r="F1638" s="245" t="s">
        <v>66</v>
      </c>
      <c r="G1638" s="248">
        <v>62.41</v>
      </c>
      <c r="H1638" s="248">
        <v>1.1499999999999999</v>
      </c>
      <c r="I1638" s="274">
        <v>2.0096020000000001</v>
      </c>
      <c r="J1638" s="254"/>
      <c r="K1638" s="246"/>
      <c r="L1638" s="254"/>
      <c r="M1638" s="246"/>
      <c r="N1638" s="255"/>
      <c r="EZ1638" s="149"/>
      <c r="FA1638" s="231"/>
      <c r="FB1638" s="231"/>
      <c r="FC1638" s="231"/>
      <c r="FD1638" s="231"/>
      <c r="FH1638" s="164" t="s">
        <v>65</v>
      </c>
      <c r="FJ1638" s="231"/>
      <c r="FL1638" s="231"/>
    </row>
    <row r="1639" spans="1:168" s="117" customFormat="1" ht="15" x14ac:dyDescent="0.25">
      <c r="A1639" s="252"/>
      <c r="B1639" s="243"/>
      <c r="C1639" s="341" t="s">
        <v>84</v>
      </c>
      <c r="D1639" s="341"/>
      <c r="E1639" s="341"/>
      <c r="F1639" s="245" t="s">
        <v>66</v>
      </c>
      <c r="G1639" s="248">
        <v>0.26</v>
      </c>
      <c r="H1639" s="248">
        <v>1.1499999999999999</v>
      </c>
      <c r="I1639" s="274">
        <v>8.3719999999999992E-3</v>
      </c>
      <c r="J1639" s="254"/>
      <c r="K1639" s="246"/>
      <c r="L1639" s="254"/>
      <c r="M1639" s="246"/>
      <c r="N1639" s="255"/>
      <c r="EZ1639" s="149"/>
      <c r="FA1639" s="231"/>
      <c r="FB1639" s="231"/>
      <c r="FC1639" s="231"/>
      <c r="FD1639" s="231"/>
      <c r="FH1639" s="164" t="s">
        <v>84</v>
      </c>
      <c r="FJ1639" s="231"/>
      <c r="FL1639" s="231"/>
    </row>
    <row r="1640" spans="1:168" s="117" customFormat="1" ht="15" x14ac:dyDescent="0.25">
      <c r="A1640" s="240"/>
      <c r="B1640" s="243"/>
      <c r="C1640" s="344" t="s">
        <v>67</v>
      </c>
      <c r="D1640" s="344"/>
      <c r="E1640" s="344"/>
      <c r="F1640" s="256"/>
      <c r="G1640" s="257"/>
      <c r="H1640" s="257"/>
      <c r="I1640" s="257"/>
      <c r="J1640" s="259">
        <v>818.71</v>
      </c>
      <c r="K1640" s="257"/>
      <c r="L1640" s="259">
        <v>26.09</v>
      </c>
      <c r="M1640" s="257"/>
      <c r="N1640" s="260">
        <v>1006.04</v>
      </c>
      <c r="EZ1640" s="149"/>
      <c r="FA1640" s="231"/>
      <c r="FB1640" s="231"/>
      <c r="FC1640" s="231"/>
      <c r="FD1640" s="231"/>
      <c r="FI1640" s="164" t="s">
        <v>67</v>
      </c>
      <c r="FJ1640" s="231"/>
      <c r="FL1640" s="231"/>
    </row>
    <row r="1641" spans="1:168" s="117" customFormat="1" ht="15" x14ac:dyDescent="0.25">
      <c r="A1641" s="252"/>
      <c r="B1641" s="243"/>
      <c r="C1641" s="341" t="s">
        <v>68</v>
      </c>
      <c r="D1641" s="341"/>
      <c r="E1641" s="341"/>
      <c r="F1641" s="245"/>
      <c r="G1641" s="246"/>
      <c r="H1641" s="246"/>
      <c r="I1641" s="246"/>
      <c r="J1641" s="254"/>
      <c r="K1641" s="246"/>
      <c r="L1641" s="249">
        <v>18.329999999999998</v>
      </c>
      <c r="M1641" s="246"/>
      <c r="N1641" s="251">
        <v>906.42</v>
      </c>
      <c r="EZ1641" s="149"/>
      <c r="FA1641" s="231"/>
      <c r="FB1641" s="231"/>
      <c r="FC1641" s="231"/>
      <c r="FD1641" s="231"/>
      <c r="FH1641" s="164" t="s">
        <v>68</v>
      </c>
      <c r="FJ1641" s="231"/>
      <c r="FL1641" s="231"/>
    </row>
    <row r="1642" spans="1:168" s="117" customFormat="1" ht="15" x14ac:dyDescent="0.25">
      <c r="A1642" s="252"/>
      <c r="B1642" s="243" t="s">
        <v>691</v>
      </c>
      <c r="C1642" s="341" t="s">
        <v>692</v>
      </c>
      <c r="D1642" s="341"/>
      <c r="E1642" s="341"/>
      <c r="F1642" s="245" t="s">
        <v>71</v>
      </c>
      <c r="G1642" s="261">
        <v>97</v>
      </c>
      <c r="H1642" s="246"/>
      <c r="I1642" s="261">
        <v>97</v>
      </c>
      <c r="J1642" s="254"/>
      <c r="K1642" s="246"/>
      <c r="L1642" s="249">
        <v>17.78</v>
      </c>
      <c r="M1642" s="246"/>
      <c r="N1642" s="251">
        <v>879.23</v>
      </c>
      <c r="EZ1642" s="149"/>
      <c r="FA1642" s="231"/>
      <c r="FB1642" s="231"/>
      <c r="FC1642" s="231"/>
      <c r="FD1642" s="231"/>
      <c r="FH1642" s="164" t="s">
        <v>692</v>
      </c>
      <c r="FJ1642" s="231"/>
      <c r="FL1642" s="231"/>
    </row>
    <row r="1643" spans="1:168" s="117" customFormat="1" ht="22.5" x14ac:dyDescent="0.25">
      <c r="A1643" s="252"/>
      <c r="B1643" s="243" t="s">
        <v>693</v>
      </c>
      <c r="C1643" s="341" t="s">
        <v>694</v>
      </c>
      <c r="D1643" s="341"/>
      <c r="E1643" s="341"/>
      <c r="F1643" s="245" t="s">
        <v>71</v>
      </c>
      <c r="G1643" s="261">
        <v>55</v>
      </c>
      <c r="H1643" s="248">
        <v>0.85</v>
      </c>
      <c r="I1643" s="248">
        <v>46.75</v>
      </c>
      <c r="J1643" s="254"/>
      <c r="K1643" s="246"/>
      <c r="L1643" s="249">
        <v>8.57</v>
      </c>
      <c r="M1643" s="246"/>
      <c r="N1643" s="251">
        <v>423.75</v>
      </c>
      <c r="EZ1643" s="149"/>
      <c r="FA1643" s="231"/>
      <c r="FB1643" s="231"/>
      <c r="FC1643" s="231"/>
      <c r="FD1643" s="231"/>
      <c r="FH1643" s="164" t="s">
        <v>694</v>
      </c>
      <c r="FJ1643" s="231"/>
      <c r="FL1643" s="231"/>
    </row>
    <row r="1644" spans="1:168" s="117" customFormat="1" ht="15" x14ac:dyDescent="0.25">
      <c r="A1644" s="262"/>
      <c r="B1644" s="312"/>
      <c r="C1644" s="342" t="s">
        <v>74</v>
      </c>
      <c r="D1644" s="342"/>
      <c r="E1644" s="342"/>
      <c r="F1644" s="234"/>
      <c r="G1644" s="235"/>
      <c r="H1644" s="235"/>
      <c r="I1644" s="235"/>
      <c r="J1644" s="238"/>
      <c r="K1644" s="235"/>
      <c r="L1644" s="264">
        <v>52.44</v>
      </c>
      <c r="M1644" s="257"/>
      <c r="N1644" s="265">
        <v>2309.02</v>
      </c>
      <c r="EZ1644" s="149"/>
      <c r="FA1644" s="231"/>
      <c r="FB1644" s="231"/>
      <c r="FC1644" s="231"/>
      <c r="FD1644" s="231"/>
      <c r="FJ1644" s="231" t="s">
        <v>74</v>
      </c>
      <c r="FL1644" s="231"/>
    </row>
    <row r="1645" spans="1:168" s="117" customFormat="1" ht="33.75" x14ac:dyDescent="0.25">
      <c r="A1645" s="232" t="s">
        <v>909</v>
      </c>
      <c r="B1645" s="314" t="s">
        <v>585</v>
      </c>
      <c r="C1645" s="342" t="s">
        <v>586</v>
      </c>
      <c r="D1645" s="342"/>
      <c r="E1645" s="342"/>
      <c r="F1645" s="234" t="s">
        <v>484</v>
      </c>
      <c r="G1645" s="235">
        <v>4.2</v>
      </c>
      <c r="H1645" s="236">
        <v>1</v>
      </c>
      <c r="I1645" s="277">
        <v>4.2</v>
      </c>
      <c r="J1645" s="264">
        <v>174.98</v>
      </c>
      <c r="K1645" s="266">
        <v>1.04236</v>
      </c>
      <c r="L1645" s="264">
        <v>766.05</v>
      </c>
      <c r="M1645" s="268">
        <v>9.1199999999999992</v>
      </c>
      <c r="N1645" s="265">
        <v>6986.38</v>
      </c>
      <c r="EZ1645" s="149"/>
      <c r="FA1645" s="231"/>
      <c r="FB1645" s="231" t="s">
        <v>586</v>
      </c>
      <c r="FC1645" s="231" t="s">
        <v>9</v>
      </c>
      <c r="FD1645" s="231" t="s">
        <v>9</v>
      </c>
      <c r="FJ1645" s="231"/>
      <c r="FL1645" s="231"/>
    </row>
    <row r="1646" spans="1:168" s="117" customFormat="1" ht="15" x14ac:dyDescent="0.25">
      <c r="A1646" s="240"/>
      <c r="B1646" s="313"/>
      <c r="C1646" s="341" t="s">
        <v>695</v>
      </c>
      <c r="D1646" s="341"/>
      <c r="E1646" s="341"/>
      <c r="F1646" s="341"/>
      <c r="G1646" s="341"/>
      <c r="H1646" s="341"/>
      <c r="I1646" s="341"/>
      <c r="J1646" s="341"/>
      <c r="K1646" s="341"/>
      <c r="L1646" s="341"/>
      <c r="M1646" s="341"/>
      <c r="N1646" s="343"/>
      <c r="EZ1646" s="149"/>
      <c r="FA1646" s="231"/>
      <c r="FB1646" s="231"/>
      <c r="FC1646" s="231"/>
      <c r="FD1646" s="231"/>
      <c r="FJ1646" s="231"/>
      <c r="FK1646" s="164" t="s">
        <v>695</v>
      </c>
      <c r="FL1646" s="231"/>
    </row>
    <row r="1647" spans="1:168" s="117" customFormat="1" ht="15" x14ac:dyDescent="0.25">
      <c r="A1647" s="242"/>
      <c r="B1647" s="243"/>
      <c r="C1647" s="336" t="s">
        <v>631</v>
      </c>
      <c r="D1647" s="336"/>
      <c r="E1647" s="336"/>
      <c r="F1647" s="336"/>
      <c r="G1647" s="336"/>
      <c r="H1647" s="336"/>
      <c r="I1647" s="336"/>
      <c r="J1647" s="336"/>
      <c r="K1647" s="336"/>
      <c r="L1647" s="336"/>
      <c r="M1647" s="336"/>
      <c r="N1647" s="345"/>
      <c r="EZ1647" s="149"/>
      <c r="FA1647" s="231"/>
      <c r="FB1647" s="231"/>
      <c r="FC1647" s="231"/>
      <c r="FD1647" s="231"/>
      <c r="FF1647" s="164" t="s">
        <v>631</v>
      </c>
      <c r="FJ1647" s="231"/>
      <c r="FL1647" s="231"/>
    </row>
    <row r="1648" spans="1:168" s="117" customFormat="1" ht="15" x14ac:dyDescent="0.25">
      <c r="A1648" s="242"/>
      <c r="B1648" s="243"/>
      <c r="C1648" s="336" t="s">
        <v>632</v>
      </c>
      <c r="D1648" s="336"/>
      <c r="E1648" s="336"/>
      <c r="F1648" s="336"/>
      <c r="G1648" s="336"/>
      <c r="H1648" s="336"/>
      <c r="I1648" s="336"/>
      <c r="J1648" s="336"/>
      <c r="K1648" s="336"/>
      <c r="L1648" s="336"/>
      <c r="M1648" s="336"/>
      <c r="N1648" s="345"/>
      <c r="EZ1648" s="149"/>
      <c r="FA1648" s="231"/>
      <c r="FB1648" s="231"/>
      <c r="FC1648" s="231"/>
      <c r="FD1648" s="231"/>
      <c r="FF1648" s="164" t="s">
        <v>632</v>
      </c>
      <c r="FJ1648" s="231"/>
      <c r="FL1648" s="231"/>
    </row>
    <row r="1649" spans="1:168" s="117" customFormat="1" ht="15" x14ac:dyDescent="0.25">
      <c r="A1649" s="262"/>
      <c r="B1649" s="312"/>
      <c r="C1649" s="342" t="s">
        <v>74</v>
      </c>
      <c r="D1649" s="342"/>
      <c r="E1649" s="342"/>
      <c r="F1649" s="234"/>
      <c r="G1649" s="235"/>
      <c r="H1649" s="235"/>
      <c r="I1649" s="235"/>
      <c r="J1649" s="238"/>
      <c r="K1649" s="235"/>
      <c r="L1649" s="264">
        <v>766.05</v>
      </c>
      <c r="M1649" s="257"/>
      <c r="N1649" s="265">
        <v>6986.38</v>
      </c>
      <c r="EZ1649" s="149"/>
      <c r="FA1649" s="231"/>
      <c r="FB1649" s="231"/>
      <c r="FC1649" s="231"/>
      <c r="FD1649" s="231"/>
      <c r="FJ1649" s="231" t="s">
        <v>74</v>
      </c>
      <c r="FL1649" s="231"/>
    </row>
    <row r="1650" spans="1:168" s="117" customFormat="1" ht="15" x14ac:dyDescent="0.25">
      <c r="A1650" s="278"/>
      <c r="B1650" s="279"/>
      <c r="C1650" s="279"/>
      <c r="D1650" s="279"/>
      <c r="E1650" s="279"/>
      <c r="F1650" s="280"/>
      <c r="G1650" s="280"/>
      <c r="H1650" s="280"/>
      <c r="I1650" s="280"/>
      <c r="J1650" s="281"/>
      <c r="K1650" s="280"/>
      <c r="L1650" s="281"/>
      <c r="M1650" s="246"/>
      <c r="N1650" s="281"/>
      <c r="EZ1650" s="149"/>
      <c r="FA1650" s="231"/>
      <c r="FB1650" s="231"/>
      <c r="FC1650" s="231"/>
      <c r="FD1650" s="231"/>
      <c r="FJ1650" s="231"/>
      <c r="FL1650" s="231"/>
    </row>
    <row r="1651" spans="1:168" s="117" customFormat="1" ht="15" x14ac:dyDescent="0.25">
      <c r="A1651" s="282"/>
      <c r="B1651" s="283"/>
      <c r="C1651" s="342" t="s">
        <v>910</v>
      </c>
      <c r="D1651" s="342"/>
      <c r="E1651" s="342"/>
      <c r="F1651" s="342"/>
      <c r="G1651" s="342"/>
      <c r="H1651" s="342"/>
      <c r="I1651" s="342"/>
      <c r="J1651" s="342"/>
      <c r="K1651" s="342"/>
      <c r="L1651" s="284">
        <v>219896.87</v>
      </c>
      <c r="M1651" s="285"/>
      <c r="N1651" s="286">
        <v>2420683.36</v>
      </c>
      <c r="EZ1651" s="149"/>
      <c r="FA1651" s="231"/>
      <c r="FB1651" s="231"/>
      <c r="FC1651" s="231"/>
      <c r="FD1651" s="231"/>
      <c r="FJ1651" s="231"/>
      <c r="FL1651" s="231" t="s">
        <v>910</v>
      </c>
    </row>
    <row r="1652" spans="1:168" s="117" customFormat="1" ht="15" x14ac:dyDescent="0.25">
      <c r="A1652" s="346" t="s">
        <v>911</v>
      </c>
      <c r="B1652" s="347"/>
      <c r="C1652" s="347"/>
      <c r="D1652" s="347"/>
      <c r="E1652" s="347"/>
      <c r="F1652" s="347"/>
      <c r="G1652" s="347"/>
      <c r="H1652" s="347"/>
      <c r="I1652" s="347"/>
      <c r="J1652" s="347"/>
      <c r="K1652" s="347"/>
      <c r="L1652" s="347"/>
      <c r="M1652" s="347"/>
      <c r="N1652" s="348"/>
      <c r="EZ1652" s="149" t="s">
        <v>911</v>
      </c>
      <c r="FA1652" s="231"/>
      <c r="FB1652" s="231"/>
      <c r="FC1652" s="231"/>
      <c r="FD1652" s="231"/>
      <c r="FJ1652" s="231"/>
      <c r="FL1652" s="231"/>
    </row>
    <row r="1653" spans="1:168" s="117" customFormat="1" ht="23.25" x14ac:dyDescent="0.25">
      <c r="A1653" s="232" t="s">
        <v>912</v>
      </c>
      <c r="B1653" s="314" t="s">
        <v>913</v>
      </c>
      <c r="C1653" s="342" t="s">
        <v>914</v>
      </c>
      <c r="D1653" s="342"/>
      <c r="E1653" s="342"/>
      <c r="F1653" s="234" t="s">
        <v>915</v>
      </c>
      <c r="G1653" s="235">
        <v>16</v>
      </c>
      <c r="H1653" s="236">
        <v>1</v>
      </c>
      <c r="I1653" s="236">
        <v>16</v>
      </c>
      <c r="J1653" s="238"/>
      <c r="K1653" s="235"/>
      <c r="L1653" s="238"/>
      <c r="M1653" s="235"/>
      <c r="N1653" s="239"/>
      <c r="EZ1653" s="149"/>
      <c r="FA1653" s="231"/>
      <c r="FB1653" s="231" t="s">
        <v>914</v>
      </c>
      <c r="FC1653" s="231" t="s">
        <v>9</v>
      </c>
      <c r="FD1653" s="231" t="s">
        <v>9</v>
      </c>
      <c r="FJ1653" s="231"/>
      <c r="FL1653" s="231"/>
    </row>
    <row r="1654" spans="1:168" s="117" customFormat="1" ht="15" x14ac:dyDescent="0.25">
      <c r="A1654" s="240"/>
      <c r="B1654" s="313"/>
      <c r="C1654" s="341" t="s">
        <v>916</v>
      </c>
      <c r="D1654" s="341"/>
      <c r="E1654" s="341"/>
      <c r="F1654" s="341"/>
      <c r="G1654" s="341"/>
      <c r="H1654" s="341"/>
      <c r="I1654" s="341"/>
      <c r="J1654" s="341"/>
      <c r="K1654" s="341"/>
      <c r="L1654" s="341"/>
      <c r="M1654" s="341"/>
      <c r="N1654" s="343"/>
      <c r="EZ1654" s="149"/>
      <c r="FA1654" s="231"/>
      <c r="FB1654" s="231"/>
      <c r="FC1654" s="231"/>
      <c r="FD1654" s="231"/>
      <c r="FE1654" s="164" t="s">
        <v>916</v>
      </c>
      <c r="FJ1654" s="231"/>
      <c r="FL1654" s="231"/>
    </row>
    <row r="1655" spans="1:168" s="117" customFormat="1" ht="15" x14ac:dyDescent="0.25">
      <c r="A1655" s="244"/>
      <c r="B1655" s="243" t="s">
        <v>57</v>
      </c>
      <c r="C1655" s="341" t="s">
        <v>64</v>
      </c>
      <c r="D1655" s="341"/>
      <c r="E1655" s="341"/>
      <c r="F1655" s="245"/>
      <c r="G1655" s="246"/>
      <c r="H1655" s="246"/>
      <c r="I1655" s="246"/>
      <c r="J1655" s="249">
        <v>55.71</v>
      </c>
      <c r="K1655" s="246"/>
      <c r="L1655" s="249">
        <v>891.36</v>
      </c>
      <c r="M1655" s="248">
        <v>49.45</v>
      </c>
      <c r="N1655" s="250">
        <v>44077.75</v>
      </c>
      <c r="EZ1655" s="149"/>
      <c r="FA1655" s="231"/>
      <c r="FB1655" s="231"/>
      <c r="FC1655" s="231"/>
      <c r="FD1655" s="231"/>
      <c r="FG1655" s="164" t="s">
        <v>64</v>
      </c>
      <c r="FJ1655" s="231"/>
      <c r="FL1655" s="231"/>
    </row>
    <row r="1656" spans="1:168" s="117" customFormat="1" ht="15" x14ac:dyDescent="0.25">
      <c r="A1656" s="252"/>
      <c r="B1656" s="243"/>
      <c r="C1656" s="341" t="s">
        <v>65</v>
      </c>
      <c r="D1656" s="341"/>
      <c r="E1656" s="341"/>
      <c r="F1656" s="245" t="s">
        <v>66</v>
      </c>
      <c r="G1656" s="248">
        <v>4.8600000000000003</v>
      </c>
      <c r="H1656" s="246"/>
      <c r="I1656" s="248">
        <v>77.760000000000005</v>
      </c>
      <c r="J1656" s="254"/>
      <c r="K1656" s="246"/>
      <c r="L1656" s="254"/>
      <c r="M1656" s="246"/>
      <c r="N1656" s="255"/>
      <c r="EZ1656" s="149"/>
      <c r="FA1656" s="231"/>
      <c r="FB1656" s="231"/>
      <c r="FC1656" s="231"/>
      <c r="FD1656" s="231"/>
      <c r="FH1656" s="164" t="s">
        <v>65</v>
      </c>
      <c r="FJ1656" s="231"/>
      <c r="FL1656" s="231"/>
    </row>
    <row r="1657" spans="1:168" s="117" customFormat="1" ht="15" x14ac:dyDescent="0.25">
      <c r="A1657" s="240"/>
      <c r="B1657" s="243"/>
      <c r="C1657" s="344" t="s">
        <v>67</v>
      </c>
      <c r="D1657" s="344"/>
      <c r="E1657" s="344"/>
      <c r="F1657" s="256"/>
      <c r="G1657" s="257"/>
      <c r="H1657" s="257"/>
      <c r="I1657" s="257"/>
      <c r="J1657" s="259">
        <v>55.71</v>
      </c>
      <c r="K1657" s="257"/>
      <c r="L1657" s="259">
        <v>891.36</v>
      </c>
      <c r="M1657" s="257"/>
      <c r="N1657" s="260">
        <v>44077.75</v>
      </c>
      <c r="EZ1657" s="149"/>
      <c r="FA1657" s="231"/>
      <c r="FB1657" s="231"/>
      <c r="FC1657" s="231"/>
      <c r="FD1657" s="231"/>
      <c r="FI1657" s="164" t="s">
        <v>67</v>
      </c>
      <c r="FJ1657" s="231"/>
      <c r="FL1657" s="231"/>
    </row>
    <row r="1658" spans="1:168" s="117" customFormat="1" ht="15" x14ac:dyDescent="0.25">
      <c r="A1658" s="252"/>
      <c r="B1658" s="243"/>
      <c r="C1658" s="341" t="s">
        <v>68</v>
      </c>
      <c r="D1658" s="341"/>
      <c r="E1658" s="341"/>
      <c r="F1658" s="245"/>
      <c r="G1658" s="246"/>
      <c r="H1658" s="246"/>
      <c r="I1658" s="246"/>
      <c r="J1658" s="254"/>
      <c r="K1658" s="246"/>
      <c r="L1658" s="249">
        <v>891.36</v>
      </c>
      <c r="M1658" s="246"/>
      <c r="N1658" s="250">
        <v>44077.75</v>
      </c>
      <c r="EZ1658" s="149"/>
      <c r="FA1658" s="231"/>
      <c r="FB1658" s="231"/>
      <c r="FC1658" s="231"/>
      <c r="FD1658" s="231"/>
      <c r="FH1658" s="164" t="s">
        <v>68</v>
      </c>
      <c r="FJ1658" s="231"/>
      <c r="FL1658" s="231"/>
    </row>
    <row r="1659" spans="1:168" s="117" customFormat="1" ht="23.25" x14ac:dyDescent="0.25">
      <c r="A1659" s="252"/>
      <c r="B1659" s="243" t="s">
        <v>917</v>
      </c>
      <c r="C1659" s="341" t="s">
        <v>918</v>
      </c>
      <c r="D1659" s="341"/>
      <c r="E1659" s="341"/>
      <c r="F1659" s="245" t="s">
        <v>71</v>
      </c>
      <c r="G1659" s="261">
        <v>74</v>
      </c>
      <c r="H1659" s="246"/>
      <c r="I1659" s="261">
        <v>74</v>
      </c>
      <c r="J1659" s="254"/>
      <c r="K1659" s="246"/>
      <c r="L1659" s="249">
        <v>659.61</v>
      </c>
      <c r="M1659" s="246"/>
      <c r="N1659" s="250">
        <v>32617.54</v>
      </c>
      <c r="EZ1659" s="149"/>
      <c r="FA1659" s="231"/>
      <c r="FB1659" s="231"/>
      <c r="FC1659" s="231"/>
      <c r="FD1659" s="231"/>
      <c r="FH1659" s="164" t="s">
        <v>918</v>
      </c>
      <c r="FJ1659" s="231"/>
      <c r="FL1659" s="231"/>
    </row>
    <row r="1660" spans="1:168" s="117" customFormat="1" ht="23.25" x14ac:dyDescent="0.25">
      <c r="A1660" s="252"/>
      <c r="B1660" s="243" t="s">
        <v>919</v>
      </c>
      <c r="C1660" s="341" t="s">
        <v>920</v>
      </c>
      <c r="D1660" s="341"/>
      <c r="E1660" s="341"/>
      <c r="F1660" s="245" t="s">
        <v>71</v>
      </c>
      <c r="G1660" s="261">
        <v>36</v>
      </c>
      <c r="H1660" s="246"/>
      <c r="I1660" s="261">
        <v>36</v>
      </c>
      <c r="J1660" s="254"/>
      <c r="K1660" s="246"/>
      <c r="L1660" s="249">
        <v>320.89</v>
      </c>
      <c r="M1660" s="246"/>
      <c r="N1660" s="250">
        <v>15867.99</v>
      </c>
      <c r="EZ1660" s="149"/>
      <c r="FA1660" s="231"/>
      <c r="FB1660" s="231"/>
      <c r="FC1660" s="231"/>
      <c r="FD1660" s="231"/>
      <c r="FH1660" s="164" t="s">
        <v>920</v>
      </c>
      <c r="FJ1660" s="231"/>
      <c r="FL1660" s="231"/>
    </row>
    <row r="1661" spans="1:168" s="117" customFormat="1" ht="15" x14ac:dyDescent="0.25">
      <c r="A1661" s="262"/>
      <c r="B1661" s="312"/>
      <c r="C1661" s="342" t="s">
        <v>74</v>
      </c>
      <c r="D1661" s="342"/>
      <c r="E1661" s="342"/>
      <c r="F1661" s="234"/>
      <c r="G1661" s="235"/>
      <c r="H1661" s="235"/>
      <c r="I1661" s="235"/>
      <c r="J1661" s="238"/>
      <c r="K1661" s="235"/>
      <c r="L1661" s="267">
        <v>1871.86</v>
      </c>
      <c r="M1661" s="257"/>
      <c r="N1661" s="265">
        <v>92563.28</v>
      </c>
      <c r="EZ1661" s="149"/>
      <c r="FA1661" s="231"/>
      <c r="FB1661" s="231"/>
      <c r="FC1661" s="231"/>
      <c r="FD1661" s="231"/>
      <c r="FJ1661" s="231" t="s">
        <v>74</v>
      </c>
      <c r="FL1661" s="231"/>
    </row>
    <row r="1662" spans="1:168" s="117" customFormat="1" ht="34.5" x14ac:dyDescent="0.25">
      <c r="A1662" s="232" t="s">
        <v>921</v>
      </c>
      <c r="B1662" s="314" t="s">
        <v>922</v>
      </c>
      <c r="C1662" s="342" t="s">
        <v>923</v>
      </c>
      <c r="D1662" s="342"/>
      <c r="E1662" s="342"/>
      <c r="F1662" s="234" t="s">
        <v>118</v>
      </c>
      <c r="G1662" s="235">
        <v>8</v>
      </c>
      <c r="H1662" s="236">
        <v>1</v>
      </c>
      <c r="I1662" s="236">
        <v>8</v>
      </c>
      <c r="J1662" s="238"/>
      <c r="K1662" s="235"/>
      <c r="L1662" s="238"/>
      <c r="M1662" s="235"/>
      <c r="N1662" s="239"/>
      <c r="EZ1662" s="149"/>
      <c r="FA1662" s="231"/>
      <c r="FB1662" s="231" t="s">
        <v>923</v>
      </c>
      <c r="FC1662" s="231" t="s">
        <v>9</v>
      </c>
      <c r="FD1662" s="231" t="s">
        <v>9</v>
      </c>
      <c r="FJ1662" s="231"/>
      <c r="FL1662" s="231"/>
    </row>
    <row r="1663" spans="1:168" s="117" customFormat="1" ht="15" x14ac:dyDescent="0.25">
      <c r="A1663" s="240"/>
      <c r="B1663" s="313"/>
      <c r="C1663" s="341" t="s">
        <v>924</v>
      </c>
      <c r="D1663" s="341"/>
      <c r="E1663" s="341"/>
      <c r="F1663" s="341"/>
      <c r="G1663" s="341"/>
      <c r="H1663" s="341"/>
      <c r="I1663" s="341"/>
      <c r="J1663" s="341"/>
      <c r="K1663" s="341"/>
      <c r="L1663" s="341"/>
      <c r="M1663" s="341"/>
      <c r="N1663" s="343"/>
      <c r="EZ1663" s="149"/>
      <c r="FA1663" s="231"/>
      <c r="FB1663" s="231"/>
      <c r="FC1663" s="231"/>
      <c r="FD1663" s="231"/>
      <c r="FE1663" s="164" t="s">
        <v>924</v>
      </c>
      <c r="FJ1663" s="231"/>
      <c r="FL1663" s="231"/>
    </row>
    <row r="1664" spans="1:168" s="117" customFormat="1" ht="15" x14ac:dyDescent="0.25">
      <c r="A1664" s="244"/>
      <c r="B1664" s="243" t="s">
        <v>57</v>
      </c>
      <c r="C1664" s="341" t="s">
        <v>64</v>
      </c>
      <c r="D1664" s="341"/>
      <c r="E1664" s="341"/>
      <c r="F1664" s="245"/>
      <c r="G1664" s="246"/>
      <c r="H1664" s="246"/>
      <c r="I1664" s="246"/>
      <c r="J1664" s="249">
        <v>10.5</v>
      </c>
      <c r="K1664" s="246"/>
      <c r="L1664" s="249">
        <v>84</v>
      </c>
      <c r="M1664" s="248">
        <v>49.45</v>
      </c>
      <c r="N1664" s="250">
        <v>4153.8</v>
      </c>
      <c r="EZ1664" s="149"/>
      <c r="FA1664" s="231"/>
      <c r="FB1664" s="231"/>
      <c r="FC1664" s="231"/>
      <c r="FD1664" s="231"/>
      <c r="FG1664" s="164" t="s">
        <v>64</v>
      </c>
      <c r="FJ1664" s="231"/>
      <c r="FL1664" s="231"/>
    </row>
    <row r="1665" spans="1:170" s="117" customFormat="1" ht="15" x14ac:dyDescent="0.25">
      <c r="A1665" s="252"/>
      <c r="B1665" s="243"/>
      <c r="C1665" s="341" t="s">
        <v>65</v>
      </c>
      <c r="D1665" s="341"/>
      <c r="E1665" s="341"/>
      <c r="F1665" s="245" t="s">
        <v>66</v>
      </c>
      <c r="G1665" s="248">
        <v>0.82</v>
      </c>
      <c r="H1665" s="246"/>
      <c r="I1665" s="248">
        <v>6.56</v>
      </c>
      <c r="J1665" s="254"/>
      <c r="K1665" s="246"/>
      <c r="L1665" s="254"/>
      <c r="M1665" s="246"/>
      <c r="N1665" s="255"/>
      <c r="EZ1665" s="149"/>
      <c r="FA1665" s="231"/>
      <c r="FB1665" s="231"/>
      <c r="FC1665" s="231"/>
      <c r="FD1665" s="231"/>
      <c r="FH1665" s="164" t="s">
        <v>65</v>
      </c>
      <c r="FJ1665" s="231"/>
      <c r="FL1665" s="231"/>
    </row>
    <row r="1666" spans="1:170" s="117" customFormat="1" ht="15" x14ac:dyDescent="0.25">
      <c r="A1666" s="240"/>
      <c r="B1666" s="243"/>
      <c r="C1666" s="344" t="s">
        <v>67</v>
      </c>
      <c r="D1666" s="344"/>
      <c r="E1666" s="344"/>
      <c r="F1666" s="256"/>
      <c r="G1666" s="257"/>
      <c r="H1666" s="257"/>
      <c r="I1666" s="257"/>
      <c r="J1666" s="259">
        <v>10.5</v>
      </c>
      <c r="K1666" s="257"/>
      <c r="L1666" s="259">
        <v>84</v>
      </c>
      <c r="M1666" s="257"/>
      <c r="N1666" s="260">
        <v>4153.8</v>
      </c>
      <c r="EZ1666" s="149"/>
      <c r="FA1666" s="231"/>
      <c r="FB1666" s="231"/>
      <c r="FC1666" s="231"/>
      <c r="FD1666" s="231"/>
      <c r="FI1666" s="164" t="s">
        <v>67</v>
      </c>
      <c r="FJ1666" s="231"/>
      <c r="FL1666" s="231"/>
    </row>
    <row r="1667" spans="1:170" s="117" customFormat="1" ht="15" x14ac:dyDescent="0.25">
      <c r="A1667" s="252"/>
      <c r="B1667" s="243"/>
      <c r="C1667" s="341" t="s">
        <v>68</v>
      </c>
      <c r="D1667" s="341"/>
      <c r="E1667" s="341"/>
      <c r="F1667" s="245"/>
      <c r="G1667" s="246"/>
      <c r="H1667" s="246"/>
      <c r="I1667" s="246"/>
      <c r="J1667" s="254"/>
      <c r="K1667" s="246"/>
      <c r="L1667" s="249">
        <v>84</v>
      </c>
      <c r="M1667" s="246"/>
      <c r="N1667" s="250">
        <v>4153.8</v>
      </c>
      <c r="EZ1667" s="149"/>
      <c r="FA1667" s="231"/>
      <c r="FB1667" s="231"/>
      <c r="FC1667" s="231"/>
      <c r="FD1667" s="231"/>
      <c r="FH1667" s="164" t="s">
        <v>68</v>
      </c>
      <c r="FJ1667" s="231"/>
      <c r="FL1667" s="231"/>
    </row>
    <row r="1668" spans="1:170" s="117" customFormat="1" ht="23.25" x14ac:dyDescent="0.25">
      <c r="A1668" s="252"/>
      <c r="B1668" s="243" t="s">
        <v>917</v>
      </c>
      <c r="C1668" s="341" t="s">
        <v>918</v>
      </c>
      <c r="D1668" s="341"/>
      <c r="E1668" s="341"/>
      <c r="F1668" s="245" t="s">
        <v>71</v>
      </c>
      <c r="G1668" s="261">
        <v>74</v>
      </c>
      <c r="H1668" s="246"/>
      <c r="I1668" s="261">
        <v>74</v>
      </c>
      <c r="J1668" s="254"/>
      <c r="K1668" s="246"/>
      <c r="L1668" s="249">
        <v>62.16</v>
      </c>
      <c r="M1668" s="246"/>
      <c r="N1668" s="250">
        <v>3073.81</v>
      </c>
      <c r="EZ1668" s="149"/>
      <c r="FA1668" s="231"/>
      <c r="FB1668" s="231"/>
      <c r="FC1668" s="231"/>
      <c r="FD1668" s="231"/>
      <c r="FH1668" s="164" t="s">
        <v>918</v>
      </c>
      <c r="FJ1668" s="231"/>
      <c r="FL1668" s="231"/>
    </row>
    <row r="1669" spans="1:170" s="117" customFormat="1" ht="23.25" x14ac:dyDescent="0.25">
      <c r="A1669" s="252"/>
      <c r="B1669" s="243" t="s">
        <v>919</v>
      </c>
      <c r="C1669" s="341" t="s">
        <v>920</v>
      </c>
      <c r="D1669" s="341"/>
      <c r="E1669" s="341"/>
      <c r="F1669" s="245" t="s">
        <v>71</v>
      </c>
      <c r="G1669" s="261">
        <v>36</v>
      </c>
      <c r="H1669" s="246"/>
      <c r="I1669" s="261">
        <v>36</v>
      </c>
      <c r="J1669" s="254"/>
      <c r="K1669" s="246"/>
      <c r="L1669" s="249">
        <v>30.24</v>
      </c>
      <c r="M1669" s="246"/>
      <c r="N1669" s="250">
        <v>1495.37</v>
      </c>
      <c r="EZ1669" s="149"/>
      <c r="FA1669" s="231"/>
      <c r="FB1669" s="231"/>
      <c r="FC1669" s="231"/>
      <c r="FD1669" s="231"/>
      <c r="FH1669" s="164" t="s">
        <v>920</v>
      </c>
      <c r="FJ1669" s="231"/>
      <c r="FL1669" s="231"/>
    </row>
    <row r="1670" spans="1:170" s="117" customFormat="1" ht="15" x14ac:dyDescent="0.25">
      <c r="A1670" s="262"/>
      <c r="B1670" s="312"/>
      <c r="C1670" s="342" t="s">
        <v>74</v>
      </c>
      <c r="D1670" s="342"/>
      <c r="E1670" s="342"/>
      <c r="F1670" s="234"/>
      <c r="G1670" s="235"/>
      <c r="H1670" s="235"/>
      <c r="I1670" s="235"/>
      <c r="J1670" s="238"/>
      <c r="K1670" s="235"/>
      <c r="L1670" s="264">
        <v>176.4</v>
      </c>
      <c r="M1670" s="257"/>
      <c r="N1670" s="265">
        <v>8722.98</v>
      </c>
      <c r="EZ1670" s="149"/>
      <c r="FA1670" s="231"/>
      <c r="FB1670" s="231"/>
      <c r="FC1670" s="231"/>
      <c r="FD1670" s="231"/>
      <c r="FJ1670" s="231" t="s">
        <v>74</v>
      </c>
      <c r="FL1670" s="231"/>
    </row>
    <row r="1671" spans="1:170" s="117" customFormat="1" ht="15" x14ac:dyDescent="0.25">
      <c r="A1671" s="278"/>
      <c r="B1671" s="279"/>
      <c r="C1671" s="279"/>
      <c r="D1671" s="279"/>
      <c r="E1671" s="279"/>
      <c r="F1671" s="280"/>
      <c r="G1671" s="280"/>
      <c r="H1671" s="280"/>
      <c r="I1671" s="280"/>
      <c r="J1671" s="281"/>
      <c r="K1671" s="280"/>
      <c r="L1671" s="281"/>
      <c r="M1671" s="246"/>
      <c r="N1671" s="281"/>
      <c r="EZ1671" s="149"/>
      <c r="FA1671" s="231"/>
      <c r="FB1671" s="231"/>
      <c r="FC1671" s="231"/>
      <c r="FD1671" s="231"/>
      <c r="FJ1671" s="231"/>
      <c r="FL1671" s="231"/>
    </row>
    <row r="1672" spans="1:170" s="117" customFormat="1" ht="15" x14ac:dyDescent="0.25">
      <c r="A1672" s="282"/>
      <c r="B1672" s="283"/>
      <c r="C1672" s="342" t="s">
        <v>925</v>
      </c>
      <c r="D1672" s="342"/>
      <c r="E1672" s="342"/>
      <c r="F1672" s="342"/>
      <c r="G1672" s="342"/>
      <c r="H1672" s="342"/>
      <c r="I1672" s="342"/>
      <c r="J1672" s="342"/>
      <c r="K1672" s="342"/>
      <c r="L1672" s="284">
        <v>2048.2600000000002</v>
      </c>
      <c r="M1672" s="285"/>
      <c r="N1672" s="286">
        <v>101286.26</v>
      </c>
      <c r="EZ1672" s="149"/>
      <c r="FA1672" s="231"/>
      <c r="FB1672" s="231"/>
      <c r="FC1672" s="231"/>
      <c r="FD1672" s="231"/>
      <c r="FJ1672" s="231"/>
      <c r="FL1672" s="231" t="s">
        <v>925</v>
      </c>
    </row>
    <row r="1673" spans="1:170" s="117" customFormat="1" ht="11.25" hidden="1" customHeight="1" x14ac:dyDescent="0.25">
      <c r="B1673" s="287"/>
      <c r="C1673" s="287"/>
      <c r="D1673" s="287"/>
      <c r="E1673" s="287"/>
      <c r="F1673" s="287"/>
      <c r="G1673" s="287"/>
      <c r="H1673" s="287"/>
      <c r="I1673" s="287"/>
      <c r="J1673" s="287"/>
      <c r="K1673" s="287"/>
      <c r="L1673" s="288"/>
      <c r="M1673" s="288"/>
      <c r="N1673" s="288"/>
    </row>
    <row r="1674" spans="1:170" s="117" customFormat="1" ht="15" x14ac:dyDescent="0.25">
      <c r="A1674" s="282"/>
      <c r="B1674" s="283"/>
      <c r="C1674" s="342" t="s">
        <v>339</v>
      </c>
      <c r="D1674" s="342"/>
      <c r="E1674" s="342"/>
      <c r="F1674" s="342"/>
      <c r="G1674" s="342"/>
      <c r="H1674" s="342"/>
      <c r="I1674" s="342"/>
      <c r="J1674" s="342"/>
      <c r="K1674" s="342"/>
      <c r="L1674" s="289"/>
      <c r="M1674" s="285"/>
      <c r="N1674" s="290"/>
      <c r="FM1674" s="231" t="s">
        <v>339</v>
      </c>
    </row>
    <row r="1675" spans="1:170" s="117" customFormat="1" ht="16.5" x14ac:dyDescent="0.3">
      <c r="A1675" s="291"/>
      <c r="B1675" s="243"/>
      <c r="C1675" s="341" t="s">
        <v>340</v>
      </c>
      <c r="D1675" s="341"/>
      <c r="E1675" s="341"/>
      <c r="F1675" s="341"/>
      <c r="G1675" s="341"/>
      <c r="H1675" s="341"/>
      <c r="I1675" s="341"/>
      <c r="J1675" s="341"/>
      <c r="K1675" s="341"/>
      <c r="L1675" s="292">
        <v>1033548.74</v>
      </c>
      <c r="M1675" s="293"/>
      <c r="N1675" s="294">
        <v>10240450.949999999</v>
      </c>
      <c r="O1675" s="295"/>
      <c r="P1675" s="295"/>
      <c r="Q1675" s="295"/>
      <c r="FM1675" s="231"/>
      <c r="FN1675" s="164" t="s">
        <v>340</v>
      </c>
    </row>
    <row r="1676" spans="1:170" s="117" customFormat="1" ht="16.5" x14ac:dyDescent="0.3">
      <c r="A1676" s="291"/>
      <c r="B1676" s="243"/>
      <c r="C1676" s="341" t="s">
        <v>341</v>
      </c>
      <c r="D1676" s="341"/>
      <c r="E1676" s="341"/>
      <c r="F1676" s="341"/>
      <c r="G1676" s="341"/>
      <c r="H1676" s="341"/>
      <c r="I1676" s="341"/>
      <c r="J1676" s="341"/>
      <c r="K1676" s="341"/>
      <c r="L1676" s="296"/>
      <c r="M1676" s="293"/>
      <c r="N1676" s="297"/>
      <c r="O1676" s="295"/>
      <c r="P1676" s="295"/>
      <c r="Q1676" s="295"/>
      <c r="FM1676" s="231"/>
      <c r="FN1676" s="164" t="s">
        <v>341</v>
      </c>
    </row>
    <row r="1677" spans="1:170" s="117" customFormat="1" ht="16.5" x14ac:dyDescent="0.3">
      <c r="A1677" s="291"/>
      <c r="B1677" s="243"/>
      <c r="C1677" s="341" t="s">
        <v>342</v>
      </c>
      <c r="D1677" s="341"/>
      <c r="E1677" s="341"/>
      <c r="F1677" s="341"/>
      <c r="G1677" s="341"/>
      <c r="H1677" s="341"/>
      <c r="I1677" s="341"/>
      <c r="J1677" s="341"/>
      <c r="K1677" s="341"/>
      <c r="L1677" s="292">
        <v>17571.07</v>
      </c>
      <c r="M1677" s="293"/>
      <c r="N1677" s="294">
        <v>868889.42</v>
      </c>
      <c r="O1677" s="295"/>
      <c r="P1677" s="295"/>
      <c r="Q1677" s="295"/>
      <c r="FM1677" s="231"/>
      <c r="FN1677" s="164" t="s">
        <v>342</v>
      </c>
    </row>
    <row r="1678" spans="1:170" s="117" customFormat="1" ht="16.5" x14ac:dyDescent="0.3">
      <c r="A1678" s="291"/>
      <c r="B1678" s="243"/>
      <c r="C1678" s="341" t="s">
        <v>343</v>
      </c>
      <c r="D1678" s="341"/>
      <c r="E1678" s="341"/>
      <c r="F1678" s="341"/>
      <c r="G1678" s="341"/>
      <c r="H1678" s="341"/>
      <c r="I1678" s="341"/>
      <c r="J1678" s="341"/>
      <c r="K1678" s="341"/>
      <c r="L1678" s="292">
        <v>19564.71</v>
      </c>
      <c r="M1678" s="293"/>
      <c r="N1678" s="294">
        <v>284275.25</v>
      </c>
      <c r="O1678" s="295"/>
      <c r="P1678" s="295"/>
      <c r="Q1678" s="295"/>
      <c r="FM1678" s="231"/>
      <c r="FN1678" s="164" t="s">
        <v>343</v>
      </c>
    </row>
    <row r="1679" spans="1:170" s="117" customFormat="1" ht="16.5" x14ac:dyDescent="0.3">
      <c r="A1679" s="291"/>
      <c r="B1679" s="243"/>
      <c r="C1679" s="341" t="s">
        <v>344</v>
      </c>
      <c r="D1679" s="341"/>
      <c r="E1679" s="341"/>
      <c r="F1679" s="341"/>
      <c r="G1679" s="341"/>
      <c r="H1679" s="341"/>
      <c r="I1679" s="341"/>
      <c r="J1679" s="341"/>
      <c r="K1679" s="341"/>
      <c r="L1679" s="292">
        <v>3185.06</v>
      </c>
      <c r="M1679" s="293"/>
      <c r="N1679" s="294">
        <v>157501.23000000001</v>
      </c>
      <c r="O1679" s="295"/>
      <c r="P1679" s="295"/>
      <c r="Q1679" s="295"/>
      <c r="FM1679" s="231"/>
      <c r="FN1679" s="164" t="s">
        <v>344</v>
      </c>
    </row>
    <row r="1680" spans="1:170" s="117" customFormat="1" ht="16.5" x14ac:dyDescent="0.3">
      <c r="A1680" s="291"/>
      <c r="B1680" s="243"/>
      <c r="C1680" s="341" t="s">
        <v>345</v>
      </c>
      <c r="D1680" s="341"/>
      <c r="E1680" s="341"/>
      <c r="F1680" s="341"/>
      <c r="G1680" s="341"/>
      <c r="H1680" s="341"/>
      <c r="I1680" s="341"/>
      <c r="J1680" s="341"/>
      <c r="K1680" s="341"/>
      <c r="L1680" s="292">
        <v>996412.96</v>
      </c>
      <c r="M1680" s="293"/>
      <c r="N1680" s="294">
        <v>9087286.2799999993</v>
      </c>
      <c r="O1680" s="295"/>
      <c r="P1680" s="295"/>
      <c r="Q1680" s="295"/>
      <c r="FM1680" s="231"/>
      <c r="FN1680" s="164" t="s">
        <v>345</v>
      </c>
    </row>
    <row r="1681" spans="1:170" s="117" customFormat="1" ht="16.5" x14ac:dyDescent="0.3">
      <c r="A1681" s="291"/>
      <c r="B1681" s="243"/>
      <c r="C1681" s="341" t="s">
        <v>347</v>
      </c>
      <c r="D1681" s="341"/>
      <c r="E1681" s="341"/>
      <c r="F1681" s="341"/>
      <c r="G1681" s="341"/>
      <c r="H1681" s="341"/>
      <c r="I1681" s="341"/>
      <c r="J1681" s="341"/>
      <c r="K1681" s="341"/>
      <c r="L1681" s="292">
        <v>25888.240000000002</v>
      </c>
      <c r="M1681" s="293"/>
      <c r="N1681" s="294">
        <v>699399.85</v>
      </c>
      <c r="O1681" s="295"/>
      <c r="P1681" s="295"/>
      <c r="Q1681" s="295"/>
      <c r="FM1681" s="231"/>
      <c r="FN1681" s="164" t="s">
        <v>347</v>
      </c>
    </row>
    <row r="1682" spans="1:170" s="117" customFormat="1" ht="16.5" x14ac:dyDescent="0.3">
      <c r="A1682" s="291"/>
      <c r="B1682" s="243"/>
      <c r="C1682" s="341" t="s">
        <v>341</v>
      </c>
      <c r="D1682" s="341"/>
      <c r="E1682" s="341"/>
      <c r="F1682" s="341"/>
      <c r="G1682" s="341"/>
      <c r="H1682" s="341"/>
      <c r="I1682" s="341"/>
      <c r="J1682" s="341"/>
      <c r="K1682" s="341"/>
      <c r="L1682" s="296"/>
      <c r="M1682" s="293"/>
      <c r="N1682" s="297"/>
      <c r="O1682" s="295"/>
      <c r="P1682" s="295"/>
      <c r="Q1682" s="295"/>
      <c r="FM1682" s="231"/>
      <c r="FN1682" s="164" t="s">
        <v>341</v>
      </c>
    </row>
    <row r="1683" spans="1:170" s="117" customFormat="1" ht="16.5" x14ac:dyDescent="0.3">
      <c r="A1683" s="291"/>
      <c r="B1683" s="243"/>
      <c r="C1683" s="341" t="s">
        <v>926</v>
      </c>
      <c r="D1683" s="341"/>
      <c r="E1683" s="341"/>
      <c r="F1683" s="341"/>
      <c r="G1683" s="341"/>
      <c r="H1683" s="341"/>
      <c r="I1683" s="341"/>
      <c r="J1683" s="341"/>
      <c r="K1683" s="341"/>
      <c r="L1683" s="292">
        <v>3800.83</v>
      </c>
      <c r="M1683" s="293"/>
      <c r="N1683" s="294">
        <v>187951.01</v>
      </c>
      <c r="O1683" s="295"/>
      <c r="P1683" s="295"/>
      <c r="Q1683" s="295"/>
      <c r="FM1683" s="231"/>
      <c r="FN1683" s="164" t="s">
        <v>926</v>
      </c>
    </row>
    <row r="1684" spans="1:170" s="117" customFormat="1" ht="16.5" x14ac:dyDescent="0.3">
      <c r="A1684" s="291"/>
      <c r="B1684" s="243"/>
      <c r="C1684" s="341" t="s">
        <v>927</v>
      </c>
      <c r="D1684" s="341"/>
      <c r="E1684" s="341"/>
      <c r="F1684" s="341"/>
      <c r="G1684" s="341"/>
      <c r="H1684" s="341"/>
      <c r="I1684" s="341"/>
      <c r="J1684" s="341"/>
      <c r="K1684" s="341"/>
      <c r="L1684" s="292">
        <v>7701.53</v>
      </c>
      <c r="M1684" s="293"/>
      <c r="N1684" s="294">
        <v>111903.23</v>
      </c>
      <c r="O1684" s="295"/>
      <c r="P1684" s="295"/>
      <c r="Q1684" s="295"/>
      <c r="FM1684" s="231"/>
      <c r="FN1684" s="164" t="s">
        <v>927</v>
      </c>
    </row>
    <row r="1685" spans="1:170" s="117" customFormat="1" ht="16.5" x14ac:dyDescent="0.3">
      <c r="A1685" s="291"/>
      <c r="B1685" s="243"/>
      <c r="C1685" s="341" t="s">
        <v>928</v>
      </c>
      <c r="D1685" s="341"/>
      <c r="E1685" s="341"/>
      <c r="F1685" s="341"/>
      <c r="G1685" s="341"/>
      <c r="H1685" s="341"/>
      <c r="I1685" s="341"/>
      <c r="J1685" s="341"/>
      <c r="K1685" s="341"/>
      <c r="L1685" s="298">
        <v>715.41</v>
      </c>
      <c r="M1685" s="293"/>
      <c r="N1685" s="294">
        <v>35377.040000000001</v>
      </c>
      <c r="O1685" s="295"/>
      <c r="P1685" s="295"/>
      <c r="Q1685" s="295"/>
      <c r="FM1685" s="231"/>
      <c r="FN1685" s="164" t="s">
        <v>928</v>
      </c>
    </row>
    <row r="1686" spans="1:170" s="117" customFormat="1" ht="16.5" x14ac:dyDescent="0.3">
      <c r="A1686" s="291"/>
      <c r="B1686" s="243"/>
      <c r="C1686" s="341" t="s">
        <v>929</v>
      </c>
      <c r="D1686" s="341"/>
      <c r="E1686" s="341"/>
      <c r="F1686" s="341"/>
      <c r="G1686" s="341"/>
      <c r="H1686" s="341"/>
      <c r="I1686" s="341"/>
      <c r="J1686" s="341"/>
      <c r="K1686" s="341"/>
      <c r="L1686" s="292">
        <v>7732.1</v>
      </c>
      <c r="M1686" s="293"/>
      <c r="N1686" s="294">
        <v>70516.77</v>
      </c>
      <c r="O1686" s="295"/>
      <c r="P1686" s="295"/>
      <c r="Q1686" s="295"/>
      <c r="FM1686" s="231"/>
      <c r="FN1686" s="164" t="s">
        <v>929</v>
      </c>
    </row>
    <row r="1687" spans="1:170" s="117" customFormat="1" ht="16.5" x14ac:dyDescent="0.3">
      <c r="A1687" s="291"/>
      <c r="B1687" s="243"/>
      <c r="C1687" s="341" t="s">
        <v>930</v>
      </c>
      <c r="D1687" s="341"/>
      <c r="E1687" s="341"/>
      <c r="F1687" s="341"/>
      <c r="G1687" s="341"/>
      <c r="H1687" s="341"/>
      <c r="I1687" s="341"/>
      <c r="J1687" s="341"/>
      <c r="K1687" s="341"/>
      <c r="L1687" s="292">
        <v>4279.05</v>
      </c>
      <c r="M1687" s="293"/>
      <c r="N1687" s="294">
        <v>211597.88</v>
      </c>
      <c r="O1687" s="295"/>
      <c r="P1687" s="295"/>
      <c r="Q1687" s="295"/>
      <c r="FM1687" s="231"/>
      <c r="FN1687" s="164" t="s">
        <v>930</v>
      </c>
    </row>
    <row r="1688" spans="1:170" s="117" customFormat="1" ht="16.5" x14ac:dyDescent="0.3">
      <c r="A1688" s="291"/>
      <c r="B1688" s="243"/>
      <c r="C1688" s="341" t="s">
        <v>931</v>
      </c>
      <c r="D1688" s="341"/>
      <c r="E1688" s="341"/>
      <c r="F1688" s="341"/>
      <c r="G1688" s="341"/>
      <c r="H1688" s="341"/>
      <c r="I1688" s="341"/>
      <c r="J1688" s="341"/>
      <c r="K1688" s="341"/>
      <c r="L1688" s="292">
        <v>2374.73</v>
      </c>
      <c r="M1688" s="293"/>
      <c r="N1688" s="294">
        <v>117430.96</v>
      </c>
      <c r="O1688" s="295"/>
      <c r="P1688" s="295"/>
      <c r="Q1688" s="295"/>
      <c r="FM1688" s="231"/>
      <c r="FN1688" s="164" t="s">
        <v>931</v>
      </c>
    </row>
    <row r="1689" spans="1:170" s="117" customFormat="1" ht="16.5" x14ac:dyDescent="0.3">
      <c r="A1689" s="291"/>
      <c r="B1689" s="243"/>
      <c r="C1689" s="341" t="s">
        <v>932</v>
      </c>
      <c r="D1689" s="341"/>
      <c r="E1689" s="341"/>
      <c r="F1689" s="341"/>
      <c r="G1689" s="341"/>
      <c r="H1689" s="341"/>
      <c r="I1689" s="341"/>
      <c r="J1689" s="341"/>
      <c r="K1689" s="341"/>
      <c r="L1689" s="292">
        <v>1036274.87</v>
      </c>
      <c r="M1689" s="293"/>
      <c r="N1689" s="294">
        <v>10956031.82</v>
      </c>
      <c r="O1689" s="295"/>
      <c r="P1689" s="295"/>
      <c r="Q1689" s="295"/>
      <c r="FM1689" s="231"/>
      <c r="FN1689" s="164" t="s">
        <v>932</v>
      </c>
    </row>
    <row r="1690" spans="1:170" s="117" customFormat="1" ht="16.5" x14ac:dyDescent="0.3">
      <c r="A1690" s="291"/>
      <c r="B1690" s="243"/>
      <c r="C1690" s="341" t="s">
        <v>341</v>
      </c>
      <c r="D1690" s="341"/>
      <c r="E1690" s="341"/>
      <c r="F1690" s="341"/>
      <c r="G1690" s="341"/>
      <c r="H1690" s="341"/>
      <c r="I1690" s="341"/>
      <c r="J1690" s="341"/>
      <c r="K1690" s="341"/>
      <c r="L1690" s="296"/>
      <c r="M1690" s="293"/>
      <c r="N1690" s="297"/>
      <c r="O1690" s="295"/>
      <c r="P1690" s="295"/>
      <c r="Q1690" s="295"/>
      <c r="FM1690" s="231"/>
      <c r="FN1690" s="164" t="s">
        <v>341</v>
      </c>
    </row>
    <row r="1691" spans="1:170" s="117" customFormat="1" ht="16.5" x14ac:dyDescent="0.3">
      <c r="A1691" s="291"/>
      <c r="B1691" s="243"/>
      <c r="C1691" s="341" t="s">
        <v>926</v>
      </c>
      <c r="D1691" s="341"/>
      <c r="E1691" s="341"/>
      <c r="F1691" s="341"/>
      <c r="G1691" s="341"/>
      <c r="H1691" s="341"/>
      <c r="I1691" s="341"/>
      <c r="J1691" s="341"/>
      <c r="K1691" s="341"/>
      <c r="L1691" s="292">
        <v>12794.88</v>
      </c>
      <c r="M1691" s="293"/>
      <c r="N1691" s="294">
        <v>632706.86</v>
      </c>
      <c r="O1691" s="295"/>
      <c r="P1691" s="295"/>
      <c r="Q1691" s="295"/>
      <c r="FM1691" s="231"/>
      <c r="FN1691" s="164" t="s">
        <v>926</v>
      </c>
    </row>
    <row r="1692" spans="1:170" s="117" customFormat="1" ht="16.5" x14ac:dyDescent="0.3">
      <c r="A1692" s="291"/>
      <c r="B1692" s="243"/>
      <c r="C1692" s="341" t="s">
        <v>927</v>
      </c>
      <c r="D1692" s="341"/>
      <c r="E1692" s="341"/>
      <c r="F1692" s="341"/>
      <c r="G1692" s="341"/>
      <c r="H1692" s="341"/>
      <c r="I1692" s="341"/>
      <c r="J1692" s="341"/>
      <c r="K1692" s="341"/>
      <c r="L1692" s="292">
        <v>11863.18</v>
      </c>
      <c r="M1692" s="293"/>
      <c r="N1692" s="294">
        <v>172372.02</v>
      </c>
      <c r="O1692" s="295"/>
      <c r="P1692" s="295"/>
      <c r="Q1692" s="295"/>
      <c r="FM1692" s="231"/>
      <c r="FN1692" s="164" t="s">
        <v>927</v>
      </c>
    </row>
    <row r="1693" spans="1:170" s="117" customFormat="1" ht="16.5" x14ac:dyDescent="0.3">
      <c r="A1693" s="291"/>
      <c r="B1693" s="243"/>
      <c r="C1693" s="341" t="s">
        <v>928</v>
      </c>
      <c r="D1693" s="341"/>
      <c r="E1693" s="341"/>
      <c r="F1693" s="341"/>
      <c r="G1693" s="341"/>
      <c r="H1693" s="341"/>
      <c r="I1693" s="341"/>
      <c r="J1693" s="341"/>
      <c r="K1693" s="341"/>
      <c r="L1693" s="292">
        <v>2469.65</v>
      </c>
      <c r="M1693" s="293"/>
      <c r="N1693" s="294">
        <v>122124.19</v>
      </c>
      <c r="O1693" s="295"/>
      <c r="P1693" s="295"/>
      <c r="Q1693" s="295"/>
      <c r="FM1693" s="231"/>
      <c r="FN1693" s="164" t="s">
        <v>928</v>
      </c>
    </row>
    <row r="1694" spans="1:170" s="117" customFormat="1" ht="16.5" x14ac:dyDescent="0.3">
      <c r="A1694" s="291"/>
      <c r="B1694" s="243"/>
      <c r="C1694" s="341" t="s">
        <v>929</v>
      </c>
      <c r="D1694" s="341"/>
      <c r="E1694" s="341"/>
      <c r="F1694" s="341"/>
      <c r="G1694" s="341"/>
      <c r="H1694" s="341"/>
      <c r="I1694" s="341"/>
      <c r="J1694" s="341"/>
      <c r="K1694" s="341"/>
      <c r="L1694" s="292">
        <v>988680.86</v>
      </c>
      <c r="M1694" s="293"/>
      <c r="N1694" s="294">
        <v>9016769.5099999998</v>
      </c>
      <c r="O1694" s="295"/>
      <c r="P1694" s="295"/>
      <c r="Q1694" s="295"/>
      <c r="FM1694" s="231"/>
      <c r="FN1694" s="164" t="s">
        <v>929</v>
      </c>
    </row>
    <row r="1695" spans="1:170" s="117" customFormat="1" ht="16.5" x14ac:dyDescent="0.3">
      <c r="A1695" s="291"/>
      <c r="B1695" s="243"/>
      <c r="C1695" s="341" t="s">
        <v>930</v>
      </c>
      <c r="D1695" s="341"/>
      <c r="E1695" s="341"/>
      <c r="F1695" s="341"/>
      <c r="G1695" s="341"/>
      <c r="H1695" s="341"/>
      <c r="I1695" s="341"/>
      <c r="J1695" s="341"/>
      <c r="K1695" s="341"/>
      <c r="L1695" s="292">
        <v>15023.72</v>
      </c>
      <c r="M1695" s="293"/>
      <c r="N1695" s="294">
        <v>742924.6</v>
      </c>
      <c r="O1695" s="295"/>
      <c r="P1695" s="295"/>
      <c r="Q1695" s="295"/>
      <c r="FM1695" s="231"/>
      <c r="FN1695" s="164" t="s">
        <v>930</v>
      </c>
    </row>
    <row r="1696" spans="1:170" s="117" customFormat="1" ht="16.5" x14ac:dyDescent="0.3">
      <c r="A1696" s="291"/>
      <c r="B1696" s="243"/>
      <c r="C1696" s="341" t="s">
        <v>931</v>
      </c>
      <c r="D1696" s="341"/>
      <c r="E1696" s="341"/>
      <c r="F1696" s="341"/>
      <c r="G1696" s="341"/>
      <c r="H1696" s="341"/>
      <c r="I1696" s="341"/>
      <c r="J1696" s="341"/>
      <c r="K1696" s="341"/>
      <c r="L1696" s="292">
        <v>7912.23</v>
      </c>
      <c r="M1696" s="293"/>
      <c r="N1696" s="294">
        <v>391258.83</v>
      </c>
      <c r="O1696" s="295"/>
      <c r="P1696" s="295"/>
      <c r="Q1696" s="295"/>
      <c r="FM1696" s="231"/>
      <c r="FN1696" s="164" t="s">
        <v>931</v>
      </c>
    </row>
    <row r="1697" spans="1:171" s="117" customFormat="1" ht="16.5" x14ac:dyDescent="0.3">
      <c r="A1697" s="291"/>
      <c r="B1697" s="243"/>
      <c r="C1697" s="341" t="s">
        <v>933</v>
      </c>
      <c r="D1697" s="341"/>
      <c r="E1697" s="341"/>
      <c r="F1697" s="341"/>
      <c r="G1697" s="341"/>
      <c r="H1697" s="341"/>
      <c r="I1697" s="341"/>
      <c r="J1697" s="341"/>
      <c r="K1697" s="341"/>
      <c r="L1697" s="292">
        <v>2048.2600000000002</v>
      </c>
      <c r="M1697" s="293"/>
      <c r="N1697" s="294">
        <v>101286.26</v>
      </c>
      <c r="O1697" s="295"/>
      <c r="P1697" s="295"/>
      <c r="Q1697" s="295"/>
      <c r="FM1697" s="231"/>
      <c r="FN1697" s="164" t="s">
        <v>933</v>
      </c>
    </row>
    <row r="1698" spans="1:171" s="117" customFormat="1" ht="16.5" x14ac:dyDescent="0.3">
      <c r="A1698" s="291"/>
      <c r="B1698" s="243"/>
      <c r="C1698" s="341" t="s">
        <v>934</v>
      </c>
      <c r="D1698" s="341"/>
      <c r="E1698" s="341"/>
      <c r="F1698" s="341"/>
      <c r="G1698" s="341"/>
      <c r="H1698" s="341"/>
      <c r="I1698" s="341"/>
      <c r="J1698" s="341"/>
      <c r="K1698" s="341"/>
      <c r="L1698" s="292">
        <v>2048.2600000000002</v>
      </c>
      <c r="M1698" s="293"/>
      <c r="N1698" s="294">
        <v>101286.26</v>
      </c>
      <c r="O1698" s="295"/>
      <c r="P1698" s="295"/>
      <c r="Q1698" s="295"/>
      <c r="FM1698" s="231"/>
      <c r="FN1698" s="164" t="s">
        <v>934</v>
      </c>
    </row>
    <row r="1699" spans="1:171" s="117" customFormat="1" ht="16.5" x14ac:dyDescent="0.3">
      <c r="A1699" s="291"/>
      <c r="B1699" s="243"/>
      <c r="C1699" s="341" t="s">
        <v>349</v>
      </c>
      <c r="D1699" s="341"/>
      <c r="E1699" s="341"/>
      <c r="F1699" s="341"/>
      <c r="G1699" s="341"/>
      <c r="H1699" s="341"/>
      <c r="I1699" s="341"/>
      <c r="J1699" s="341"/>
      <c r="K1699" s="341"/>
      <c r="L1699" s="296"/>
      <c r="M1699" s="293"/>
      <c r="N1699" s="297"/>
      <c r="O1699" s="295"/>
      <c r="P1699" s="295"/>
      <c r="Q1699" s="295"/>
      <c r="FM1699" s="231"/>
      <c r="FN1699" s="164" t="s">
        <v>349</v>
      </c>
    </row>
    <row r="1700" spans="1:171" s="117" customFormat="1" ht="16.5" x14ac:dyDescent="0.3">
      <c r="A1700" s="291"/>
      <c r="B1700" s="243"/>
      <c r="C1700" s="341" t="s">
        <v>350</v>
      </c>
      <c r="D1700" s="341"/>
      <c r="E1700" s="341"/>
      <c r="F1700" s="341"/>
      <c r="G1700" s="341"/>
      <c r="H1700" s="341"/>
      <c r="I1700" s="341"/>
      <c r="J1700" s="341"/>
      <c r="K1700" s="341"/>
      <c r="L1700" s="298">
        <v>975.36</v>
      </c>
      <c r="M1700" s="293"/>
      <c r="N1700" s="294">
        <v>48231.55</v>
      </c>
      <c r="O1700" s="295"/>
      <c r="P1700" s="295"/>
      <c r="Q1700" s="295"/>
      <c r="FM1700" s="231"/>
      <c r="FN1700" s="164" t="s">
        <v>350</v>
      </c>
    </row>
    <row r="1701" spans="1:171" s="117" customFormat="1" ht="16.5" x14ac:dyDescent="0.3">
      <c r="A1701" s="291"/>
      <c r="B1701" s="243"/>
      <c r="C1701" s="341" t="s">
        <v>354</v>
      </c>
      <c r="D1701" s="341"/>
      <c r="E1701" s="341"/>
      <c r="F1701" s="341"/>
      <c r="G1701" s="341"/>
      <c r="H1701" s="341"/>
      <c r="I1701" s="341"/>
      <c r="J1701" s="341"/>
      <c r="K1701" s="341"/>
      <c r="L1701" s="298">
        <v>721.77</v>
      </c>
      <c r="M1701" s="293"/>
      <c r="N1701" s="294">
        <v>35691.35</v>
      </c>
      <c r="O1701" s="295"/>
      <c r="P1701" s="295"/>
      <c r="Q1701" s="295"/>
      <c r="FM1701" s="231"/>
      <c r="FN1701" s="164" t="s">
        <v>354</v>
      </c>
    </row>
    <row r="1702" spans="1:171" s="117" customFormat="1" ht="16.5" x14ac:dyDescent="0.3">
      <c r="A1702" s="291"/>
      <c r="B1702" s="243"/>
      <c r="C1702" s="341" t="s">
        <v>355</v>
      </c>
      <c r="D1702" s="341"/>
      <c r="E1702" s="341"/>
      <c r="F1702" s="341"/>
      <c r="G1702" s="341"/>
      <c r="H1702" s="341"/>
      <c r="I1702" s="341"/>
      <c r="J1702" s="341"/>
      <c r="K1702" s="341"/>
      <c r="L1702" s="298">
        <v>351.13</v>
      </c>
      <c r="M1702" s="293"/>
      <c r="N1702" s="294">
        <v>17363.36</v>
      </c>
      <c r="O1702" s="295"/>
      <c r="P1702" s="295"/>
      <c r="Q1702" s="295"/>
      <c r="FM1702" s="231"/>
      <c r="FN1702" s="164" t="s">
        <v>355</v>
      </c>
    </row>
    <row r="1703" spans="1:171" s="117" customFormat="1" ht="16.5" x14ac:dyDescent="0.3">
      <c r="A1703" s="291"/>
      <c r="B1703" s="299"/>
      <c r="C1703" s="340" t="s">
        <v>935</v>
      </c>
      <c r="D1703" s="340"/>
      <c r="E1703" s="340"/>
      <c r="F1703" s="340"/>
      <c r="G1703" s="340"/>
      <c r="H1703" s="340"/>
      <c r="I1703" s="340"/>
      <c r="J1703" s="340"/>
      <c r="K1703" s="340"/>
      <c r="L1703" s="300">
        <v>1064211.3700000001</v>
      </c>
      <c r="M1703" s="301"/>
      <c r="N1703" s="302">
        <v>11756717.93</v>
      </c>
      <c r="O1703" s="295"/>
      <c r="P1703" s="295"/>
      <c r="Q1703" s="295"/>
      <c r="FM1703" s="231"/>
      <c r="FO1703" s="231" t="s">
        <v>935</v>
      </c>
    </row>
    <row r="1704" spans="1:171" s="117" customFormat="1" ht="16.5" x14ac:dyDescent="0.3">
      <c r="A1704" s="291"/>
      <c r="B1704" s="243"/>
      <c r="C1704" s="341" t="s">
        <v>357</v>
      </c>
      <c r="D1704" s="341"/>
      <c r="E1704" s="341"/>
      <c r="F1704" s="341"/>
      <c r="G1704" s="341"/>
      <c r="H1704" s="341"/>
      <c r="I1704" s="341"/>
      <c r="J1704" s="341"/>
      <c r="K1704" s="341"/>
      <c r="L1704" s="292">
        <v>20756.13</v>
      </c>
      <c r="M1704" s="293"/>
      <c r="N1704" s="294">
        <v>1026390.65</v>
      </c>
      <c r="O1704" s="295"/>
      <c r="P1704" s="295"/>
      <c r="Q1704" s="295"/>
      <c r="FM1704" s="231"/>
      <c r="FN1704" s="164" t="s">
        <v>357</v>
      </c>
      <c r="FO1704" s="231"/>
    </row>
    <row r="1705" spans="1:171" s="117" customFormat="1" ht="16.5" x14ac:dyDescent="0.3">
      <c r="A1705" s="291"/>
      <c r="B1705" s="243"/>
      <c r="C1705" s="341" t="s">
        <v>358</v>
      </c>
      <c r="D1705" s="341"/>
      <c r="E1705" s="341"/>
      <c r="F1705" s="341"/>
      <c r="G1705" s="341"/>
      <c r="H1705" s="341"/>
      <c r="I1705" s="341"/>
      <c r="J1705" s="341"/>
      <c r="K1705" s="341"/>
      <c r="L1705" s="292">
        <v>20024.54</v>
      </c>
      <c r="M1705" s="293"/>
      <c r="N1705" s="294">
        <v>990213.83</v>
      </c>
      <c r="O1705" s="295"/>
      <c r="P1705" s="295"/>
      <c r="Q1705" s="295"/>
      <c r="FM1705" s="231"/>
      <c r="FN1705" s="164" t="s">
        <v>358</v>
      </c>
      <c r="FO1705" s="231"/>
    </row>
    <row r="1706" spans="1:171" s="117" customFormat="1" ht="16.5" x14ac:dyDescent="0.3">
      <c r="A1706" s="291"/>
      <c r="B1706" s="243"/>
      <c r="C1706" s="341" t="s">
        <v>359</v>
      </c>
      <c r="D1706" s="341"/>
      <c r="E1706" s="341"/>
      <c r="F1706" s="341"/>
      <c r="G1706" s="341"/>
      <c r="H1706" s="341"/>
      <c r="I1706" s="341"/>
      <c r="J1706" s="341"/>
      <c r="K1706" s="341"/>
      <c r="L1706" s="292">
        <v>10638.09</v>
      </c>
      <c r="M1706" s="293"/>
      <c r="N1706" s="294">
        <v>526053.15</v>
      </c>
      <c r="O1706" s="295"/>
      <c r="P1706" s="295"/>
      <c r="Q1706" s="295"/>
      <c r="FM1706" s="231"/>
      <c r="FN1706" s="164" t="s">
        <v>359</v>
      </c>
      <c r="FO1706" s="231"/>
    </row>
    <row r="1707" spans="1:171" s="117" customFormat="1" ht="16.5" x14ac:dyDescent="0.3">
      <c r="A1707" s="291"/>
      <c r="B1707" s="299"/>
      <c r="C1707" s="340" t="s">
        <v>936</v>
      </c>
      <c r="D1707" s="340"/>
      <c r="E1707" s="340"/>
      <c r="F1707" s="340"/>
      <c r="G1707" s="340"/>
      <c r="H1707" s="340"/>
      <c r="I1707" s="340"/>
      <c r="J1707" s="340"/>
      <c r="K1707" s="340"/>
      <c r="L1707" s="300">
        <v>1062163.1100000001</v>
      </c>
      <c r="M1707" s="301"/>
      <c r="N1707" s="302">
        <v>11655431.67</v>
      </c>
      <c r="O1707" s="295"/>
      <c r="P1707" s="295"/>
      <c r="Q1707" s="295"/>
      <c r="FM1707" s="231"/>
      <c r="FO1707" s="231" t="s">
        <v>936</v>
      </c>
    </row>
    <row r="1708" spans="1:171" s="117" customFormat="1" ht="16.5" x14ac:dyDescent="0.3">
      <c r="A1708" s="291"/>
      <c r="B1708" s="243"/>
      <c r="C1708" s="341" t="s">
        <v>937</v>
      </c>
      <c r="D1708" s="341"/>
      <c r="E1708" s="341"/>
      <c r="F1708" s="341"/>
      <c r="G1708" s="341"/>
      <c r="H1708" s="341"/>
      <c r="I1708" s="341"/>
      <c r="J1708" s="341"/>
      <c r="K1708" s="341"/>
      <c r="L1708" s="292">
        <v>29740.57</v>
      </c>
      <c r="M1708" s="293"/>
      <c r="N1708" s="294">
        <v>326352.09000000003</v>
      </c>
      <c r="O1708" s="295"/>
      <c r="P1708" s="295"/>
      <c r="Q1708" s="295"/>
      <c r="FM1708" s="231"/>
      <c r="FN1708" s="164" t="s">
        <v>937</v>
      </c>
      <c r="FO1708" s="231"/>
    </row>
    <row r="1709" spans="1:171" s="117" customFormat="1" ht="16.5" x14ac:dyDescent="0.3">
      <c r="A1709" s="291"/>
      <c r="B1709" s="299"/>
      <c r="C1709" s="340" t="s">
        <v>935</v>
      </c>
      <c r="D1709" s="340"/>
      <c r="E1709" s="340"/>
      <c r="F1709" s="340"/>
      <c r="G1709" s="340"/>
      <c r="H1709" s="340"/>
      <c r="I1709" s="340"/>
      <c r="J1709" s="340"/>
      <c r="K1709" s="340"/>
      <c r="L1709" s="300">
        <v>1091903.68</v>
      </c>
      <c r="M1709" s="301"/>
      <c r="N1709" s="302">
        <v>11981783.76</v>
      </c>
      <c r="O1709" s="295"/>
      <c r="P1709" s="295"/>
      <c r="Q1709" s="295"/>
      <c r="FM1709" s="231"/>
      <c r="FO1709" s="231" t="s">
        <v>935</v>
      </c>
    </row>
    <row r="1710" spans="1:171" s="117" customFormat="1" ht="16.5" x14ac:dyDescent="0.3">
      <c r="A1710" s="291"/>
      <c r="B1710" s="243"/>
      <c r="C1710" s="341" t="s">
        <v>938</v>
      </c>
      <c r="D1710" s="341"/>
      <c r="E1710" s="341"/>
      <c r="F1710" s="341"/>
      <c r="G1710" s="341"/>
      <c r="H1710" s="341"/>
      <c r="I1710" s="341"/>
      <c r="J1710" s="341"/>
      <c r="K1710" s="341"/>
      <c r="L1710" s="292">
        <v>26205.69</v>
      </c>
      <c r="M1710" s="293"/>
      <c r="N1710" s="294">
        <v>287562.81</v>
      </c>
      <c r="O1710" s="295"/>
      <c r="P1710" s="295"/>
      <c r="Q1710" s="295"/>
      <c r="FM1710" s="231"/>
      <c r="FN1710" s="164" t="s">
        <v>938</v>
      </c>
      <c r="FO1710" s="231"/>
    </row>
    <row r="1711" spans="1:171" s="117" customFormat="1" ht="16.5" x14ac:dyDescent="0.3">
      <c r="A1711" s="291"/>
      <c r="B1711" s="299"/>
      <c r="C1711" s="340" t="s">
        <v>935</v>
      </c>
      <c r="D1711" s="340"/>
      <c r="E1711" s="340"/>
      <c r="F1711" s="340"/>
      <c r="G1711" s="340"/>
      <c r="H1711" s="340"/>
      <c r="I1711" s="340"/>
      <c r="J1711" s="340"/>
      <c r="K1711" s="340"/>
      <c r="L1711" s="300">
        <v>1118109.3700000001</v>
      </c>
      <c r="M1711" s="301"/>
      <c r="N1711" s="302">
        <v>12269346.57</v>
      </c>
      <c r="O1711" s="295"/>
      <c r="P1711" s="295"/>
      <c r="Q1711" s="295"/>
      <c r="FM1711" s="231"/>
      <c r="FO1711" s="231" t="s">
        <v>935</v>
      </c>
    </row>
    <row r="1712" spans="1:171" s="117" customFormat="1" ht="16.5" x14ac:dyDescent="0.3">
      <c r="A1712" s="291"/>
      <c r="B1712" s="299"/>
      <c r="C1712" s="340" t="s">
        <v>939</v>
      </c>
      <c r="D1712" s="340"/>
      <c r="E1712" s="340"/>
      <c r="F1712" s="340"/>
      <c r="G1712" s="340"/>
      <c r="H1712" s="340"/>
      <c r="I1712" s="340"/>
      <c r="J1712" s="340"/>
      <c r="K1712" s="340"/>
      <c r="L1712" s="300">
        <v>1120157.6299999999</v>
      </c>
      <c r="M1712" s="301"/>
      <c r="N1712" s="302">
        <v>12370632.83</v>
      </c>
      <c r="O1712" s="295"/>
      <c r="P1712" s="295"/>
      <c r="Q1712" s="295"/>
      <c r="FM1712" s="231"/>
      <c r="FO1712" s="231" t="s">
        <v>939</v>
      </c>
    </row>
    <row r="1713" spans="1:235" s="117" customFormat="1" ht="16.5" x14ac:dyDescent="0.3">
      <c r="A1713" s="291"/>
      <c r="B1713" s="243"/>
      <c r="C1713" s="341" t="s">
        <v>364</v>
      </c>
      <c r="D1713" s="341"/>
      <c r="E1713" s="341"/>
      <c r="F1713" s="341"/>
      <c r="G1713" s="341"/>
      <c r="H1713" s="341"/>
      <c r="I1713" s="341"/>
      <c r="J1713" s="341"/>
      <c r="K1713" s="341"/>
      <c r="L1713" s="292">
        <v>224031.53</v>
      </c>
      <c r="M1713" s="293"/>
      <c r="N1713" s="294">
        <v>2474126.5699999998</v>
      </c>
      <c r="O1713" s="295"/>
      <c r="P1713" s="295"/>
      <c r="Q1713" s="295"/>
      <c r="FM1713" s="231"/>
      <c r="FO1713" s="231"/>
      <c r="FP1713" s="164" t="s">
        <v>364</v>
      </c>
    </row>
    <row r="1714" spans="1:235" s="117" customFormat="1" ht="16.5" x14ac:dyDescent="0.3">
      <c r="A1714" s="291"/>
      <c r="B1714" s="299"/>
      <c r="C1714" s="340" t="s">
        <v>365</v>
      </c>
      <c r="D1714" s="340"/>
      <c r="E1714" s="340"/>
      <c r="F1714" s="340"/>
      <c r="G1714" s="340"/>
      <c r="H1714" s="340"/>
      <c r="I1714" s="340"/>
      <c r="J1714" s="340"/>
      <c r="K1714" s="340"/>
      <c r="L1714" s="300">
        <v>1344189.16</v>
      </c>
      <c r="M1714" s="301"/>
      <c r="N1714" s="302">
        <v>14844759.4</v>
      </c>
      <c r="O1714" s="295"/>
      <c r="P1714" s="295"/>
      <c r="Q1714" s="295"/>
      <c r="FM1714" s="231"/>
      <c r="FO1714" s="231"/>
      <c r="FQ1714" s="231" t="s">
        <v>365</v>
      </c>
    </row>
    <row r="1715" spans="1:235" s="117" customFormat="1" ht="1.5" customHeight="1" x14ac:dyDescent="0.25">
      <c r="B1715" s="281"/>
      <c r="C1715" s="279"/>
      <c r="D1715" s="279"/>
      <c r="E1715" s="279"/>
      <c r="F1715" s="279"/>
      <c r="G1715" s="279"/>
      <c r="H1715" s="279"/>
      <c r="I1715" s="279"/>
      <c r="J1715" s="279"/>
      <c r="K1715" s="279"/>
      <c r="L1715" s="300"/>
      <c r="M1715" s="303"/>
      <c r="N1715" s="304"/>
    </row>
    <row r="1716" spans="1:235" s="117" customFormat="1" ht="26.25" customHeight="1" x14ac:dyDescent="0.25">
      <c r="A1716" s="305"/>
      <c r="B1716" s="306"/>
      <c r="C1716" s="306"/>
      <c r="D1716" s="306"/>
      <c r="E1716" s="306"/>
      <c r="F1716" s="306"/>
      <c r="G1716" s="306"/>
      <c r="H1716" s="306"/>
      <c r="I1716" s="306"/>
      <c r="J1716" s="306"/>
      <c r="K1716" s="306"/>
      <c r="L1716" s="306"/>
      <c r="M1716" s="306"/>
      <c r="N1716" s="306"/>
    </row>
    <row r="1717" spans="1:235" s="216" customFormat="1" ht="15" x14ac:dyDescent="0.25">
      <c r="A1717" s="197"/>
      <c r="B1717" s="307" t="s">
        <v>366</v>
      </c>
      <c r="C1717" s="338"/>
      <c r="D1717" s="338"/>
      <c r="E1717" s="338"/>
      <c r="F1717" s="338"/>
      <c r="G1717" s="338"/>
      <c r="H1717" s="339" t="s">
        <v>940</v>
      </c>
      <c r="I1717" s="339"/>
      <c r="J1717" s="339"/>
      <c r="K1717" s="339"/>
      <c r="L1717" s="339"/>
      <c r="M1717" s="117"/>
      <c r="N1717" s="117"/>
      <c r="O1717" s="117"/>
      <c r="P1717" s="117"/>
      <c r="Q1717" s="117"/>
      <c r="R1717" s="117"/>
      <c r="S1717" s="117"/>
      <c r="T1717" s="117"/>
      <c r="U1717" s="117"/>
      <c r="V1717" s="117"/>
      <c r="W1717" s="117"/>
      <c r="X1717" s="117"/>
      <c r="Y1717" s="202"/>
      <c r="Z1717" s="202"/>
      <c r="AA1717" s="202"/>
      <c r="AB1717" s="202"/>
      <c r="AC1717" s="202"/>
      <c r="AD1717" s="202"/>
      <c r="AE1717" s="202"/>
      <c r="AF1717" s="202"/>
      <c r="AG1717" s="202"/>
      <c r="AH1717" s="202"/>
      <c r="AI1717" s="202"/>
      <c r="AJ1717" s="202"/>
      <c r="AK1717" s="202"/>
      <c r="AL1717" s="202"/>
      <c r="AM1717" s="202"/>
      <c r="AN1717" s="202"/>
      <c r="AO1717" s="202"/>
      <c r="AP1717" s="202"/>
      <c r="AQ1717" s="202"/>
      <c r="AR1717" s="202"/>
      <c r="AS1717" s="202"/>
      <c r="AT1717" s="202"/>
      <c r="AU1717" s="202"/>
      <c r="AV1717" s="202"/>
      <c r="AW1717" s="202"/>
      <c r="AX1717" s="202"/>
      <c r="AY1717" s="202"/>
      <c r="AZ1717" s="202"/>
      <c r="BA1717" s="202"/>
      <c r="BB1717" s="202"/>
      <c r="BC1717" s="202"/>
      <c r="BD1717" s="202"/>
      <c r="BE1717" s="202"/>
      <c r="BF1717" s="202"/>
      <c r="BG1717" s="202"/>
      <c r="BH1717" s="202"/>
      <c r="BI1717" s="202"/>
      <c r="BJ1717" s="202"/>
      <c r="BK1717" s="202"/>
      <c r="BL1717" s="202"/>
      <c r="BM1717" s="202"/>
      <c r="BN1717" s="202"/>
      <c r="BO1717" s="202"/>
      <c r="BP1717" s="202"/>
      <c r="BQ1717" s="202"/>
      <c r="BR1717" s="202"/>
      <c r="BS1717" s="202"/>
      <c r="BT1717" s="202"/>
      <c r="BU1717" s="202"/>
      <c r="BV1717" s="202"/>
      <c r="BW1717" s="202"/>
      <c r="BX1717" s="202"/>
      <c r="BY1717" s="202"/>
      <c r="BZ1717" s="202"/>
      <c r="CA1717" s="202"/>
      <c r="CB1717" s="202"/>
      <c r="CC1717" s="202"/>
      <c r="CD1717" s="202"/>
      <c r="CE1717" s="202"/>
      <c r="CF1717" s="202"/>
      <c r="CG1717" s="202"/>
      <c r="CH1717" s="202"/>
      <c r="CI1717" s="202"/>
      <c r="CJ1717" s="202"/>
      <c r="CK1717" s="202"/>
      <c r="CL1717" s="202"/>
      <c r="CM1717" s="202"/>
      <c r="CN1717" s="202"/>
      <c r="CO1717" s="202"/>
      <c r="CP1717" s="202"/>
      <c r="CQ1717" s="202"/>
      <c r="CR1717" s="202"/>
      <c r="CS1717" s="202"/>
      <c r="CT1717" s="202"/>
      <c r="CU1717" s="202"/>
      <c r="CV1717" s="202"/>
      <c r="CW1717" s="202"/>
      <c r="CX1717" s="202"/>
      <c r="CY1717" s="202"/>
      <c r="CZ1717" s="202"/>
      <c r="DA1717" s="202"/>
      <c r="DB1717" s="202"/>
      <c r="DC1717" s="202"/>
      <c r="DD1717" s="202"/>
      <c r="DE1717" s="202"/>
      <c r="DF1717" s="202"/>
      <c r="DG1717" s="202"/>
      <c r="DH1717" s="202"/>
      <c r="DI1717" s="202"/>
      <c r="DJ1717" s="202"/>
      <c r="DK1717" s="202"/>
      <c r="DL1717" s="202"/>
      <c r="DM1717" s="202"/>
      <c r="DN1717" s="202"/>
      <c r="DO1717" s="202"/>
      <c r="DP1717" s="202"/>
      <c r="DQ1717" s="202"/>
      <c r="DR1717" s="202"/>
      <c r="DS1717" s="202"/>
      <c r="DT1717" s="202"/>
      <c r="DU1717" s="202"/>
      <c r="DV1717" s="202"/>
      <c r="DW1717" s="202"/>
      <c r="DX1717" s="202"/>
      <c r="DY1717" s="202"/>
      <c r="DZ1717" s="202"/>
      <c r="EA1717" s="202"/>
      <c r="EB1717" s="202"/>
      <c r="EC1717" s="202"/>
      <c r="ED1717" s="202"/>
      <c r="EE1717" s="202"/>
      <c r="EF1717" s="202"/>
      <c r="EG1717" s="202"/>
      <c r="EH1717" s="202"/>
      <c r="EI1717" s="202"/>
      <c r="EJ1717" s="202"/>
      <c r="EK1717" s="202"/>
      <c r="EL1717" s="202"/>
      <c r="EM1717" s="202"/>
      <c r="EN1717" s="202"/>
      <c r="EO1717" s="202"/>
      <c r="EP1717" s="202"/>
      <c r="EQ1717" s="202"/>
      <c r="ER1717" s="202"/>
      <c r="ES1717" s="202"/>
      <c r="ET1717" s="202"/>
      <c r="EU1717" s="202"/>
      <c r="EV1717" s="202"/>
      <c r="EW1717" s="202"/>
      <c r="EX1717" s="202"/>
      <c r="EY1717" s="202"/>
      <c r="EZ1717" s="202"/>
      <c r="FA1717" s="202"/>
      <c r="FB1717" s="202"/>
      <c r="FC1717" s="202"/>
      <c r="FD1717" s="202"/>
      <c r="FE1717" s="202"/>
      <c r="FF1717" s="202"/>
      <c r="FG1717" s="202"/>
      <c r="FH1717" s="202"/>
      <c r="FI1717" s="202"/>
      <c r="FJ1717" s="202"/>
      <c r="FK1717" s="202"/>
      <c r="FL1717" s="202"/>
      <c r="FM1717" s="202"/>
      <c r="FN1717" s="202"/>
      <c r="FO1717" s="202"/>
      <c r="FP1717" s="202"/>
      <c r="FQ1717" s="202"/>
      <c r="FR1717" s="202" t="s">
        <v>9</v>
      </c>
      <c r="FS1717" s="202" t="s">
        <v>9</v>
      </c>
      <c r="FT1717" s="202" t="s">
        <v>9</v>
      </c>
      <c r="FU1717" s="202" t="s">
        <v>9</v>
      </c>
      <c r="FV1717" s="202" t="s">
        <v>9</v>
      </c>
      <c r="FW1717" s="202" t="s">
        <v>940</v>
      </c>
      <c r="FX1717" s="202" t="s">
        <v>9</v>
      </c>
      <c r="FY1717" s="202" t="s">
        <v>9</v>
      </c>
      <c r="FZ1717" s="202" t="s">
        <v>9</v>
      </c>
      <c r="GA1717" s="202" t="s">
        <v>9</v>
      </c>
      <c r="GB1717" s="202"/>
      <c r="GC1717" s="202"/>
      <c r="GD1717" s="202"/>
      <c r="GE1717" s="202"/>
      <c r="GF1717" s="202"/>
      <c r="GG1717" s="202"/>
      <c r="GH1717" s="202"/>
      <c r="GI1717" s="202"/>
      <c r="GJ1717" s="202"/>
      <c r="GK1717" s="202"/>
      <c r="GL1717" s="202"/>
      <c r="GM1717" s="202"/>
      <c r="GN1717" s="202"/>
      <c r="GO1717" s="202"/>
      <c r="GP1717" s="202"/>
      <c r="GQ1717" s="202"/>
      <c r="GR1717" s="202"/>
      <c r="GS1717" s="202"/>
      <c r="GT1717" s="202"/>
      <c r="GU1717" s="202"/>
      <c r="GV1717" s="202"/>
      <c r="GW1717" s="202"/>
      <c r="GX1717" s="202"/>
      <c r="GY1717" s="202"/>
      <c r="GZ1717" s="202"/>
      <c r="HA1717" s="202"/>
      <c r="HB1717" s="202"/>
      <c r="HC1717" s="202"/>
      <c r="HD1717" s="202"/>
      <c r="HE1717" s="202"/>
      <c r="HF1717" s="202"/>
      <c r="HG1717" s="202"/>
      <c r="HH1717" s="202"/>
      <c r="HI1717" s="202"/>
      <c r="HJ1717" s="202"/>
      <c r="HK1717" s="202"/>
      <c r="HL1717" s="202"/>
      <c r="HM1717" s="202"/>
      <c r="HN1717" s="202"/>
      <c r="HO1717" s="202"/>
      <c r="HP1717" s="202"/>
      <c r="HQ1717" s="202"/>
      <c r="HR1717" s="202"/>
      <c r="HS1717" s="202"/>
      <c r="HT1717" s="202"/>
      <c r="HU1717" s="202"/>
      <c r="HV1717" s="202"/>
      <c r="HW1717" s="202"/>
      <c r="HX1717" s="202"/>
      <c r="HY1717" s="202"/>
      <c r="HZ1717" s="202"/>
      <c r="IA1717" s="202"/>
    </row>
    <row r="1718" spans="1:235" s="308" customFormat="1" ht="16.5" customHeight="1" x14ac:dyDescent="0.25">
      <c r="A1718" s="201"/>
      <c r="B1718" s="307"/>
      <c r="C1718" s="337" t="s">
        <v>367</v>
      </c>
      <c r="D1718" s="337"/>
      <c r="E1718" s="337"/>
      <c r="F1718" s="337"/>
      <c r="G1718" s="337"/>
      <c r="H1718" s="337"/>
      <c r="I1718" s="337"/>
      <c r="J1718" s="337"/>
      <c r="K1718" s="337"/>
      <c r="L1718" s="337"/>
      <c r="Y1718" s="309"/>
      <c r="Z1718" s="309"/>
      <c r="AA1718" s="309"/>
      <c r="AB1718" s="309"/>
      <c r="AC1718" s="309"/>
      <c r="AD1718" s="309"/>
      <c r="AE1718" s="309"/>
      <c r="AF1718" s="309"/>
      <c r="AG1718" s="309"/>
      <c r="AH1718" s="309"/>
      <c r="AI1718" s="309"/>
      <c r="AJ1718" s="309"/>
      <c r="AK1718" s="309"/>
      <c r="AL1718" s="309"/>
      <c r="AM1718" s="309"/>
      <c r="AN1718" s="309"/>
      <c r="AO1718" s="309"/>
      <c r="AP1718" s="309"/>
      <c r="AQ1718" s="309"/>
      <c r="AR1718" s="309"/>
      <c r="AS1718" s="309"/>
      <c r="AT1718" s="309"/>
      <c r="AU1718" s="309"/>
      <c r="AV1718" s="309"/>
      <c r="AW1718" s="309"/>
      <c r="AX1718" s="309"/>
      <c r="AY1718" s="309"/>
      <c r="AZ1718" s="309"/>
      <c r="BA1718" s="309"/>
      <c r="BB1718" s="309"/>
      <c r="BC1718" s="309"/>
      <c r="BD1718" s="309"/>
      <c r="BE1718" s="309"/>
      <c r="BF1718" s="309"/>
      <c r="BG1718" s="309"/>
      <c r="BH1718" s="309"/>
      <c r="BI1718" s="309"/>
      <c r="BJ1718" s="309"/>
      <c r="BK1718" s="309"/>
      <c r="BL1718" s="309"/>
      <c r="BM1718" s="309"/>
      <c r="BN1718" s="309"/>
      <c r="BO1718" s="309"/>
      <c r="BP1718" s="309"/>
      <c r="BQ1718" s="309"/>
      <c r="BR1718" s="309"/>
      <c r="BS1718" s="309"/>
      <c r="BT1718" s="309"/>
      <c r="BU1718" s="309"/>
      <c r="BV1718" s="309"/>
      <c r="BW1718" s="309"/>
      <c r="BX1718" s="309"/>
      <c r="BY1718" s="309"/>
      <c r="BZ1718" s="309"/>
      <c r="CA1718" s="309"/>
      <c r="CB1718" s="309"/>
      <c r="CC1718" s="309"/>
      <c r="CD1718" s="309"/>
      <c r="CE1718" s="309"/>
      <c r="CF1718" s="309"/>
      <c r="CG1718" s="309"/>
      <c r="CH1718" s="309"/>
      <c r="CI1718" s="309"/>
      <c r="CJ1718" s="309"/>
      <c r="CK1718" s="309"/>
      <c r="CL1718" s="309"/>
      <c r="CM1718" s="309"/>
      <c r="CN1718" s="309"/>
      <c r="CO1718" s="309"/>
      <c r="CP1718" s="309"/>
      <c r="CQ1718" s="309"/>
      <c r="CR1718" s="309"/>
      <c r="CS1718" s="309"/>
      <c r="CT1718" s="309"/>
      <c r="CU1718" s="309"/>
      <c r="CV1718" s="309"/>
      <c r="CW1718" s="309"/>
      <c r="CX1718" s="309"/>
      <c r="CY1718" s="309"/>
      <c r="CZ1718" s="309"/>
      <c r="DA1718" s="309"/>
      <c r="DB1718" s="309"/>
      <c r="DC1718" s="309"/>
      <c r="DD1718" s="309"/>
      <c r="DE1718" s="309"/>
      <c r="DF1718" s="309"/>
      <c r="DG1718" s="309"/>
      <c r="DH1718" s="309"/>
      <c r="DI1718" s="309"/>
      <c r="DJ1718" s="309"/>
      <c r="DK1718" s="309"/>
      <c r="DL1718" s="309"/>
      <c r="DM1718" s="309"/>
      <c r="DN1718" s="309"/>
      <c r="DO1718" s="309"/>
      <c r="DP1718" s="309"/>
      <c r="DQ1718" s="309"/>
      <c r="DR1718" s="309"/>
      <c r="DS1718" s="309"/>
      <c r="DT1718" s="309"/>
      <c r="DU1718" s="309"/>
      <c r="DV1718" s="309"/>
      <c r="DW1718" s="309"/>
      <c r="DX1718" s="309"/>
      <c r="DY1718" s="309"/>
      <c r="DZ1718" s="309"/>
      <c r="EA1718" s="309"/>
      <c r="EB1718" s="309"/>
      <c r="EC1718" s="309"/>
      <c r="ED1718" s="309"/>
      <c r="EE1718" s="309"/>
      <c r="EF1718" s="309"/>
      <c r="EG1718" s="309"/>
      <c r="EH1718" s="309"/>
      <c r="EI1718" s="309"/>
      <c r="EJ1718" s="309"/>
      <c r="EK1718" s="309"/>
      <c r="EL1718" s="309"/>
      <c r="EM1718" s="309"/>
      <c r="EN1718" s="309"/>
      <c r="EO1718" s="309"/>
      <c r="EP1718" s="309"/>
      <c r="EQ1718" s="309"/>
      <c r="ER1718" s="309"/>
      <c r="ES1718" s="309"/>
      <c r="ET1718" s="309"/>
      <c r="EU1718" s="309"/>
      <c r="EV1718" s="309"/>
      <c r="EW1718" s="309"/>
      <c r="EX1718" s="309"/>
      <c r="EY1718" s="309"/>
      <c r="EZ1718" s="309"/>
      <c r="FA1718" s="309"/>
      <c r="FB1718" s="309"/>
      <c r="FC1718" s="309"/>
      <c r="FD1718" s="309"/>
      <c r="FE1718" s="309"/>
      <c r="FF1718" s="309"/>
      <c r="FG1718" s="309"/>
      <c r="FH1718" s="309"/>
      <c r="FI1718" s="309"/>
      <c r="FJ1718" s="309"/>
      <c r="FK1718" s="309"/>
      <c r="FL1718" s="309"/>
      <c r="FM1718" s="309"/>
      <c r="FN1718" s="309"/>
      <c r="FO1718" s="309"/>
      <c r="FP1718" s="309"/>
      <c r="FQ1718" s="309"/>
      <c r="FR1718" s="309"/>
      <c r="FS1718" s="309"/>
      <c r="FT1718" s="309"/>
      <c r="FU1718" s="309"/>
      <c r="FV1718" s="309"/>
      <c r="FW1718" s="309"/>
      <c r="FX1718" s="309"/>
      <c r="FY1718" s="309"/>
      <c r="FZ1718" s="309"/>
      <c r="GA1718" s="309"/>
      <c r="GB1718" s="309"/>
      <c r="GC1718" s="309"/>
      <c r="GD1718" s="309"/>
      <c r="GE1718" s="309"/>
      <c r="GF1718" s="309"/>
      <c r="GG1718" s="309"/>
      <c r="GH1718" s="309"/>
      <c r="GI1718" s="309"/>
      <c r="GJ1718" s="309"/>
      <c r="GK1718" s="309"/>
      <c r="GL1718" s="309"/>
      <c r="GM1718" s="309"/>
      <c r="GN1718" s="309"/>
      <c r="GO1718" s="309"/>
      <c r="GP1718" s="309"/>
      <c r="GQ1718" s="309"/>
      <c r="GR1718" s="309"/>
      <c r="GS1718" s="309"/>
      <c r="GT1718" s="309"/>
      <c r="GU1718" s="309"/>
      <c r="GV1718" s="309"/>
      <c r="GW1718" s="309"/>
      <c r="GX1718" s="309"/>
      <c r="GY1718" s="309"/>
      <c r="GZ1718" s="309"/>
      <c r="HA1718" s="309"/>
      <c r="HB1718" s="309"/>
      <c r="HC1718" s="309"/>
      <c r="HD1718" s="309"/>
      <c r="HE1718" s="309"/>
      <c r="HF1718" s="309"/>
      <c r="HG1718" s="309"/>
      <c r="HH1718" s="309"/>
      <c r="HI1718" s="309"/>
      <c r="HJ1718" s="309"/>
      <c r="HK1718" s="309"/>
      <c r="HL1718" s="309"/>
      <c r="HM1718" s="309"/>
      <c r="HN1718" s="309"/>
      <c r="HO1718" s="309"/>
      <c r="HP1718" s="309"/>
      <c r="HQ1718" s="309"/>
      <c r="HR1718" s="309"/>
      <c r="HS1718" s="309"/>
      <c r="HT1718" s="309"/>
      <c r="HU1718" s="309"/>
      <c r="HV1718" s="309"/>
      <c r="HW1718" s="309"/>
      <c r="HX1718" s="309"/>
      <c r="HY1718" s="309"/>
      <c r="HZ1718" s="309"/>
      <c r="IA1718" s="309"/>
    </row>
    <row r="1719" spans="1:235" s="216" customFormat="1" ht="15" x14ac:dyDescent="0.25">
      <c r="A1719" s="197"/>
      <c r="B1719" s="307" t="s">
        <v>368</v>
      </c>
      <c r="C1719" s="338"/>
      <c r="D1719" s="338"/>
      <c r="E1719" s="338"/>
      <c r="F1719" s="338"/>
      <c r="G1719" s="338"/>
      <c r="H1719" s="339"/>
      <c r="I1719" s="339"/>
      <c r="J1719" s="339"/>
      <c r="K1719" s="339"/>
      <c r="L1719" s="339"/>
      <c r="M1719" s="117"/>
      <c r="N1719" s="117"/>
      <c r="O1719" s="117"/>
      <c r="P1719" s="117"/>
      <c r="Q1719" s="117"/>
      <c r="R1719" s="117"/>
      <c r="S1719" s="117"/>
      <c r="T1719" s="117"/>
      <c r="U1719" s="117"/>
      <c r="V1719" s="117"/>
      <c r="W1719" s="117"/>
      <c r="X1719" s="117"/>
      <c r="Y1719" s="202"/>
      <c r="Z1719" s="202"/>
      <c r="AA1719" s="202"/>
      <c r="AB1719" s="202"/>
      <c r="AC1719" s="202"/>
      <c r="AD1719" s="202"/>
      <c r="AE1719" s="202"/>
      <c r="AF1719" s="202"/>
      <c r="AG1719" s="202"/>
      <c r="AH1719" s="202"/>
      <c r="AI1719" s="202"/>
      <c r="AJ1719" s="202"/>
      <c r="AK1719" s="202"/>
      <c r="AL1719" s="202"/>
      <c r="AM1719" s="202"/>
      <c r="AN1719" s="202"/>
      <c r="AO1719" s="202"/>
      <c r="AP1719" s="202"/>
      <c r="AQ1719" s="202"/>
      <c r="AR1719" s="202"/>
      <c r="AS1719" s="202"/>
      <c r="AT1719" s="202"/>
      <c r="AU1719" s="202"/>
      <c r="AV1719" s="202"/>
      <c r="AW1719" s="202"/>
      <c r="AX1719" s="202"/>
      <c r="AY1719" s="202"/>
      <c r="AZ1719" s="202"/>
      <c r="BA1719" s="202"/>
      <c r="BB1719" s="202"/>
      <c r="BC1719" s="202"/>
      <c r="BD1719" s="202"/>
      <c r="BE1719" s="202"/>
      <c r="BF1719" s="202"/>
      <c r="BG1719" s="202"/>
      <c r="BH1719" s="202"/>
      <c r="BI1719" s="202"/>
      <c r="BJ1719" s="202"/>
      <c r="BK1719" s="202"/>
      <c r="BL1719" s="202"/>
      <c r="BM1719" s="202"/>
      <c r="BN1719" s="202"/>
      <c r="BO1719" s="202"/>
      <c r="BP1719" s="202"/>
      <c r="BQ1719" s="202"/>
      <c r="BR1719" s="202"/>
      <c r="BS1719" s="202"/>
      <c r="BT1719" s="202"/>
      <c r="BU1719" s="202"/>
      <c r="BV1719" s="202"/>
      <c r="BW1719" s="202"/>
      <c r="BX1719" s="202"/>
      <c r="BY1719" s="202"/>
      <c r="BZ1719" s="202"/>
      <c r="CA1719" s="202"/>
      <c r="CB1719" s="202"/>
      <c r="CC1719" s="202"/>
      <c r="CD1719" s="202"/>
      <c r="CE1719" s="202"/>
      <c r="CF1719" s="202"/>
      <c r="CG1719" s="202"/>
      <c r="CH1719" s="202"/>
      <c r="CI1719" s="202"/>
      <c r="CJ1719" s="202"/>
      <c r="CK1719" s="202"/>
      <c r="CL1719" s="202"/>
      <c r="CM1719" s="202"/>
      <c r="CN1719" s="202"/>
      <c r="CO1719" s="202"/>
      <c r="CP1719" s="202"/>
      <c r="CQ1719" s="202"/>
      <c r="CR1719" s="202"/>
      <c r="CS1719" s="202"/>
      <c r="CT1719" s="202"/>
      <c r="CU1719" s="202"/>
      <c r="CV1719" s="202"/>
      <c r="CW1719" s="202"/>
      <c r="CX1719" s="202"/>
      <c r="CY1719" s="202"/>
      <c r="CZ1719" s="202"/>
      <c r="DA1719" s="202"/>
      <c r="DB1719" s="202"/>
      <c r="DC1719" s="202"/>
      <c r="DD1719" s="202"/>
      <c r="DE1719" s="202"/>
      <c r="DF1719" s="202"/>
      <c r="DG1719" s="202"/>
      <c r="DH1719" s="202"/>
      <c r="DI1719" s="202"/>
      <c r="DJ1719" s="202"/>
      <c r="DK1719" s="202"/>
      <c r="DL1719" s="202"/>
      <c r="DM1719" s="202"/>
      <c r="DN1719" s="202"/>
      <c r="DO1719" s="202"/>
      <c r="DP1719" s="202"/>
      <c r="DQ1719" s="202"/>
      <c r="DR1719" s="202"/>
      <c r="DS1719" s="202"/>
      <c r="DT1719" s="202"/>
      <c r="DU1719" s="202"/>
      <c r="DV1719" s="202"/>
      <c r="DW1719" s="202"/>
      <c r="DX1719" s="202"/>
      <c r="DY1719" s="202"/>
      <c r="DZ1719" s="202"/>
      <c r="EA1719" s="202"/>
      <c r="EB1719" s="202"/>
      <c r="EC1719" s="202"/>
      <c r="ED1719" s="202"/>
      <c r="EE1719" s="202"/>
      <c r="EF1719" s="202"/>
      <c r="EG1719" s="202"/>
      <c r="EH1719" s="202"/>
      <c r="EI1719" s="202"/>
      <c r="EJ1719" s="202"/>
      <c r="EK1719" s="202"/>
      <c r="EL1719" s="202"/>
      <c r="EM1719" s="202"/>
      <c r="EN1719" s="202"/>
      <c r="EO1719" s="202"/>
      <c r="EP1719" s="202"/>
      <c r="EQ1719" s="202"/>
      <c r="ER1719" s="202"/>
      <c r="ES1719" s="202"/>
      <c r="ET1719" s="202"/>
      <c r="EU1719" s="202"/>
      <c r="EV1719" s="202"/>
      <c r="EW1719" s="202"/>
      <c r="EX1719" s="202"/>
      <c r="EY1719" s="202"/>
      <c r="EZ1719" s="202"/>
      <c r="FA1719" s="202"/>
      <c r="FB1719" s="202"/>
      <c r="FC1719" s="202"/>
      <c r="FD1719" s="202"/>
      <c r="FE1719" s="202"/>
      <c r="FF1719" s="202"/>
      <c r="FG1719" s="202"/>
      <c r="FH1719" s="202"/>
      <c r="FI1719" s="202"/>
      <c r="FJ1719" s="202"/>
      <c r="FK1719" s="202"/>
      <c r="FL1719" s="202"/>
      <c r="FM1719" s="202"/>
      <c r="FN1719" s="202"/>
      <c r="FO1719" s="202"/>
      <c r="FP1719" s="202"/>
      <c r="FQ1719" s="202"/>
      <c r="FR1719" s="202"/>
      <c r="FS1719" s="202"/>
      <c r="FT1719" s="202"/>
      <c r="FU1719" s="202"/>
      <c r="FV1719" s="202"/>
      <c r="FW1719" s="202"/>
      <c r="FX1719" s="202"/>
      <c r="FY1719" s="202"/>
      <c r="FZ1719" s="202"/>
      <c r="GA1719" s="202"/>
      <c r="GB1719" s="202" t="s">
        <v>9</v>
      </c>
      <c r="GC1719" s="202" t="s">
        <v>9</v>
      </c>
      <c r="GD1719" s="202" t="s">
        <v>9</v>
      </c>
      <c r="GE1719" s="202" t="s">
        <v>9</v>
      </c>
      <c r="GF1719" s="202" t="s">
        <v>9</v>
      </c>
      <c r="GG1719" s="202" t="s">
        <v>9</v>
      </c>
      <c r="GH1719" s="202" t="s">
        <v>9</v>
      </c>
      <c r="GI1719" s="202" t="s">
        <v>9</v>
      </c>
      <c r="GJ1719" s="202" t="s">
        <v>9</v>
      </c>
      <c r="GK1719" s="202" t="s">
        <v>9</v>
      </c>
      <c r="GL1719" s="202"/>
      <c r="GM1719" s="202"/>
      <c r="GN1719" s="202"/>
      <c r="GO1719" s="202"/>
      <c r="GP1719" s="202"/>
      <c r="GQ1719" s="202"/>
      <c r="GR1719" s="202"/>
      <c r="GS1719" s="202"/>
      <c r="GT1719" s="202"/>
      <c r="GU1719" s="202"/>
      <c r="GV1719" s="202"/>
      <c r="GW1719" s="202"/>
      <c r="GX1719" s="202"/>
      <c r="GY1719" s="202"/>
      <c r="GZ1719" s="202"/>
      <c r="HA1719" s="202"/>
      <c r="HB1719" s="202"/>
      <c r="HC1719" s="202"/>
      <c r="HD1719" s="202"/>
      <c r="HE1719" s="202"/>
      <c r="HF1719" s="202"/>
      <c r="HG1719" s="202"/>
      <c r="HH1719" s="202"/>
      <c r="HI1719" s="202"/>
      <c r="HJ1719" s="202"/>
      <c r="HK1719" s="202"/>
      <c r="HL1719" s="202"/>
      <c r="HM1719" s="202"/>
      <c r="HN1719" s="202"/>
      <c r="HO1719" s="202"/>
      <c r="HP1719" s="202"/>
      <c r="HQ1719" s="202"/>
      <c r="HR1719" s="202"/>
      <c r="HS1719" s="202"/>
      <c r="HT1719" s="202"/>
      <c r="HU1719" s="202"/>
      <c r="HV1719" s="202"/>
      <c r="HW1719" s="202"/>
      <c r="HX1719" s="202"/>
      <c r="HY1719" s="202"/>
      <c r="HZ1719" s="202"/>
      <c r="IA1719" s="202"/>
    </row>
    <row r="1720" spans="1:235" s="308" customFormat="1" ht="16.5" customHeight="1" x14ac:dyDescent="0.25">
      <c r="A1720" s="201"/>
      <c r="C1720" s="337" t="s">
        <v>367</v>
      </c>
      <c r="D1720" s="337"/>
      <c r="E1720" s="337"/>
      <c r="F1720" s="337"/>
      <c r="G1720" s="337"/>
      <c r="H1720" s="337"/>
      <c r="I1720" s="337"/>
      <c r="J1720" s="337"/>
      <c r="K1720" s="337"/>
      <c r="L1720" s="337"/>
      <c r="Y1720" s="309"/>
      <c r="Z1720" s="309"/>
      <c r="AA1720" s="309"/>
      <c r="AB1720" s="309"/>
      <c r="AC1720" s="309"/>
      <c r="AD1720" s="309"/>
      <c r="AE1720" s="309"/>
      <c r="AF1720" s="309"/>
      <c r="AG1720" s="309"/>
      <c r="AH1720" s="309"/>
      <c r="AI1720" s="309"/>
      <c r="AJ1720" s="309"/>
      <c r="AK1720" s="309"/>
      <c r="AL1720" s="309"/>
      <c r="AM1720" s="309"/>
      <c r="AN1720" s="309"/>
      <c r="AO1720" s="309"/>
      <c r="AP1720" s="309"/>
      <c r="AQ1720" s="309"/>
      <c r="AR1720" s="309"/>
      <c r="AS1720" s="309"/>
      <c r="AT1720" s="309"/>
      <c r="AU1720" s="309"/>
      <c r="AV1720" s="309"/>
      <c r="AW1720" s="309"/>
      <c r="AX1720" s="309"/>
      <c r="AY1720" s="309"/>
      <c r="AZ1720" s="309"/>
      <c r="BA1720" s="309"/>
      <c r="BB1720" s="309"/>
      <c r="BC1720" s="309"/>
      <c r="BD1720" s="309"/>
      <c r="BE1720" s="309"/>
      <c r="BF1720" s="309"/>
      <c r="BG1720" s="309"/>
      <c r="BH1720" s="309"/>
      <c r="BI1720" s="309"/>
      <c r="BJ1720" s="309"/>
      <c r="BK1720" s="309"/>
      <c r="BL1720" s="309"/>
      <c r="BM1720" s="309"/>
      <c r="BN1720" s="309"/>
      <c r="BO1720" s="309"/>
      <c r="BP1720" s="309"/>
      <c r="BQ1720" s="309"/>
      <c r="BR1720" s="309"/>
      <c r="BS1720" s="309"/>
      <c r="BT1720" s="309"/>
      <c r="BU1720" s="309"/>
      <c r="BV1720" s="309"/>
      <c r="BW1720" s="309"/>
      <c r="BX1720" s="309"/>
      <c r="BY1720" s="309"/>
      <c r="BZ1720" s="309"/>
      <c r="CA1720" s="309"/>
      <c r="CB1720" s="309"/>
      <c r="CC1720" s="309"/>
      <c r="CD1720" s="309"/>
      <c r="CE1720" s="309"/>
      <c r="CF1720" s="309"/>
      <c r="CG1720" s="309"/>
      <c r="CH1720" s="309"/>
      <c r="CI1720" s="309"/>
      <c r="CJ1720" s="309"/>
      <c r="CK1720" s="309"/>
      <c r="CL1720" s="309"/>
      <c r="CM1720" s="309"/>
      <c r="CN1720" s="309"/>
      <c r="CO1720" s="309"/>
      <c r="CP1720" s="309"/>
      <c r="CQ1720" s="309"/>
      <c r="CR1720" s="309"/>
      <c r="CS1720" s="309"/>
      <c r="CT1720" s="309"/>
      <c r="CU1720" s="309"/>
      <c r="CV1720" s="309"/>
      <c r="CW1720" s="309"/>
      <c r="CX1720" s="309"/>
      <c r="CY1720" s="309"/>
      <c r="CZ1720" s="309"/>
      <c r="DA1720" s="309"/>
      <c r="DB1720" s="309"/>
      <c r="DC1720" s="309"/>
      <c r="DD1720" s="309"/>
      <c r="DE1720" s="309"/>
      <c r="DF1720" s="309"/>
      <c r="DG1720" s="309"/>
      <c r="DH1720" s="309"/>
      <c r="DI1720" s="309"/>
      <c r="DJ1720" s="309"/>
      <c r="DK1720" s="309"/>
      <c r="DL1720" s="309"/>
      <c r="DM1720" s="309"/>
      <c r="DN1720" s="309"/>
      <c r="DO1720" s="309"/>
      <c r="DP1720" s="309"/>
      <c r="DQ1720" s="309"/>
      <c r="DR1720" s="309"/>
      <c r="DS1720" s="309"/>
      <c r="DT1720" s="309"/>
      <c r="DU1720" s="309"/>
      <c r="DV1720" s="309"/>
      <c r="DW1720" s="309"/>
      <c r="DX1720" s="309"/>
      <c r="DY1720" s="309"/>
      <c r="DZ1720" s="309"/>
      <c r="EA1720" s="309"/>
      <c r="EB1720" s="309"/>
      <c r="EC1720" s="309"/>
      <c r="ED1720" s="309"/>
      <c r="EE1720" s="309"/>
      <c r="EF1720" s="309"/>
      <c r="EG1720" s="309"/>
      <c r="EH1720" s="309"/>
      <c r="EI1720" s="309"/>
      <c r="EJ1720" s="309"/>
      <c r="EK1720" s="309"/>
      <c r="EL1720" s="309"/>
      <c r="EM1720" s="309"/>
      <c r="EN1720" s="309"/>
      <c r="EO1720" s="309"/>
      <c r="EP1720" s="309"/>
      <c r="EQ1720" s="309"/>
      <c r="ER1720" s="309"/>
      <c r="ES1720" s="309"/>
      <c r="ET1720" s="309"/>
      <c r="EU1720" s="309"/>
      <c r="EV1720" s="309"/>
      <c r="EW1720" s="309"/>
      <c r="EX1720" s="309"/>
      <c r="EY1720" s="309"/>
      <c r="EZ1720" s="309"/>
      <c r="FA1720" s="309"/>
      <c r="FB1720" s="309"/>
      <c r="FC1720" s="309"/>
      <c r="FD1720" s="309"/>
      <c r="FE1720" s="309"/>
      <c r="FF1720" s="309"/>
      <c r="FG1720" s="309"/>
      <c r="FH1720" s="309"/>
      <c r="FI1720" s="309"/>
      <c r="FJ1720" s="309"/>
      <c r="FK1720" s="309"/>
      <c r="FL1720" s="309"/>
      <c r="FM1720" s="309"/>
      <c r="FN1720" s="309"/>
      <c r="FO1720" s="309"/>
      <c r="FP1720" s="309"/>
      <c r="FQ1720" s="309"/>
      <c r="FR1720" s="309"/>
      <c r="FS1720" s="309"/>
      <c r="FT1720" s="309"/>
      <c r="FU1720" s="309"/>
      <c r="FV1720" s="309"/>
      <c r="FW1720" s="309"/>
      <c r="FX1720" s="309"/>
      <c r="FY1720" s="309"/>
      <c r="FZ1720" s="309"/>
      <c r="GA1720" s="309"/>
      <c r="GB1720" s="309"/>
      <c r="GC1720" s="309"/>
      <c r="GD1720" s="309"/>
      <c r="GE1720" s="309"/>
      <c r="GF1720" s="309"/>
      <c r="GG1720" s="309"/>
      <c r="GH1720" s="309"/>
      <c r="GI1720" s="309"/>
      <c r="GJ1720" s="309"/>
      <c r="GK1720" s="309"/>
      <c r="GL1720" s="309"/>
      <c r="GM1720" s="309"/>
      <c r="GN1720" s="309"/>
      <c r="GO1720" s="309"/>
      <c r="GP1720" s="309"/>
      <c r="GQ1720" s="309"/>
      <c r="GR1720" s="309"/>
      <c r="GS1720" s="309"/>
      <c r="GT1720" s="309"/>
      <c r="GU1720" s="309"/>
      <c r="GV1720" s="309"/>
      <c r="GW1720" s="309"/>
      <c r="GX1720" s="309"/>
      <c r="GY1720" s="309"/>
      <c r="GZ1720" s="309"/>
      <c r="HA1720" s="309"/>
      <c r="HB1720" s="309"/>
      <c r="HC1720" s="309"/>
      <c r="HD1720" s="309"/>
      <c r="HE1720" s="309"/>
      <c r="HF1720" s="309"/>
      <c r="HG1720" s="309"/>
      <c r="HH1720" s="309"/>
      <c r="HI1720" s="309"/>
      <c r="HJ1720" s="309"/>
      <c r="HK1720" s="309"/>
      <c r="HL1720" s="309"/>
      <c r="HM1720" s="309"/>
      <c r="HN1720" s="309"/>
      <c r="HO1720" s="309"/>
      <c r="HP1720" s="309"/>
      <c r="HQ1720" s="309"/>
      <c r="HR1720" s="309"/>
      <c r="HS1720" s="309"/>
      <c r="HT1720" s="309"/>
      <c r="HU1720" s="309"/>
      <c r="HV1720" s="309"/>
      <c r="HW1720" s="309"/>
      <c r="HX1720" s="309"/>
      <c r="HY1720" s="309"/>
      <c r="HZ1720" s="309"/>
      <c r="IA1720" s="309"/>
    </row>
    <row r="1721" spans="1:235" s="117" customFormat="1" ht="21" customHeight="1" x14ac:dyDescent="0.25"/>
    <row r="1722" spans="1:235" s="216" customFormat="1" ht="22.5" customHeight="1" x14ac:dyDescent="0.25">
      <c r="A1722" s="336" t="s">
        <v>369</v>
      </c>
      <c r="B1722" s="336"/>
      <c r="C1722" s="336"/>
      <c r="D1722" s="336"/>
      <c r="E1722" s="336"/>
      <c r="F1722" s="336"/>
      <c r="G1722" s="336"/>
      <c r="H1722" s="336"/>
      <c r="I1722" s="336"/>
      <c r="J1722" s="336"/>
      <c r="K1722" s="336"/>
      <c r="L1722" s="336"/>
      <c r="M1722" s="336"/>
      <c r="N1722" s="336"/>
      <c r="O1722" s="287"/>
      <c r="P1722" s="287"/>
      <c r="Q1722" s="117"/>
      <c r="R1722" s="117"/>
      <c r="S1722" s="117"/>
      <c r="T1722" s="117"/>
      <c r="U1722" s="117"/>
      <c r="V1722" s="117"/>
      <c r="W1722" s="117"/>
      <c r="X1722" s="117"/>
      <c r="Y1722" s="202"/>
      <c r="Z1722" s="202"/>
      <c r="AA1722" s="202"/>
      <c r="AB1722" s="202"/>
      <c r="AC1722" s="202"/>
      <c r="AD1722" s="202"/>
      <c r="AE1722" s="202"/>
      <c r="AF1722" s="202"/>
      <c r="AG1722" s="202"/>
      <c r="AH1722" s="202"/>
      <c r="AI1722" s="202"/>
      <c r="AJ1722" s="202"/>
      <c r="AK1722" s="202"/>
      <c r="AL1722" s="202"/>
      <c r="AM1722" s="202"/>
      <c r="AN1722" s="202"/>
      <c r="AO1722" s="202"/>
      <c r="AP1722" s="202"/>
      <c r="AQ1722" s="202"/>
      <c r="AR1722" s="202"/>
      <c r="AS1722" s="202"/>
      <c r="AT1722" s="202"/>
      <c r="AU1722" s="202"/>
      <c r="AV1722" s="202"/>
      <c r="AW1722" s="202"/>
      <c r="AX1722" s="202"/>
      <c r="AY1722" s="202"/>
      <c r="AZ1722" s="202"/>
      <c r="BA1722" s="202"/>
      <c r="BB1722" s="202"/>
      <c r="BC1722" s="202"/>
      <c r="BD1722" s="202"/>
      <c r="BE1722" s="202"/>
      <c r="BF1722" s="202"/>
      <c r="BG1722" s="202"/>
      <c r="BH1722" s="202"/>
      <c r="BI1722" s="202"/>
      <c r="BJ1722" s="202"/>
      <c r="BK1722" s="202"/>
      <c r="BL1722" s="202"/>
      <c r="BM1722" s="202"/>
      <c r="BN1722" s="202"/>
      <c r="BO1722" s="202"/>
      <c r="BP1722" s="202"/>
      <c r="BQ1722" s="202"/>
      <c r="BR1722" s="202"/>
      <c r="BS1722" s="202"/>
      <c r="BT1722" s="202"/>
      <c r="BU1722" s="202"/>
      <c r="BV1722" s="202"/>
      <c r="BW1722" s="202"/>
      <c r="BX1722" s="202"/>
      <c r="BY1722" s="202"/>
      <c r="BZ1722" s="202"/>
      <c r="CA1722" s="202"/>
      <c r="CB1722" s="202"/>
      <c r="CC1722" s="202"/>
      <c r="CD1722" s="202"/>
      <c r="CE1722" s="202"/>
      <c r="CF1722" s="202"/>
      <c r="CG1722" s="202"/>
      <c r="CH1722" s="202"/>
      <c r="CI1722" s="202"/>
      <c r="CJ1722" s="202"/>
      <c r="CK1722" s="202"/>
      <c r="CL1722" s="202"/>
      <c r="CM1722" s="202"/>
      <c r="CN1722" s="202"/>
      <c r="CO1722" s="202"/>
      <c r="CP1722" s="202"/>
      <c r="CQ1722" s="202"/>
      <c r="CR1722" s="202"/>
      <c r="CS1722" s="202"/>
      <c r="CT1722" s="202"/>
      <c r="CU1722" s="202"/>
      <c r="CV1722" s="202"/>
      <c r="CW1722" s="202"/>
      <c r="CX1722" s="202"/>
      <c r="CY1722" s="202"/>
      <c r="CZ1722" s="202"/>
      <c r="DA1722" s="202"/>
      <c r="DB1722" s="202"/>
      <c r="DC1722" s="202"/>
      <c r="DD1722" s="202"/>
      <c r="DE1722" s="202"/>
      <c r="DF1722" s="202"/>
      <c r="DG1722" s="202"/>
      <c r="DH1722" s="202"/>
      <c r="DI1722" s="202"/>
      <c r="DJ1722" s="202"/>
      <c r="DK1722" s="202"/>
      <c r="DL1722" s="202"/>
      <c r="DM1722" s="202"/>
      <c r="DN1722" s="202"/>
      <c r="DO1722" s="202"/>
      <c r="DP1722" s="202"/>
      <c r="DQ1722" s="202"/>
      <c r="DR1722" s="202"/>
      <c r="DS1722" s="202"/>
      <c r="DT1722" s="202"/>
      <c r="DU1722" s="202"/>
      <c r="DV1722" s="202"/>
      <c r="DW1722" s="202"/>
      <c r="DX1722" s="202"/>
      <c r="DY1722" s="202"/>
      <c r="DZ1722" s="202"/>
      <c r="EA1722" s="202"/>
      <c r="EB1722" s="202"/>
      <c r="EC1722" s="202"/>
      <c r="ED1722" s="202"/>
      <c r="EE1722" s="202"/>
      <c r="EF1722" s="202"/>
      <c r="EG1722" s="202"/>
      <c r="EH1722" s="202"/>
      <c r="EI1722" s="202"/>
      <c r="EJ1722" s="202"/>
      <c r="EK1722" s="202"/>
      <c r="EL1722" s="202"/>
      <c r="EM1722" s="202"/>
      <c r="EN1722" s="202"/>
      <c r="EO1722" s="202"/>
      <c r="EP1722" s="202"/>
      <c r="EQ1722" s="202"/>
      <c r="ER1722" s="202"/>
      <c r="ES1722" s="202"/>
      <c r="ET1722" s="202"/>
      <c r="EU1722" s="202"/>
      <c r="EV1722" s="202"/>
      <c r="EW1722" s="202"/>
      <c r="EX1722" s="202"/>
      <c r="EY1722" s="202"/>
      <c r="EZ1722" s="202"/>
      <c r="FA1722" s="202"/>
      <c r="FB1722" s="202"/>
      <c r="FC1722" s="202"/>
      <c r="FD1722" s="202"/>
      <c r="FE1722" s="202"/>
      <c r="FF1722" s="202"/>
      <c r="FG1722" s="202"/>
      <c r="FH1722" s="202"/>
      <c r="FI1722" s="202"/>
      <c r="FJ1722" s="202"/>
      <c r="FK1722" s="202"/>
      <c r="FL1722" s="202"/>
      <c r="FM1722" s="202"/>
      <c r="FN1722" s="202"/>
      <c r="FO1722" s="202"/>
      <c r="FP1722" s="202"/>
      <c r="FQ1722" s="202"/>
      <c r="FR1722" s="202"/>
      <c r="FS1722" s="202"/>
      <c r="FT1722" s="202"/>
      <c r="FU1722" s="202"/>
      <c r="FV1722" s="202"/>
      <c r="FW1722" s="202"/>
      <c r="FX1722" s="202"/>
      <c r="FY1722" s="202"/>
      <c r="FZ1722" s="202"/>
      <c r="GA1722" s="202"/>
      <c r="GB1722" s="202"/>
      <c r="GC1722" s="202"/>
      <c r="GD1722" s="202"/>
      <c r="GE1722" s="202"/>
      <c r="GF1722" s="202"/>
      <c r="GG1722" s="202"/>
      <c r="GH1722" s="202"/>
      <c r="GI1722" s="202"/>
      <c r="GJ1722" s="202"/>
      <c r="GK1722" s="202"/>
      <c r="GL1722" s="164" t="s">
        <v>369</v>
      </c>
      <c r="GM1722" s="164" t="s">
        <v>9</v>
      </c>
      <c r="GN1722" s="164" t="s">
        <v>9</v>
      </c>
      <c r="GO1722" s="164" t="s">
        <v>9</v>
      </c>
      <c r="GP1722" s="164" t="s">
        <v>9</v>
      </c>
      <c r="GQ1722" s="164" t="s">
        <v>9</v>
      </c>
      <c r="GR1722" s="164" t="s">
        <v>9</v>
      </c>
      <c r="GS1722" s="164" t="s">
        <v>9</v>
      </c>
      <c r="GT1722" s="164" t="s">
        <v>9</v>
      </c>
      <c r="GU1722" s="164" t="s">
        <v>9</v>
      </c>
      <c r="GV1722" s="164" t="s">
        <v>9</v>
      </c>
      <c r="GW1722" s="164" t="s">
        <v>9</v>
      </c>
      <c r="GX1722" s="164" t="s">
        <v>9</v>
      </c>
      <c r="GY1722" s="164" t="s">
        <v>9</v>
      </c>
      <c r="GZ1722" s="202"/>
      <c r="HA1722" s="202"/>
      <c r="HB1722" s="202"/>
      <c r="HC1722" s="202"/>
      <c r="HD1722" s="202"/>
      <c r="HE1722" s="202"/>
      <c r="HF1722" s="202"/>
      <c r="HG1722" s="202"/>
      <c r="HH1722" s="202"/>
      <c r="HI1722" s="202"/>
      <c r="HJ1722" s="202"/>
      <c r="HK1722" s="202"/>
      <c r="HL1722" s="202"/>
      <c r="HM1722" s="202"/>
      <c r="HN1722" s="202"/>
      <c r="HO1722" s="202"/>
      <c r="HP1722" s="202"/>
      <c r="HQ1722" s="202"/>
      <c r="HR1722" s="202"/>
      <c r="HS1722" s="202"/>
      <c r="HT1722" s="202"/>
      <c r="HU1722" s="202"/>
      <c r="HV1722" s="202"/>
      <c r="HW1722" s="202"/>
      <c r="HX1722" s="202"/>
      <c r="HY1722" s="202"/>
      <c r="HZ1722" s="202"/>
      <c r="IA1722" s="202"/>
    </row>
    <row r="1723" spans="1:235" s="216" customFormat="1" ht="11.25" customHeight="1" x14ac:dyDescent="0.25">
      <c r="A1723" s="336" t="s">
        <v>370</v>
      </c>
      <c r="B1723" s="336"/>
      <c r="C1723" s="336"/>
      <c r="D1723" s="336"/>
      <c r="E1723" s="336"/>
      <c r="F1723" s="336"/>
      <c r="G1723" s="336"/>
      <c r="H1723" s="336"/>
      <c r="I1723" s="336"/>
      <c r="J1723" s="336"/>
      <c r="K1723" s="336"/>
      <c r="L1723" s="336"/>
      <c r="M1723" s="336"/>
      <c r="N1723" s="336"/>
      <c r="O1723" s="287"/>
      <c r="P1723" s="287"/>
      <c r="Q1723" s="117"/>
      <c r="R1723" s="117"/>
      <c r="S1723" s="117"/>
      <c r="T1723" s="117"/>
      <c r="U1723" s="117"/>
      <c r="V1723" s="117"/>
      <c r="W1723" s="117"/>
      <c r="X1723" s="117"/>
      <c r="Y1723" s="202"/>
      <c r="Z1723" s="202"/>
      <c r="AA1723" s="202"/>
      <c r="AB1723" s="202"/>
      <c r="AC1723" s="202"/>
      <c r="AD1723" s="202"/>
      <c r="AE1723" s="202"/>
      <c r="AF1723" s="202"/>
      <c r="AG1723" s="202"/>
      <c r="AH1723" s="202"/>
      <c r="AI1723" s="202"/>
      <c r="AJ1723" s="202"/>
      <c r="AK1723" s="202"/>
      <c r="AL1723" s="202"/>
      <c r="AM1723" s="202"/>
      <c r="AN1723" s="202"/>
      <c r="AO1723" s="202"/>
      <c r="AP1723" s="202"/>
      <c r="AQ1723" s="202"/>
      <c r="AR1723" s="202"/>
      <c r="AS1723" s="202"/>
      <c r="AT1723" s="202"/>
      <c r="AU1723" s="202"/>
      <c r="AV1723" s="202"/>
      <c r="AW1723" s="202"/>
      <c r="AX1723" s="202"/>
      <c r="AY1723" s="202"/>
      <c r="AZ1723" s="202"/>
      <c r="BA1723" s="202"/>
      <c r="BB1723" s="202"/>
      <c r="BC1723" s="202"/>
      <c r="BD1723" s="202"/>
      <c r="BE1723" s="202"/>
      <c r="BF1723" s="202"/>
      <c r="BG1723" s="202"/>
      <c r="BH1723" s="202"/>
      <c r="BI1723" s="202"/>
      <c r="BJ1723" s="202"/>
      <c r="BK1723" s="202"/>
      <c r="BL1723" s="202"/>
      <c r="BM1723" s="202"/>
      <c r="BN1723" s="202"/>
      <c r="BO1723" s="202"/>
      <c r="BP1723" s="202"/>
      <c r="BQ1723" s="202"/>
      <c r="BR1723" s="202"/>
      <c r="BS1723" s="202"/>
      <c r="BT1723" s="202"/>
      <c r="BU1723" s="202"/>
      <c r="BV1723" s="202"/>
      <c r="BW1723" s="202"/>
      <c r="BX1723" s="202"/>
      <c r="BY1723" s="202"/>
      <c r="BZ1723" s="202"/>
      <c r="CA1723" s="202"/>
      <c r="CB1723" s="202"/>
      <c r="CC1723" s="202"/>
      <c r="CD1723" s="202"/>
      <c r="CE1723" s="202"/>
      <c r="CF1723" s="202"/>
      <c r="CG1723" s="202"/>
      <c r="CH1723" s="202"/>
      <c r="CI1723" s="202"/>
      <c r="CJ1723" s="202"/>
      <c r="CK1723" s="202"/>
      <c r="CL1723" s="202"/>
      <c r="CM1723" s="202"/>
      <c r="CN1723" s="202"/>
      <c r="CO1723" s="202"/>
      <c r="CP1723" s="202"/>
      <c r="CQ1723" s="202"/>
      <c r="CR1723" s="202"/>
      <c r="CS1723" s="202"/>
      <c r="CT1723" s="202"/>
      <c r="CU1723" s="202"/>
      <c r="CV1723" s="202"/>
      <c r="CW1723" s="202"/>
      <c r="CX1723" s="202"/>
      <c r="CY1723" s="202"/>
      <c r="CZ1723" s="202"/>
      <c r="DA1723" s="202"/>
      <c r="DB1723" s="202"/>
      <c r="DC1723" s="202"/>
      <c r="DD1723" s="202"/>
      <c r="DE1723" s="202"/>
      <c r="DF1723" s="202"/>
      <c r="DG1723" s="202"/>
      <c r="DH1723" s="202"/>
      <c r="DI1723" s="202"/>
      <c r="DJ1723" s="202"/>
      <c r="DK1723" s="202"/>
      <c r="DL1723" s="202"/>
      <c r="DM1723" s="202"/>
      <c r="DN1723" s="202"/>
      <c r="DO1723" s="202"/>
      <c r="DP1723" s="202"/>
      <c r="DQ1723" s="202"/>
      <c r="DR1723" s="202"/>
      <c r="DS1723" s="202"/>
      <c r="DT1723" s="202"/>
      <c r="DU1723" s="202"/>
      <c r="DV1723" s="202"/>
      <c r="DW1723" s="202"/>
      <c r="DX1723" s="202"/>
      <c r="DY1723" s="202"/>
      <c r="DZ1723" s="202"/>
      <c r="EA1723" s="202"/>
      <c r="EB1723" s="202"/>
      <c r="EC1723" s="202"/>
      <c r="ED1723" s="202"/>
      <c r="EE1723" s="202"/>
      <c r="EF1723" s="202"/>
      <c r="EG1723" s="202"/>
      <c r="EH1723" s="202"/>
      <c r="EI1723" s="202"/>
      <c r="EJ1723" s="202"/>
      <c r="EK1723" s="202"/>
      <c r="EL1723" s="202"/>
      <c r="EM1723" s="202"/>
      <c r="EN1723" s="202"/>
      <c r="EO1723" s="202"/>
      <c r="EP1723" s="202"/>
      <c r="EQ1723" s="202"/>
      <c r="ER1723" s="202"/>
      <c r="ES1723" s="202"/>
      <c r="ET1723" s="202"/>
      <c r="EU1723" s="202"/>
      <c r="EV1723" s="202"/>
      <c r="EW1723" s="202"/>
      <c r="EX1723" s="202"/>
      <c r="EY1723" s="202"/>
      <c r="EZ1723" s="202"/>
      <c r="FA1723" s="202"/>
      <c r="FB1723" s="202"/>
      <c r="FC1723" s="202"/>
      <c r="FD1723" s="202"/>
      <c r="FE1723" s="202"/>
      <c r="FF1723" s="202"/>
      <c r="FG1723" s="202"/>
      <c r="FH1723" s="202"/>
      <c r="FI1723" s="202"/>
      <c r="FJ1723" s="202"/>
      <c r="FK1723" s="202"/>
      <c r="FL1723" s="202"/>
      <c r="FM1723" s="202"/>
      <c r="FN1723" s="202"/>
      <c r="FO1723" s="202"/>
      <c r="FP1723" s="202"/>
      <c r="FQ1723" s="202"/>
      <c r="FR1723" s="202"/>
      <c r="FS1723" s="202"/>
      <c r="FT1723" s="202"/>
      <c r="FU1723" s="202"/>
      <c r="FV1723" s="202"/>
      <c r="FW1723" s="202"/>
      <c r="FX1723" s="202"/>
      <c r="FY1723" s="202"/>
      <c r="FZ1723" s="202"/>
      <c r="GA1723" s="202"/>
      <c r="GB1723" s="202"/>
      <c r="GC1723" s="202"/>
      <c r="GD1723" s="202"/>
      <c r="GE1723" s="202"/>
      <c r="GF1723" s="202"/>
      <c r="GG1723" s="202"/>
      <c r="GH1723" s="202"/>
      <c r="GI1723" s="202"/>
      <c r="GJ1723" s="202"/>
      <c r="GK1723" s="202"/>
      <c r="GL1723" s="202"/>
      <c r="GM1723" s="202"/>
      <c r="GN1723" s="202"/>
      <c r="GO1723" s="202"/>
      <c r="GP1723" s="202"/>
      <c r="GQ1723" s="202"/>
      <c r="GR1723" s="202"/>
      <c r="GS1723" s="202"/>
      <c r="GT1723" s="202"/>
      <c r="GU1723" s="202"/>
      <c r="GV1723" s="202"/>
      <c r="GW1723" s="202"/>
      <c r="GX1723" s="202"/>
      <c r="GY1723" s="202"/>
      <c r="GZ1723" s="164" t="s">
        <v>370</v>
      </c>
      <c r="HA1723" s="164" t="s">
        <v>9</v>
      </c>
      <c r="HB1723" s="164" t="s">
        <v>9</v>
      </c>
      <c r="HC1723" s="164" t="s">
        <v>9</v>
      </c>
      <c r="HD1723" s="164" t="s">
        <v>9</v>
      </c>
      <c r="HE1723" s="164" t="s">
        <v>9</v>
      </c>
      <c r="HF1723" s="164" t="s">
        <v>9</v>
      </c>
      <c r="HG1723" s="164" t="s">
        <v>9</v>
      </c>
      <c r="HH1723" s="164" t="s">
        <v>9</v>
      </c>
      <c r="HI1723" s="164" t="s">
        <v>9</v>
      </c>
      <c r="HJ1723" s="164" t="s">
        <v>9</v>
      </c>
      <c r="HK1723" s="164" t="s">
        <v>9</v>
      </c>
      <c r="HL1723" s="164" t="s">
        <v>9</v>
      </c>
      <c r="HM1723" s="164" t="s">
        <v>9</v>
      </c>
      <c r="HN1723" s="202"/>
      <c r="HO1723" s="202"/>
      <c r="HP1723" s="202"/>
      <c r="HQ1723" s="202"/>
      <c r="HR1723" s="202"/>
      <c r="HS1723" s="202"/>
      <c r="HT1723" s="202"/>
      <c r="HU1723" s="202"/>
      <c r="HV1723" s="202"/>
      <c r="HW1723" s="202"/>
      <c r="HX1723" s="202"/>
      <c r="HY1723" s="202"/>
      <c r="HZ1723" s="202"/>
      <c r="IA1723" s="202"/>
    </row>
    <row r="1724" spans="1:235" s="216" customFormat="1" ht="15" x14ac:dyDescent="0.25">
      <c r="A1724" s="336" t="s">
        <v>371</v>
      </c>
      <c r="B1724" s="336"/>
      <c r="C1724" s="336"/>
      <c r="D1724" s="336"/>
      <c r="E1724" s="336"/>
      <c r="F1724" s="336"/>
      <c r="G1724" s="336"/>
      <c r="H1724" s="336"/>
      <c r="I1724" s="336"/>
      <c r="J1724" s="336"/>
      <c r="K1724" s="336"/>
      <c r="L1724" s="336"/>
      <c r="M1724" s="336"/>
      <c r="N1724" s="336"/>
      <c r="O1724" s="287"/>
      <c r="P1724" s="287"/>
      <c r="Q1724" s="117"/>
      <c r="R1724" s="117"/>
      <c r="S1724" s="117"/>
      <c r="T1724" s="117"/>
      <c r="U1724" s="117"/>
      <c r="V1724" s="117"/>
      <c r="W1724" s="117"/>
      <c r="X1724" s="117"/>
      <c r="Y1724" s="202"/>
      <c r="Z1724" s="202"/>
      <c r="AA1724" s="202"/>
      <c r="AB1724" s="202"/>
      <c r="AC1724" s="202"/>
      <c r="AD1724" s="202"/>
      <c r="AE1724" s="202"/>
      <c r="AF1724" s="202"/>
      <c r="AG1724" s="202"/>
      <c r="AH1724" s="202"/>
      <c r="AI1724" s="202"/>
      <c r="AJ1724" s="202"/>
      <c r="AK1724" s="202"/>
      <c r="AL1724" s="202"/>
      <c r="AM1724" s="202"/>
      <c r="AN1724" s="202"/>
      <c r="AO1724" s="202"/>
      <c r="AP1724" s="202"/>
      <c r="AQ1724" s="202"/>
      <c r="AR1724" s="202"/>
      <c r="AS1724" s="202"/>
      <c r="AT1724" s="202"/>
      <c r="AU1724" s="202"/>
      <c r="AV1724" s="202"/>
      <c r="AW1724" s="202"/>
      <c r="AX1724" s="202"/>
      <c r="AY1724" s="202"/>
      <c r="AZ1724" s="202"/>
      <c r="BA1724" s="202"/>
      <c r="BB1724" s="202"/>
      <c r="BC1724" s="202"/>
      <c r="BD1724" s="202"/>
      <c r="BE1724" s="202"/>
      <c r="BF1724" s="202"/>
      <c r="BG1724" s="202"/>
      <c r="BH1724" s="202"/>
      <c r="BI1724" s="202"/>
      <c r="BJ1724" s="202"/>
      <c r="BK1724" s="202"/>
      <c r="BL1724" s="202"/>
      <c r="BM1724" s="202"/>
      <c r="BN1724" s="202"/>
      <c r="BO1724" s="202"/>
      <c r="BP1724" s="202"/>
      <c r="BQ1724" s="202"/>
      <c r="BR1724" s="202"/>
      <c r="BS1724" s="202"/>
      <c r="BT1724" s="202"/>
      <c r="BU1724" s="202"/>
      <c r="BV1724" s="202"/>
      <c r="BW1724" s="202"/>
      <c r="BX1724" s="202"/>
      <c r="BY1724" s="202"/>
      <c r="BZ1724" s="202"/>
      <c r="CA1724" s="202"/>
      <c r="CB1724" s="202"/>
      <c r="CC1724" s="202"/>
      <c r="CD1724" s="202"/>
      <c r="CE1724" s="202"/>
      <c r="CF1724" s="202"/>
      <c r="CG1724" s="202"/>
      <c r="CH1724" s="202"/>
      <c r="CI1724" s="202"/>
      <c r="CJ1724" s="202"/>
      <c r="CK1724" s="202"/>
      <c r="CL1724" s="202"/>
      <c r="CM1724" s="202"/>
      <c r="CN1724" s="202"/>
      <c r="CO1724" s="202"/>
      <c r="CP1724" s="202"/>
      <c r="CQ1724" s="202"/>
      <c r="CR1724" s="202"/>
      <c r="CS1724" s="202"/>
      <c r="CT1724" s="202"/>
      <c r="CU1724" s="202"/>
      <c r="CV1724" s="202"/>
      <c r="CW1724" s="202"/>
      <c r="CX1724" s="202"/>
      <c r="CY1724" s="202"/>
      <c r="CZ1724" s="202"/>
      <c r="DA1724" s="202"/>
      <c r="DB1724" s="202"/>
      <c r="DC1724" s="202"/>
      <c r="DD1724" s="202"/>
      <c r="DE1724" s="202"/>
      <c r="DF1724" s="202"/>
      <c r="DG1724" s="202"/>
      <c r="DH1724" s="202"/>
      <c r="DI1724" s="202"/>
      <c r="DJ1724" s="202"/>
      <c r="DK1724" s="202"/>
      <c r="DL1724" s="202"/>
      <c r="DM1724" s="202"/>
      <c r="DN1724" s="202"/>
      <c r="DO1724" s="202"/>
      <c r="DP1724" s="202"/>
      <c r="DQ1724" s="202"/>
      <c r="DR1724" s="202"/>
      <c r="DS1724" s="202"/>
      <c r="DT1724" s="202"/>
      <c r="DU1724" s="202"/>
      <c r="DV1724" s="202"/>
      <c r="DW1724" s="202"/>
      <c r="DX1724" s="202"/>
      <c r="DY1724" s="202"/>
      <c r="DZ1724" s="202"/>
      <c r="EA1724" s="202"/>
      <c r="EB1724" s="202"/>
      <c r="EC1724" s="202"/>
      <c r="ED1724" s="202"/>
      <c r="EE1724" s="202"/>
      <c r="EF1724" s="202"/>
      <c r="EG1724" s="202"/>
      <c r="EH1724" s="202"/>
      <c r="EI1724" s="202"/>
      <c r="EJ1724" s="202"/>
      <c r="EK1724" s="202"/>
      <c r="EL1724" s="202"/>
      <c r="EM1724" s="202"/>
      <c r="EN1724" s="202"/>
      <c r="EO1724" s="202"/>
      <c r="EP1724" s="202"/>
      <c r="EQ1724" s="202"/>
      <c r="ER1724" s="202"/>
      <c r="ES1724" s="202"/>
      <c r="ET1724" s="202"/>
      <c r="EU1724" s="202"/>
      <c r="EV1724" s="202"/>
      <c r="EW1724" s="202"/>
      <c r="EX1724" s="202"/>
      <c r="EY1724" s="202"/>
      <c r="EZ1724" s="202"/>
      <c r="FA1724" s="202"/>
      <c r="FB1724" s="202"/>
      <c r="FC1724" s="202"/>
      <c r="FD1724" s="202"/>
      <c r="FE1724" s="202"/>
      <c r="FF1724" s="202"/>
      <c r="FG1724" s="202"/>
      <c r="FH1724" s="202"/>
      <c r="FI1724" s="202"/>
      <c r="FJ1724" s="202"/>
      <c r="FK1724" s="202"/>
      <c r="FL1724" s="202"/>
      <c r="FM1724" s="202"/>
      <c r="FN1724" s="202"/>
      <c r="FO1724" s="202"/>
      <c r="FP1724" s="202"/>
      <c r="FQ1724" s="202"/>
      <c r="FR1724" s="202"/>
      <c r="FS1724" s="202"/>
      <c r="FT1724" s="202"/>
      <c r="FU1724" s="202"/>
      <c r="FV1724" s="202"/>
      <c r="FW1724" s="202"/>
      <c r="FX1724" s="202"/>
      <c r="FY1724" s="202"/>
      <c r="FZ1724" s="202"/>
      <c r="GA1724" s="202"/>
      <c r="GB1724" s="202"/>
      <c r="GC1724" s="202"/>
      <c r="GD1724" s="202"/>
      <c r="GE1724" s="202"/>
      <c r="GF1724" s="202"/>
      <c r="GG1724" s="202"/>
      <c r="GH1724" s="202"/>
      <c r="GI1724" s="202"/>
      <c r="GJ1724" s="202"/>
      <c r="GK1724" s="202"/>
      <c r="GL1724" s="202"/>
      <c r="GM1724" s="202"/>
      <c r="GN1724" s="202"/>
      <c r="GO1724" s="202"/>
      <c r="GP1724" s="202"/>
      <c r="GQ1724" s="202"/>
      <c r="GR1724" s="202"/>
      <c r="GS1724" s="202"/>
      <c r="GT1724" s="202"/>
      <c r="GU1724" s="202"/>
      <c r="GV1724" s="202"/>
      <c r="GW1724" s="202"/>
      <c r="GX1724" s="202"/>
      <c r="GY1724" s="202"/>
      <c r="GZ1724" s="202"/>
      <c r="HA1724" s="202"/>
      <c r="HB1724" s="202"/>
      <c r="HC1724" s="202"/>
      <c r="HD1724" s="202"/>
      <c r="HE1724" s="202"/>
      <c r="HF1724" s="202"/>
      <c r="HG1724" s="202"/>
      <c r="HH1724" s="202"/>
      <c r="HI1724" s="202"/>
      <c r="HJ1724" s="202"/>
      <c r="HK1724" s="202"/>
      <c r="HL1724" s="202"/>
      <c r="HM1724" s="202"/>
      <c r="HN1724" s="164" t="s">
        <v>371</v>
      </c>
      <c r="HO1724" s="164" t="s">
        <v>9</v>
      </c>
      <c r="HP1724" s="164" t="s">
        <v>9</v>
      </c>
      <c r="HQ1724" s="164" t="s">
        <v>9</v>
      </c>
      <c r="HR1724" s="164" t="s">
        <v>9</v>
      </c>
      <c r="HS1724" s="164" t="s">
        <v>9</v>
      </c>
      <c r="HT1724" s="164" t="s">
        <v>9</v>
      </c>
      <c r="HU1724" s="164" t="s">
        <v>9</v>
      </c>
      <c r="HV1724" s="164" t="s">
        <v>9</v>
      </c>
      <c r="HW1724" s="164" t="s">
        <v>9</v>
      </c>
      <c r="HX1724" s="164" t="s">
        <v>9</v>
      </c>
      <c r="HY1724" s="164" t="s">
        <v>9</v>
      </c>
      <c r="HZ1724" s="164" t="s">
        <v>9</v>
      </c>
      <c r="IA1724" s="164" t="s">
        <v>9</v>
      </c>
    </row>
    <row r="1725" spans="1:235" s="216" customFormat="1" ht="20.25" customHeight="1" x14ac:dyDescent="0.25">
      <c r="A1725" s="313"/>
      <c r="B1725" s="313"/>
      <c r="C1725" s="313"/>
      <c r="D1725" s="313"/>
      <c r="E1725" s="313"/>
      <c r="F1725" s="313"/>
      <c r="G1725" s="313"/>
      <c r="H1725" s="313"/>
      <c r="I1725" s="313"/>
      <c r="J1725" s="313"/>
      <c r="K1725" s="313"/>
      <c r="L1725" s="313"/>
      <c r="M1725" s="313"/>
      <c r="N1725" s="313"/>
      <c r="O1725" s="287"/>
      <c r="P1725" s="287"/>
      <c r="Q1725" s="117"/>
      <c r="R1725" s="117"/>
      <c r="S1725" s="117"/>
      <c r="T1725" s="117"/>
      <c r="U1725" s="117"/>
      <c r="V1725" s="117"/>
      <c r="W1725" s="117"/>
      <c r="X1725" s="117"/>
      <c r="Y1725" s="202"/>
      <c r="Z1725" s="202"/>
      <c r="AA1725" s="202"/>
      <c r="AB1725" s="202"/>
      <c r="AC1725" s="202"/>
      <c r="AD1725" s="202"/>
      <c r="AE1725" s="202"/>
      <c r="AF1725" s="202"/>
      <c r="AG1725" s="202"/>
      <c r="AH1725" s="202"/>
      <c r="AI1725" s="202"/>
      <c r="AJ1725" s="202"/>
      <c r="AK1725" s="202"/>
      <c r="AL1725" s="202"/>
      <c r="AM1725" s="202"/>
      <c r="AN1725" s="202"/>
      <c r="AO1725" s="202"/>
      <c r="AP1725" s="202"/>
      <c r="AQ1725" s="202"/>
      <c r="AR1725" s="202"/>
      <c r="AS1725" s="202"/>
      <c r="AT1725" s="202"/>
      <c r="AU1725" s="202"/>
      <c r="AV1725" s="202"/>
      <c r="AW1725" s="202"/>
      <c r="AX1725" s="202"/>
      <c r="AY1725" s="202"/>
      <c r="AZ1725" s="202"/>
      <c r="BA1725" s="202"/>
      <c r="BB1725" s="202"/>
      <c r="BC1725" s="202"/>
      <c r="BD1725" s="202"/>
      <c r="BE1725" s="202"/>
      <c r="BF1725" s="202"/>
      <c r="BG1725" s="202"/>
      <c r="BH1725" s="202"/>
      <c r="BI1725" s="202"/>
      <c r="BJ1725" s="202"/>
      <c r="BK1725" s="202"/>
      <c r="BL1725" s="202"/>
      <c r="BM1725" s="202"/>
      <c r="BN1725" s="202"/>
      <c r="BO1725" s="202"/>
      <c r="BP1725" s="202"/>
      <c r="BQ1725" s="202"/>
      <c r="BR1725" s="202"/>
      <c r="BS1725" s="202"/>
      <c r="BT1725" s="202"/>
      <c r="BU1725" s="202"/>
      <c r="BV1725" s="202"/>
      <c r="BW1725" s="202"/>
      <c r="BX1725" s="202"/>
      <c r="BY1725" s="202"/>
      <c r="BZ1725" s="202"/>
      <c r="CA1725" s="202"/>
      <c r="CB1725" s="202"/>
      <c r="CC1725" s="202"/>
      <c r="CD1725" s="202"/>
      <c r="CE1725" s="202"/>
      <c r="CF1725" s="202"/>
      <c r="CG1725" s="202"/>
      <c r="CH1725" s="202"/>
      <c r="CI1725" s="202"/>
      <c r="CJ1725" s="202"/>
      <c r="CK1725" s="202"/>
      <c r="CL1725" s="202"/>
      <c r="CM1725" s="202"/>
      <c r="CN1725" s="202"/>
      <c r="CO1725" s="202"/>
      <c r="CP1725" s="202"/>
      <c r="CQ1725" s="202"/>
      <c r="CR1725" s="202"/>
      <c r="CS1725" s="202"/>
      <c r="CT1725" s="202"/>
      <c r="CU1725" s="202"/>
      <c r="CV1725" s="202"/>
      <c r="CW1725" s="202"/>
      <c r="CX1725" s="202"/>
      <c r="CY1725" s="202"/>
      <c r="CZ1725" s="202"/>
      <c r="DA1725" s="202"/>
      <c r="DB1725" s="202"/>
      <c r="DC1725" s="202"/>
      <c r="DD1725" s="202"/>
      <c r="DE1725" s="202"/>
      <c r="DF1725" s="202"/>
      <c r="DG1725" s="202"/>
      <c r="DH1725" s="202"/>
      <c r="DI1725" s="202"/>
      <c r="DJ1725" s="202"/>
      <c r="DK1725" s="202"/>
      <c r="DL1725" s="202"/>
      <c r="DM1725" s="202"/>
      <c r="DN1725" s="202"/>
      <c r="DO1725" s="202"/>
      <c r="DP1725" s="202"/>
      <c r="DQ1725" s="202"/>
      <c r="DR1725" s="202"/>
      <c r="DS1725" s="202"/>
      <c r="DT1725" s="202"/>
      <c r="DU1725" s="202"/>
      <c r="DV1725" s="202"/>
      <c r="DW1725" s="202"/>
      <c r="DX1725" s="202"/>
      <c r="DY1725" s="202"/>
      <c r="DZ1725" s="202"/>
      <c r="EA1725" s="202"/>
      <c r="EB1725" s="202"/>
      <c r="EC1725" s="202"/>
      <c r="ED1725" s="202"/>
      <c r="EE1725" s="202"/>
      <c r="EF1725" s="202"/>
      <c r="EG1725" s="202"/>
      <c r="EH1725" s="202"/>
      <c r="EI1725" s="202"/>
      <c r="EJ1725" s="202"/>
      <c r="EK1725" s="202"/>
      <c r="EL1725" s="202"/>
      <c r="EM1725" s="202"/>
      <c r="EN1725" s="202"/>
      <c r="EO1725" s="202"/>
      <c r="EP1725" s="202"/>
      <c r="EQ1725" s="202"/>
      <c r="ER1725" s="202"/>
      <c r="ES1725" s="202"/>
      <c r="ET1725" s="202"/>
      <c r="EU1725" s="202"/>
      <c r="EV1725" s="202"/>
      <c r="EW1725" s="202"/>
      <c r="EX1725" s="202"/>
      <c r="EY1725" s="202"/>
      <c r="EZ1725" s="202"/>
      <c r="FA1725" s="202"/>
      <c r="FB1725" s="202"/>
      <c r="FC1725" s="202"/>
      <c r="FD1725" s="202"/>
      <c r="FE1725" s="202"/>
      <c r="FF1725" s="202"/>
      <c r="FG1725" s="202"/>
      <c r="FH1725" s="202"/>
      <c r="FI1725" s="202"/>
      <c r="FJ1725" s="202"/>
      <c r="FK1725" s="202"/>
      <c r="FL1725" s="202"/>
      <c r="FM1725" s="202"/>
      <c r="FN1725" s="202"/>
      <c r="FO1725" s="202"/>
      <c r="FP1725" s="202"/>
      <c r="FQ1725" s="202"/>
      <c r="FR1725" s="202"/>
      <c r="FS1725" s="202"/>
      <c r="FT1725" s="202"/>
      <c r="FU1725" s="202"/>
      <c r="FV1725" s="202"/>
      <c r="FW1725" s="202"/>
      <c r="FX1725" s="202"/>
      <c r="FY1725" s="202"/>
      <c r="FZ1725" s="202"/>
      <c r="GA1725" s="202"/>
      <c r="GB1725" s="202"/>
      <c r="GC1725" s="202"/>
      <c r="GD1725" s="202"/>
      <c r="GE1725" s="202"/>
      <c r="GF1725" s="202"/>
      <c r="GG1725" s="202"/>
      <c r="GH1725" s="202"/>
      <c r="GI1725" s="202"/>
      <c r="GJ1725" s="202"/>
      <c r="GK1725" s="202"/>
      <c r="GL1725" s="202"/>
      <c r="GM1725" s="202"/>
      <c r="GN1725" s="202"/>
      <c r="GO1725" s="202"/>
      <c r="GP1725" s="202"/>
      <c r="GQ1725" s="202"/>
      <c r="GR1725" s="202"/>
      <c r="GS1725" s="202"/>
      <c r="GT1725" s="202"/>
      <c r="GU1725" s="202"/>
      <c r="GV1725" s="202"/>
      <c r="GW1725" s="202"/>
      <c r="GX1725" s="202"/>
      <c r="GY1725" s="202"/>
      <c r="GZ1725" s="202"/>
      <c r="HA1725" s="202"/>
      <c r="HB1725" s="202"/>
      <c r="HC1725" s="202"/>
      <c r="HD1725" s="202"/>
      <c r="HE1725" s="202"/>
      <c r="HF1725" s="202"/>
      <c r="HG1725" s="202"/>
      <c r="HH1725" s="202"/>
      <c r="HI1725" s="202"/>
      <c r="HJ1725" s="202"/>
      <c r="HK1725" s="202"/>
      <c r="HL1725" s="202"/>
      <c r="HM1725" s="202"/>
      <c r="HN1725" s="202"/>
      <c r="HO1725" s="202"/>
      <c r="HP1725" s="202"/>
      <c r="HQ1725" s="202"/>
      <c r="HR1725" s="202"/>
      <c r="HS1725" s="202"/>
      <c r="HT1725" s="202"/>
      <c r="HU1725" s="202"/>
      <c r="HV1725" s="202"/>
      <c r="HW1725" s="202"/>
      <c r="HX1725" s="202"/>
      <c r="HY1725" s="202"/>
      <c r="HZ1725" s="202"/>
      <c r="IA1725" s="202"/>
    </row>
    <row r="1726" spans="1:235" s="117" customFormat="1" ht="15" x14ac:dyDescent="0.25">
      <c r="B1726" s="310"/>
      <c r="D1726" s="310"/>
      <c r="F1726" s="310"/>
    </row>
  </sheetData>
  <autoFilter ref="A35:N424" xr:uid="{C9BA69BC-679D-4F79-91DC-886154717E51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1713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E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61:E61"/>
    <mergeCell ref="C62:N62"/>
    <mergeCell ref="C63:N63"/>
    <mergeCell ref="C64:N64"/>
    <mergeCell ref="C65:E65"/>
    <mergeCell ref="C66:E66"/>
    <mergeCell ref="C91:N91"/>
    <mergeCell ref="C92:N92"/>
    <mergeCell ref="C93:N93"/>
    <mergeCell ref="C94:E94"/>
    <mergeCell ref="C95:E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109:E109"/>
    <mergeCell ref="C110:N110"/>
    <mergeCell ref="C111:N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127:E127"/>
    <mergeCell ref="C128:E128"/>
    <mergeCell ref="C129:N129"/>
    <mergeCell ref="C130:N130"/>
    <mergeCell ref="C131:E131"/>
    <mergeCell ref="C132:E132"/>
    <mergeCell ref="C121:E121"/>
    <mergeCell ref="C122:E122"/>
    <mergeCell ref="C123:E123"/>
    <mergeCell ref="C124:N124"/>
    <mergeCell ref="C125:N125"/>
    <mergeCell ref="C126:N126"/>
    <mergeCell ref="C115:E115"/>
    <mergeCell ref="C116:E116"/>
    <mergeCell ref="C117:E117"/>
    <mergeCell ref="C118:E118"/>
    <mergeCell ref="C119:E119"/>
    <mergeCell ref="C120:E120"/>
    <mergeCell ref="C145:N145"/>
    <mergeCell ref="C146:E146"/>
    <mergeCell ref="C147:E147"/>
    <mergeCell ref="C148:N148"/>
    <mergeCell ref="C149:N149"/>
    <mergeCell ref="C150:N150"/>
    <mergeCell ref="C139:E139"/>
    <mergeCell ref="C140:E140"/>
    <mergeCell ref="C141:E141"/>
    <mergeCell ref="C142:E142"/>
    <mergeCell ref="C143:N143"/>
    <mergeCell ref="C144:N144"/>
    <mergeCell ref="C133:E133"/>
    <mergeCell ref="C134:E134"/>
    <mergeCell ref="C135:E135"/>
    <mergeCell ref="C136:E136"/>
    <mergeCell ref="C137:E137"/>
    <mergeCell ref="C138:E138"/>
    <mergeCell ref="C163:N163"/>
    <mergeCell ref="C164:N164"/>
    <mergeCell ref="C165:N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N153"/>
    <mergeCell ref="C154:N154"/>
    <mergeCell ref="C155:E155"/>
    <mergeCell ref="C156:E156"/>
    <mergeCell ref="C181:E181"/>
    <mergeCell ref="C182:E182"/>
    <mergeCell ref="C183:E183"/>
    <mergeCell ref="C184:E184"/>
    <mergeCell ref="C185:E185"/>
    <mergeCell ref="C186:E186"/>
    <mergeCell ref="C175:E175"/>
    <mergeCell ref="C176:N176"/>
    <mergeCell ref="C177:N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99:E199"/>
    <mergeCell ref="C200:E200"/>
    <mergeCell ref="C201:E201"/>
    <mergeCell ref="C202:E202"/>
    <mergeCell ref="C203:E203"/>
    <mergeCell ref="C204:E204"/>
    <mergeCell ref="C193:N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N192"/>
    <mergeCell ref="C217:E217"/>
    <mergeCell ref="C218:E218"/>
    <mergeCell ref="C219:E219"/>
    <mergeCell ref="C220:E220"/>
    <mergeCell ref="C221:E221"/>
    <mergeCell ref="C222:E222"/>
    <mergeCell ref="C211:N211"/>
    <mergeCell ref="C212:N212"/>
    <mergeCell ref="C213:E213"/>
    <mergeCell ref="C214:E214"/>
    <mergeCell ref="C215:E215"/>
    <mergeCell ref="C216:E216"/>
    <mergeCell ref="C205:E205"/>
    <mergeCell ref="C206:N206"/>
    <mergeCell ref="C207:N207"/>
    <mergeCell ref="C208:N208"/>
    <mergeCell ref="C209:E209"/>
    <mergeCell ref="C210:E210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E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53:E253"/>
    <mergeCell ref="C254:E254"/>
    <mergeCell ref="C255:E255"/>
    <mergeCell ref="C256:E256"/>
    <mergeCell ref="C257:E257"/>
    <mergeCell ref="C258:E258"/>
    <mergeCell ref="C247:N247"/>
    <mergeCell ref="C248:E248"/>
    <mergeCell ref="C249:E249"/>
    <mergeCell ref="C250:E250"/>
    <mergeCell ref="C251:E251"/>
    <mergeCell ref="C252:E252"/>
    <mergeCell ref="C241:N241"/>
    <mergeCell ref="C242:N242"/>
    <mergeCell ref="C243:N243"/>
    <mergeCell ref="C244:E244"/>
    <mergeCell ref="C245:E245"/>
    <mergeCell ref="C246:N246"/>
    <mergeCell ref="C271:E271"/>
    <mergeCell ref="C272:E272"/>
    <mergeCell ref="C273:E273"/>
    <mergeCell ref="C274:E274"/>
    <mergeCell ref="C275:E275"/>
    <mergeCell ref="C276:E276"/>
    <mergeCell ref="C265:E265"/>
    <mergeCell ref="C266:N266"/>
    <mergeCell ref="C267:N267"/>
    <mergeCell ref="C268:E268"/>
    <mergeCell ref="C269:E269"/>
    <mergeCell ref="C270:E270"/>
    <mergeCell ref="C259:E259"/>
    <mergeCell ref="C260:N260"/>
    <mergeCell ref="C261:N261"/>
    <mergeCell ref="C262:N262"/>
    <mergeCell ref="C263:N263"/>
    <mergeCell ref="C264:E264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N287"/>
    <mergeCell ref="C288:E288"/>
    <mergeCell ref="C277:E277"/>
    <mergeCell ref="C278:E278"/>
    <mergeCell ref="C279:E279"/>
    <mergeCell ref="C280:N280"/>
    <mergeCell ref="C281:N281"/>
    <mergeCell ref="C282:N282"/>
    <mergeCell ref="C307:N307"/>
    <mergeCell ref="C308:N308"/>
    <mergeCell ref="C309:E309"/>
    <mergeCell ref="C310:E310"/>
    <mergeCell ref="C311:E311"/>
    <mergeCell ref="C312:E312"/>
    <mergeCell ref="C301:N301"/>
    <mergeCell ref="C302:N302"/>
    <mergeCell ref="C303:N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N300"/>
    <mergeCell ref="C325:E325"/>
    <mergeCell ref="C326:E326"/>
    <mergeCell ref="C327:N327"/>
    <mergeCell ref="C328:N328"/>
    <mergeCell ref="C329:N329"/>
    <mergeCell ref="C330:E330"/>
    <mergeCell ref="C319:E319"/>
    <mergeCell ref="C320:E320"/>
    <mergeCell ref="C321:N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43:N343"/>
    <mergeCell ref="C344:N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61:E361"/>
    <mergeCell ref="C362:E362"/>
    <mergeCell ref="C363:N363"/>
    <mergeCell ref="C364:N364"/>
    <mergeCell ref="C365:N365"/>
    <mergeCell ref="C366:N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79:E379"/>
    <mergeCell ref="C380:E380"/>
    <mergeCell ref="C381:E381"/>
    <mergeCell ref="C382:E382"/>
    <mergeCell ref="C383:E383"/>
    <mergeCell ref="C384:N384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N369"/>
    <mergeCell ref="C370:N370"/>
    <mergeCell ref="C371:N371"/>
    <mergeCell ref="C372:E372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15:E415"/>
    <mergeCell ref="C416:E416"/>
    <mergeCell ref="C417:E417"/>
    <mergeCell ref="C418:E418"/>
    <mergeCell ref="C419:E419"/>
    <mergeCell ref="C420:E420"/>
    <mergeCell ref="C409:N409"/>
    <mergeCell ref="C410:E410"/>
    <mergeCell ref="C411:E411"/>
    <mergeCell ref="C412:E412"/>
    <mergeCell ref="C413:E413"/>
    <mergeCell ref="C414:E414"/>
    <mergeCell ref="C403:E403"/>
    <mergeCell ref="C404:N404"/>
    <mergeCell ref="C405:N405"/>
    <mergeCell ref="C406:N406"/>
    <mergeCell ref="C407:E407"/>
    <mergeCell ref="C408:E408"/>
    <mergeCell ref="C434:E434"/>
    <mergeCell ref="C435:E435"/>
    <mergeCell ref="C436:E436"/>
    <mergeCell ref="C437:E437"/>
    <mergeCell ref="C438:E438"/>
    <mergeCell ref="C439:E439"/>
    <mergeCell ref="A428:N428"/>
    <mergeCell ref="C429:E429"/>
    <mergeCell ref="C430:N430"/>
    <mergeCell ref="C431:N431"/>
    <mergeCell ref="C432:E432"/>
    <mergeCell ref="C433:E433"/>
    <mergeCell ref="C421:N421"/>
    <mergeCell ref="C422:N422"/>
    <mergeCell ref="C423:N423"/>
    <mergeCell ref="C424:E424"/>
    <mergeCell ref="C426:K426"/>
    <mergeCell ref="A427:N427"/>
    <mergeCell ref="C452:E452"/>
    <mergeCell ref="C453:E453"/>
    <mergeCell ref="C454:E454"/>
    <mergeCell ref="C455:E455"/>
    <mergeCell ref="C456:E456"/>
    <mergeCell ref="C457:E457"/>
    <mergeCell ref="C446:N446"/>
    <mergeCell ref="C447:E447"/>
    <mergeCell ref="C448:E448"/>
    <mergeCell ref="C449:N449"/>
    <mergeCell ref="C450:N450"/>
    <mergeCell ref="C451:E451"/>
    <mergeCell ref="C440:E440"/>
    <mergeCell ref="C441:E441"/>
    <mergeCell ref="C442:E442"/>
    <mergeCell ref="C443:E443"/>
    <mergeCell ref="C444:N444"/>
    <mergeCell ref="C445:N445"/>
    <mergeCell ref="C470:N470"/>
    <mergeCell ref="C471:E471"/>
    <mergeCell ref="C472:E472"/>
    <mergeCell ref="C473:N473"/>
    <mergeCell ref="C474:E474"/>
    <mergeCell ref="C475:E475"/>
    <mergeCell ref="C464:N464"/>
    <mergeCell ref="C465:N465"/>
    <mergeCell ref="C466:E466"/>
    <mergeCell ref="C467:E467"/>
    <mergeCell ref="C468:N468"/>
    <mergeCell ref="C469:N469"/>
    <mergeCell ref="C458:E458"/>
    <mergeCell ref="C459:E459"/>
    <mergeCell ref="C460:E460"/>
    <mergeCell ref="C461:E461"/>
    <mergeCell ref="C462:E462"/>
    <mergeCell ref="C463:N463"/>
    <mergeCell ref="C488:E488"/>
    <mergeCell ref="C489:N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E477"/>
    <mergeCell ref="C478:E478"/>
    <mergeCell ref="C479:N479"/>
    <mergeCell ref="C480:N480"/>
    <mergeCell ref="C481:E481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E504"/>
    <mergeCell ref="C505:E505"/>
    <mergeCell ref="C494:E494"/>
    <mergeCell ref="C495:E495"/>
    <mergeCell ref="C496:E496"/>
    <mergeCell ref="C497:E497"/>
    <mergeCell ref="C498:E498"/>
    <mergeCell ref="C499:E499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42:E542"/>
    <mergeCell ref="C543:E543"/>
    <mergeCell ref="C544:E544"/>
    <mergeCell ref="C545:E545"/>
    <mergeCell ref="C546:E546"/>
    <mergeCell ref="C547:E547"/>
    <mergeCell ref="C536:E536"/>
    <mergeCell ref="C537:N537"/>
    <mergeCell ref="C538:N538"/>
    <mergeCell ref="C539:E539"/>
    <mergeCell ref="C540:E540"/>
    <mergeCell ref="C541:E541"/>
    <mergeCell ref="C530:E530"/>
    <mergeCell ref="C531:E531"/>
    <mergeCell ref="C532:N532"/>
    <mergeCell ref="C533:N533"/>
    <mergeCell ref="C534:N534"/>
    <mergeCell ref="C535:E535"/>
    <mergeCell ref="C560:E560"/>
    <mergeCell ref="C561:E561"/>
    <mergeCell ref="C562:E562"/>
    <mergeCell ref="C563:E563"/>
    <mergeCell ref="C564:E564"/>
    <mergeCell ref="C565:E565"/>
    <mergeCell ref="C554:E554"/>
    <mergeCell ref="A555:N555"/>
    <mergeCell ref="C556:E556"/>
    <mergeCell ref="C557:N557"/>
    <mergeCell ref="C558:E558"/>
    <mergeCell ref="C559:E559"/>
    <mergeCell ref="C548:E548"/>
    <mergeCell ref="C549:E549"/>
    <mergeCell ref="C550:E550"/>
    <mergeCell ref="C551:N551"/>
    <mergeCell ref="C552:N552"/>
    <mergeCell ref="C553:N553"/>
    <mergeCell ref="C578:E578"/>
    <mergeCell ref="C579:E579"/>
    <mergeCell ref="C580:E580"/>
    <mergeCell ref="C581:E581"/>
    <mergeCell ref="C582:E582"/>
    <mergeCell ref="C583:E583"/>
    <mergeCell ref="C572:N572"/>
    <mergeCell ref="C573:N573"/>
    <mergeCell ref="C574:E574"/>
    <mergeCell ref="C575:E575"/>
    <mergeCell ref="C576:E576"/>
    <mergeCell ref="C577:E577"/>
    <mergeCell ref="C566:E566"/>
    <mergeCell ref="C567:N567"/>
    <mergeCell ref="C568:N568"/>
    <mergeCell ref="C569:N569"/>
    <mergeCell ref="C570:E570"/>
    <mergeCell ref="C571:E571"/>
    <mergeCell ref="C596:E596"/>
    <mergeCell ref="C597:E597"/>
    <mergeCell ref="C598:E598"/>
    <mergeCell ref="C599:E599"/>
    <mergeCell ref="C600:E600"/>
    <mergeCell ref="C601:E601"/>
    <mergeCell ref="C590:E590"/>
    <mergeCell ref="C591:E591"/>
    <mergeCell ref="C592:N592"/>
    <mergeCell ref="C593:N593"/>
    <mergeCell ref="C594:E594"/>
    <mergeCell ref="C595:E595"/>
    <mergeCell ref="C584:E584"/>
    <mergeCell ref="C585:E585"/>
    <mergeCell ref="C586:N586"/>
    <mergeCell ref="C587:N587"/>
    <mergeCell ref="C588:N588"/>
    <mergeCell ref="C589:N589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N611"/>
    <mergeCell ref="C612:N612"/>
    <mergeCell ref="C613:N613"/>
    <mergeCell ref="C602:E602"/>
    <mergeCell ref="C603:E603"/>
    <mergeCell ref="C604:E604"/>
    <mergeCell ref="C605:E605"/>
    <mergeCell ref="C606:N606"/>
    <mergeCell ref="C607:N607"/>
    <mergeCell ref="C632:N632"/>
    <mergeCell ref="C633:N633"/>
    <mergeCell ref="C634:N634"/>
    <mergeCell ref="C635:E635"/>
    <mergeCell ref="C636:E636"/>
    <mergeCell ref="C637:E637"/>
    <mergeCell ref="C626:N626"/>
    <mergeCell ref="C627:N627"/>
    <mergeCell ref="C628:N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50:N650"/>
    <mergeCell ref="C651:E651"/>
    <mergeCell ref="C652:E652"/>
    <mergeCell ref="C653:N653"/>
    <mergeCell ref="C654:N654"/>
    <mergeCell ref="C655:E655"/>
    <mergeCell ref="C644:E644"/>
    <mergeCell ref="C645:E645"/>
    <mergeCell ref="C646:E646"/>
    <mergeCell ref="C647:N647"/>
    <mergeCell ref="C648:N648"/>
    <mergeCell ref="C649:N649"/>
    <mergeCell ref="C638:E638"/>
    <mergeCell ref="C639:E639"/>
    <mergeCell ref="C640:E640"/>
    <mergeCell ref="C641:E641"/>
    <mergeCell ref="C642:E642"/>
    <mergeCell ref="C643:E643"/>
    <mergeCell ref="C668:N668"/>
    <mergeCell ref="C669:N669"/>
    <mergeCell ref="C670:N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N667"/>
    <mergeCell ref="C656:E656"/>
    <mergeCell ref="C657:E657"/>
    <mergeCell ref="C658:E658"/>
    <mergeCell ref="C659:E659"/>
    <mergeCell ref="C660:E660"/>
    <mergeCell ref="C661:E661"/>
    <mergeCell ref="C686:E686"/>
    <mergeCell ref="C687:N687"/>
    <mergeCell ref="C688:N688"/>
    <mergeCell ref="C689:N689"/>
    <mergeCell ref="C690:N690"/>
    <mergeCell ref="C691:E691"/>
    <mergeCell ref="C680:E680"/>
    <mergeCell ref="C681:E681"/>
    <mergeCell ref="C682:E682"/>
    <mergeCell ref="C683:E683"/>
    <mergeCell ref="C684:E684"/>
    <mergeCell ref="C685:E685"/>
    <mergeCell ref="C674:N674"/>
    <mergeCell ref="C675:E675"/>
    <mergeCell ref="C676:E676"/>
    <mergeCell ref="C677:E677"/>
    <mergeCell ref="C678:E678"/>
    <mergeCell ref="C679:E679"/>
    <mergeCell ref="C704:E704"/>
    <mergeCell ref="C705:E705"/>
    <mergeCell ref="C706:E706"/>
    <mergeCell ref="C707:N707"/>
    <mergeCell ref="C708:N708"/>
    <mergeCell ref="C709:N709"/>
    <mergeCell ref="C698:E698"/>
    <mergeCell ref="C699:E699"/>
    <mergeCell ref="C700:E700"/>
    <mergeCell ref="C701:E701"/>
    <mergeCell ref="C702:E702"/>
    <mergeCell ref="C703:E703"/>
    <mergeCell ref="C692:E692"/>
    <mergeCell ref="C693:N693"/>
    <mergeCell ref="C694:N694"/>
    <mergeCell ref="C695:E695"/>
    <mergeCell ref="C696:E696"/>
    <mergeCell ref="C697:E697"/>
    <mergeCell ref="C722:E722"/>
    <mergeCell ref="C723:E723"/>
    <mergeCell ref="C724:E724"/>
    <mergeCell ref="C725:E725"/>
    <mergeCell ref="C726:E726"/>
    <mergeCell ref="C727:N727"/>
    <mergeCell ref="C716:E716"/>
    <mergeCell ref="C717:E717"/>
    <mergeCell ref="C718:E718"/>
    <mergeCell ref="C719:E719"/>
    <mergeCell ref="C720:E720"/>
    <mergeCell ref="C721:E721"/>
    <mergeCell ref="C710:N710"/>
    <mergeCell ref="C711:E711"/>
    <mergeCell ref="C712:E712"/>
    <mergeCell ref="C713:N713"/>
    <mergeCell ref="C714:N714"/>
    <mergeCell ref="C715:E715"/>
    <mergeCell ref="C740:E740"/>
    <mergeCell ref="C741:E741"/>
    <mergeCell ref="C742:E742"/>
    <mergeCell ref="C743:E743"/>
    <mergeCell ref="C744:N744"/>
    <mergeCell ref="C745:N745"/>
    <mergeCell ref="C734:E734"/>
    <mergeCell ref="C735:E735"/>
    <mergeCell ref="C736:E736"/>
    <mergeCell ref="C737:E737"/>
    <mergeCell ref="C738:E738"/>
    <mergeCell ref="C739:E739"/>
    <mergeCell ref="C728:N728"/>
    <mergeCell ref="C729:N729"/>
    <mergeCell ref="C730:E730"/>
    <mergeCell ref="C731:E731"/>
    <mergeCell ref="C732:N732"/>
    <mergeCell ref="C733:E733"/>
    <mergeCell ref="C759:E759"/>
    <mergeCell ref="C760:E760"/>
    <mergeCell ref="C761:E761"/>
    <mergeCell ref="C762:E762"/>
    <mergeCell ref="C763:E763"/>
    <mergeCell ref="C764:E764"/>
    <mergeCell ref="C753:N753"/>
    <mergeCell ref="C754:N754"/>
    <mergeCell ref="C755:N755"/>
    <mergeCell ref="C756:E756"/>
    <mergeCell ref="C757:E757"/>
    <mergeCell ref="C758:E758"/>
    <mergeCell ref="C746:N746"/>
    <mergeCell ref="C747:E747"/>
    <mergeCell ref="C749:K749"/>
    <mergeCell ref="A750:N750"/>
    <mergeCell ref="A751:N751"/>
    <mergeCell ref="C752:E752"/>
    <mergeCell ref="C777:E777"/>
    <mergeCell ref="C778:E778"/>
    <mergeCell ref="C779:E779"/>
    <mergeCell ref="C780:E780"/>
    <mergeCell ref="C781:E781"/>
    <mergeCell ref="C782:N782"/>
    <mergeCell ref="C771:E771"/>
    <mergeCell ref="C772:E772"/>
    <mergeCell ref="C773:E773"/>
    <mergeCell ref="C774:E774"/>
    <mergeCell ref="C775:E775"/>
    <mergeCell ref="C776:E776"/>
    <mergeCell ref="C765:E765"/>
    <mergeCell ref="C766:E766"/>
    <mergeCell ref="C767:E767"/>
    <mergeCell ref="C768:N768"/>
    <mergeCell ref="C769:N769"/>
    <mergeCell ref="C770:E770"/>
    <mergeCell ref="C795:E795"/>
    <mergeCell ref="C796:E796"/>
    <mergeCell ref="C797:E797"/>
    <mergeCell ref="C798:E798"/>
    <mergeCell ref="C799:E799"/>
    <mergeCell ref="C800:N800"/>
    <mergeCell ref="C789:E789"/>
    <mergeCell ref="C790:E790"/>
    <mergeCell ref="C791:E791"/>
    <mergeCell ref="C792:E792"/>
    <mergeCell ref="C793:E793"/>
    <mergeCell ref="C794:E794"/>
    <mergeCell ref="C783:E783"/>
    <mergeCell ref="C784:E784"/>
    <mergeCell ref="C785:N785"/>
    <mergeCell ref="C786:N786"/>
    <mergeCell ref="C787:N787"/>
    <mergeCell ref="C788:E788"/>
    <mergeCell ref="C813:E813"/>
    <mergeCell ref="C814:E814"/>
    <mergeCell ref="C815:E815"/>
    <mergeCell ref="C816:E816"/>
    <mergeCell ref="C817:E817"/>
    <mergeCell ref="C818:E818"/>
    <mergeCell ref="C807:N807"/>
    <mergeCell ref="C808:E808"/>
    <mergeCell ref="C809:E809"/>
    <mergeCell ref="C810:E810"/>
    <mergeCell ref="C811:E811"/>
    <mergeCell ref="C812:E812"/>
    <mergeCell ref="C801:N801"/>
    <mergeCell ref="C802:N802"/>
    <mergeCell ref="C803:E803"/>
    <mergeCell ref="C804:E804"/>
    <mergeCell ref="C805:N805"/>
    <mergeCell ref="C806:N806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E828"/>
    <mergeCell ref="C829:E829"/>
    <mergeCell ref="C830:E830"/>
    <mergeCell ref="C819:E819"/>
    <mergeCell ref="C820:N820"/>
    <mergeCell ref="C821:N821"/>
    <mergeCell ref="C822:N822"/>
    <mergeCell ref="C823:N823"/>
    <mergeCell ref="C824:E824"/>
    <mergeCell ref="C849:E849"/>
    <mergeCell ref="C850:E850"/>
    <mergeCell ref="C851:E851"/>
    <mergeCell ref="C852:E852"/>
    <mergeCell ref="C853:E853"/>
    <mergeCell ref="C854:N854"/>
    <mergeCell ref="C843:E843"/>
    <mergeCell ref="C844:E844"/>
    <mergeCell ref="C845:E845"/>
    <mergeCell ref="C846:E846"/>
    <mergeCell ref="C847:E847"/>
    <mergeCell ref="C848:E848"/>
    <mergeCell ref="C837:E837"/>
    <mergeCell ref="C838:E838"/>
    <mergeCell ref="C839:E839"/>
    <mergeCell ref="C840:N840"/>
    <mergeCell ref="C841:N841"/>
    <mergeCell ref="C842:E842"/>
    <mergeCell ref="C867:E867"/>
    <mergeCell ref="C868:E868"/>
    <mergeCell ref="C869:E869"/>
    <mergeCell ref="C870:E870"/>
    <mergeCell ref="C871:E871"/>
    <mergeCell ref="C872:E872"/>
    <mergeCell ref="C861:N861"/>
    <mergeCell ref="C862:E862"/>
    <mergeCell ref="C863:E863"/>
    <mergeCell ref="C864:E864"/>
    <mergeCell ref="C865:E865"/>
    <mergeCell ref="C866:E866"/>
    <mergeCell ref="C855:N855"/>
    <mergeCell ref="C856:N856"/>
    <mergeCell ref="C857:E857"/>
    <mergeCell ref="C858:E858"/>
    <mergeCell ref="C859:N859"/>
    <mergeCell ref="C860:N860"/>
    <mergeCell ref="C885:E885"/>
    <mergeCell ref="C886:E886"/>
    <mergeCell ref="C887:E887"/>
    <mergeCell ref="C888:E888"/>
    <mergeCell ref="C889:E889"/>
    <mergeCell ref="C890:E890"/>
    <mergeCell ref="C879:N879"/>
    <mergeCell ref="C880:N880"/>
    <mergeCell ref="C881:E881"/>
    <mergeCell ref="C882:E882"/>
    <mergeCell ref="C883:E883"/>
    <mergeCell ref="C884:E884"/>
    <mergeCell ref="C873:E873"/>
    <mergeCell ref="C874:N874"/>
    <mergeCell ref="C875:N875"/>
    <mergeCell ref="C876:N876"/>
    <mergeCell ref="C877:E877"/>
    <mergeCell ref="C878:E878"/>
    <mergeCell ref="C903:E903"/>
    <mergeCell ref="C904:E904"/>
    <mergeCell ref="C905:E905"/>
    <mergeCell ref="C906:E906"/>
    <mergeCell ref="C907:E907"/>
    <mergeCell ref="C908:E908"/>
    <mergeCell ref="C897:E897"/>
    <mergeCell ref="C898:N898"/>
    <mergeCell ref="C899:N899"/>
    <mergeCell ref="C900:E900"/>
    <mergeCell ref="C901:E901"/>
    <mergeCell ref="C902:E902"/>
    <mergeCell ref="C891:E891"/>
    <mergeCell ref="C892:E892"/>
    <mergeCell ref="C893:N893"/>
    <mergeCell ref="C894:N894"/>
    <mergeCell ref="C895:N895"/>
    <mergeCell ref="C896:E896"/>
    <mergeCell ref="C921:E921"/>
    <mergeCell ref="C922:N922"/>
    <mergeCell ref="C923:N923"/>
    <mergeCell ref="C924:N924"/>
    <mergeCell ref="C925:E925"/>
    <mergeCell ref="C926:E926"/>
    <mergeCell ref="C915:E915"/>
    <mergeCell ref="C916:E916"/>
    <mergeCell ref="C917:N917"/>
    <mergeCell ref="C918:N918"/>
    <mergeCell ref="C919:N919"/>
    <mergeCell ref="C920:E920"/>
    <mergeCell ref="C909:E909"/>
    <mergeCell ref="C910:E910"/>
    <mergeCell ref="C911:E911"/>
    <mergeCell ref="C912:N912"/>
    <mergeCell ref="C913:N913"/>
    <mergeCell ref="C914:N914"/>
    <mergeCell ref="C939:N939"/>
    <mergeCell ref="C940:E940"/>
    <mergeCell ref="C941:E941"/>
    <mergeCell ref="C942:N942"/>
    <mergeCell ref="C943:N943"/>
    <mergeCell ref="C944:E944"/>
    <mergeCell ref="C933:N933"/>
    <mergeCell ref="C934:N934"/>
    <mergeCell ref="C935:E935"/>
    <mergeCell ref="C936:E936"/>
    <mergeCell ref="C937:N937"/>
    <mergeCell ref="C938:N938"/>
    <mergeCell ref="C927:N927"/>
    <mergeCell ref="C928:N928"/>
    <mergeCell ref="C929:N929"/>
    <mergeCell ref="C930:E930"/>
    <mergeCell ref="C931:E931"/>
    <mergeCell ref="C932:N932"/>
    <mergeCell ref="C957:N957"/>
    <mergeCell ref="C958:N958"/>
    <mergeCell ref="C959:E959"/>
    <mergeCell ref="C960:E960"/>
    <mergeCell ref="C961:N961"/>
    <mergeCell ref="C962:N962"/>
    <mergeCell ref="C951:E951"/>
    <mergeCell ref="C952:E952"/>
    <mergeCell ref="C953:E953"/>
    <mergeCell ref="C954:E954"/>
    <mergeCell ref="C955:E955"/>
    <mergeCell ref="C956:N956"/>
    <mergeCell ref="C945:E945"/>
    <mergeCell ref="C946:E946"/>
    <mergeCell ref="C947:E947"/>
    <mergeCell ref="C948:E948"/>
    <mergeCell ref="C949:E949"/>
    <mergeCell ref="C950:E950"/>
    <mergeCell ref="C975:E975"/>
    <mergeCell ref="C976:E976"/>
    <mergeCell ref="C977:E977"/>
    <mergeCell ref="C978:E978"/>
    <mergeCell ref="C979:E979"/>
    <mergeCell ref="C980:E980"/>
    <mergeCell ref="C969:E969"/>
    <mergeCell ref="C970:E970"/>
    <mergeCell ref="C971:E971"/>
    <mergeCell ref="C972:N972"/>
    <mergeCell ref="C973:N973"/>
    <mergeCell ref="C974:E974"/>
    <mergeCell ref="C963:E963"/>
    <mergeCell ref="C964:E964"/>
    <mergeCell ref="C965:E965"/>
    <mergeCell ref="C966:E966"/>
    <mergeCell ref="C967:E967"/>
    <mergeCell ref="C968:E968"/>
    <mergeCell ref="C993:E993"/>
    <mergeCell ref="C994:E994"/>
    <mergeCell ref="C995:E995"/>
    <mergeCell ref="C996:E996"/>
    <mergeCell ref="C997:E997"/>
    <mergeCell ref="C998:E998"/>
    <mergeCell ref="C987:N987"/>
    <mergeCell ref="C988:N988"/>
    <mergeCell ref="C989:E989"/>
    <mergeCell ref="C990:E990"/>
    <mergeCell ref="C991:N991"/>
    <mergeCell ref="C992:N992"/>
    <mergeCell ref="C981:E981"/>
    <mergeCell ref="C982:E982"/>
    <mergeCell ref="C983:N983"/>
    <mergeCell ref="C984:E984"/>
    <mergeCell ref="C985:E985"/>
    <mergeCell ref="C986:N986"/>
    <mergeCell ref="C1011:E1011"/>
    <mergeCell ref="C1012:E1012"/>
    <mergeCell ref="C1013:N1013"/>
    <mergeCell ref="C1014:E1014"/>
    <mergeCell ref="C1015:E1015"/>
    <mergeCell ref="C1016:N1016"/>
    <mergeCell ref="C1005:N1005"/>
    <mergeCell ref="C1006:N1006"/>
    <mergeCell ref="C1007:N1007"/>
    <mergeCell ref="C1008:E1008"/>
    <mergeCell ref="C1009:E1009"/>
    <mergeCell ref="C1010:N1010"/>
    <mergeCell ref="C999:E999"/>
    <mergeCell ref="C1000:E1000"/>
    <mergeCell ref="C1001:E1001"/>
    <mergeCell ref="C1002:E1002"/>
    <mergeCell ref="C1003:E1003"/>
    <mergeCell ref="C1004:E1004"/>
    <mergeCell ref="C1029:E1029"/>
    <mergeCell ref="C1030:N1030"/>
    <mergeCell ref="C1031:N1031"/>
    <mergeCell ref="C1032:N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47:E1047"/>
    <mergeCell ref="C1048:E1048"/>
    <mergeCell ref="C1049:N1049"/>
    <mergeCell ref="C1050:N1050"/>
    <mergeCell ref="C1051:N1051"/>
    <mergeCell ref="C1052:E1052"/>
    <mergeCell ref="C1041:E1041"/>
    <mergeCell ref="C1042:E1042"/>
    <mergeCell ref="C1043:E1043"/>
    <mergeCell ref="C1044:E1044"/>
    <mergeCell ref="C1045:E1045"/>
    <mergeCell ref="C1046:E1046"/>
    <mergeCell ref="C1035:N1035"/>
    <mergeCell ref="C1036:N1036"/>
    <mergeCell ref="C1037:E1037"/>
    <mergeCell ref="C1038:E1038"/>
    <mergeCell ref="C1039:E1039"/>
    <mergeCell ref="C1040:E1040"/>
    <mergeCell ref="C1065:E1065"/>
    <mergeCell ref="C1066:E1066"/>
    <mergeCell ref="C1067:E1067"/>
    <mergeCell ref="C1068:E1068"/>
    <mergeCell ref="C1069:N1069"/>
    <mergeCell ref="C1070:N1070"/>
    <mergeCell ref="C1059:E1059"/>
    <mergeCell ref="C1060:E1060"/>
    <mergeCell ref="C1061:E1061"/>
    <mergeCell ref="C1062:E1062"/>
    <mergeCell ref="C1063:E1063"/>
    <mergeCell ref="C1064:E1064"/>
    <mergeCell ref="C1053:E1053"/>
    <mergeCell ref="C1054:N1054"/>
    <mergeCell ref="C1055:N1055"/>
    <mergeCell ref="C1056:N1056"/>
    <mergeCell ref="C1057:E1057"/>
    <mergeCell ref="C1058:E1058"/>
    <mergeCell ref="C1083:E1083"/>
    <mergeCell ref="C1084:E1084"/>
    <mergeCell ref="C1085:N1085"/>
    <mergeCell ref="C1086:N1086"/>
    <mergeCell ref="C1087:N1087"/>
    <mergeCell ref="C1088:E1088"/>
    <mergeCell ref="C1077:E1077"/>
    <mergeCell ref="C1078:E1078"/>
    <mergeCell ref="C1079:E1079"/>
    <mergeCell ref="C1080:E1080"/>
    <mergeCell ref="C1081:E1081"/>
    <mergeCell ref="C1082:E1082"/>
    <mergeCell ref="C1071:N1071"/>
    <mergeCell ref="C1072:E1072"/>
    <mergeCell ref="A1073:N1073"/>
    <mergeCell ref="C1074:E1074"/>
    <mergeCell ref="C1075:N1075"/>
    <mergeCell ref="C1076:E1076"/>
    <mergeCell ref="C1101:E1101"/>
    <mergeCell ref="C1102:E1102"/>
    <mergeCell ref="C1103:E1103"/>
    <mergeCell ref="C1104:N1104"/>
    <mergeCell ref="C1105:N1105"/>
    <mergeCell ref="C1106:N1106"/>
    <mergeCell ref="C1095:E1095"/>
    <mergeCell ref="C1096:E1096"/>
    <mergeCell ref="C1097:E1097"/>
    <mergeCell ref="C1098:E1098"/>
    <mergeCell ref="C1099:E1099"/>
    <mergeCell ref="C1100:E1100"/>
    <mergeCell ref="C1089:E1089"/>
    <mergeCell ref="C1090:N1090"/>
    <mergeCell ref="C1091:N1091"/>
    <mergeCell ref="C1092:E1092"/>
    <mergeCell ref="C1093:E1093"/>
    <mergeCell ref="C1094:E1094"/>
    <mergeCell ref="C1119:E1119"/>
    <mergeCell ref="C1120:E1120"/>
    <mergeCell ref="C1121:E1121"/>
    <mergeCell ref="C1122:E1122"/>
    <mergeCell ref="C1123:E1123"/>
    <mergeCell ref="C1124:N1124"/>
    <mergeCell ref="C1113:E1113"/>
    <mergeCell ref="C1114:E1114"/>
    <mergeCell ref="C1115:E1115"/>
    <mergeCell ref="C1116:E1116"/>
    <mergeCell ref="C1117:E1117"/>
    <mergeCell ref="C1118:E1118"/>
    <mergeCell ref="C1107:N1107"/>
    <mergeCell ref="C1108:E1108"/>
    <mergeCell ref="C1109:E1109"/>
    <mergeCell ref="C1110:N1110"/>
    <mergeCell ref="C1111:N1111"/>
    <mergeCell ref="C1112:E1112"/>
    <mergeCell ref="C1137:E1137"/>
    <mergeCell ref="C1138:E1138"/>
    <mergeCell ref="C1139:E1139"/>
    <mergeCell ref="C1140:E1140"/>
    <mergeCell ref="C1141:E1141"/>
    <mergeCell ref="C1142:E1142"/>
    <mergeCell ref="C1131:N1131"/>
    <mergeCell ref="C1132:E1132"/>
    <mergeCell ref="C1133:E1133"/>
    <mergeCell ref="C1134:E1134"/>
    <mergeCell ref="C1135:E1135"/>
    <mergeCell ref="C1136:E1136"/>
    <mergeCell ref="C1125:N1125"/>
    <mergeCell ref="C1126:N1126"/>
    <mergeCell ref="C1127:E1127"/>
    <mergeCell ref="C1128:E1128"/>
    <mergeCell ref="C1129:N1129"/>
    <mergeCell ref="C1130:N1130"/>
    <mergeCell ref="C1155:E1155"/>
    <mergeCell ref="C1156:E1156"/>
    <mergeCell ref="C1157:E1157"/>
    <mergeCell ref="C1158:E1158"/>
    <mergeCell ref="C1159:E1159"/>
    <mergeCell ref="C1160:E1160"/>
    <mergeCell ref="C1149:E1149"/>
    <mergeCell ref="C1150:N1150"/>
    <mergeCell ref="C1151:N1151"/>
    <mergeCell ref="C1152:N1152"/>
    <mergeCell ref="C1153:E1153"/>
    <mergeCell ref="C1154:E1154"/>
    <mergeCell ref="C1143:E1143"/>
    <mergeCell ref="C1144:N1144"/>
    <mergeCell ref="C1145:N1145"/>
    <mergeCell ref="C1146:N1146"/>
    <mergeCell ref="C1147:N1147"/>
    <mergeCell ref="C1148:E1148"/>
    <mergeCell ref="C1173:N1173"/>
    <mergeCell ref="C1174:E1174"/>
    <mergeCell ref="C1175:E1175"/>
    <mergeCell ref="C1176:E1176"/>
    <mergeCell ref="C1177:E1177"/>
    <mergeCell ref="C1178:E1178"/>
    <mergeCell ref="C1167:N1167"/>
    <mergeCell ref="C1168:N1168"/>
    <mergeCell ref="C1169:E1169"/>
    <mergeCell ref="C1170:E1170"/>
    <mergeCell ref="C1171:N1171"/>
    <mergeCell ref="C1172:N1172"/>
    <mergeCell ref="C1161:E1161"/>
    <mergeCell ref="C1162:E1162"/>
    <mergeCell ref="C1163:E1163"/>
    <mergeCell ref="C1164:E1164"/>
    <mergeCell ref="C1165:N1165"/>
    <mergeCell ref="C1166:N1166"/>
    <mergeCell ref="C1191:E1191"/>
    <mergeCell ref="C1192:N1192"/>
    <mergeCell ref="C1193:N1193"/>
    <mergeCell ref="C1194:E1194"/>
    <mergeCell ref="C1195:E1195"/>
    <mergeCell ref="C1196:E1196"/>
    <mergeCell ref="C1185:E1185"/>
    <mergeCell ref="C1186:N1186"/>
    <mergeCell ref="C1187:N1187"/>
    <mergeCell ref="C1188:N1188"/>
    <mergeCell ref="C1189:N1189"/>
    <mergeCell ref="C1190:E1190"/>
    <mergeCell ref="C1179:E1179"/>
    <mergeCell ref="C1180:E1180"/>
    <mergeCell ref="C1181:E1181"/>
    <mergeCell ref="C1182:E1182"/>
    <mergeCell ref="C1183:E1183"/>
    <mergeCell ref="C1184:E1184"/>
    <mergeCell ref="C1209:N1209"/>
    <mergeCell ref="C1210:E1210"/>
    <mergeCell ref="C1211:E1211"/>
    <mergeCell ref="C1212:N1212"/>
    <mergeCell ref="C1213:N1213"/>
    <mergeCell ref="C1214:E1214"/>
    <mergeCell ref="C1203:E1203"/>
    <mergeCell ref="C1204:E1204"/>
    <mergeCell ref="C1205:E1205"/>
    <mergeCell ref="C1206:N1206"/>
    <mergeCell ref="C1207:N1207"/>
    <mergeCell ref="C1208:N1208"/>
    <mergeCell ref="C1197:E1197"/>
    <mergeCell ref="C1198:E1198"/>
    <mergeCell ref="C1199:E1199"/>
    <mergeCell ref="C1200:E1200"/>
    <mergeCell ref="C1201:E1201"/>
    <mergeCell ref="C1202:E1202"/>
    <mergeCell ref="C1227:N1227"/>
    <mergeCell ref="C1228:N1228"/>
    <mergeCell ref="C1229:N1229"/>
    <mergeCell ref="C1230:E1230"/>
    <mergeCell ref="C1231:E1231"/>
    <mergeCell ref="C1232:N1232"/>
    <mergeCell ref="C1221:E1221"/>
    <mergeCell ref="C1222:E1222"/>
    <mergeCell ref="C1223:E1223"/>
    <mergeCell ref="C1224:E1224"/>
    <mergeCell ref="C1225:E1225"/>
    <mergeCell ref="C1226:N1226"/>
    <mergeCell ref="C1215:E1215"/>
    <mergeCell ref="C1216:E1216"/>
    <mergeCell ref="C1217:E1217"/>
    <mergeCell ref="C1218:E1218"/>
    <mergeCell ref="C1219:E1219"/>
    <mergeCell ref="C1220:E1220"/>
    <mergeCell ref="C1245:E1245"/>
    <mergeCell ref="C1246:N1246"/>
    <mergeCell ref="C1247:N1247"/>
    <mergeCell ref="C1248:N1248"/>
    <mergeCell ref="C1249:N1249"/>
    <mergeCell ref="C1250:E1250"/>
    <mergeCell ref="C1239:E1239"/>
    <mergeCell ref="C1240:E1240"/>
    <mergeCell ref="C1241:E1241"/>
    <mergeCell ref="C1242:E1242"/>
    <mergeCell ref="C1243:E1243"/>
    <mergeCell ref="C1244:E1244"/>
    <mergeCell ref="C1233:N1233"/>
    <mergeCell ref="C1234:E1234"/>
    <mergeCell ref="C1235:E1235"/>
    <mergeCell ref="C1236:E1236"/>
    <mergeCell ref="C1237:E1237"/>
    <mergeCell ref="C1238:E1238"/>
    <mergeCell ref="C1263:E1263"/>
    <mergeCell ref="C1264:E1264"/>
    <mergeCell ref="C1265:E1265"/>
    <mergeCell ref="C1266:N1266"/>
    <mergeCell ref="C1267:N1267"/>
    <mergeCell ref="C1268:N1268"/>
    <mergeCell ref="C1257:E1257"/>
    <mergeCell ref="C1258:E1258"/>
    <mergeCell ref="C1259:E1259"/>
    <mergeCell ref="C1260:E1260"/>
    <mergeCell ref="C1261:E1261"/>
    <mergeCell ref="C1262:E1262"/>
    <mergeCell ref="C1251:E1251"/>
    <mergeCell ref="C1252:N1252"/>
    <mergeCell ref="C1253:N1253"/>
    <mergeCell ref="C1254:E1254"/>
    <mergeCell ref="C1255:E1255"/>
    <mergeCell ref="C1256:E1256"/>
    <mergeCell ref="C1281:E1281"/>
    <mergeCell ref="C1282:E1282"/>
    <mergeCell ref="C1283:E1283"/>
    <mergeCell ref="C1284:E1284"/>
    <mergeCell ref="C1285:E1285"/>
    <mergeCell ref="C1286:E1286"/>
    <mergeCell ref="C1275:E1275"/>
    <mergeCell ref="C1276:E1276"/>
    <mergeCell ref="C1277:E1277"/>
    <mergeCell ref="C1278:E1278"/>
    <mergeCell ref="C1279:E1279"/>
    <mergeCell ref="C1280:E1280"/>
    <mergeCell ref="C1269:N1269"/>
    <mergeCell ref="C1270:E1270"/>
    <mergeCell ref="C1271:E1271"/>
    <mergeCell ref="C1272:N1272"/>
    <mergeCell ref="C1273:N1273"/>
    <mergeCell ref="C1274:N1274"/>
    <mergeCell ref="C1300:E1300"/>
    <mergeCell ref="C1301:E1301"/>
    <mergeCell ref="C1302:E1302"/>
    <mergeCell ref="C1303:E1303"/>
    <mergeCell ref="C1304:E1304"/>
    <mergeCell ref="C1305:E1305"/>
    <mergeCell ref="A1294:N1294"/>
    <mergeCell ref="A1295:N1295"/>
    <mergeCell ref="C1296:E1296"/>
    <mergeCell ref="C1297:N1297"/>
    <mergeCell ref="C1298:N1298"/>
    <mergeCell ref="C1299:E1299"/>
    <mergeCell ref="C1287:N1287"/>
    <mergeCell ref="C1288:N1288"/>
    <mergeCell ref="C1289:N1289"/>
    <mergeCell ref="C1290:N1290"/>
    <mergeCell ref="C1291:E1291"/>
    <mergeCell ref="C1293:K1293"/>
    <mergeCell ref="C1318:E1318"/>
    <mergeCell ref="C1319:E1319"/>
    <mergeCell ref="C1320:E1320"/>
    <mergeCell ref="C1321:E1321"/>
    <mergeCell ref="C1322:E1322"/>
    <mergeCell ref="C1323:E1323"/>
    <mergeCell ref="C1312:N1312"/>
    <mergeCell ref="C1313:N1313"/>
    <mergeCell ref="C1314:E1314"/>
    <mergeCell ref="C1315:E1315"/>
    <mergeCell ref="C1316:N1316"/>
    <mergeCell ref="C1317:N1317"/>
    <mergeCell ref="C1306:E1306"/>
    <mergeCell ref="C1307:E1307"/>
    <mergeCell ref="C1308:E1308"/>
    <mergeCell ref="C1309:E1309"/>
    <mergeCell ref="C1310:E1310"/>
    <mergeCell ref="C1311:N1311"/>
    <mergeCell ref="C1336:N1336"/>
    <mergeCell ref="C1337:E1337"/>
    <mergeCell ref="C1338:E1338"/>
    <mergeCell ref="C1339:E1339"/>
    <mergeCell ref="C1340:E1340"/>
    <mergeCell ref="C1341:E1341"/>
    <mergeCell ref="C1330:N1330"/>
    <mergeCell ref="C1331:N1331"/>
    <mergeCell ref="C1332:N1332"/>
    <mergeCell ref="C1333:E1333"/>
    <mergeCell ref="C1334:E1334"/>
    <mergeCell ref="C1335:N1335"/>
    <mergeCell ref="C1324:E1324"/>
    <mergeCell ref="C1325:E1325"/>
    <mergeCell ref="C1326:E1326"/>
    <mergeCell ref="C1327:E1327"/>
    <mergeCell ref="C1328:E1328"/>
    <mergeCell ref="C1329:E1329"/>
    <mergeCell ref="C1354:E1354"/>
    <mergeCell ref="C1355:N1355"/>
    <mergeCell ref="C1356:E1356"/>
    <mergeCell ref="C1357:E1357"/>
    <mergeCell ref="C1358:E1358"/>
    <mergeCell ref="C1359:E1359"/>
    <mergeCell ref="C1348:E1348"/>
    <mergeCell ref="C1349:N1349"/>
    <mergeCell ref="C1350:N1350"/>
    <mergeCell ref="C1351:N1351"/>
    <mergeCell ref="C1352:E1352"/>
    <mergeCell ref="A1353:N1353"/>
    <mergeCell ref="C1342:E1342"/>
    <mergeCell ref="C1343:E1343"/>
    <mergeCell ref="C1344:E1344"/>
    <mergeCell ref="C1345:E1345"/>
    <mergeCell ref="C1346:E1346"/>
    <mergeCell ref="C1347:E1347"/>
    <mergeCell ref="C1372:E1372"/>
    <mergeCell ref="C1373:E1373"/>
    <mergeCell ref="C1374:E1374"/>
    <mergeCell ref="C1375:E1375"/>
    <mergeCell ref="C1376:E1376"/>
    <mergeCell ref="C1377:E1377"/>
    <mergeCell ref="C1366:N1366"/>
    <mergeCell ref="C1367:N1367"/>
    <mergeCell ref="C1368:E1368"/>
    <mergeCell ref="C1369:E1369"/>
    <mergeCell ref="C1370:N1370"/>
    <mergeCell ref="C1371:E1371"/>
    <mergeCell ref="C1360:E1360"/>
    <mergeCell ref="C1361:E1361"/>
    <mergeCell ref="C1362:E1362"/>
    <mergeCell ref="C1363:E1363"/>
    <mergeCell ref="C1364:E1364"/>
    <mergeCell ref="C1365:N1365"/>
    <mergeCell ref="C1390:E1390"/>
    <mergeCell ref="C1391:E1391"/>
    <mergeCell ref="C1392:E1392"/>
    <mergeCell ref="C1393:E1393"/>
    <mergeCell ref="C1394:E1394"/>
    <mergeCell ref="C1395:E1395"/>
    <mergeCell ref="C1384:N1384"/>
    <mergeCell ref="C1385:N1385"/>
    <mergeCell ref="C1386:E1386"/>
    <mergeCell ref="C1387:E1387"/>
    <mergeCell ref="C1388:N1388"/>
    <mergeCell ref="C1389:N1389"/>
    <mergeCell ref="C1378:E1378"/>
    <mergeCell ref="C1379:E1379"/>
    <mergeCell ref="C1380:E1380"/>
    <mergeCell ref="C1381:E1381"/>
    <mergeCell ref="C1382:E1382"/>
    <mergeCell ref="C1383:N1383"/>
    <mergeCell ref="C1408:N1408"/>
    <mergeCell ref="C1409:N1409"/>
    <mergeCell ref="C1410:E1410"/>
    <mergeCell ref="C1411:E1411"/>
    <mergeCell ref="C1412:E1412"/>
    <mergeCell ref="C1413:E1413"/>
    <mergeCell ref="C1402:N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426:E1426"/>
    <mergeCell ref="C1427:N1427"/>
    <mergeCell ref="C1428:N1428"/>
    <mergeCell ref="C1429:N1429"/>
    <mergeCell ref="C1430:E1430"/>
    <mergeCell ref="C1431:E1431"/>
    <mergeCell ref="C1420:E1420"/>
    <mergeCell ref="C1421:E1421"/>
    <mergeCell ref="C1422:N1422"/>
    <mergeCell ref="C1423:N1423"/>
    <mergeCell ref="C1424:N1424"/>
    <mergeCell ref="C1425:E1425"/>
    <mergeCell ref="C1414:E1414"/>
    <mergeCell ref="C1415:E1415"/>
    <mergeCell ref="C1416:E1416"/>
    <mergeCell ref="C1417:E1417"/>
    <mergeCell ref="C1418:E1418"/>
    <mergeCell ref="C1419:E1419"/>
    <mergeCell ref="C1444:N1444"/>
    <mergeCell ref="C1445:N1445"/>
    <mergeCell ref="C1446:E1446"/>
    <mergeCell ref="C1447:E1447"/>
    <mergeCell ref="C1448:N1448"/>
    <mergeCell ref="C1449:N1449"/>
    <mergeCell ref="C1438:E1438"/>
    <mergeCell ref="C1439:E1439"/>
    <mergeCell ref="C1440:E1440"/>
    <mergeCell ref="C1441:E1441"/>
    <mergeCell ref="C1442:N1442"/>
    <mergeCell ref="C1443:N1443"/>
    <mergeCell ref="C1432:E1432"/>
    <mergeCell ref="C1433:E1433"/>
    <mergeCell ref="C1434:E1434"/>
    <mergeCell ref="C1435:E1435"/>
    <mergeCell ref="C1436:E1436"/>
    <mergeCell ref="C1437:E1437"/>
    <mergeCell ref="C1462:E1462"/>
    <mergeCell ref="C1463:N1463"/>
    <mergeCell ref="C1464:N1464"/>
    <mergeCell ref="C1465:N1465"/>
    <mergeCell ref="C1466:N1466"/>
    <mergeCell ref="C1467:E1467"/>
    <mergeCell ref="C1456:E1456"/>
    <mergeCell ref="C1457:E1457"/>
    <mergeCell ref="C1458:E1458"/>
    <mergeCell ref="C1459:E1459"/>
    <mergeCell ref="C1460:E1460"/>
    <mergeCell ref="C1461:E1461"/>
    <mergeCell ref="C1450:N1450"/>
    <mergeCell ref="C1451:E1451"/>
    <mergeCell ref="C1452:E1452"/>
    <mergeCell ref="C1453:E1453"/>
    <mergeCell ref="C1454:E1454"/>
    <mergeCell ref="C1455:E1455"/>
    <mergeCell ref="C1480:E1480"/>
    <mergeCell ref="C1481:E1481"/>
    <mergeCell ref="C1482:E1482"/>
    <mergeCell ref="C1483:E1483"/>
    <mergeCell ref="C1484:N1484"/>
    <mergeCell ref="C1485:N1485"/>
    <mergeCell ref="C1474:E1474"/>
    <mergeCell ref="C1475:E1475"/>
    <mergeCell ref="C1476:E1476"/>
    <mergeCell ref="C1477:E1477"/>
    <mergeCell ref="C1478:E1478"/>
    <mergeCell ref="C1479:E1479"/>
    <mergeCell ref="C1468:E1468"/>
    <mergeCell ref="C1469:N1469"/>
    <mergeCell ref="C1470:N1470"/>
    <mergeCell ref="C1471:N1471"/>
    <mergeCell ref="C1472:E1472"/>
    <mergeCell ref="C1473:E1473"/>
    <mergeCell ref="C1498:E1498"/>
    <mergeCell ref="C1499:E1499"/>
    <mergeCell ref="C1500:E1500"/>
    <mergeCell ref="C1501:E1501"/>
    <mergeCell ref="C1502:E1502"/>
    <mergeCell ref="C1503:E1503"/>
    <mergeCell ref="C1492:E1492"/>
    <mergeCell ref="C1493:E1493"/>
    <mergeCell ref="C1494:E1494"/>
    <mergeCell ref="C1495:E1495"/>
    <mergeCell ref="C1496:E1496"/>
    <mergeCell ref="C1497:E1497"/>
    <mergeCell ref="C1486:N1486"/>
    <mergeCell ref="C1487:N1487"/>
    <mergeCell ref="C1488:E1488"/>
    <mergeCell ref="C1489:E1489"/>
    <mergeCell ref="C1490:N1490"/>
    <mergeCell ref="C1491:N1491"/>
    <mergeCell ref="C1516:E1516"/>
    <mergeCell ref="C1517:E1517"/>
    <mergeCell ref="C1518:E1518"/>
    <mergeCell ref="C1519:E1519"/>
    <mergeCell ref="C1520:E1520"/>
    <mergeCell ref="C1521:E1521"/>
    <mergeCell ref="C1510:N1510"/>
    <mergeCell ref="C1511:N1511"/>
    <mergeCell ref="C1512:E1512"/>
    <mergeCell ref="C1513:E1513"/>
    <mergeCell ref="C1514:E1514"/>
    <mergeCell ref="C1515:E1515"/>
    <mergeCell ref="C1504:N1504"/>
    <mergeCell ref="C1505:N1505"/>
    <mergeCell ref="C1506:N1506"/>
    <mergeCell ref="C1507:N1507"/>
    <mergeCell ref="C1508:E1508"/>
    <mergeCell ref="C1509:E1509"/>
    <mergeCell ref="C1534:E1534"/>
    <mergeCell ref="C1535:E1535"/>
    <mergeCell ref="C1536:E1536"/>
    <mergeCell ref="C1537:E1537"/>
    <mergeCell ref="C1538:E1538"/>
    <mergeCell ref="C1539:E1539"/>
    <mergeCell ref="C1528:E1528"/>
    <mergeCell ref="C1529:E1529"/>
    <mergeCell ref="C1530:N1530"/>
    <mergeCell ref="C1531:N1531"/>
    <mergeCell ref="C1532:E1532"/>
    <mergeCell ref="C1533:E1533"/>
    <mergeCell ref="C1522:E1522"/>
    <mergeCell ref="C1523:E1523"/>
    <mergeCell ref="C1524:N1524"/>
    <mergeCell ref="C1525:N1525"/>
    <mergeCell ref="C1526:N1526"/>
    <mergeCell ref="C1527:N1527"/>
    <mergeCell ref="C1552:E1552"/>
    <mergeCell ref="C1553:E1553"/>
    <mergeCell ref="C1554:E1554"/>
    <mergeCell ref="C1555:E1555"/>
    <mergeCell ref="C1556:E1556"/>
    <mergeCell ref="C1557:E1557"/>
    <mergeCell ref="C1546:N1546"/>
    <mergeCell ref="C1547:N1547"/>
    <mergeCell ref="C1548:E1548"/>
    <mergeCell ref="C1549:E1549"/>
    <mergeCell ref="C1550:N1550"/>
    <mergeCell ref="C1551:N1551"/>
    <mergeCell ref="C1540:E1540"/>
    <mergeCell ref="C1541:E1541"/>
    <mergeCell ref="C1542:E1542"/>
    <mergeCell ref="C1543:E1543"/>
    <mergeCell ref="C1544:N1544"/>
    <mergeCell ref="C1545:N1545"/>
    <mergeCell ref="C1570:N1570"/>
    <mergeCell ref="C1571:N1571"/>
    <mergeCell ref="C1572:N1572"/>
    <mergeCell ref="C1573:E1573"/>
    <mergeCell ref="C1574:E1574"/>
    <mergeCell ref="C1575:E1575"/>
    <mergeCell ref="C1564:N1564"/>
    <mergeCell ref="C1565:N1565"/>
    <mergeCell ref="C1566:N1566"/>
    <mergeCell ref="C1567:N1567"/>
    <mergeCell ref="C1568:E1568"/>
    <mergeCell ref="C1569:E1569"/>
    <mergeCell ref="C1558:E1558"/>
    <mergeCell ref="C1559:E1559"/>
    <mergeCell ref="C1560:E1560"/>
    <mergeCell ref="C1561:E1561"/>
    <mergeCell ref="C1562:E1562"/>
    <mergeCell ref="C1563:E1563"/>
    <mergeCell ref="C1588:N1588"/>
    <mergeCell ref="C1589:E1589"/>
    <mergeCell ref="C1590:E1590"/>
    <mergeCell ref="C1591:N1591"/>
    <mergeCell ref="C1592:N1592"/>
    <mergeCell ref="C1593:N1593"/>
    <mergeCell ref="C1582:E1582"/>
    <mergeCell ref="C1583:E1583"/>
    <mergeCell ref="C1584:E1584"/>
    <mergeCell ref="C1585:N1585"/>
    <mergeCell ref="C1586:N1586"/>
    <mergeCell ref="C1587:N1587"/>
    <mergeCell ref="C1576:E1576"/>
    <mergeCell ref="C1577:E1577"/>
    <mergeCell ref="C1578:E1578"/>
    <mergeCell ref="C1579:E1579"/>
    <mergeCell ref="C1580:E1580"/>
    <mergeCell ref="C1581:E1581"/>
    <mergeCell ref="C1606:N1606"/>
    <mergeCell ref="C1607:N1607"/>
    <mergeCell ref="C1608:N1608"/>
    <mergeCell ref="C1609:N1609"/>
    <mergeCell ref="C1610:E1610"/>
    <mergeCell ref="C1611:E1611"/>
    <mergeCell ref="C1600:E1600"/>
    <mergeCell ref="C1601:E1601"/>
    <mergeCell ref="C1602:E1602"/>
    <mergeCell ref="C1603:E1603"/>
    <mergeCell ref="C1604:E1604"/>
    <mergeCell ref="C1605:E1605"/>
    <mergeCell ref="C1594:E1594"/>
    <mergeCell ref="C1595:E1595"/>
    <mergeCell ref="C1596:E1596"/>
    <mergeCell ref="C1597:E1597"/>
    <mergeCell ref="C1598:E1598"/>
    <mergeCell ref="C1599:E1599"/>
    <mergeCell ref="C1624:E1624"/>
    <mergeCell ref="C1625:E1625"/>
    <mergeCell ref="C1626:N1626"/>
    <mergeCell ref="C1627:N1627"/>
    <mergeCell ref="C1628:N1628"/>
    <mergeCell ref="C1629:N1629"/>
    <mergeCell ref="C1618:E1618"/>
    <mergeCell ref="C1619:E1619"/>
    <mergeCell ref="C1620:E1620"/>
    <mergeCell ref="C1621:E1621"/>
    <mergeCell ref="C1622:E1622"/>
    <mergeCell ref="C1623:E1623"/>
    <mergeCell ref="C1612:N1612"/>
    <mergeCell ref="C1613:N1613"/>
    <mergeCell ref="C1614:E1614"/>
    <mergeCell ref="C1615:E1615"/>
    <mergeCell ref="C1616:E1616"/>
    <mergeCell ref="C1617:E1617"/>
    <mergeCell ref="C1642:E1642"/>
    <mergeCell ref="C1643:E1643"/>
    <mergeCell ref="C1644:E1644"/>
    <mergeCell ref="C1645:E1645"/>
    <mergeCell ref="C1646:N1646"/>
    <mergeCell ref="C1647:N1647"/>
    <mergeCell ref="C1636:E1636"/>
    <mergeCell ref="C1637:E1637"/>
    <mergeCell ref="C1638:E1638"/>
    <mergeCell ref="C1639:E1639"/>
    <mergeCell ref="C1640:E1640"/>
    <mergeCell ref="C1641:E1641"/>
    <mergeCell ref="C1630:E1630"/>
    <mergeCell ref="C1631:E1631"/>
    <mergeCell ref="C1632:N1632"/>
    <mergeCell ref="C1633:N1633"/>
    <mergeCell ref="C1634:E1634"/>
    <mergeCell ref="C1635:E1635"/>
    <mergeCell ref="C1661:E1661"/>
    <mergeCell ref="C1662:E1662"/>
    <mergeCell ref="C1663:N1663"/>
    <mergeCell ref="C1664:E1664"/>
    <mergeCell ref="C1665:E1665"/>
    <mergeCell ref="C1666:E1666"/>
    <mergeCell ref="C1655:E1655"/>
    <mergeCell ref="C1656:E1656"/>
    <mergeCell ref="C1657:E1657"/>
    <mergeCell ref="C1658:E1658"/>
    <mergeCell ref="C1659:E1659"/>
    <mergeCell ref="C1660:E1660"/>
    <mergeCell ref="C1648:N1648"/>
    <mergeCell ref="C1649:E1649"/>
    <mergeCell ref="C1651:K1651"/>
    <mergeCell ref="A1652:N1652"/>
    <mergeCell ref="C1653:E1653"/>
    <mergeCell ref="C1654:N1654"/>
    <mergeCell ref="C1681:K1681"/>
    <mergeCell ref="C1682:K1682"/>
    <mergeCell ref="C1683:K1683"/>
    <mergeCell ref="C1684:K1684"/>
    <mergeCell ref="C1685:K1685"/>
    <mergeCell ref="C1686:K1686"/>
    <mergeCell ref="C1675:K1675"/>
    <mergeCell ref="C1676:K1676"/>
    <mergeCell ref="C1677:K1677"/>
    <mergeCell ref="C1678:K1678"/>
    <mergeCell ref="C1679:K1679"/>
    <mergeCell ref="C1680:K1680"/>
    <mergeCell ref="C1667:E1667"/>
    <mergeCell ref="C1668:E1668"/>
    <mergeCell ref="C1669:E1669"/>
    <mergeCell ref="C1670:E1670"/>
    <mergeCell ref="C1672:K1672"/>
    <mergeCell ref="C1674:K1674"/>
    <mergeCell ref="C1699:K1699"/>
    <mergeCell ref="C1700:K1700"/>
    <mergeCell ref="C1701:K1701"/>
    <mergeCell ref="C1702:K1702"/>
    <mergeCell ref="C1703:K1703"/>
    <mergeCell ref="C1704:K1704"/>
    <mergeCell ref="C1693:K1693"/>
    <mergeCell ref="C1694:K1694"/>
    <mergeCell ref="C1695:K1695"/>
    <mergeCell ref="C1696:K1696"/>
    <mergeCell ref="C1697:K1697"/>
    <mergeCell ref="C1698:K1698"/>
    <mergeCell ref="C1687:K1687"/>
    <mergeCell ref="C1688:K1688"/>
    <mergeCell ref="C1689:K1689"/>
    <mergeCell ref="C1690:K1690"/>
    <mergeCell ref="C1691:K1691"/>
    <mergeCell ref="C1692:K1692"/>
    <mergeCell ref="A1724:N1724"/>
    <mergeCell ref="C1718:L1718"/>
    <mergeCell ref="C1719:G1719"/>
    <mergeCell ref="H1719:L1719"/>
    <mergeCell ref="C1720:L1720"/>
    <mergeCell ref="A1722:N1722"/>
    <mergeCell ref="A1723:N1723"/>
    <mergeCell ref="C1711:K1711"/>
    <mergeCell ref="C1712:K1712"/>
    <mergeCell ref="C1713:K1713"/>
    <mergeCell ref="C1714:K1714"/>
    <mergeCell ref="C1717:G1717"/>
    <mergeCell ref="H1717:L1717"/>
    <mergeCell ref="C1705:K1705"/>
    <mergeCell ref="C1706:K1706"/>
    <mergeCell ref="C1707:K1707"/>
    <mergeCell ref="C1708:K1708"/>
    <mergeCell ref="C1709:K1709"/>
    <mergeCell ref="C1710:K17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3BD7-5FCF-4ADF-B707-F4DDA8DEDC9A}">
  <sheetPr>
    <tabColor rgb="FFFF0000"/>
    <pageSetUpPr fitToPage="1"/>
  </sheetPr>
  <dimension ref="A1:IA1726"/>
  <sheetViews>
    <sheetView topLeftCell="A74" workbookViewId="0">
      <selection activeCell="S1704" sqref="S1704"/>
    </sheetView>
  </sheetViews>
  <sheetFormatPr defaultColWidth="9.140625" defaultRowHeight="11.25" customHeight="1" x14ac:dyDescent="0.2"/>
  <cols>
    <col min="1" max="1" width="8.85546875" style="194" customWidth="1"/>
    <col min="2" max="2" width="20.140625" style="155" customWidth="1"/>
    <col min="3" max="4" width="10.42578125" style="155" customWidth="1"/>
    <col min="5" max="5" width="13.28515625" style="155" customWidth="1"/>
    <col min="6" max="6" width="8.5703125" style="155" customWidth="1"/>
    <col min="7" max="7" width="10.7109375" style="155" customWidth="1"/>
    <col min="8" max="8" width="8.42578125" style="155" customWidth="1"/>
    <col min="9" max="9" width="13.140625" style="155" customWidth="1"/>
    <col min="10" max="10" width="12.28515625" style="155" customWidth="1"/>
    <col min="11" max="11" width="8.5703125" style="155" customWidth="1"/>
    <col min="12" max="12" width="13" style="155" customWidth="1"/>
    <col min="13" max="13" width="7.85546875" style="155" customWidth="1"/>
    <col min="14" max="14" width="13.28515625" style="155" customWidth="1"/>
    <col min="15" max="15" width="1.140625" style="155" hidden="1" customWidth="1"/>
    <col min="16" max="16" width="73.85546875" style="155" hidden="1" customWidth="1"/>
    <col min="17" max="17" width="83.42578125" style="155" hidden="1" customWidth="1"/>
    <col min="18" max="24" width="9.140625" style="155"/>
    <col min="25" max="40" width="87.28515625" style="164" hidden="1" customWidth="1"/>
    <col min="41" max="46" width="71.7109375" style="164" hidden="1" customWidth="1"/>
    <col min="47" max="54" width="87.28515625" style="164" hidden="1" customWidth="1"/>
    <col min="55" max="60" width="71.7109375" style="164" hidden="1" customWidth="1"/>
    <col min="61" max="68" width="87.28515625" style="164" hidden="1" customWidth="1"/>
    <col min="69" max="74" width="71.7109375" style="164" hidden="1" customWidth="1"/>
    <col min="75" max="82" width="87.28515625" style="164" hidden="1" customWidth="1"/>
    <col min="83" max="88" width="71.7109375" style="164" hidden="1" customWidth="1"/>
    <col min="89" max="96" width="87.28515625" style="164" hidden="1" customWidth="1"/>
    <col min="97" max="102" width="71.7109375" style="164" hidden="1" customWidth="1"/>
    <col min="103" max="110" width="87.28515625" style="164" hidden="1" customWidth="1"/>
    <col min="111" max="152" width="159" style="164" hidden="1" customWidth="1"/>
    <col min="153" max="155" width="32.28515625" style="164" hidden="1" customWidth="1"/>
    <col min="156" max="157" width="159" style="164" hidden="1" customWidth="1"/>
    <col min="158" max="160" width="34.140625" style="164" hidden="1" customWidth="1"/>
    <col min="161" max="162" width="130" style="164" hidden="1" customWidth="1"/>
    <col min="163" max="166" width="34.140625" style="164" hidden="1" customWidth="1"/>
    <col min="167" max="167" width="130" style="164" hidden="1" customWidth="1"/>
    <col min="168" max="173" width="95.85546875" style="164" hidden="1" customWidth="1"/>
    <col min="174" max="178" width="53.42578125" style="164" hidden="1" customWidth="1"/>
    <col min="179" max="183" width="55.42578125" style="164" hidden="1" customWidth="1"/>
    <col min="184" max="188" width="53.42578125" style="164" hidden="1" customWidth="1"/>
    <col min="189" max="193" width="55.42578125" style="164" hidden="1" customWidth="1"/>
    <col min="194" max="235" width="159" style="164" hidden="1" customWidth="1"/>
    <col min="236" max="16384" width="9.140625" style="155"/>
  </cols>
  <sheetData>
    <row r="1" spans="1:138" s="117" customFormat="1" ht="15" x14ac:dyDescent="0.25">
      <c r="B1" s="194"/>
      <c r="C1" s="194"/>
      <c r="D1" s="194"/>
      <c r="E1" s="194"/>
      <c r="F1" s="194"/>
      <c r="G1" s="194"/>
      <c r="H1" s="194"/>
      <c r="I1" s="194"/>
      <c r="J1" s="195"/>
      <c r="K1" s="195"/>
      <c r="L1" s="195"/>
      <c r="M1" s="195"/>
      <c r="N1" s="196" t="s">
        <v>0</v>
      </c>
    </row>
    <row r="2" spans="1:138" s="117" customFormat="1" ht="11.25" customHeight="1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8"/>
      <c r="K2" s="198"/>
      <c r="L2" s="198"/>
      <c r="M2" s="198"/>
      <c r="N2" s="196" t="s">
        <v>610</v>
      </c>
    </row>
    <row r="3" spans="1:138" s="117" customFormat="1" ht="8.25" customHeight="1" x14ac:dyDescent="0.2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9"/>
    </row>
    <row r="4" spans="1:138" s="117" customFormat="1" ht="2.25" customHeight="1" x14ac:dyDescent="0.25">
      <c r="A4" s="200"/>
      <c r="B4" s="20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</row>
    <row r="5" spans="1:138" s="117" customFormat="1" ht="11.25" customHeight="1" x14ac:dyDescent="0.25">
      <c r="A5" s="200" t="s">
        <v>2</v>
      </c>
      <c r="B5" s="201"/>
      <c r="C5" s="197"/>
      <c r="E5" s="197"/>
      <c r="F5" s="197"/>
      <c r="G5" s="358" t="s">
        <v>3</v>
      </c>
      <c r="H5" s="358"/>
      <c r="I5" s="358"/>
      <c r="J5" s="358"/>
      <c r="K5" s="358"/>
      <c r="L5" s="358"/>
      <c r="M5" s="358"/>
      <c r="N5" s="358"/>
      <c r="Y5" s="202" t="s">
        <v>3</v>
      </c>
      <c r="Z5" s="202" t="s">
        <v>9</v>
      </c>
      <c r="AA5" s="202" t="s">
        <v>9</v>
      </c>
      <c r="AB5" s="202" t="s">
        <v>9</v>
      </c>
      <c r="AC5" s="202" t="s">
        <v>9</v>
      </c>
      <c r="AD5" s="202" t="s">
        <v>9</v>
      </c>
      <c r="AE5" s="202" t="s">
        <v>9</v>
      </c>
      <c r="AF5" s="202" t="s">
        <v>9</v>
      </c>
    </row>
    <row r="6" spans="1:138" s="117" customFormat="1" ht="56.25" customHeight="1" x14ac:dyDescent="0.25">
      <c r="A6" s="200" t="s">
        <v>4</v>
      </c>
      <c r="B6" s="201"/>
      <c r="C6" s="197"/>
      <c r="E6" s="203"/>
      <c r="F6" s="203"/>
      <c r="G6" s="366" t="s">
        <v>5</v>
      </c>
      <c r="H6" s="366"/>
      <c r="I6" s="366"/>
      <c r="J6" s="366"/>
      <c r="K6" s="366"/>
      <c r="L6" s="366"/>
      <c r="M6" s="366"/>
      <c r="N6" s="366"/>
      <c r="AG6" s="202" t="s">
        <v>5</v>
      </c>
      <c r="AH6" s="202" t="s">
        <v>9</v>
      </c>
      <c r="AI6" s="202" t="s">
        <v>9</v>
      </c>
      <c r="AJ6" s="202" t="s">
        <v>9</v>
      </c>
      <c r="AK6" s="202" t="s">
        <v>9</v>
      </c>
      <c r="AL6" s="202" t="s">
        <v>9</v>
      </c>
      <c r="AM6" s="202" t="s">
        <v>9</v>
      </c>
      <c r="AN6" s="202" t="s">
        <v>9</v>
      </c>
    </row>
    <row r="7" spans="1:138" s="117" customFormat="1" ht="45" customHeight="1" x14ac:dyDescent="0.25">
      <c r="A7" s="365" t="s">
        <v>6</v>
      </c>
      <c r="B7" s="365"/>
      <c r="C7" s="365"/>
      <c r="D7" s="365"/>
      <c r="E7" s="365"/>
      <c r="F7" s="365"/>
      <c r="G7" s="366" t="s">
        <v>7</v>
      </c>
      <c r="H7" s="366"/>
      <c r="I7" s="366"/>
      <c r="J7" s="366"/>
      <c r="K7" s="366"/>
      <c r="L7" s="366"/>
      <c r="M7" s="366"/>
      <c r="N7" s="366"/>
      <c r="P7" s="204" t="s">
        <v>6</v>
      </c>
      <c r="Q7" s="205" t="s">
        <v>7</v>
      </c>
      <c r="R7" s="202"/>
      <c r="S7" s="202"/>
      <c r="T7" s="202"/>
      <c r="U7" s="202"/>
      <c r="V7" s="202"/>
      <c r="W7" s="202"/>
      <c r="X7" s="202"/>
      <c r="AO7" s="202" t="s">
        <v>6</v>
      </c>
      <c r="AP7" s="202" t="s">
        <v>9</v>
      </c>
      <c r="AQ7" s="202" t="s">
        <v>9</v>
      </c>
      <c r="AR7" s="202" t="s">
        <v>9</v>
      </c>
      <c r="AS7" s="202" t="s">
        <v>9</v>
      </c>
      <c r="AT7" s="202" t="s">
        <v>9</v>
      </c>
      <c r="AU7" s="202" t="s">
        <v>7</v>
      </c>
      <c r="AV7" s="202" t="s">
        <v>9</v>
      </c>
      <c r="AW7" s="202" t="s">
        <v>9</v>
      </c>
      <c r="AX7" s="202" t="s">
        <v>9</v>
      </c>
      <c r="AY7" s="202" t="s">
        <v>9</v>
      </c>
      <c r="AZ7" s="202" t="s">
        <v>9</v>
      </c>
      <c r="BA7" s="202" t="s">
        <v>9</v>
      </c>
      <c r="BB7" s="202" t="s">
        <v>9</v>
      </c>
    </row>
    <row r="8" spans="1:138" s="117" customFormat="1" ht="67.5" customHeight="1" x14ac:dyDescent="0.25">
      <c r="A8" s="368" t="s">
        <v>8</v>
      </c>
      <c r="B8" s="368"/>
      <c r="C8" s="368"/>
      <c r="D8" s="368"/>
      <c r="E8" s="368"/>
      <c r="F8" s="368"/>
      <c r="G8" s="366"/>
      <c r="H8" s="366"/>
      <c r="I8" s="366"/>
      <c r="J8" s="366"/>
      <c r="K8" s="366"/>
      <c r="L8" s="366"/>
      <c r="M8" s="366"/>
      <c r="N8" s="366"/>
      <c r="P8" s="204" t="s">
        <v>8</v>
      </c>
      <c r="Q8" s="205"/>
      <c r="R8" s="202"/>
      <c r="S8" s="202"/>
      <c r="T8" s="202"/>
      <c r="U8" s="202"/>
      <c r="V8" s="202"/>
      <c r="W8" s="202"/>
      <c r="X8" s="202"/>
      <c r="BC8" s="202" t="s">
        <v>8</v>
      </c>
      <c r="BD8" s="202" t="s">
        <v>9</v>
      </c>
      <c r="BE8" s="202" t="s">
        <v>9</v>
      </c>
      <c r="BF8" s="202" t="s">
        <v>9</v>
      </c>
      <c r="BG8" s="202" t="s">
        <v>9</v>
      </c>
      <c r="BH8" s="202" t="s">
        <v>9</v>
      </c>
      <c r="BI8" s="202" t="s">
        <v>9</v>
      </c>
      <c r="BJ8" s="202" t="s">
        <v>9</v>
      </c>
      <c r="BK8" s="202" t="s">
        <v>9</v>
      </c>
      <c r="BL8" s="202" t="s">
        <v>9</v>
      </c>
      <c r="BM8" s="202" t="s">
        <v>9</v>
      </c>
      <c r="BN8" s="202" t="s">
        <v>9</v>
      </c>
      <c r="BO8" s="202" t="s">
        <v>9</v>
      </c>
      <c r="BP8" s="202" t="s">
        <v>9</v>
      </c>
    </row>
    <row r="9" spans="1:138" s="117" customFormat="1" ht="33.75" customHeight="1" x14ac:dyDescent="0.25">
      <c r="A9" s="365" t="s">
        <v>10</v>
      </c>
      <c r="B9" s="365"/>
      <c r="C9" s="365"/>
      <c r="D9" s="365"/>
      <c r="E9" s="365"/>
      <c r="F9" s="365"/>
      <c r="G9" s="366"/>
      <c r="H9" s="366"/>
      <c r="I9" s="366"/>
      <c r="J9" s="366"/>
      <c r="K9" s="366"/>
      <c r="L9" s="366"/>
      <c r="M9" s="366"/>
      <c r="N9" s="366"/>
      <c r="P9" s="204" t="s">
        <v>10</v>
      </c>
      <c r="Q9" s="205"/>
      <c r="R9" s="202"/>
      <c r="S9" s="202"/>
      <c r="T9" s="202"/>
      <c r="U9" s="202"/>
      <c r="V9" s="202"/>
      <c r="W9" s="202"/>
      <c r="X9" s="202"/>
      <c r="BQ9" s="202" t="s">
        <v>10</v>
      </c>
      <c r="BR9" s="202" t="s">
        <v>9</v>
      </c>
      <c r="BS9" s="202" t="s">
        <v>9</v>
      </c>
      <c r="BT9" s="202" t="s">
        <v>9</v>
      </c>
      <c r="BU9" s="202" t="s">
        <v>9</v>
      </c>
      <c r="BV9" s="202" t="s">
        <v>9</v>
      </c>
      <c r="BW9" s="202" t="s">
        <v>9</v>
      </c>
      <c r="BX9" s="202" t="s">
        <v>9</v>
      </c>
      <c r="BY9" s="202" t="s">
        <v>9</v>
      </c>
      <c r="BZ9" s="202" t="s">
        <v>9</v>
      </c>
      <c r="CA9" s="202" t="s">
        <v>9</v>
      </c>
      <c r="CB9" s="202" t="s">
        <v>9</v>
      </c>
      <c r="CC9" s="202" t="s">
        <v>9</v>
      </c>
      <c r="CD9" s="202" t="s">
        <v>9</v>
      </c>
    </row>
    <row r="10" spans="1:138" s="117" customFormat="1" ht="11.25" customHeight="1" x14ac:dyDescent="0.25">
      <c r="A10" s="367" t="s">
        <v>11</v>
      </c>
      <c r="B10" s="367"/>
      <c r="C10" s="367"/>
      <c r="D10" s="367"/>
      <c r="E10" s="367"/>
      <c r="F10" s="367"/>
      <c r="G10" s="366" t="s">
        <v>12</v>
      </c>
      <c r="H10" s="366"/>
      <c r="I10" s="366"/>
      <c r="J10" s="366"/>
      <c r="K10" s="366"/>
      <c r="L10" s="366"/>
      <c r="M10" s="366"/>
      <c r="N10" s="366"/>
      <c r="P10" s="206"/>
      <c r="Q10" s="206"/>
      <c r="CE10" s="202" t="s">
        <v>11</v>
      </c>
      <c r="CF10" s="202" t="s">
        <v>9</v>
      </c>
      <c r="CG10" s="202" t="s">
        <v>9</v>
      </c>
      <c r="CH10" s="202" t="s">
        <v>9</v>
      </c>
      <c r="CI10" s="202" t="s">
        <v>9</v>
      </c>
      <c r="CJ10" s="202" t="s">
        <v>9</v>
      </c>
      <c r="CK10" s="202" t="s">
        <v>12</v>
      </c>
      <c r="CL10" s="202" t="s">
        <v>9</v>
      </c>
      <c r="CM10" s="202" t="s">
        <v>9</v>
      </c>
      <c r="CN10" s="202" t="s">
        <v>9</v>
      </c>
      <c r="CO10" s="202" t="s">
        <v>9</v>
      </c>
      <c r="CP10" s="202" t="s">
        <v>9</v>
      </c>
      <c r="CQ10" s="202" t="s">
        <v>9</v>
      </c>
      <c r="CR10" s="202" t="s">
        <v>9</v>
      </c>
    </row>
    <row r="11" spans="1:138" s="117" customFormat="1" ht="15" x14ac:dyDescent="0.25">
      <c r="A11" s="367" t="s">
        <v>13</v>
      </c>
      <c r="B11" s="367"/>
      <c r="C11" s="367"/>
      <c r="D11" s="367"/>
      <c r="E11" s="367"/>
      <c r="F11" s="367"/>
      <c r="G11" s="366"/>
      <c r="H11" s="366"/>
      <c r="I11" s="366"/>
      <c r="J11" s="366"/>
      <c r="K11" s="366"/>
      <c r="L11" s="366"/>
      <c r="M11" s="366"/>
      <c r="N11" s="366"/>
      <c r="CS11" s="202" t="s">
        <v>13</v>
      </c>
      <c r="CT11" s="202" t="s">
        <v>9</v>
      </c>
      <c r="CU11" s="202" t="s">
        <v>9</v>
      </c>
      <c r="CV11" s="202" t="s">
        <v>9</v>
      </c>
      <c r="CW11" s="202" t="s">
        <v>9</v>
      </c>
      <c r="CX11" s="202" t="s">
        <v>9</v>
      </c>
      <c r="CY11" s="202" t="s">
        <v>9</v>
      </c>
      <c r="CZ11" s="202" t="s">
        <v>9</v>
      </c>
      <c r="DA11" s="202" t="s">
        <v>9</v>
      </c>
      <c r="DB11" s="202" t="s">
        <v>9</v>
      </c>
      <c r="DC11" s="202" t="s">
        <v>9</v>
      </c>
      <c r="DD11" s="202" t="s">
        <v>9</v>
      </c>
      <c r="DE11" s="202" t="s">
        <v>9</v>
      </c>
      <c r="DF11" s="202" t="s">
        <v>9</v>
      </c>
    </row>
    <row r="12" spans="1:138" s="117" customFormat="1" ht="8.25" customHeight="1" x14ac:dyDescent="0.25">
      <c r="A12" s="207"/>
      <c r="B12" s="197"/>
      <c r="C12" s="197"/>
      <c r="D12" s="197"/>
      <c r="E12" s="197"/>
      <c r="F12" s="201"/>
      <c r="G12" s="201"/>
      <c r="H12" s="201"/>
      <c r="I12" s="201"/>
      <c r="J12" s="201"/>
      <c r="K12" s="201"/>
      <c r="L12" s="201"/>
      <c r="M12" s="201"/>
      <c r="N12" s="201"/>
    </row>
    <row r="13" spans="1:138" s="117" customFormat="1" ht="15" x14ac:dyDescent="0.25">
      <c r="A13" s="362" t="s">
        <v>409</v>
      </c>
      <c r="B13" s="362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2"/>
      <c r="DG13" s="202" t="s">
        <v>409</v>
      </c>
      <c r="DH13" s="202" t="s">
        <v>9</v>
      </c>
      <c r="DI13" s="202" t="s">
        <v>9</v>
      </c>
      <c r="DJ13" s="202" t="s">
        <v>9</v>
      </c>
      <c r="DK13" s="202" t="s">
        <v>9</v>
      </c>
      <c r="DL13" s="202" t="s">
        <v>9</v>
      </c>
      <c r="DM13" s="202" t="s">
        <v>9</v>
      </c>
      <c r="DN13" s="202" t="s">
        <v>9</v>
      </c>
      <c r="DO13" s="202" t="s">
        <v>9</v>
      </c>
      <c r="DP13" s="202" t="s">
        <v>9</v>
      </c>
      <c r="DQ13" s="202" t="s">
        <v>9</v>
      </c>
      <c r="DR13" s="202" t="s">
        <v>9</v>
      </c>
      <c r="DS13" s="202" t="s">
        <v>9</v>
      </c>
      <c r="DT13" s="202" t="s">
        <v>9</v>
      </c>
    </row>
    <row r="14" spans="1:138" s="117" customFormat="1" ht="15" x14ac:dyDescent="0.25">
      <c r="A14" s="357" t="s">
        <v>14</v>
      </c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</row>
    <row r="15" spans="1:138" s="117" customFormat="1" ht="8.25" customHeight="1" x14ac:dyDescent="0.25">
      <c r="A15" s="208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</row>
    <row r="16" spans="1:138" s="117" customFormat="1" ht="15" x14ac:dyDescent="0.25">
      <c r="A16" s="362" t="s">
        <v>409</v>
      </c>
      <c r="B16" s="362"/>
      <c r="C16" s="362"/>
      <c r="D16" s="362"/>
      <c r="E16" s="362"/>
      <c r="F16" s="362"/>
      <c r="G16" s="362"/>
      <c r="H16" s="362"/>
      <c r="I16" s="362"/>
      <c r="J16" s="362"/>
      <c r="K16" s="362"/>
      <c r="L16" s="362"/>
      <c r="M16" s="362"/>
      <c r="N16" s="362"/>
      <c r="DU16" s="202" t="s">
        <v>409</v>
      </c>
      <c r="DV16" s="202" t="s">
        <v>9</v>
      </c>
      <c r="DW16" s="202" t="s">
        <v>9</v>
      </c>
      <c r="DX16" s="202" t="s">
        <v>9</v>
      </c>
      <c r="DY16" s="202" t="s">
        <v>9</v>
      </c>
      <c r="DZ16" s="202" t="s">
        <v>9</v>
      </c>
      <c r="EA16" s="202" t="s">
        <v>9</v>
      </c>
      <c r="EB16" s="202" t="s">
        <v>9</v>
      </c>
      <c r="EC16" s="202" t="s">
        <v>9</v>
      </c>
      <c r="ED16" s="202" t="s">
        <v>9</v>
      </c>
      <c r="EE16" s="202" t="s">
        <v>9</v>
      </c>
      <c r="EF16" s="202" t="s">
        <v>9</v>
      </c>
      <c r="EG16" s="202" t="s">
        <v>9</v>
      </c>
      <c r="EH16" s="202" t="s">
        <v>9</v>
      </c>
    </row>
    <row r="17" spans="1:155" s="117" customFormat="1" ht="15" x14ac:dyDescent="0.25">
      <c r="A17" s="357" t="s">
        <v>16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</row>
    <row r="18" spans="1:155" s="117" customFormat="1" ht="24" customHeight="1" x14ac:dyDescent="0.25">
      <c r="A18" s="363" t="s">
        <v>611</v>
      </c>
      <c r="B18" s="363"/>
      <c r="C18" s="363"/>
      <c r="D18" s="363"/>
      <c r="E18" s="363"/>
      <c r="F18" s="363"/>
      <c r="G18" s="363"/>
      <c r="H18" s="363"/>
      <c r="I18" s="363"/>
      <c r="J18" s="363"/>
      <c r="K18" s="363"/>
      <c r="L18" s="363"/>
      <c r="M18" s="363"/>
      <c r="N18" s="363"/>
    </row>
    <row r="19" spans="1:155" s="117" customFormat="1" ht="8.25" customHeight="1" x14ac:dyDescent="0.25">
      <c r="A19" s="209"/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</row>
    <row r="20" spans="1:155" s="117" customFormat="1" ht="15" x14ac:dyDescent="0.25">
      <c r="A20" s="364" t="s">
        <v>412</v>
      </c>
      <c r="B20" s="364"/>
      <c r="C20" s="364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EI20" s="202" t="s">
        <v>412</v>
      </c>
      <c r="EJ20" s="202" t="s">
        <v>9</v>
      </c>
      <c r="EK20" s="202" t="s">
        <v>9</v>
      </c>
      <c r="EL20" s="202" t="s">
        <v>9</v>
      </c>
      <c r="EM20" s="202" t="s">
        <v>9</v>
      </c>
      <c r="EN20" s="202" t="s">
        <v>9</v>
      </c>
      <c r="EO20" s="202" t="s">
        <v>9</v>
      </c>
      <c r="EP20" s="202" t="s">
        <v>9</v>
      </c>
      <c r="EQ20" s="202" t="s">
        <v>9</v>
      </c>
      <c r="ER20" s="202" t="s">
        <v>9</v>
      </c>
      <c r="ES20" s="202" t="s">
        <v>9</v>
      </c>
      <c r="ET20" s="202" t="s">
        <v>9</v>
      </c>
      <c r="EU20" s="202" t="s">
        <v>9</v>
      </c>
      <c r="EV20" s="202" t="s">
        <v>9</v>
      </c>
    </row>
    <row r="21" spans="1:155" s="117" customFormat="1" ht="13.5" customHeight="1" x14ac:dyDescent="0.25">
      <c r="A21" s="357" t="s">
        <v>18</v>
      </c>
      <c r="B21" s="357"/>
      <c r="C21" s="357"/>
      <c r="D21" s="357"/>
      <c r="E21" s="357"/>
      <c r="F21" s="357"/>
      <c r="G21" s="357"/>
      <c r="H21" s="357"/>
      <c r="I21" s="357"/>
      <c r="J21" s="357"/>
      <c r="K21" s="357"/>
      <c r="L21" s="357"/>
      <c r="M21" s="357"/>
      <c r="N21" s="357"/>
    </row>
    <row r="22" spans="1:155" s="117" customFormat="1" ht="15" customHeight="1" x14ac:dyDescent="0.25">
      <c r="A22" s="197" t="s">
        <v>19</v>
      </c>
      <c r="B22" s="210" t="s">
        <v>20</v>
      </c>
      <c r="C22" s="194" t="s">
        <v>21</v>
      </c>
      <c r="D22" s="194"/>
      <c r="E22" s="194"/>
      <c r="F22" s="203"/>
      <c r="G22" s="203"/>
      <c r="H22" s="203"/>
      <c r="I22" s="203"/>
      <c r="J22" s="203"/>
      <c r="K22" s="203"/>
      <c r="L22" s="203"/>
      <c r="M22" s="203"/>
      <c r="N22" s="203"/>
    </row>
    <row r="23" spans="1:155" s="117" customFormat="1" ht="18" customHeight="1" x14ac:dyDescent="0.25">
      <c r="A23" s="197" t="s">
        <v>22</v>
      </c>
      <c r="B23" s="358" t="s">
        <v>23</v>
      </c>
      <c r="C23" s="358"/>
      <c r="D23" s="358"/>
      <c r="E23" s="358"/>
      <c r="F23" s="358"/>
      <c r="G23" s="203"/>
      <c r="H23" s="203"/>
      <c r="I23" s="203"/>
      <c r="J23" s="203"/>
      <c r="K23" s="203"/>
      <c r="L23" s="203"/>
      <c r="M23" s="203"/>
      <c r="N23" s="203"/>
    </row>
    <row r="24" spans="1:155" s="117" customFormat="1" ht="15" x14ac:dyDescent="0.25">
      <c r="A24" s="197"/>
      <c r="B24" s="359" t="s">
        <v>24</v>
      </c>
      <c r="C24" s="359"/>
      <c r="D24" s="359"/>
      <c r="E24" s="359"/>
      <c r="F24" s="359"/>
      <c r="G24" s="211"/>
      <c r="H24" s="211"/>
      <c r="I24" s="211"/>
      <c r="J24" s="211"/>
      <c r="K24" s="211"/>
      <c r="L24" s="211"/>
      <c r="M24" s="212"/>
      <c r="N24" s="211"/>
    </row>
    <row r="25" spans="1:155" s="117" customFormat="1" ht="9.75" customHeight="1" x14ac:dyDescent="0.25">
      <c r="A25" s="197"/>
      <c r="B25" s="197"/>
      <c r="C25" s="197"/>
      <c r="D25" s="213"/>
      <c r="E25" s="213"/>
      <c r="F25" s="213"/>
      <c r="G25" s="213"/>
      <c r="H25" s="213"/>
      <c r="I25" s="213"/>
      <c r="J25" s="213"/>
      <c r="K25" s="213"/>
      <c r="L25" s="213"/>
      <c r="M25" s="211"/>
      <c r="N25" s="211"/>
    </row>
    <row r="26" spans="1:155" s="117" customFormat="1" ht="15" x14ac:dyDescent="0.25">
      <c r="A26" s="214" t="s">
        <v>25</v>
      </c>
      <c r="B26" s="197"/>
      <c r="C26" s="197"/>
      <c r="D26" s="360" t="s">
        <v>612</v>
      </c>
      <c r="E26" s="360"/>
      <c r="F26" s="360"/>
      <c r="G26" s="215"/>
      <c r="H26" s="215"/>
      <c r="I26" s="215"/>
      <c r="J26" s="215"/>
      <c r="K26" s="215"/>
      <c r="L26" s="215"/>
      <c r="M26" s="215"/>
      <c r="N26" s="215"/>
      <c r="EW26" s="202" t="s">
        <v>612</v>
      </c>
      <c r="EX26" s="202" t="s">
        <v>9</v>
      </c>
      <c r="EY26" s="202" t="s">
        <v>9</v>
      </c>
    </row>
    <row r="27" spans="1:155" s="117" customFormat="1" ht="9.75" customHeight="1" x14ac:dyDescent="0.25">
      <c r="A27" s="197"/>
      <c r="B27" s="216"/>
      <c r="C27" s="216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</row>
    <row r="28" spans="1:155" s="117" customFormat="1" ht="12.75" customHeight="1" x14ac:dyDescent="0.25">
      <c r="A28" s="214" t="s">
        <v>27</v>
      </c>
      <c r="B28" s="216"/>
      <c r="C28" s="218">
        <v>14844.76</v>
      </c>
      <c r="D28" s="219" t="s">
        <v>613</v>
      </c>
      <c r="E28" s="220" t="s">
        <v>29</v>
      </c>
      <c r="G28" s="216"/>
      <c r="H28" s="216"/>
      <c r="I28" s="216"/>
      <c r="J28" s="216"/>
      <c r="K28" s="216"/>
      <c r="L28" s="221"/>
      <c r="M28" s="221"/>
      <c r="N28" s="216"/>
    </row>
    <row r="29" spans="1:155" s="117" customFormat="1" ht="12.75" customHeight="1" x14ac:dyDescent="0.25">
      <c r="A29" s="197"/>
      <c r="B29" s="222" t="s">
        <v>30</v>
      </c>
      <c r="C29" s="223"/>
      <c r="D29" s="224"/>
      <c r="E29" s="220"/>
      <c r="G29" s="216"/>
    </row>
    <row r="30" spans="1:155" s="117" customFormat="1" ht="12.75" customHeight="1" x14ac:dyDescent="0.25">
      <c r="A30" s="197"/>
      <c r="B30" s="225" t="s">
        <v>31</v>
      </c>
      <c r="C30" s="218">
        <v>699.4</v>
      </c>
      <c r="D30" s="219" t="s">
        <v>614</v>
      </c>
      <c r="E30" s="220" t="s">
        <v>29</v>
      </c>
      <c r="G30" s="216" t="s">
        <v>33</v>
      </c>
      <c r="I30" s="216"/>
      <c r="J30" s="216"/>
      <c r="K30" s="216"/>
      <c r="L30" s="218">
        <v>868.89</v>
      </c>
      <c r="M30" s="226" t="s">
        <v>615</v>
      </c>
      <c r="N30" s="220" t="s">
        <v>29</v>
      </c>
    </row>
    <row r="31" spans="1:155" s="117" customFormat="1" ht="12.75" customHeight="1" x14ac:dyDescent="0.25">
      <c r="A31" s="197"/>
      <c r="B31" s="225" t="s">
        <v>35</v>
      </c>
      <c r="C31" s="218">
        <v>10956.03</v>
      </c>
      <c r="D31" s="227" t="s">
        <v>616</v>
      </c>
      <c r="E31" s="220" t="s">
        <v>29</v>
      </c>
      <c r="G31" s="216" t="s">
        <v>37</v>
      </c>
      <c r="I31" s="216"/>
      <c r="J31" s="216"/>
      <c r="K31" s="216"/>
      <c r="L31" s="361">
        <v>1867.05</v>
      </c>
      <c r="M31" s="361"/>
      <c r="N31" s="220" t="s">
        <v>38</v>
      </c>
    </row>
    <row r="32" spans="1:155" s="117" customFormat="1" ht="12.75" customHeight="1" x14ac:dyDescent="0.25">
      <c r="A32" s="197"/>
      <c r="B32" s="225" t="s">
        <v>39</v>
      </c>
      <c r="C32" s="218">
        <v>0</v>
      </c>
      <c r="D32" s="227" t="s">
        <v>36</v>
      </c>
      <c r="E32" s="220" t="s">
        <v>29</v>
      </c>
      <c r="G32" s="216" t="s">
        <v>40</v>
      </c>
      <c r="I32" s="216"/>
      <c r="J32" s="216"/>
      <c r="K32" s="216"/>
      <c r="L32" s="361">
        <v>278.36</v>
      </c>
      <c r="M32" s="361"/>
      <c r="N32" s="220" t="s">
        <v>38</v>
      </c>
    </row>
    <row r="33" spans="1:163" s="117" customFormat="1" ht="12.75" customHeight="1" x14ac:dyDescent="0.25">
      <c r="A33" s="197"/>
      <c r="B33" s="225" t="s">
        <v>41</v>
      </c>
      <c r="C33" s="218">
        <v>101.29</v>
      </c>
      <c r="D33" s="219" t="s">
        <v>617</v>
      </c>
      <c r="E33" s="220" t="s">
        <v>29</v>
      </c>
      <c r="G33" s="216"/>
      <c r="H33" s="216"/>
      <c r="I33" s="216"/>
      <c r="J33" s="216"/>
      <c r="K33" s="216"/>
      <c r="L33" s="355" t="s">
        <v>42</v>
      </c>
      <c r="M33" s="355"/>
      <c r="N33" s="216"/>
    </row>
    <row r="34" spans="1:163" s="117" customFormat="1" ht="9.75" customHeight="1" x14ac:dyDescent="0.25">
      <c r="A34" s="228"/>
    </row>
    <row r="35" spans="1:163" s="117" customFormat="1" ht="36" customHeight="1" x14ac:dyDescent="0.25">
      <c r="A35" s="356" t="s">
        <v>43</v>
      </c>
      <c r="B35" s="353" t="s">
        <v>44</v>
      </c>
      <c r="C35" s="353" t="s">
        <v>45</v>
      </c>
      <c r="D35" s="353"/>
      <c r="E35" s="353"/>
      <c r="F35" s="353" t="s">
        <v>46</v>
      </c>
      <c r="G35" s="353" t="s">
        <v>47</v>
      </c>
      <c r="H35" s="353"/>
      <c r="I35" s="353"/>
      <c r="J35" s="353" t="s">
        <v>48</v>
      </c>
      <c r="K35" s="353"/>
      <c r="L35" s="353"/>
      <c r="M35" s="353" t="s">
        <v>49</v>
      </c>
      <c r="N35" s="353" t="s">
        <v>50</v>
      </c>
    </row>
    <row r="36" spans="1:163" s="117" customFormat="1" ht="11.25" customHeight="1" x14ac:dyDescent="0.25">
      <c r="A36" s="356"/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</row>
    <row r="37" spans="1:163" s="117" customFormat="1" ht="34.5" customHeight="1" x14ac:dyDescent="0.25">
      <c r="A37" s="356"/>
      <c r="B37" s="353"/>
      <c r="C37" s="353"/>
      <c r="D37" s="353"/>
      <c r="E37" s="353"/>
      <c r="F37" s="353"/>
      <c r="G37" s="147" t="s">
        <v>51</v>
      </c>
      <c r="H37" s="147" t="s">
        <v>52</v>
      </c>
      <c r="I37" s="147" t="s">
        <v>53</v>
      </c>
      <c r="J37" s="147" t="s">
        <v>51</v>
      </c>
      <c r="K37" s="147" t="s">
        <v>52</v>
      </c>
      <c r="L37" s="147" t="s">
        <v>54</v>
      </c>
      <c r="M37" s="353"/>
      <c r="N37" s="353"/>
    </row>
    <row r="38" spans="1:163" s="117" customFormat="1" ht="15" x14ac:dyDescent="0.25">
      <c r="A38" s="229">
        <v>1</v>
      </c>
      <c r="B38" s="148">
        <v>2</v>
      </c>
      <c r="C38" s="354">
        <v>3</v>
      </c>
      <c r="D38" s="354"/>
      <c r="E38" s="354"/>
      <c r="F38" s="148">
        <v>4</v>
      </c>
      <c r="G38" s="148">
        <v>5</v>
      </c>
      <c r="H38" s="148">
        <v>6</v>
      </c>
      <c r="I38" s="148">
        <v>7</v>
      </c>
      <c r="J38" s="148">
        <v>8</v>
      </c>
      <c r="K38" s="148">
        <v>9</v>
      </c>
      <c r="L38" s="148">
        <v>10</v>
      </c>
      <c r="M38" s="148">
        <v>11</v>
      </c>
      <c r="N38" s="148">
        <v>12</v>
      </c>
      <c r="O38" s="230"/>
      <c r="P38" s="230"/>
      <c r="Q38" s="230"/>
    </row>
    <row r="39" spans="1:163" s="117" customFormat="1" ht="15" x14ac:dyDescent="0.25">
      <c r="A39" s="346" t="s">
        <v>618</v>
      </c>
      <c r="B39" s="347"/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8"/>
      <c r="EZ39" s="149" t="s">
        <v>618</v>
      </c>
    </row>
    <row r="40" spans="1:163" s="117" customFormat="1" ht="15" x14ac:dyDescent="0.25">
      <c r="A40" s="349" t="s">
        <v>619</v>
      </c>
      <c r="B40" s="350"/>
      <c r="C40" s="350"/>
      <c r="D40" s="350"/>
      <c r="E40" s="350"/>
      <c r="F40" s="350"/>
      <c r="G40" s="350"/>
      <c r="H40" s="350"/>
      <c r="I40" s="350"/>
      <c r="J40" s="350"/>
      <c r="K40" s="350"/>
      <c r="L40" s="350"/>
      <c r="M40" s="350"/>
      <c r="N40" s="351"/>
      <c r="EZ40" s="149"/>
      <c r="FA40" s="231" t="s">
        <v>619</v>
      </c>
    </row>
    <row r="41" spans="1:163" s="117" customFormat="1" ht="15" x14ac:dyDescent="0.25">
      <c r="A41" s="349" t="s">
        <v>620</v>
      </c>
      <c r="B41" s="350"/>
      <c r="C41" s="350"/>
      <c r="D41" s="350"/>
      <c r="E41" s="350"/>
      <c r="F41" s="350"/>
      <c r="G41" s="350"/>
      <c r="H41" s="350"/>
      <c r="I41" s="350"/>
      <c r="J41" s="350"/>
      <c r="K41" s="350"/>
      <c r="L41" s="350"/>
      <c r="M41" s="350"/>
      <c r="N41" s="351"/>
      <c r="EZ41" s="149"/>
      <c r="FA41" s="231" t="s">
        <v>620</v>
      </c>
    </row>
    <row r="42" spans="1:163" s="117" customFormat="1" ht="34.5" x14ac:dyDescent="0.25">
      <c r="A42" s="232" t="s">
        <v>57</v>
      </c>
      <c r="B42" s="233" t="s">
        <v>621</v>
      </c>
      <c r="C42" s="342" t="s">
        <v>622</v>
      </c>
      <c r="D42" s="342"/>
      <c r="E42" s="342"/>
      <c r="F42" s="234" t="s">
        <v>253</v>
      </c>
      <c r="G42" s="235">
        <v>1.6799999999999999E-2</v>
      </c>
      <c r="H42" s="236">
        <v>1</v>
      </c>
      <c r="I42" s="237">
        <v>1.6799999999999999E-2</v>
      </c>
      <c r="J42" s="238"/>
      <c r="K42" s="235"/>
      <c r="L42" s="238"/>
      <c r="M42" s="235"/>
      <c r="N42" s="239"/>
      <c r="EZ42" s="149"/>
      <c r="FA42" s="231"/>
      <c r="FB42" s="231" t="s">
        <v>622</v>
      </c>
      <c r="FC42" s="231" t="s">
        <v>9</v>
      </c>
      <c r="FD42" s="231" t="s">
        <v>9</v>
      </c>
    </row>
    <row r="43" spans="1:163" s="117" customFormat="1" ht="15" x14ac:dyDescent="0.25">
      <c r="A43" s="240"/>
      <c r="B43" s="241"/>
      <c r="C43" s="341" t="s">
        <v>623</v>
      </c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3"/>
      <c r="EZ43" s="149"/>
      <c r="FA43" s="231"/>
      <c r="FB43" s="231"/>
      <c r="FC43" s="231"/>
      <c r="FD43" s="231"/>
      <c r="FE43" s="164" t="s">
        <v>623</v>
      </c>
    </row>
    <row r="44" spans="1:163" s="117" customFormat="1" ht="68.25" x14ac:dyDescent="0.25">
      <c r="A44" s="242"/>
      <c r="B44" s="243" t="s">
        <v>624</v>
      </c>
      <c r="C44" s="336" t="s">
        <v>625</v>
      </c>
      <c r="D44" s="336"/>
      <c r="E44" s="336"/>
      <c r="F44" s="336"/>
      <c r="G44" s="336"/>
      <c r="H44" s="336"/>
      <c r="I44" s="336"/>
      <c r="J44" s="336"/>
      <c r="K44" s="336"/>
      <c r="L44" s="336"/>
      <c r="M44" s="336"/>
      <c r="N44" s="345"/>
      <c r="EZ44" s="149"/>
      <c r="FA44" s="231"/>
      <c r="FB44" s="231"/>
      <c r="FC44" s="231"/>
      <c r="FD44" s="231"/>
      <c r="FF44" s="164" t="s">
        <v>625</v>
      </c>
    </row>
    <row r="45" spans="1:163" s="117" customFormat="1" ht="15" x14ac:dyDescent="0.25">
      <c r="A45" s="244"/>
      <c r="B45" s="243" t="s">
        <v>57</v>
      </c>
      <c r="C45" s="341" t="s">
        <v>64</v>
      </c>
      <c r="D45" s="341"/>
      <c r="E45" s="341"/>
      <c r="F45" s="245"/>
      <c r="G45" s="246"/>
      <c r="H45" s="246"/>
      <c r="I45" s="246"/>
      <c r="J45" s="247">
        <v>2089.16</v>
      </c>
      <c r="K45" s="248">
        <v>1.1499999999999999</v>
      </c>
      <c r="L45" s="249">
        <v>40.36</v>
      </c>
      <c r="M45" s="248">
        <v>49.45</v>
      </c>
      <c r="N45" s="250">
        <v>1995.8</v>
      </c>
      <c r="EZ45" s="149"/>
      <c r="FA45" s="231"/>
      <c r="FB45" s="231"/>
      <c r="FC45" s="231"/>
      <c r="FD45" s="231"/>
      <c r="FG45" s="164" t="s">
        <v>64</v>
      </c>
    </row>
    <row r="46" spans="1:163" s="117" customFormat="1" ht="15" x14ac:dyDescent="0.25">
      <c r="A46" s="244"/>
      <c r="B46" s="243" t="s">
        <v>75</v>
      </c>
      <c r="C46" s="341" t="s">
        <v>79</v>
      </c>
      <c r="D46" s="341"/>
      <c r="E46" s="341"/>
      <c r="F46" s="245"/>
      <c r="G46" s="246"/>
      <c r="H46" s="246"/>
      <c r="I46" s="246"/>
      <c r="J46" s="249">
        <v>236.87</v>
      </c>
      <c r="K46" s="248">
        <v>1.1499999999999999</v>
      </c>
      <c r="L46" s="249">
        <v>4.58</v>
      </c>
      <c r="M46" s="248">
        <v>14.53</v>
      </c>
      <c r="N46" s="251">
        <v>66.55</v>
      </c>
      <c r="EZ46" s="149"/>
      <c r="FA46" s="231"/>
      <c r="FB46" s="231"/>
      <c r="FC46" s="231"/>
      <c r="FD46" s="231"/>
      <c r="FG46" s="164" t="s">
        <v>79</v>
      </c>
    </row>
    <row r="47" spans="1:163" s="117" customFormat="1" ht="15" x14ac:dyDescent="0.25">
      <c r="A47" s="244"/>
      <c r="B47" s="243" t="s">
        <v>80</v>
      </c>
      <c r="C47" s="341" t="s">
        <v>81</v>
      </c>
      <c r="D47" s="341"/>
      <c r="E47" s="341"/>
      <c r="F47" s="245"/>
      <c r="G47" s="246"/>
      <c r="H47" s="246"/>
      <c r="I47" s="246"/>
      <c r="J47" s="249">
        <v>9</v>
      </c>
      <c r="K47" s="248">
        <v>1.1499999999999999</v>
      </c>
      <c r="L47" s="249">
        <v>0.17</v>
      </c>
      <c r="M47" s="248">
        <v>49.45</v>
      </c>
      <c r="N47" s="251">
        <v>8.41</v>
      </c>
      <c r="EZ47" s="149"/>
      <c r="FA47" s="231"/>
      <c r="FB47" s="231"/>
      <c r="FC47" s="231"/>
      <c r="FD47" s="231"/>
      <c r="FG47" s="164" t="s">
        <v>81</v>
      </c>
    </row>
    <row r="48" spans="1:163" s="117" customFormat="1" ht="15" x14ac:dyDescent="0.25">
      <c r="A48" s="244"/>
      <c r="B48" s="243" t="s">
        <v>82</v>
      </c>
      <c r="C48" s="341" t="s">
        <v>83</v>
      </c>
      <c r="D48" s="341"/>
      <c r="E48" s="341"/>
      <c r="F48" s="245"/>
      <c r="G48" s="246"/>
      <c r="H48" s="246"/>
      <c r="I48" s="246"/>
      <c r="J48" s="247">
        <v>2732.35</v>
      </c>
      <c r="K48" s="246"/>
      <c r="L48" s="249">
        <v>45.9</v>
      </c>
      <c r="M48" s="248">
        <v>9.1199999999999992</v>
      </c>
      <c r="N48" s="251">
        <v>418.61</v>
      </c>
      <c r="EZ48" s="149"/>
      <c r="FA48" s="231"/>
      <c r="FB48" s="231"/>
      <c r="FC48" s="231"/>
      <c r="FD48" s="231"/>
      <c r="FG48" s="164" t="s">
        <v>83</v>
      </c>
    </row>
    <row r="49" spans="1:167" s="117" customFormat="1" ht="15" x14ac:dyDescent="0.25">
      <c r="A49" s="252"/>
      <c r="B49" s="243"/>
      <c r="C49" s="341" t="s">
        <v>65</v>
      </c>
      <c r="D49" s="341"/>
      <c r="E49" s="341"/>
      <c r="F49" s="245" t="s">
        <v>66</v>
      </c>
      <c r="G49" s="248">
        <v>219.68</v>
      </c>
      <c r="H49" s="248">
        <v>1.1499999999999999</v>
      </c>
      <c r="I49" s="253">
        <v>4.2442175999999998</v>
      </c>
      <c r="J49" s="254"/>
      <c r="K49" s="246"/>
      <c r="L49" s="254"/>
      <c r="M49" s="246"/>
      <c r="N49" s="255"/>
      <c r="EZ49" s="149"/>
      <c r="FA49" s="231"/>
      <c r="FB49" s="231"/>
      <c r="FC49" s="231"/>
      <c r="FD49" s="231"/>
      <c r="FH49" s="164" t="s">
        <v>65</v>
      </c>
    </row>
    <row r="50" spans="1:167" s="117" customFormat="1" ht="15" x14ac:dyDescent="0.25">
      <c r="A50" s="252"/>
      <c r="B50" s="243"/>
      <c r="C50" s="341" t="s">
        <v>84</v>
      </c>
      <c r="D50" s="341"/>
      <c r="E50" s="341"/>
      <c r="F50" s="245" t="s">
        <v>66</v>
      </c>
      <c r="G50" s="248">
        <v>0.71</v>
      </c>
      <c r="H50" s="248">
        <v>1.1499999999999999</v>
      </c>
      <c r="I50" s="253">
        <v>1.3717200000000001E-2</v>
      </c>
      <c r="J50" s="254"/>
      <c r="K50" s="246"/>
      <c r="L50" s="254"/>
      <c r="M50" s="246"/>
      <c r="N50" s="255"/>
      <c r="EZ50" s="149"/>
      <c r="FA50" s="231"/>
      <c r="FB50" s="231"/>
      <c r="FC50" s="231"/>
      <c r="FD50" s="231"/>
      <c r="FH50" s="164" t="s">
        <v>84</v>
      </c>
    </row>
    <row r="51" spans="1:167" s="117" customFormat="1" ht="15" x14ac:dyDescent="0.25">
      <c r="A51" s="240"/>
      <c r="B51" s="243"/>
      <c r="C51" s="344" t="s">
        <v>67</v>
      </c>
      <c r="D51" s="344"/>
      <c r="E51" s="344"/>
      <c r="F51" s="256"/>
      <c r="G51" s="257"/>
      <c r="H51" s="257"/>
      <c r="I51" s="257"/>
      <c r="J51" s="258">
        <v>5058.38</v>
      </c>
      <c r="K51" s="257"/>
      <c r="L51" s="259">
        <v>90.84</v>
      </c>
      <c r="M51" s="257"/>
      <c r="N51" s="260">
        <v>2480.96</v>
      </c>
      <c r="EZ51" s="149"/>
      <c r="FA51" s="231"/>
      <c r="FB51" s="231"/>
      <c r="FC51" s="231"/>
      <c r="FD51" s="231"/>
      <c r="FI51" s="164" t="s">
        <v>67</v>
      </c>
    </row>
    <row r="52" spans="1:167" s="117" customFormat="1" ht="15" x14ac:dyDescent="0.25">
      <c r="A52" s="252"/>
      <c r="B52" s="243"/>
      <c r="C52" s="341" t="s">
        <v>68</v>
      </c>
      <c r="D52" s="341"/>
      <c r="E52" s="341"/>
      <c r="F52" s="245"/>
      <c r="G52" s="246"/>
      <c r="H52" s="246"/>
      <c r="I52" s="246"/>
      <c r="J52" s="254"/>
      <c r="K52" s="246"/>
      <c r="L52" s="249">
        <v>40.53</v>
      </c>
      <c r="M52" s="246"/>
      <c r="N52" s="250">
        <v>2004.21</v>
      </c>
      <c r="EZ52" s="149"/>
      <c r="FA52" s="231"/>
      <c r="FB52" s="231"/>
      <c r="FC52" s="231"/>
      <c r="FD52" s="231"/>
      <c r="FH52" s="164" t="s">
        <v>68</v>
      </c>
    </row>
    <row r="53" spans="1:167" s="117" customFormat="1" ht="23.25" x14ac:dyDescent="0.25">
      <c r="A53" s="252"/>
      <c r="B53" s="243" t="s">
        <v>626</v>
      </c>
      <c r="C53" s="341" t="s">
        <v>627</v>
      </c>
      <c r="D53" s="341"/>
      <c r="E53" s="341"/>
      <c r="F53" s="245" t="s">
        <v>71</v>
      </c>
      <c r="G53" s="261">
        <v>126</v>
      </c>
      <c r="H53" s="246"/>
      <c r="I53" s="261">
        <v>126</v>
      </c>
      <c r="J53" s="254"/>
      <c r="K53" s="246"/>
      <c r="L53" s="249">
        <v>51.07</v>
      </c>
      <c r="M53" s="246"/>
      <c r="N53" s="250">
        <v>2525.3000000000002</v>
      </c>
      <c r="EZ53" s="149"/>
      <c r="FA53" s="231"/>
      <c r="FB53" s="231"/>
      <c r="FC53" s="231"/>
      <c r="FD53" s="231"/>
      <c r="FH53" s="164" t="s">
        <v>627</v>
      </c>
    </row>
    <row r="54" spans="1:167" s="117" customFormat="1" ht="23.25" x14ac:dyDescent="0.25">
      <c r="A54" s="252"/>
      <c r="B54" s="243" t="s">
        <v>628</v>
      </c>
      <c r="C54" s="341" t="s">
        <v>629</v>
      </c>
      <c r="D54" s="341"/>
      <c r="E54" s="341"/>
      <c r="F54" s="245" t="s">
        <v>71</v>
      </c>
      <c r="G54" s="261">
        <v>68</v>
      </c>
      <c r="H54" s="246"/>
      <c r="I54" s="261">
        <v>68</v>
      </c>
      <c r="J54" s="254"/>
      <c r="K54" s="246"/>
      <c r="L54" s="249">
        <v>27.56</v>
      </c>
      <c r="M54" s="246"/>
      <c r="N54" s="250">
        <v>1362.86</v>
      </c>
      <c r="EZ54" s="149"/>
      <c r="FA54" s="231"/>
      <c r="FB54" s="231"/>
      <c r="FC54" s="231"/>
      <c r="FD54" s="231"/>
      <c r="FH54" s="164" t="s">
        <v>629</v>
      </c>
    </row>
    <row r="55" spans="1:167" s="117" customFormat="1" ht="15" x14ac:dyDescent="0.25">
      <c r="A55" s="262"/>
      <c r="B55" s="263"/>
      <c r="C55" s="342" t="s">
        <v>74</v>
      </c>
      <c r="D55" s="342"/>
      <c r="E55" s="342"/>
      <c r="F55" s="234"/>
      <c r="G55" s="235"/>
      <c r="H55" s="235"/>
      <c r="I55" s="235"/>
      <c r="J55" s="238"/>
      <c r="K55" s="235"/>
      <c r="L55" s="264">
        <v>169.47</v>
      </c>
      <c r="M55" s="257"/>
      <c r="N55" s="265">
        <v>6369.12</v>
      </c>
      <c r="EZ55" s="149"/>
      <c r="FA55" s="231"/>
      <c r="FB55" s="231"/>
      <c r="FC55" s="231"/>
      <c r="FD55" s="231"/>
      <c r="FJ55" s="231" t="s">
        <v>74</v>
      </c>
    </row>
    <row r="56" spans="1:167" s="117" customFormat="1" ht="33.75" x14ac:dyDescent="0.25">
      <c r="A56" s="232" t="s">
        <v>75</v>
      </c>
      <c r="B56" s="233" t="s">
        <v>591</v>
      </c>
      <c r="C56" s="342" t="s">
        <v>592</v>
      </c>
      <c r="D56" s="342"/>
      <c r="E56" s="342"/>
      <c r="F56" s="234" t="s">
        <v>118</v>
      </c>
      <c r="G56" s="235">
        <v>16</v>
      </c>
      <c r="H56" s="236">
        <v>1</v>
      </c>
      <c r="I56" s="236">
        <v>16</v>
      </c>
      <c r="J56" s="264">
        <v>142.16999999999999</v>
      </c>
      <c r="K56" s="266">
        <v>1.04236</v>
      </c>
      <c r="L56" s="267">
        <v>2371.08</v>
      </c>
      <c r="M56" s="268">
        <v>9.1199999999999992</v>
      </c>
      <c r="N56" s="265">
        <v>21624.25</v>
      </c>
      <c r="EZ56" s="149"/>
      <c r="FA56" s="231"/>
      <c r="FB56" s="231" t="s">
        <v>592</v>
      </c>
      <c r="FC56" s="231" t="s">
        <v>9</v>
      </c>
      <c r="FD56" s="231" t="s">
        <v>9</v>
      </c>
      <c r="FJ56" s="231"/>
    </row>
    <row r="57" spans="1:167" s="117" customFormat="1" ht="15" x14ac:dyDescent="0.25">
      <c r="A57" s="240"/>
      <c r="B57" s="241"/>
      <c r="C57" s="341" t="s">
        <v>630</v>
      </c>
      <c r="D57" s="341"/>
      <c r="E57" s="341"/>
      <c r="F57" s="341"/>
      <c r="G57" s="341"/>
      <c r="H57" s="341"/>
      <c r="I57" s="341"/>
      <c r="J57" s="341"/>
      <c r="K57" s="341"/>
      <c r="L57" s="341"/>
      <c r="M57" s="341"/>
      <c r="N57" s="343"/>
      <c r="EZ57" s="149"/>
      <c r="FA57" s="231"/>
      <c r="FB57" s="231"/>
      <c r="FC57" s="231"/>
      <c r="FD57" s="231"/>
      <c r="FJ57" s="231"/>
      <c r="FK57" s="164" t="s">
        <v>630</v>
      </c>
    </row>
    <row r="58" spans="1:167" s="117" customFormat="1" ht="15" x14ac:dyDescent="0.25">
      <c r="A58" s="242"/>
      <c r="B58" s="243"/>
      <c r="C58" s="336" t="s">
        <v>631</v>
      </c>
      <c r="D58" s="336"/>
      <c r="E58" s="336"/>
      <c r="F58" s="336"/>
      <c r="G58" s="336"/>
      <c r="H58" s="336"/>
      <c r="I58" s="336"/>
      <c r="J58" s="336"/>
      <c r="K58" s="336"/>
      <c r="L58" s="336"/>
      <c r="M58" s="336"/>
      <c r="N58" s="345"/>
      <c r="EZ58" s="149"/>
      <c r="FA58" s="231"/>
      <c r="FB58" s="231"/>
      <c r="FC58" s="231"/>
      <c r="FD58" s="231"/>
      <c r="FF58" s="164" t="s">
        <v>631</v>
      </c>
      <c r="FJ58" s="231"/>
    </row>
    <row r="59" spans="1:167" s="117" customFormat="1" ht="15" x14ac:dyDescent="0.25">
      <c r="A59" s="242"/>
      <c r="B59" s="243"/>
      <c r="C59" s="336" t="s">
        <v>632</v>
      </c>
      <c r="D59" s="336"/>
      <c r="E59" s="336"/>
      <c r="F59" s="336"/>
      <c r="G59" s="336"/>
      <c r="H59" s="336"/>
      <c r="I59" s="336"/>
      <c r="J59" s="336"/>
      <c r="K59" s="336"/>
      <c r="L59" s="336"/>
      <c r="M59" s="336"/>
      <c r="N59" s="345"/>
      <c r="EZ59" s="149"/>
      <c r="FA59" s="231"/>
      <c r="FB59" s="231"/>
      <c r="FC59" s="231"/>
      <c r="FD59" s="231"/>
      <c r="FF59" s="164" t="s">
        <v>632</v>
      </c>
      <c r="FJ59" s="231"/>
    </row>
    <row r="60" spans="1:167" s="117" customFormat="1" ht="15" x14ac:dyDescent="0.25">
      <c r="A60" s="262"/>
      <c r="B60" s="263"/>
      <c r="C60" s="342" t="s">
        <v>74</v>
      </c>
      <c r="D60" s="342"/>
      <c r="E60" s="342"/>
      <c r="F60" s="234"/>
      <c r="G60" s="235"/>
      <c r="H60" s="235"/>
      <c r="I60" s="235"/>
      <c r="J60" s="238"/>
      <c r="K60" s="235"/>
      <c r="L60" s="267">
        <v>2371.08</v>
      </c>
      <c r="M60" s="257"/>
      <c r="N60" s="265">
        <v>21624.25</v>
      </c>
      <c r="EZ60" s="149"/>
      <c r="FA60" s="231"/>
      <c r="FB60" s="231"/>
      <c r="FC60" s="231"/>
      <c r="FD60" s="231"/>
      <c r="FJ60" s="231" t="s">
        <v>74</v>
      </c>
    </row>
    <row r="61" spans="1:167" s="117" customFormat="1" ht="34.5" x14ac:dyDescent="0.25">
      <c r="A61" s="232" t="s">
        <v>80</v>
      </c>
      <c r="B61" s="233" t="s">
        <v>633</v>
      </c>
      <c r="C61" s="342" t="s">
        <v>634</v>
      </c>
      <c r="D61" s="342"/>
      <c r="E61" s="342"/>
      <c r="F61" s="234" t="s">
        <v>635</v>
      </c>
      <c r="G61" s="235">
        <v>1.1399999999999999</v>
      </c>
      <c r="H61" s="236">
        <v>1</v>
      </c>
      <c r="I61" s="268">
        <v>1.1399999999999999</v>
      </c>
      <c r="J61" s="238"/>
      <c r="K61" s="235"/>
      <c r="L61" s="238"/>
      <c r="M61" s="235"/>
      <c r="N61" s="239"/>
      <c r="EZ61" s="149"/>
      <c r="FA61" s="231"/>
      <c r="FB61" s="231" t="s">
        <v>634</v>
      </c>
      <c r="FC61" s="231" t="s">
        <v>9</v>
      </c>
      <c r="FD61" s="231" t="s">
        <v>9</v>
      </c>
      <c r="FJ61" s="231"/>
    </row>
    <row r="62" spans="1:167" s="117" customFormat="1" ht="15" x14ac:dyDescent="0.25">
      <c r="A62" s="240"/>
      <c r="B62" s="241"/>
      <c r="C62" s="341" t="s">
        <v>636</v>
      </c>
      <c r="D62" s="341"/>
      <c r="E62" s="341"/>
      <c r="F62" s="341"/>
      <c r="G62" s="341"/>
      <c r="H62" s="341"/>
      <c r="I62" s="341"/>
      <c r="J62" s="341"/>
      <c r="K62" s="341"/>
      <c r="L62" s="341"/>
      <c r="M62" s="341"/>
      <c r="N62" s="343"/>
      <c r="EZ62" s="149"/>
      <c r="FA62" s="231"/>
      <c r="FB62" s="231"/>
      <c r="FC62" s="231"/>
      <c r="FD62" s="231"/>
      <c r="FE62" s="164" t="s">
        <v>636</v>
      </c>
      <c r="FJ62" s="231"/>
    </row>
    <row r="63" spans="1:167" s="117" customFormat="1" ht="68.25" x14ac:dyDescent="0.25">
      <c r="A63" s="242"/>
      <c r="B63" s="243" t="s">
        <v>624</v>
      </c>
      <c r="C63" s="336" t="s">
        <v>625</v>
      </c>
      <c r="D63" s="336"/>
      <c r="E63" s="336"/>
      <c r="F63" s="336"/>
      <c r="G63" s="336"/>
      <c r="H63" s="336"/>
      <c r="I63" s="336"/>
      <c r="J63" s="336"/>
      <c r="K63" s="336"/>
      <c r="L63" s="336"/>
      <c r="M63" s="336"/>
      <c r="N63" s="345"/>
      <c r="EZ63" s="149"/>
      <c r="FA63" s="231"/>
      <c r="FB63" s="231"/>
      <c r="FC63" s="231"/>
      <c r="FD63" s="231"/>
      <c r="FF63" s="164" t="s">
        <v>625</v>
      </c>
      <c r="FJ63" s="231"/>
    </row>
    <row r="64" spans="1:167" s="117" customFormat="1" ht="22.5" x14ac:dyDescent="0.25">
      <c r="A64" s="242"/>
      <c r="B64" s="243" t="s">
        <v>152</v>
      </c>
      <c r="C64" s="336" t="s">
        <v>637</v>
      </c>
      <c r="D64" s="336"/>
      <c r="E64" s="336"/>
      <c r="F64" s="336"/>
      <c r="G64" s="336"/>
      <c r="H64" s="336"/>
      <c r="I64" s="336"/>
      <c r="J64" s="336"/>
      <c r="K64" s="336"/>
      <c r="L64" s="336"/>
      <c r="M64" s="336"/>
      <c r="N64" s="345"/>
      <c r="EZ64" s="149"/>
      <c r="FA64" s="231"/>
      <c r="FB64" s="231"/>
      <c r="FC64" s="231"/>
      <c r="FD64" s="231"/>
      <c r="FF64" s="164" t="s">
        <v>637</v>
      </c>
      <c r="FJ64" s="231"/>
    </row>
    <row r="65" spans="1:166" s="117" customFormat="1" ht="15" x14ac:dyDescent="0.25">
      <c r="A65" s="244"/>
      <c r="B65" s="243" t="s">
        <v>57</v>
      </c>
      <c r="C65" s="341" t="s">
        <v>64</v>
      </c>
      <c r="D65" s="341"/>
      <c r="E65" s="341"/>
      <c r="F65" s="245"/>
      <c r="G65" s="246"/>
      <c r="H65" s="246"/>
      <c r="I65" s="246"/>
      <c r="J65" s="249">
        <v>852.58</v>
      </c>
      <c r="K65" s="269">
        <v>0.80500000000000005</v>
      </c>
      <c r="L65" s="249">
        <v>782.41</v>
      </c>
      <c r="M65" s="248">
        <v>49.45</v>
      </c>
      <c r="N65" s="250">
        <v>38690.17</v>
      </c>
      <c r="EZ65" s="149"/>
      <c r="FA65" s="231"/>
      <c r="FB65" s="231"/>
      <c r="FC65" s="231"/>
      <c r="FD65" s="231"/>
      <c r="FG65" s="164" t="s">
        <v>64</v>
      </c>
      <c r="FJ65" s="231"/>
    </row>
    <row r="66" spans="1:166" s="117" customFormat="1" ht="15" x14ac:dyDescent="0.25">
      <c r="A66" s="244"/>
      <c r="B66" s="243" t="s">
        <v>75</v>
      </c>
      <c r="C66" s="341" t="s">
        <v>79</v>
      </c>
      <c r="D66" s="341"/>
      <c r="E66" s="341"/>
      <c r="F66" s="245"/>
      <c r="G66" s="246"/>
      <c r="H66" s="246"/>
      <c r="I66" s="246"/>
      <c r="J66" s="247">
        <v>2390.59</v>
      </c>
      <c r="K66" s="269">
        <v>0.80500000000000005</v>
      </c>
      <c r="L66" s="247">
        <v>2193.84</v>
      </c>
      <c r="M66" s="248">
        <v>14.53</v>
      </c>
      <c r="N66" s="250">
        <v>31876.5</v>
      </c>
      <c r="EZ66" s="149"/>
      <c r="FA66" s="231"/>
      <c r="FB66" s="231"/>
      <c r="FC66" s="231"/>
      <c r="FD66" s="231"/>
      <c r="FG66" s="164" t="s">
        <v>79</v>
      </c>
      <c r="FJ66" s="231"/>
    </row>
    <row r="67" spans="1:166" s="117" customFormat="1" ht="15" x14ac:dyDescent="0.25">
      <c r="A67" s="244"/>
      <c r="B67" s="243" t="s">
        <v>80</v>
      </c>
      <c r="C67" s="341" t="s">
        <v>81</v>
      </c>
      <c r="D67" s="341"/>
      <c r="E67" s="341"/>
      <c r="F67" s="245"/>
      <c r="G67" s="246"/>
      <c r="H67" s="246"/>
      <c r="I67" s="246"/>
      <c r="J67" s="249">
        <v>229.05</v>
      </c>
      <c r="K67" s="269">
        <v>0.80500000000000005</v>
      </c>
      <c r="L67" s="249">
        <v>210.2</v>
      </c>
      <c r="M67" s="248">
        <v>49.45</v>
      </c>
      <c r="N67" s="250">
        <v>10394.39</v>
      </c>
      <c r="EZ67" s="149"/>
      <c r="FA67" s="231"/>
      <c r="FB67" s="231"/>
      <c r="FC67" s="231"/>
      <c r="FD67" s="231"/>
      <c r="FG67" s="164" t="s">
        <v>81</v>
      </c>
      <c r="FJ67" s="231"/>
    </row>
    <row r="68" spans="1:166" s="117" customFormat="1" ht="15" x14ac:dyDescent="0.25">
      <c r="A68" s="244"/>
      <c r="B68" s="243" t="s">
        <v>82</v>
      </c>
      <c r="C68" s="341" t="s">
        <v>83</v>
      </c>
      <c r="D68" s="341"/>
      <c r="E68" s="341"/>
      <c r="F68" s="245"/>
      <c r="G68" s="246"/>
      <c r="H68" s="246"/>
      <c r="I68" s="246"/>
      <c r="J68" s="249">
        <v>300.83999999999997</v>
      </c>
      <c r="K68" s="261">
        <v>0</v>
      </c>
      <c r="L68" s="249">
        <v>0</v>
      </c>
      <c r="M68" s="248">
        <v>9.1199999999999992</v>
      </c>
      <c r="N68" s="255"/>
      <c r="EZ68" s="149"/>
      <c r="FA68" s="231"/>
      <c r="FB68" s="231"/>
      <c r="FC68" s="231"/>
      <c r="FD68" s="231"/>
      <c r="FG68" s="164" t="s">
        <v>83</v>
      </c>
      <c r="FJ68" s="231"/>
    </row>
    <row r="69" spans="1:166" s="117" customFormat="1" ht="15" x14ac:dyDescent="0.25">
      <c r="A69" s="252"/>
      <c r="B69" s="243"/>
      <c r="C69" s="341" t="s">
        <v>65</v>
      </c>
      <c r="D69" s="341"/>
      <c r="E69" s="341"/>
      <c r="F69" s="245" t="s">
        <v>66</v>
      </c>
      <c r="G69" s="261">
        <v>94</v>
      </c>
      <c r="H69" s="269">
        <v>0.80500000000000005</v>
      </c>
      <c r="I69" s="270">
        <v>86.263800000000003</v>
      </c>
      <c r="J69" s="254"/>
      <c r="K69" s="246"/>
      <c r="L69" s="254"/>
      <c r="M69" s="246"/>
      <c r="N69" s="255"/>
      <c r="EZ69" s="149"/>
      <c r="FA69" s="231"/>
      <c r="FB69" s="231"/>
      <c r="FC69" s="231"/>
      <c r="FD69" s="231"/>
      <c r="FH69" s="164" t="s">
        <v>65</v>
      </c>
      <c r="FJ69" s="231"/>
    </row>
    <row r="70" spans="1:166" s="117" customFormat="1" ht="15" x14ac:dyDescent="0.25">
      <c r="A70" s="252"/>
      <c r="B70" s="243"/>
      <c r="C70" s="341" t="s">
        <v>84</v>
      </c>
      <c r="D70" s="341"/>
      <c r="E70" s="341"/>
      <c r="F70" s="245" t="s">
        <v>66</v>
      </c>
      <c r="G70" s="271">
        <v>16.899999999999999</v>
      </c>
      <c r="H70" s="269">
        <v>0.80500000000000005</v>
      </c>
      <c r="I70" s="272">
        <v>15.509130000000001</v>
      </c>
      <c r="J70" s="254"/>
      <c r="K70" s="246"/>
      <c r="L70" s="254"/>
      <c r="M70" s="246"/>
      <c r="N70" s="255"/>
      <c r="EZ70" s="149"/>
      <c r="FA70" s="231"/>
      <c r="FB70" s="231"/>
      <c r="FC70" s="231"/>
      <c r="FD70" s="231"/>
      <c r="FH70" s="164" t="s">
        <v>84</v>
      </c>
      <c r="FJ70" s="231"/>
    </row>
    <row r="71" spans="1:166" s="117" customFormat="1" ht="15" x14ac:dyDescent="0.25">
      <c r="A71" s="240"/>
      <c r="B71" s="243"/>
      <c r="C71" s="344" t="s">
        <v>67</v>
      </c>
      <c r="D71" s="344"/>
      <c r="E71" s="344"/>
      <c r="F71" s="256"/>
      <c r="G71" s="257"/>
      <c r="H71" s="257"/>
      <c r="I71" s="257"/>
      <c r="J71" s="258">
        <v>3544.01</v>
      </c>
      <c r="K71" s="257"/>
      <c r="L71" s="258">
        <v>2976.25</v>
      </c>
      <c r="M71" s="257"/>
      <c r="N71" s="260">
        <v>70566.67</v>
      </c>
      <c r="EZ71" s="149"/>
      <c r="FA71" s="231"/>
      <c r="FB71" s="231"/>
      <c r="FC71" s="231"/>
      <c r="FD71" s="231"/>
      <c r="FI71" s="164" t="s">
        <v>67</v>
      </c>
      <c r="FJ71" s="231"/>
    </row>
    <row r="72" spans="1:166" s="117" customFormat="1" ht="15" x14ac:dyDescent="0.25">
      <c r="A72" s="252"/>
      <c r="B72" s="243"/>
      <c r="C72" s="341" t="s">
        <v>68</v>
      </c>
      <c r="D72" s="341"/>
      <c r="E72" s="341"/>
      <c r="F72" s="245"/>
      <c r="G72" s="246"/>
      <c r="H72" s="246"/>
      <c r="I72" s="246"/>
      <c r="J72" s="254"/>
      <c r="K72" s="246"/>
      <c r="L72" s="249">
        <v>992.61</v>
      </c>
      <c r="M72" s="246"/>
      <c r="N72" s="250">
        <v>49084.56</v>
      </c>
      <c r="EZ72" s="149"/>
      <c r="FA72" s="231"/>
      <c r="FB72" s="231"/>
      <c r="FC72" s="231"/>
      <c r="FD72" s="231"/>
      <c r="FH72" s="164" t="s">
        <v>68</v>
      </c>
      <c r="FJ72" s="231"/>
    </row>
    <row r="73" spans="1:166" s="117" customFormat="1" ht="23.25" x14ac:dyDescent="0.25">
      <c r="A73" s="252"/>
      <c r="B73" s="243" t="s">
        <v>638</v>
      </c>
      <c r="C73" s="341" t="s">
        <v>639</v>
      </c>
      <c r="D73" s="341"/>
      <c r="E73" s="341"/>
      <c r="F73" s="245" t="s">
        <v>71</v>
      </c>
      <c r="G73" s="261">
        <v>93</v>
      </c>
      <c r="H73" s="246"/>
      <c r="I73" s="261">
        <v>93</v>
      </c>
      <c r="J73" s="254"/>
      <c r="K73" s="246"/>
      <c r="L73" s="249">
        <v>923.13</v>
      </c>
      <c r="M73" s="246"/>
      <c r="N73" s="250">
        <v>45648.639999999999</v>
      </c>
      <c r="EZ73" s="149"/>
      <c r="FA73" s="231"/>
      <c r="FB73" s="231"/>
      <c r="FC73" s="231"/>
      <c r="FD73" s="231"/>
      <c r="FH73" s="164" t="s">
        <v>639</v>
      </c>
      <c r="FJ73" s="231"/>
    </row>
    <row r="74" spans="1:166" s="117" customFormat="1" ht="45" x14ac:dyDescent="0.25">
      <c r="A74" s="252"/>
      <c r="B74" s="243" t="s">
        <v>640</v>
      </c>
      <c r="C74" s="341" t="s">
        <v>641</v>
      </c>
      <c r="D74" s="341"/>
      <c r="E74" s="341"/>
      <c r="F74" s="245" t="s">
        <v>71</v>
      </c>
      <c r="G74" s="261">
        <v>62</v>
      </c>
      <c r="H74" s="248">
        <v>0.85</v>
      </c>
      <c r="I74" s="271">
        <v>52.7</v>
      </c>
      <c r="J74" s="254"/>
      <c r="K74" s="246"/>
      <c r="L74" s="249">
        <v>523.11</v>
      </c>
      <c r="M74" s="246"/>
      <c r="N74" s="250">
        <v>25867.56</v>
      </c>
      <c r="EZ74" s="149"/>
      <c r="FA74" s="231"/>
      <c r="FB74" s="231"/>
      <c r="FC74" s="231"/>
      <c r="FD74" s="231"/>
      <c r="FH74" s="164" t="s">
        <v>641</v>
      </c>
      <c r="FJ74" s="231"/>
    </row>
    <row r="75" spans="1:166" s="117" customFormat="1" ht="15" x14ac:dyDescent="0.25">
      <c r="A75" s="262"/>
      <c r="B75" s="263"/>
      <c r="C75" s="342" t="s">
        <v>74</v>
      </c>
      <c r="D75" s="342"/>
      <c r="E75" s="342"/>
      <c r="F75" s="234"/>
      <c r="G75" s="235"/>
      <c r="H75" s="235"/>
      <c r="I75" s="235"/>
      <c r="J75" s="238"/>
      <c r="K75" s="235"/>
      <c r="L75" s="267">
        <v>4422.49</v>
      </c>
      <c r="M75" s="257"/>
      <c r="N75" s="265">
        <v>142082.87</v>
      </c>
      <c r="EZ75" s="149"/>
      <c r="FA75" s="231"/>
      <c r="FB75" s="231"/>
      <c r="FC75" s="231"/>
      <c r="FD75" s="231"/>
      <c r="FJ75" s="231" t="s">
        <v>74</v>
      </c>
    </row>
    <row r="76" spans="1:166" s="117" customFormat="1" ht="34.5" x14ac:dyDescent="0.25">
      <c r="A76" s="232" t="s">
        <v>82</v>
      </c>
      <c r="B76" s="233" t="s">
        <v>621</v>
      </c>
      <c r="C76" s="342" t="s">
        <v>622</v>
      </c>
      <c r="D76" s="342"/>
      <c r="E76" s="342"/>
      <c r="F76" s="234" t="s">
        <v>253</v>
      </c>
      <c r="G76" s="235">
        <v>5.3999999999999999E-2</v>
      </c>
      <c r="H76" s="236">
        <v>1</v>
      </c>
      <c r="I76" s="273">
        <v>5.3999999999999999E-2</v>
      </c>
      <c r="J76" s="238"/>
      <c r="K76" s="235"/>
      <c r="L76" s="238"/>
      <c r="M76" s="235"/>
      <c r="N76" s="239"/>
      <c r="EZ76" s="149"/>
      <c r="FA76" s="231"/>
      <c r="FB76" s="231" t="s">
        <v>622</v>
      </c>
      <c r="FC76" s="231" t="s">
        <v>9</v>
      </c>
      <c r="FD76" s="231" t="s">
        <v>9</v>
      </c>
      <c r="FJ76" s="231"/>
    </row>
    <row r="77" spans="1:166" s="117" customFormat="1" ht="15" x14ac:dyDescent="0.25">
      <c r="A77" s="240"/>
      <c r="B77" s="241"/>
      <c r="C77" s="341" t="s">
        <v>642</v>
      </c>
      <c r="D77" s="341"/>
      <c r="E77" s="341"/>
      <c r="F77" s="341"/>
      <c r="G77" s="341"/>
      <c r="H77" s="341"/>
      <c r="I77" s="341"/>
      <c r="J77" s="341"/>
      <c r="K77" s="341"/>
      <c r="L77" s="341"/>
      <c r="M77" s="341"/>
      <c r="N77" s="343"/>
      <c r="EZ77" s="149"/>
      <c r="FA77" s="231"/>
      <c r="FB77" s="231"/>
      <c r="FC77" s="231"/>
      <c r="FD77" s="231"/>
      <c r="FE77" s="164" t="s">
        <v>642</v>
      </c>
      <c r="FJ77" s="231"/>
    </row>
    <row r="78" spans="1:166" s="117" customFormat="1" ht="68.25" x14ac:dyDescent="0.25">
      <c r="A78" s="242"/>
      <c r="B78" s="243" t="s">
        <v>624</v>
      </c>
      <c r="C78" s="336" t="s">
        <v>625</v>
      </c>
      <c r="D78" s="336"/>
      <c r="E78" s="336"/>
      <c r="F78" s="336"/>
      <c r="G78" s="336"/>
      <c r="H78" s="336"/>
      <c r="I78" s="336"/>
      <c r="J78" s="336"/>
      <c r="K78" s="336"/>
      <c r="L78" s="336"/>
      <c r="M78" s="336"/>
      <c r="N78" s="345"/>
      <c r="EZ78" s="149"/>
      <c r="FA78" s="231"/>
      <c r="FB78" s="231"/>
      <c r="FC78" s="231"/>
      <c r="FD78" s="231"/>
      <c r="FF78" s="164" t="s">
        <v>625</v>
      </c>
      <c r="FJ78" s="231"/>
    </row>
    <row r="79" spans="1:166" s="117" customFormat="1" ht="15" x14ac:dyDescent="0.25">
      <c r="A79" s="244"/>
      <c r="B79" s="243" t="s">
        <v>57</v>
      </c>
      <c r="C79" s="341" t="s">
        <v>64</v>
      </c>
      <c r="D79" s="341"/>
      <c r="E79" s="341"/>
      <c r="F79" s="245"/>
      <c r="G79" s="246"/>
      <c r="H79" s="246"/>
      <c r="I79" s="246"/>
      <c r="J79" s="247">
        <v>2089.16</v>
      </c>
      <c r="K79" s="248">
        <v>1.1499999999999999</v>
      </c>
      <c r="L79" s="249">
        <v>129.74</v>
      </c>
      <c r="M79" s="248">
        <v>49.45</v>
      </c>
      <c r="N79" s="250">
        <v>6415.64</v>
      </c>
      <c r="EZ79" s="149"/>
      <c r="FA79" s="231"/>
      <c r="FB79" s="231"/>
      <c r="FC79" s="231"/>
      <c r="FD79" s="231"/>
      <c r="FG79" s="164" t="s">
        <v>64</v>
      </c>
      <c r="FJ79" s="231"/>
    </row>
    <row r="80" spans="1:166" s="117" customFormat="1" ht="15" x14ac:dyDescent="0.25">
      <c r="A80" s="244"/>
      <c r="B80" s="243" t="s">
        <v>75</v>
      </c>
      <c r="C80" s="341" t="s">
        <v>79</v>
      </c>
      <c r="D80" s="341"/>
      <c r="E80" s="341"/>
      <c r="F80" s="245"/>
      <c r="G80" s="246"/>
      <c r="H80" s="246"/>
      <c r="I80" s="246"/>
      <c r="J80" s="249">
        <v>236.87</v>
      </c>
      <c r="K80" s="248">
        <v>1.1499999999999999</v>
      </c>
      <c r="L80" s="249">
        <v>14.71</v>
      </c>
      <c r="M80" s="248">
        <v>14.53</v>
      </c>
      <c r="N80" s="251">
        <v>213.74</v>
      </c>
      <c r="EZ80" s="149"/>
      <c r="FA80" s="231"/>
      <c r="FB80" s="231"/>
      <c r="FC80" s="231"/>
      <c r="FD80" s="231"/>
      <c r="FG80" s="164" t="s">
        <v>79</v>
      </c>
      <c r="FJ80" s="231"/>
    </row>
    <row r="81" spans="1:167" s="117" customFormat="1" ht="15" x14ac:dyDescent="0.25">
      <c r="A81" s="244"/>
      <c r="B81" s="243" t="s">
        <v>80</v>
      </c>
      <c r="C81" s="341" t="s">
        <v>81</v>
      </c>
      <c r="D81" s="341"/>
      <c r="E81" s="341"/>
      <c r="F81" s="245"/>
      <c r="G81" s="246"/>
      <c r="H81" s="246"/>
      <c r="I81" s="246"/>
      <c r="J81" s="249">
        <v>9</v>
      </c>
      <c r="K81" s="248">
        <v>1.1499999999999999</v>
      </c>
      <c r="L81" s="249">
        <v>0.56000000000000005</v>
      </c>
      <c r="M81" s="248">
        <v>49.45</v>
      </c>
      <c r="N81" s="251">
        <v>27.69</v>
      </c>
      <c r="EZ81" s="149"/>
      <c r="FA81" s="231"/>
      <c r="FB81" s="231"/>
      <c r="FC81" s="231"/>
      <c r="FD81" s="231"/>
      <c r="FG81" s="164" t="s">
        <v>81</v>
      </c>
      <c r="FJ81" s="231"/>
    </row>
    <row r="82" spans="1:167" s="117" customFormat="1" ht="15" x14ac:dyDescent="0.25">
      <c r="A82" s="244"/>
      <c r="B82" s="243" t="s">
        <v>82</v>
      </c>
      <c r="C82" s="341" t="s">
        <v>83</v>
      </c>
      <c r="D82" s="341"/>
      <c r="E82" s="341"/>
      <c r="F82" s="245"/>
      <c r="G82" s="246"/>
      <c r="H82" s="246"/>
      <c r="I82" s="246"/>
      <c r="J82" s="247">
        <v>2732.35</v>
      </c>
      <c r="K82" s="246"/>
      <c r="L82" s="249">
        <v>147.55000000000001</v>
      </c>
      <c r="M82" s="248">
        <v>9.1199999999999992</v>
      </c>
      <c r="N82" s="250">
        <v>1345.66</v>
      </c>
      <c r="EZ82" s="149"/>
      <c r="FA82" s="231"/>
      <c r="FB82" s="231"/>
      <c r="FC82" s="231"/>
      <c r="FD82" s="231"/>
      <c r="FG82" s="164" t="s">
        <v>83</v>
      </c>
      <c r="FJ82" s="231"/>
    </row>
    <row r="83" spans="1:167" s="117" customFormat="1" ht="15" x14ac:dyDescent="0.25">
      <c r="A83" s="252"/>
      <c r="B83" s="243"/>
      <c r="C83" s="341" t="s">
        <v>65</v>
      </c>
      <c r="D83" s="341"/>
      <c r="E83" s="341"/>
      <c r="F83" s="245" t="s">
        <v>66</v>
      </c>
      <c r="G83" s="248">
        <v>219.68</v>
      </c>
      <c r="H83" s="248">
        <v>1.1499999999999999</v>
      </c>
      <c r="I83" s="274">
        <v>13.642128</v>
      </c>
      <c r="J83" s="254"/>
      <c r="K83" s="246"/>
      <c r="L83" s="254"/>
      <c r="M83" s="246"/>
      <c r="N83" s="255"/>
      <c r="EZ83" s="149"/>
      <c r="FA83" s="231"/>
      <c r="FB83" s="231"/>
      <c r="FC83" s="231"/>
      <c r="FD83" s="231"/>
      <c r="FH83" s="164" t="s">
        <v>65</v>
      </c>
      <c r="FJ83" s="231"/>
    </row>
    <row r="84" spans="1:167" s="117" customFormat="1" ht="15" x14ac:dyDescent="0.25">
      <c r="A84" s="252"/>
      <c r="B84" s="243"/>
      <c r="C84" s="341" t="s">
        <v>84</v>
      </c>
      <c r="D84" s="341"/>
      <c r="E84" s="341"/>
      <c r="F84" s="245" t="s">
        <v>66</v>
      </c>
      <c r="G84" s="248">
        <v>0.71</v>
      </c>
      <c r="H84" s="248">
        <v>1.1499999999999999</v>
      </c>
      <c r="I84" s="274">
        <v>4.4090999999999998E-2</v>
      </c>
      <c r="J84" s="254"/>
      <c r="K84" s="246"/>
      <c r="L84" s="254"/>
      <c r="M84" s="246"/>
      <c r="N84" s="255"/>
      <c r="EZ84" s="149"/>
      <c r="FA84" s="231"/>
      <c r="FB84" s="231"/>
      <c r="FC84" s="231"/>
      <c r="FD84" s="231"/>
      <c r="FH84" s="164" t="s">
        <v>84</v>
      </c>
      <c r="FJ84" s="231"/>
    </row>
    <row r="85" spans="1:167" s="117" customFormat="1" ht="15" x14ac:dyDescent="0.25">
      <c r="A85" s="240"/>
      <c r="B85" s="243"/>
      <c r="C85" s="344" t="s">
        <v>67</v>
      </c>
      <c r="D85" s="344"/>
      <c r="E85" s="344"/>
      <c r="F85" s="256"/>
      <c r="G85" s="257"/>
      <c r="H85" s="257"/>
      <c r="I85" s="257"/>
      <c r="J85" s="258">
        <v>5058.38</v>
      </c>
      <c r="K85" s="257"/>
      <c r="L85" s="259">
        <v>292</v>
      </c>
      <c r="M85" s="257"/>
      <c r="N85" s="260">
        <v>7975.04</v>
      </c>
      <c r="EZ85" s="149"/>
      <c r="FA85" s="231"/>
      <c r="FB85" s="231"/>
      <c r="FC85" s="231"/>
      <c r="FD85" s="231"/>
      <c r="FI85" s="164" t="s">
        <v>67</v>
      </c>
      <c r="FJ85" s="231"/>
    </row>
    <row r="86" spans="1:167" s="117" customFormat="1" ht="15" x14ac:dyDescent="0.25">
      <c r="A86" s="252"/>
      <c r="B86" s="243"/>
      <c r="C86" s="341" t="s">
        <v>68</v>
      </c>
      <c r="D86" s="341"/>
      <c r="E86" s="341"/>
      <c r="F86" s="245"/>
      <c r="G86" s="246"/>
      <c r="H86" s="246"/>
      <c r="I86" s="246"/>
      <c r="J86" s="254"/>
      <c r="K86" s="246"/>
      <c r="L86" s="249">
        <v>130.30000000000001</v>
      </c>
      <c r="M86" s="246"/>
      <c r="N86" s="250">
        <v>6443.33</v>
      </c>
      <c r="EZ86" s="149"/>
      <c r="FA86" s="231"/>
      <c r="FB86" s="231"/>
      <c r="FC86" s="231"/>
      <c r="FD86" s="231"/>
      <c r="FH86" s="164" t="s">
        <v>68</v>
      </c>
      <c r="FJ86" s="231"/>
    </row>
    <row r="87" spans="1:167" s="117" customFormat="1" ht="23.25" x14ac:dyDescent="0.25">
      <c r="A87" s="252"/>
      <c r="B87" s="243" t="s">
        <v>626</v>
      </c>
      <c r="C87" s="341" t="s">
        <v>627</v>
      </c>
      <c r="D87" s="341"/>
      <c r="E87" s="341"/>
      <c r="F87" s="245" t="s">
        <v>71</v>
      </c>
      <c r="G87" s="261">
        <v>126</v>
      </c>
      <c r="H87" s="246"/>
      <c r="I87" s="261">
        <v>126</v>
      </c>
      <c r="J87" s="254"/>
      <c r="K87" s="246"/>
      <c r="L87" s="249">
        <v>164.18</v>
      </c>
      <c r="M87" s="246"/>
      <c r="N87" s="250">
        <v>8118.6</v>
      </c>
      <c r="EZ87" s="149"/>
      <c r="FA87" s="231"/>
      <c r="FB87" s="231"/>
      <c r="FC87" s="231"/>
      <c r="FD87" s="231"/>
      <c r="FH87" s="164" t="s">
        <v>627</v>
      </c>
      <c r="FJ87" s="231"/>
    </row>
    <row r="88" spans="1:167" s="117" customFormat="1" ht="23.25" x14ac:dyDescent="0.25">
      <c r="A88" s="252"/>
      <c r="B88" s="243" t="s">
        <v>628</v>
      </c>
      <c r="C88" s="341" t="s">
        <v>629</v>
      </c>
      <c r="D88" s="341"/>
      <c r="E88" s="341"/>
      <c r="F88" s="245" t="s">
        <v>71</v>
      </c>
      <c r="G88" s="261">
        <v>68</v>
      </c>
      <c r="H88" s="246"/>
      <c r="I88" s="261">
        <v>68</v>
      </c>
      <c r="J88" s="254"/>
      <c r="K88" s="246"/>
      <c r="L88" s="249">
        <v>88.6</v>
      </c>
      <c r="M88" s="246"/>
      <c r="N88" s="250">
        <v>4381.46</v>
      </c>
      <c r="EZ88" s="149"/>
      <c r="FA88" s="231"/>
      <c r="FB88" s="231"/>
      <c r="FC88" s="231"/>
      <c r="FD88" s="231"/>
      <c r="FH88" s="164" t="s">
        <v>629</v>
      </c>
      <c r="FJ88" s="231"/>
    </row>
    <row r="89" spans="1:167" s="117" customFormat="1" ht="15" x14ac:dyDescent="0.25">
      <c r="A89" s="262"/>
      <c r="B89" s="263"/>
      <c r="C89" s="342" t="s">
        <v>74</v>
      </c>
      <c r="D89" s="342"/>
      <c r="E89" s="342"/>
      <c r="F89" s="234"/>
      <c r="G89" s="235"/>
      <c r="H89" s="235"/>
      <c r="I89" s="235"/>
      <c r="J89" s="238"/>
      <c r="K89" s="235"/>
      <c r="L89" s="264">
        <v>544.78</v>
      </c>
      <c r="M89" s="257"/>
      <c r="N89" s="265">
        <v>20475.099999999999</v>
      </c>
      <c r="EZ89" s="149"/>
      <c r="FA89" s="231"/>
      <c r="FB89" s="231"/>
      <c r="FC89" s="231"/>
      <c r="FD89" s="231"/>
      <c r="FJ89" s="231" t="s">
        <v>74</v>
      </c>
    </row>
    <row r="90" spans="1:167" s="117" customFormat="1" ht="33.75" x14ac:dyDescent="0.25">
      <c r="A90" s="232" t="s">
        <v>106</v>
      </c>
      <c r="B90" s="233" t="s">
        <v>591</v>
      </c>
      <c r="C90" s="342" t="s">
        <v>592</v>
      </c>
      <c r="D90" s="342"/>
      <c r="E90" s="342"/>
      <c r="F90" s="234" t="s">
        <v>118</v>
      </c>
      <c r="G90" s="235">
        <v>51</v>
      </c>
      <c r="H90" s="236">
        <v>1</v>
      </c>
      <c r="I90" s="236">
        <v>51</v>
      </c>
      <c r="J90" s="264">
        <v>142.16999999999999</v>
      </c>
      <c r="K90" s="266">
        <v>1.04236</v>
      </c>
      <c r="L90" s="267">
        <v>7557.81</v>
      </c>
      <c r="M90" s="268">
        <v>9.1199999999999992</v>
      </c>
      <c r="N90" s="265">
        <v>68927.23</v>
      </c>
      <c r="EZ90" s="149"/>
      <c r="FA90" s="231"/>
      <c r="FB90" s="231" t="s">
        <v>592</v>
      </c>
      <c r="FC90" s="231" t="s">
        <v>9</v>
      </c>
      <c r="FD90" s="231" t="s">
        <v>9</v>
      </c>
      <c r="FJ90" s="231"/>
    </row>
    <row r="91" spans="1:167" s="117" customFormat="1" ht="15" x14ac:dyDescent="0.25">
      <c r="A91" s="240"/>
      <c r="B91" s="241"/>
      <c r="C91" s="341" t="s">
        <v>630</v>
      </c>
      <c r="D91" s="341"/>
      <c r="E91" s="341"/>
      <c r="F91" s="341"/>
      <c r="G91" s="341"/>
      <c r="H91" s="341"/>
      <c r="I91" s="341"/>
      <c r="J91" s="341"/>
      <c r="K91" s="341"/>
      <c r="L91" s="341"/>
      <c r="M91" s="341"/>
      <c r="N91" s="343"/>
      <c r="EZ91" s="149"/>
      <c r="FA91" s="231"/>
      <c r="FB91" s="231"/>
      <c r="FC91" s="231"/>
      <c r="FD91" s="231"/>
      <c r="FJ91" s="231"/>
      <c r="FK91" s="164" t="s">
        <v>630</v>
      </c>
    </row>
    <row r="92" spans="1:167" s="117" customFormat="1" ht="15" x14ac:dyDescent="0.25">
      <c r="A92" s="242"/>
      <c r="B92" s="243"/>
      <c r="C92" s="336" t="s">
        <v>631</v>
      </c>
      <c r="D92" s="336"/>
      <c r="E92" s="336"/>
      <c r="F92" s="336"/>
      <c r="G92" s="336"/>
      <c r="H92" s="336"/>
      <c r="I92" s="336"/>
      <c r="J92" s="336"/>
      <c r="K92" s="336"/>
      <c r="L92" s="336"/>
      <c r="M92" s="336"/>
      <c r="N92" s="345"/>
      <c r="EZ92" s="149"/>
      <c r="FA92" s="231"/>
      <c r="FB92" s="231"/>
      <c r="FC92" s="231"/>
      <c r="FD92" s="231"/>
      <c r="FF92" s="164" t="s">
        <v>631</v>
      </c>
      <c r="FJ92" s="231"/>
    </row>
    <row r="93" spans="1:167" s="117" customFormat="1" ht="15" x14ac:dyDescent="0.25">
      <c r="A93" s="242"/>
      <c r="B93" s="243"/>
      <c r="C93" s="336" t="s">
        <v>632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45"/>
      <c r="EZ93" s="149"/>
      <c r="FA93" s="231"/>
      <c r="FB93" s="231"/>
      <c r="FC93" s="231"/>
      <c r="FD93" s="231"/>
      <c r="FF93" s="164" t="s">
        <v>632</v>
      </c>
      <c r="FJ93" s="231"/>
    </row>
    <row r="94" spans="1:167" s="117" customFormat="1" ht="15" x14ac:dyDescent="0.25">
      <c r="A94" s="262"/>
      <c r="B94" s="263"/>
      <c r="C94" s="342" t="s">
        <v>74</v>
      </c>
      <c r="D94" s="342"/>
      <c r="E94" s="342"/>
      <c r="F94" s="234"/>
      <c r="G94" s="235"/>
      <c r="H94" s="235"/>
      <c r="I94" s="235"/>
      <c r="J94" s="238"/>
      <c r="K94" s="235"/>
      <c r="L94" s="267">
        <v>7557.81</v>
      </c>
      <c r="M94" s="257"/>
      <c r="N94" s="265">
        <v>68927.23</v>
      </c>
      <c r="EZ94" s="149"/>
      <c r="FA94" s="231"/>
      <c r="FB94" s="231"/>
      <c r="FC94" s="231"/>
      <c r="FD94" s="231"/>
      <c r="FJ94" s="231" t="s">
        <v>74</v>
      </c>
    </row>
    <row r="95" spans="1:167" s="117" customFormat="1" ht="45.75" x14ac:dyDescent="0.25">
      <c r="A95" s="232" t="s">
        <v>109</v>
      </c>
      <c r="B95" s="233" t="s">
        <v>633</v>
      </c>
      <c r="C95" s="342" t="s">
        <v>643</v>
      </c>
      <c r="D95" s="342"/>
      <c r="E95" s="342"/>
      <c r="F95" s="234" t="s">
        <v>635</v>
      </c>
      <c r="G95" s="235">
        <v>1.1399999999999999</v>
      </c>
      <c r="H95" s="236">
        <v>1</v>
      </c>
      <c r="I95" s="268">
        <v>1.1399999999999999</v>
      </c>
      <c r="J95" s="238"/>
      <c r="K95" s="235"/>
      <c r="L95" s="238"/>
      <c r="M95" s="235"/>
      <c r="N95" s="239"/>
      <c r="EZ95" s="149"/>
      <c r="FA95" s="231"/>
      <c r="FB95" s="231" t="s">
        <v>643</v>
      </c>
      <c r="FC95" s="231" t="s">
        <v>9</v>
      </c>
      <c r="FD95" s="231" t="s">
        <v>9</v>
      </c>
      <c r="FJ95" s="231"/>
    </row>
    <row r="96" spans="1:167" s="117" customFormat="1" ht="15" x14ac:dyDescent="0.25">
      <c r="A96" s="240"/>
      <c r="B96" s="241"/>
      <c r="C96" s="341" t="s">
        <v>636</v>
      </c>
      <c r="D96" s="341"/>
      <c r="E96" s="341"/>
      <c r="F96" s="341"/>
      <c r="G96" s="341"/>
      <c r="H96" s="341"/>
      <c r="I96" s="341"/>
      <c r="J96" s="341"/>
      <c r="K96" s="341"/>
      <c r="L96" s="341"/>
      <c r="M96" s="341"/>
      <c r="N96" s="343"/>
      <c r="EZ96" s="149"/>
      <c r="FA96" s="231"/>
      <c r="FB96" s="231"/>
      <c r="FC96" s="231"/>
      <c r="FD96" s="231"/>
      <c r="FE96" s="164" t="s">
        <v>636</v>
      </c>
      <c r="FJ96" s="231"/>
    </row>
    <row r="97" spans="1:166" s="117" customFormat="1" ht="68.25" x14ac:dyDescent="0.25">
      <c r="A97" s="242"/>
      <c r="B97" s="243" t="s">
        <v>624</v>
      </c>
      <c r="C97" s="336" t="s">
        <v>625</v>
      </c>
      <c r="D97" s="336"/>
      <c r="E97" s="336"/>
      <c r="F97" s="336"/>
      <c r="G97" s="336"/>
      <c r="H97" s="336"/>
      <c r="I97" s="336"/>
      <c r="J97" s="336"/>
      <c r="K97" s="336"/>
      <c r="L97" s="336"/>
      <c r="M97" s="336"/>
      <c r="N97" s="345"/>
      <c r="EZ97" s="149"/>
      <c r="FA97" s="231"/>
      <c r="FB97" s="231"/>
      <c r="FC97" s="231"/>
      <c r="FD97" s="231"/>
      <c r="FF97" s="164" t="s">
        <v>625</v>
      </c>
      <c r="FJ97" s="231"/>
    </row>
    <row r="98" spans="1:166" s="117" customFormat="1" ht="15" x14ac:dyDescent="0.25">
      <c r="A98" s="244"/>
      <c r="B98" s="243" t="s">
        <v>57</v>
      </c>
      <c r="C98" s="341" t="s">
        <v>64</v>
      </c>
      <c r="D98" s="341"/>
      <c r="E98" s="341"/>
      <c r="F98" s="245"/>
      <c r="G98" s="246"/>
      <c r="H98" s="246"/>
      <c r="I98" s="246"/>
      <c r="J98" s="249">
        <v>852.58</v>
      </c>
      <c r="K98" s="248">
        <v>1.1499999999999999</v>
      </c>
      <c r="L98" s="247">
        <v>1117.73</v>
      </c>
      <c r="M98" s="248">
        <v>49.45</v>
      </c>
      <c r="N98" s="250">
        <v>55271.75</v>
      </c>
      <c r="EZ98" s="149"/>
      <c r="FA98" s="231"/>
      <c r="FB98" s="231"/>
      <c r="FC98" s="231"/>
      <c r="FD98" s="231"/>
      <c r="FG98" s="164" t="s">
        <v>64</v>
      </c>
      <c r="FJ98" s="231"/>
    </row>
    <row r="99" spans="1:166" s="117" customFormat="1" ht="15" x14ac:dyDescent="0.25">
      <c r="A99" s="244"/>
      <c r="B99" s="243" t="s">
        <v>75</v>
      </c>
      <c r="C99" s="341" t="s">
        <v>79</v>
      </c>
      <c r="D99" s="341"/>
      <c r="E99" s="341"/>
      <c r="F99" s="245"/>
      <c r="G99" s="246"/>
      <c r="H99" s="246"/>
      <c r="I99" s="246"/>
      <c r="J99" s="247">
        <v>2390.59</v>
      </c>
      <c r="K99" s="248">
        <v>1.1499999999999999</v>
      </c>
      <c r="L99" s="247">
        <v>3134.06</v>
      </c>
      <c r="M99" s="248">
        <v>14.53</v>
      </c>
      <c r="N99" s="250">
        <v>45537.89</v>
      </c>
      <c r="EZ99" s="149"/>
      <c r="FA99" s="231"/>
      <c r="FB99" s="231"/>
      <c r="FC99" s="231"/>
      <c r="FD99" s="231"/>
      <c r="FG99" s="164" t="s">
        <v>79</v>
      </c>
      <c r="FJ99" s="231"/>
    </row>
    <row r="100" spans="1:166" s="117" customFormat="1" ht="15" x14ac:dyDescent="0.25">
      <c r="A100" s="244"/>
      <c r="B100" s="243" t="s">
        <v>80</v>
      </c>
      <c r="C100" s="341" t="s">
        <v>81</v>
      </c>
      <c r="D100" s="341"/>
      <c r="E100" s="341"/>
      <c r="F100" s="245"/>
      <c r="G100" s="246"/>
      <c r="H100" s="246"/>
      <c r="I100" s="246"/>
      <c r="J100" s="249">
        <v>229.05</v>
      </c>
      <c r="K100" s="248">
        <v>1.1499999999999999</v>
      </c>
      <c r="L100" s="249">
        <v>300.27999999999997</v>
      </c>
      <c r="M100" s="248">
        <v>49.45</v>
      </c>
      <c r="N100" s="250">
        <v>14848.85</v>
      </c>
      <c r="EZ100" s="149"/>
      <c r="FA100" s="231"/>
      <c r="FB100" s="231"/>
      <c r="FC100" s="231"/>
      <c r="FD100" s="231"/>
      <c r="FG100" s="164" t="s">
        <v>81</v>
      </c>
      <c r="FJ100" s="231"/>
    </row>
    <row r="101" spans="1:166" s="117" customFormat="1" ht="15" x14ac:dyDescent="0.25">
      <c r="A101" s="244"/>
      <c r="B101" s="243" t="s">
        <v>82</v>
      </c>
      <c r="C101" s="341" t="s">
        <v>83</v>
      </c>
      <c r="D101" s="341"/>
      <c r="E101" s="341"/>
      <c r="F101" s="245"/>
      <c r="G101" s="246"/>
      <c r="H101" s="246"/>
      <c r="I101" s="246"/>
      <c r="J101" s="249">
        <v>300.83999999999997</v>
      </c>
      <c r="K101" s="246"/>
      <c r="L101" s="249">
        <v>342.96</v>
      </c>
      <c r="M101" s="248">
        <v>9.1199999999999992</v>
      </c>
      <c r="N101" s="250">
        <v>3127.8</v>
      </c>
      <c r="EZ101" s="149"/>
      <c r="FA101" s="231"/>
      <c r="FB101" s="231"/>
      <c r="FC101" s="231"/>
      <c r="FD101" s="231"/>
      <c r="FG101" s="164" t="s">
        <v>83</v>
      </c>
      <c r="FJ101" s="231"/>
    </row>
    <row r="102" spans="1:166" s="117" customFormat="1" ht="15" x14ac:dyDescent="0.25">
      <c r="A102" s="252"/>
      <c r="B102" s="243"/>
      <c r="C102" s="341" t="s">
        <v>65</v>
      </c>
      <c r="D102" s="341"/>
      <c r="E102" s="341"/>
      <c r="F102" s="245" t="s">
        <v>66</v>
      </c>
      <c r="G102" s="261">
        <v>94</v>
      </c>
      <c r="H102" s="248">
        <v>1.1499999999999999</v>
      </c>
      <c r="I102" s="269">
        <v>123.23399999999999</v>
      </c>
      <c r="J102" s="254"/>
      <c r="K102" s="246"/>
      <c r="L102" s="254"/>
      <c r="M102" s="246"/>
      <c r="N102" s="255"/>
      <c r="EZ102" s="149"/>
      <c r="FA102" s="231"/>
      <c r="FB102" s="231"/>
      <c r="FC102" s="231"/>
      <c r="FD102" s="231"/>
      <c r="FH102" s="164" t="s">
        <v>65</v>
      </c>
      <c r="FJ102" s="231"/>
    </row>
    <row r="103" spans="1:166" s="117" customFormat="1" ht="15" x14ac:dyDescent="0.25">
      <c r="A103" s="252"/>
      <c r="B103" s="243"/>
      <c r="C103" s="341" t="s">
        <v>84</v>
      </c>
      <c r="D103" s="341"/>
      <c r="E103" s="341"/>
      <c r="F103" s="245" t="s">
        <v>66</v>
      </c>
      <c r="G103" s="271">
        <v>16.899999999999999</v>
      </c>
      <c r="H103" s="248">
        <v>1.1499999999999999</v>
      </c>
      <c r="I103" s="270">
        <v>22.155899999999999</v>
      </c>
      <c r="J103" s="254"/>
      <c r="K103" s="246"/>
      <c r="L103" s="254"/>
      <c r="M103" s="246"/>
      <c r="N103" s="255"/>
      <c r="EZ103" s="149"/>
      <c r="FA103" s="231"/>
      <c r="FB103" s="231"/>
      <c r="FC103" s="231"/>
      <c r="FD103" s="231"/>
      <c r="FH103" s="164" t="s">
        <v>84</v>
      </c>
      <c r="FJ103" s="231"/>
    </row>
    <row r="104" spans="1:166" s="117" customFormat="1" ht="15" x14ac:dyDescent="0.25">
      <c r="A104" s="240"/>
      <c r="B104" s="243"/>
      <c r="C104" s="344" t="s">
        <v>67</v>
      </c>
      <c r="D104" s="344"/>
      <c r="E104" s="344"/>
      <c r="F104" s="256"/>
      <c r="G104" s="257"/>
      <c r="H104" s="257"/>
      <c r="I104" s="257"/>
      <c r="J104" s="258">
        <v>3544.01</v>
      </c>
      <c r="K104" s="257"/>
      <c r="L104" s="258">
        <v>4594.75</v>
      </c>
      <c r="M104" s="257"/>
      <c r="N104" s="260">
        <v>103937.44</v>
      </c>
      <c r="EZ104" s="149"/>
      <c r="FA104" s="231"/>
      <c r="FB104" s="231"/>
      <c r="FC104" s="231"/>
      <c r="FD104" s="231"/>
      <c r="FI104" s="164" t="s">
        <v>67</v>
      </c>
      <c r="FJ104" s="231"/>
    </row>
    <row r="105" spans="1:166" s="117" customFormat="1" ht="15" x14ac:dyDescent="0.25">
      <c r="A105" s="252"/>
      <c r="B105" s="243"/>
      <c r="C105" s="341" t="s">
        <v>68</v>
      </c>
      <c r="D105" s="341"/>
      <c r="E105" s="341"/>
      <c r="F105" s="245"/>
      <c r="G105" s="246"/>
      <c r="H105" s="246"/>
      <c r="I105" s="246"/>
      <c r="J105" s="254"/>
      <c r="K105" s="246"/>
      <c r="L105" s="247">
        <v>1418.01</v>
      </c>
      <c r="M105" s="246"/>
      <c r="N105" s="250">
        <v>70120.600000000006</v>
      </c>
      <c r="EZ105" s="149"/>
      <c r="FA105" s="231"/>
      <c r="FB105" s="231"/>
      <c r="FC105" s="231"/>
      <c r="FD105" s="231"/>
      <c r="FH105" s="164" t="s">
        <v>68</v>
      </c>
      <c r="FJ105" s="231"/>
    </row>
    <row r="106" spans="1:166" s="117" customFormat="1" ht="23.25" x14ac:dyDescent="0.25">
      <c r="A106" s="252"/>
      <c r="B106" s="243" t="s">
        <v>638</v>
      </c>
      <c r="C106" s="341" t="s">
        <v>639</v>
      </c>
      <c r="D106" s="341"/>
      <c r="E106" s="341"/>
      <c r="F106" s="245" t="s">
        <v>71</v>
      </c>
      <c r="G106" s="261">
        <v>93</v>
      </c>
      <c r="H106" s="246"/>
      <c r="I106" s="261">
        <v>93</v>
      </c>
      <c r="J106" s="254"/>
      <c r="K106" s="246"/>
      <c r="L106" s="247">
        <v>1318.75</v>
      </c>
      <c r="M106" s="246"/>
      <c r="N106" s="250">
        <v>65212.160000000003</v>
      </c>
      <c r="EZ106" s="149"/>
      <c r="FA106" s="231"/>
      <c r="FB106" s="231"/>
      <c r="FC106" s="231"/>
      <c r="FD106" s="231"/>
      <c r="FH106" s="164" t="s">
        <v>639</v>
      </c>
      <c r="FJ106" s="231"/>
    </row>
    <row r="107" spans="1:166" s="117" customFormat="1" ht="45" x14ac:dyDescent="0.25">
      <c r="A107" s="252"/>
      <c r="B107" s="243" t="s">
        <v>640</v>
      </c>
      <c r="C107" s="341" t="s">
        <v>641</v>
      </c>
      <c r="D107" s="341"/>
      <c r="E107" s="341"/>
      <c r="F107" s="245" t="s">
        <v>71</v>
      </c>
      <c r="G107" s="261">
        <v>62</v>
      </c>
      <c r="H107" s="248">
        <v>0.85</v>
      </c>
      <c r="I107" s="271">
        <v>52.7</v>
      </c>
      <c r="J107" s="254"/>
      <c r="K107" s="246"/>
      <c r="L107" s="249">
        <v>747.29</v>
      </c>
      <c r="M107" s="246"/>
      <c r="N107" s="250">
        <v>36953.56</v>
      </c>
      <c r="EZ107" s="149"/>
      <c r="FA107" s="231"/>
      <c r="FB107" s="231"/>
      <c r="FC107" s="231"/>
      <c r="FD107" s="231"/>
      <c r="FH107" s="164" t="s">
        <v>641</v>
      </c>
      <c r="FJ107" s="231"/>
    </row>
    <row r="108" spans="1:166" s="117" customFormat="1" ht="15" x14ac:dyDescent="0.25">
      <c r="A108" s="262"/>
      <c r="B108" s="263"/>
      <c r="C108" s="342" t="s">
        <v>74</v>
      </c>
      <c r="D108" s="342"/>
      <c r="E108" s="342"/>
      <c r="F108" s="234"/>
      <c r="G108" s="235"/>
      <c r="H108" s="235"/>
      <c r="I108" s="235"/>
      <c r="J108" s="238"/>
      <c r="K108" s="235"/>
      <c r="L108" s="267">
        <v>6660.79</v>
      </c>
      <c r="M108" s="257"/>
      <c r="N108" s="265">
        <v>206103.16</v>
      </c>
      <c r="EZ108" s="149"/>
      <c r="FA108" s="231"/>
      <c r="FB108" s="231"/>
      <c r="FC108" s="231"/>
      <c r="FD108" s="231"/>
      <c r="FJ108" s="231" t="s">
        <v>74</v>
      </c>
    </row>
    <row r="109" spans="1:166" s="117" customFormat="1" ht="34.5" x14ac:dyDescent="0.25">
      <c r="A109" s="232" t="s">
        <v>115</v>
      </c>
      <c r="B109" s="233" t="s">
        <v>621</v>
      </c>
      <c r="C109" s="342" t="s">
        <v>622</v>
      </c>
      <c r="D109" s="342"/>
      <c r="E109" s="342"/>
      <c r="F109" s="234" t="s">
        <v>253</v>
      </c>
      <c r="G109" s="235">
        <v>2.8000000000000001E-2</v>
      </c>
      <c r="H109" s="236">
        <v>1</v>
      </c>
      <c r="I109" s="273">
        <v>2.8000000000000001E-2</v>
      </c>
      <c r="J109" s="238"/>
      <c r="K109" s="235"/>
      <c r="L109" s="238"/>
      <c r="M109" s="235"/>
      <c r="N109" s="239"/>
      <c r="EZ109" s="149"/>
      <c r="FA109" s="231"/>
      <c r="FB109" s="231" t="s">
        <v>622</v>
      </c>
      <c r="FC109" s="231" t="s">
        <v>9</v>
      </c>
      <c r="FD109" s="231" t="s">
        <v>9</v>
      </c>
      <c r="FJ109" s="231"/>
    </row>
    <row r="110" spans="1:166" s="117" customFormat="1" ht="15" x14ac:dyDescent="0.25">
      <c r="A110" s="240"/>
      <c r="B110" s="241"/>
      <c r="C110" s="341" t="s">
        <v>644</v>
      </c>
      <c r="D110" s="341"/>
      <c r="E110" s="341"/>
      <c r="F110" s="341"/>
      <c r="G110" s="341"/>
      <c r="H110" s="341"/>
      <c r="I110" s="341"/>
      <c r="J110" s="341"/>
      <c r="K110" s="341"/>
      <c r="L110" s="341"/>
      <c r="M110" s="341"/>
      <c r="N110" s="343"/>
      <c r="EZ110" s="149"/>
      <c r="FA110" s="231"/>
      <c r="FB110" s="231"/>
      <c r="FC110" s="231"/>
      <c r="FD110" s="231"/>
      <c r="FE110" s="164" t="s">
        <v>644</v>
      </c>
      <c r="FJ110" s="231"/>
    </row>
    <row r="111" spans="1:166" s="117" customFormat="1" ht="68.25" x14ac:dyDescent="0.25">
      <c r="A111" s="242"/>
      <c r="B111" s="243" t="s">
        <v>624</v>
      </c>
      <c r="C111" s="336" t="s">
        <v>625</v>
      </c>
      <c r="D111" s="336"/>
      <c r="E111" s="336"/>
      <c r="F111" s="336"/>
      <c r="G111" s="336"/>
      <c r="H111" s="336"/>
      <c r="I111" s="336"/>
      <c r="J111" s="336"/>
      <c r="K111" s="336"/>
      <c r="L111" s="336"/>
      <c r="M111" s="336"/>
      <c r="N111" s="345"/>
      <c r="EZ111" s="149"/>
      <c r="FA111" s="231"/>
      <c r="FB111" s="231"/>
      <c r="FC111" s="231"/>
      <c r="FD111" s="231"/>
      <c r="FF111" s="164" t="s">
        <v>625</v>
      </c>
      <c r="FJ111" s="231"/>
    </row>
    <row r="112" spans="1:166" s="117" customFormat="1" ht="15" x14ac:dyDescent="0.25">
      <c r="A112" s="244"/>
      <c r="B112" s="243" t="s">
        <v>57</v>
      </c>
      <c r="C112" s="341" t="s">
        <v>64</v>
      </c>
      <c r="D112" s="341"/>
      <c r="E112" s="341"/>
      <c r="F112" s="245"/>
      <c r="G112" s="246"/>
      <c r="H112" s="246"/>
      <c r="I112" s="246"/>
      <c r="J112" s="247">
        <v>2089.16</v>
      </c>
      <c r="K112" s="248">
        <v>1.1499999999999999</v>
      </c>
      <c r="L112" s="249">
        <v>67.27</v>
      </c>
      <c r="M112" s="248">
        <v>49.45</v>
      </c>
      <c r="N112" s="250">
        <v>3326.5</v>
      </c>
      <c r="EZ112" s="149"/>
      <c r="FA112" s="231"/>
      <c r="FB112" s="231"/>
      <c r="FC112" s="231"/>
      <c r="FD112" s="231"/>
      <c r="FG112" s="164" t="s">
        <v>64</v>
      </c>
      <c r="FJ112" s="231"/>
    </row>
    <row r="113" spans="1:167" s="117" customFormat="1" ht="15" x14ac:dyDescent="0.25">
      <c r="A113" s="244"/>
      <c r="B113" s="243" t="s">
        <v>75</v>
      </c>
      <c r="C113" s="341" t="s">
        <v>79</v>
      </c>
      <c r="D113" s="341"/>
      <c r="E113" s="341"/>
      <c r="F113" s="245"/>
      <c r="G113" s="246"/>
      <c r="H113" s="246"/>
      <c r="I113" s="246"/>
      <c r="J113" s="249">
        <v>236.87</v>
      </c>
      <c r="K113" s="248">
        <v>1.1499999999999999</v>
      </c>
      <c r="L113" s="249">
        <v>7.63</v>
      </c>
      <c r="M113" s="248">
        <v>14.53</v>
      </c>
      <c r="N113" s="251">
        <v>110.86</v>
      </c>
      <c r="EZ113" s="149"/>
      <c r="FA113" s="231"/>
      <c r="FB113" s="231"/>
      <c r="FC113" s="231"/>
      <c r="FD113" s="231"/>
      <c r="FG113" s="164" t="s">
        <v>79</v>
      </c>
      <c r="FJ113" s="231"/>
    </row>
    <row r="114" spans="1:167" s="117" customFormat="1" ht="15" x14ac:dyDescent="0.25">
      <c r="A114" s="244"/>
      <c r="B114" s="243" t="s">
        <v>80</v>
      </c>
      <c r="C114" s="341" t="s">
        <v>81</v>
      </c>
      <c r="D114" s="341"/>
      <c r="E114" s="341"/>
      <c r="F114" s="245"/>
      <c r="G114" s="246"/>
      <c r="H114" s="246"/>
      <c r="I114" s="246"/>
      <c r="J114" s="249">
        <v>9</v>
      </c>
      <c r="K114" s="248">
        <v>1.1499999999999999</v>
      </c>
      <c r="L114" s="249">
        <v>0.28999999999999998</v>
      </c>
      <c r="M114" s="248">
        <v>49.45</v>
      </c>
      <c r="N114" s="251">
        <v>14.34</v>
      </c>
      <c r="EZ114" s="149"/>
      <c r="FA114" s="231"/>
      <c r="FB114" s="231"/>
      <c r="FC114" s="231"/>
      <c r="FD114" s="231"/>
      <c r="FG114" s="164" t="s">
        <v>81</v>
      </c>
      <c r="FJ114" s="231"/>
    </row>
    <row r="115" spans="1:167" s="117" customFormat="1" ht="15" x14ac:dyDescent="0.25">
      <c r="A115" s="244"/>
      <c r="B115" s="243" t="s">
        <v>82</v>
      </c>
      <c r="C115" s="341" t="s">
        <v>83</v>
      </c>
      <c r="D115" s="341"/>
      <c r="E115" s="341"/>
      <c r="F115" s="245"/>
      <c r="G115" s="246"/>
      <c r="H115" s="246"/>
      <c r="I115" s="246"/>
      <c r="J115" s="247">
        <v>2732.35</v>
      </c>
      <c r="K115" s="246"/>
      <c r="L115" s="249">
        <v>76.510000000000005</v>
      </c>
      <c r="M115" s="248">
        <v>9.1199999999999992</v>
      </c>
      <c r="N115" s="251">
        <v>697.77</v>
      </c>
      <c r="EZ115" s="149"/>
      <c r="FA115" s="231"/>
      <c r="FB115" s="231"/>
      <c r="FC115" s="231"/>
      <c r="FD115" s="231"/>
      <c r="FG115" s="164" t="s">
        <v>83</v>
      </c>
      <c r="FJ115" s="231"/>
    </row>
    <row r="116" spans="1:167" s="117" customFormat="1" ht="15" x14ac:dyDescent="0.25">
      <c r="A116" s="252"/>
      <c r="B116" s="243"/>
      <c r="C116" s="341" t="s">
        <v>65</v>
      </c>
      <c r="D116" s="341"/>
      <c r="E116" s="341"/>
      <c r="F116" s="245" t="s">
        <v>66</v>
      </c>
      <c r="G116" s="248">
        <v>219.68</v>
      </c>
      <c r="H116" s="248">
        <v>1.1499999999999999</v>
      </c>
      <c r="I116" s="274">
        <v>7.073696</v>
      </c>
      <c r="J116" s="254"/>
      <c r="K116" s="246"/>
      <c r="L116" s="254"/>
      <c r="M116" s="246"/>
      <c r="N116" s="255"/>
      <c r="EZ116" s="149"/>
      <c r="FA116" s="231"/>
      <c r="FB116" s="231"/>
      <c r="FC116" s="231"/>
      <c r="FD116" s="231"/>
      <c r="FH116" s="164" t="s">
        <v>65</v>
      </c>
      <c r="FJ116" s="231"/>
    </row>
    <row r="117" spans="1:167" s="117" customFormat="1" ht="15" x14ac:dyDescent="0.25">
      <c r="A117" s="252"/>
      <c r="B117" s="243"/>
      <c r="C117" s="341" t="s">
        <v>84</v>
      </c>
      <c r="D117" s="341"/>
      <c r="E117" s="341"/>
      <c r="F117" s="245" t="s">
        <v>66</v>
      </c>
      <c r="G117" s="248">
        <v>0.71</v>
      </c>
      <c r="H117" s="248">
        <v>1.1499999999999999</v>
      </c>
      <c r="I117" s="274">
        <v>2.2862E-2</v>
      </c>
      <c r="J117" s="254"/>
      <c r="K117" s="246"/>
      <c r="L117" s="254"/>
      <c r="M117" s="246"/>
      <c r="N117" s="255"/>
      <c r="EZ117" s="149"/>
      <c r="FA117" s="231"/>
      <c r="FB117" s="231"/>
      <c r="FC117" s="231"/>
      <c r="FD117" s="231"/>
      <c r="FH117" s="164" t="s">
        <v>84</v>
      </c>
      <c r="FJ117" s="231"/>
    </row>
    <row r="118" spans="1:167" s="117" customFormat="1" ht="15" x14ac:dyDescent="0.25">
      <c r="A118" s="240"/>
      <c r="B118" s="243"/>
      <c r="C118" s="344" t="s">
        <v>67</v>
      </c>
      <c r="D118" s="344"/>
      <c r="E118" s="344"/>
      <c r="F118" s="256"/>
      <c r="G118" s="257"/>
      <c r="H118" s="257"/>
      <c r="I118" s="257"/>
      <c r="J118" s="258">
        <v>5058.38</v>
      </c>
      <c r="K118" s="257"/>
      <c r="L118" s="259">
        <v>151.41</v>
      </c>
      <c r="M118" s="257"/>
      <c r="N118" s="260">
        <v>4135.13</v>
      </c>
      <c r="EZ118" s="149"/>
      <c r="FA118" s="231"/>
      <c r="FB118" s="231"/>
      <c r="FC118" s="231"/>
      <c r="FD118" s="231"/>
      <c r="FI118" s="164" t="s">
        <v>67</v>
      </c>
      <c r="FJ118" s="231"/>
    </row>
    <row r="119" spans="1:167" s="117" customFormat="1" ht="15" x14ac:dyDescent="0.25">
      <c r="A119" s="252"/>
      <c r="B119" s="243"/>
      <c r="C119" s="341" t="s">
        <v>68</v>
      </c>
      <c r="D119" s="341"/>
      <c r="E119" s="341"/>
      <c r="F119" s="245"/>
      <c r="G119" s="246"/>
      <c r="H119" s="246"/>
      <c r="I119" s="246"/>
      <c r="J119" s="254"/>
      <c r="K119" s="246"/>
      <c r="L119" s="249">
        <v>67.56</v>
      </c>
      <c r="M119" s="246"/>
      <c r="N119" s="250">
        <v>3340.84</v>
      </c>
      <c r="EZ119" s="149"/>
      <c r="FA119" s="231"/>
      <c r="FB119" s="231"/>
      <c r="FC119" s="231"/>
      <c r="FD119" s="231"/>
      <c r="FH119" s="164" t="s">
        <v>68</v>
      </c>
      <c r="FJ119" s="231"/>
    </row>
    <row r="120" spans="1:167" s="117" customFormat="1" ht="23.25" x14ac:dyDescent="0.25">
      <c r="A120" s="252"/>
      <c r="B120" s="243" t="s">
        <v>626</v>
      </c>
      <c r="C120" s="341" t="s">
        <v>627</v>
      </c>
      <c r="D120" s="341"/>
      <c r="E120" s="341"/>
      <c r="F120" s="245" t="s">
        <v>71</v>
      </c>
      <c r="G120" s="261">
        <v>126</v>
      </c>
      <c r="H120" s="246"/>
      <c r="I120" s="261">
        <v>126</v>
      </c>
      <c r="J120" s="254"/>
      <c r="K120" s="246"/>
      <c r="L120" s="249">
        <v>85.13</v>
      </c>
      <c r="M120" s="246"/>
      <c r="N120" s="250">
        <v>4209.46</v>
      </c>
      <c r="EZ120" s="149"/>
      <c r="FA120" s="231"/>
      <c r="FB120" s="231"/>
      <c r="FC120" s="231"/>
      <c r="FD120" s="231"/>
      <c r="FH120" s="164" t="s">
        <v>627</v>
      </c>
      <c r="FJ120" s="231"/>
    </row>
    <row r="121" spans="1:167" s="117" customFormat="1" ht="23.25" x14ac:dyDescent="0.25">
      <c r="A121" s="252"/>
      <c r="B121" s="243" t="s">
        <v>628</v>
      </c>
      <c r="C121" s="341" t="s">
        <v>629</v>
      </c>
      <c r="D121" s="341"/>
      <c r="E121" s="341"/>
      <c r="F121" s="245" t="s">
        <v>71</v>
      </c>
      <c r="G121" s="261">
        <v>68</v>
      </c>
      <c r="H121" s="246"/>
      <c r="I121" s="261">
        <v>68</v>
      </c>
      <c r="J121" s="254"/>
      <c r="K121" s="246"/>
      <c r="L121" s="249">
        <v>45.94</v>
      </c>
      <c r="M121" s="246"/>
      <c r="N121" s="250">
        <v>2271.77</v>
      </c>
      <c r="EZ121" s="149"/>
      <c r="FA121" s="231"/>
      <c r="FB121" s="231"/>
      <c r="FC121" s="231"/>
      <c r="FD121" s="231"/>
      <c r="FH121" s="164" t="s">
        <v>629</v>
      </c>
      <c r="FJ121" s="231"/>
    </row>
    <row r="122" spans="1:167" s="117" customFormat="1" ht="15" x14ac:dyDescent="0.25">
      <c r="A122" s="262"/>
      <c r="B122" s="263"/>
      <c r="C122" s="342" t="s">
        <v>74</v>
      </c>
      <c r="D122" s="342"/>
      <c r="E122" s="342"/>
      <c r="F122" s="234"/>
      <c r="G122" s="235"/>
      <c r="H122" s="235"/>
      <c r="I122" s="235"/>
      <c r="J122" s="238"/>
      <c r="K122" s="235"/>
      <c r="L122" s="264">
        <v>282.48</v>
      </c>
      <c r="M122" s="257"/>
      <c r="N122" s="265">
        <v>10616.36</v>
      </c>
      <c r="EZ122" s="149"/>
      <c r="FA122" s="231"/>
      <c r="FB122" s="231"/>
      <c r="FC122" s="231"/>
      <c r="FD122" s="231"/>
      <c r="FJ122" s="231" t="s">
        <v>74</v>
      </c>
    </row>
    <row r="123" spans="1:167" s="117" customFormat="1" ht="33.75" x14ac:dyDescent="0.25">
      <c r="A123" s="232" t="s">
        <v>123</v>
      </c>
      <c r="B123" s="233" t="s">
        <v>591</v>
      </c>
      <c r="C123" s="342" t="s">
        <v>592</v>
      </c>
      <c r="D123" s="342"/>
      <c r="E123" s="342"/>
      <c r="F123" s="234" t="s">
        <v>118</v>
      </c>
      <c r="G123" s="235">
        <v>27</v>
      </c>
      <c r="H123" s="236">
        <v>1</v>
      </c>
      <c r="I123" s="236">
        <v>27</v>
      </c>
      <c r="J123" s="264">
        <v>142.16999999999999</v>
      </c>
      <c r="K123" s="266">
        <v>1.04236</v>
      </c>
      <c r="L123" s="267">
        <v>4001.19</v>
      </c>
      <c r="M123" s="268">
        <v>9.1199999999999992</v>
      </c>
      <c r="N123" s="265">
        <v>36490.85</v>
      </c>
      <c r="EZ123" s="149"/>
      <c r="FA123" s="231"/>
      <c r="FB123" s="231" t="s">
        <v>592</v>
      </c>
      <c r="FC123" s="231" t="s">
        <v>9</v>
      </c>
      <c r="FD123" s="231" t="s">
        <v>9</v>
      </c>
      <c r="FJ123" s="231"/>
    </row>
    <row r="124" spans="1:167" s="117" customFormat="1" ht="15" x14ac:dyDescent="0.25">
      <c r="A124" s="240"/>
      <c r="B124" s="241"/>
      <c r="C124" s="341" t="s">
        <v>630</v>
      </c>
      <c r="D124" s="341"/>
      <c r="E124" s="341"/>
      <c r="F124" s="341"/>
      <c r="G124" s="341"/>
      <c r="H124" s="341"/>
      <c r="I124" s="341"/>
      <c r="J124" s="341"/>
      <c r="K124" s="341"/>
      <c r="L124" s="341"/>
      <c r="M124" s="341"/>
      <c r="N124" s="343"/>
      <c r="EZ124" s="149"/>
      <c r="FA124" s="231"/>
      <c r="FB124" s="231"/>
      <c r="FC124" s="231"/>
      <c r="FD124" s="231"/>
      <c r="FJ124" s="231"/>
      <c r="FK124" s="164" t="s">
        <v>630</v>
      </c>
    </row>
    <row r="125" spans="1:167" s="117" customFormat="1" ht="15" x14ac:dyDescent="0.25">
      <c r="A125" s="242"/>
      <c r="B125" s="243"/>
      <c r="C125" s="336" t="s">
        <v>631</v>
      </c>
      <c r="D125" s="336"/>
      <c r="E125" s="336"/>
      <c r="F125" s="336"/>
      <c r="G125" s="336"/>
      <c r="H125" s="336"/>
      <c r="I125" s="336"/>
      <c r="J125" s="336"/>
      <c r="K125" s="336"/>
      <c r="L125" s="336"/>
      <c r="M125" s="336"/>
      <c r="N125" s="345"/>
      <c r="EZ125" s="149"/>
      <c r="FA125" s="231"/>
      <c r="FB125" s="231"/>
      <c r="FC125" s="231"/>
      <c r="FD125" s="231"/>
      <c r="FF125" s="164" t="s">
        <v>631</v>
      </c>
      <c r="FJ125" s="231"/>
    </row>
    <row r="126" spans="1:167" s="117" customFormat="1" ht="15" x14ac:dyDescent="0.25">
      <c r="A126" s="242"/>
      <c r="B126" s="243"/>
      <c r="C126" s="336" t="s">
        <v>632</v>
      </c>
      <c r="D126" s="336"/>
      <c r="E126" s="336"/>
      <c r="F126" s="336"/>
      <c r="G126" s="336"/>
      <c r="H126" s="336"/>
      <c r="I126" s="336"/>
      <c r="J126" s="336"/>
      <c r="K126" s="336"/>
      <c r="L126" s="336"/>
      <c r="M126" s="336"/>
      <c r="N126" s="345"/>
      <c r="EZ126" s="149"/>
      <c r="FA126" s="231"/>
      <c r="FB126" s="231"/>
      <c r="FC126" s="231"/>
      <c r="FD126" s="231"/>
      <c r="FF126" s="164" t="s">
        <v>632</v>
      </c>
      <c r="FJ126" s="231"/>
    </row>
    <row r="127" spans="1:167" s="117" customFormat="1" ht="15" x14ac:dyDescent="0.25">
      <c r="A127" s="262"/>
      <c r="B127" s="263"/>
      <c r="C127" s="342" t="s">
        <v>74</v>
      </c>
      <c r="D127" s="342"/>
      <c r="E127" s="342"/>
      <c r="F127" s="234"/>
      <c r="G127" s="235"/>
      <c r="H127" s="235"/>
      <c r="I127" s="235"/>
      <c r="J127" s="238"/>
      <c r="K127" s="235"/>
      <c r="L127" s="267">
        <v>4001.19</v>
      </c>
      <c r="M127" s="257"/>
      <c r="N127" s="265">
        <v>36490.85</v>
      </c>
      <c r="EZ127" s="149"/>
      <c r="FA127" s="231"/>
      <c r="FB127" s="231"/>
      <c r="FC127" s="231"/>
      <c r="FD127" s="231"/>
      <c r="FJ127" s="231" t="s">
        <v>74</v>
      </c>
    </row>
    <row r="128" spans="1:167" s="117" customFormat="1" ht="23.25" x14ac:dyDescent="0.25">
      <c r="A128" s="232" t="s">
        <v>132</v>
      </c>
      <c r="B128" s="233" t="s">
        <v>645</v>
      </c>
      <c r="C128" s="342" t="s">
        <v>646</v>
      </c>
      <c r="D128" s="342"/>
      <c r="E128" s="342"/>
      <c r="F128" s="234" t="s">
        <v>647</v>
      </c>
      <c r="G128" s="235">
        <v>0.54</v>
      </c>
      <c r="H128" s="236">
        <v>1</v>
      </c>
      <c r="I128" s="268">
        <v>0.54</v>
      </c>
      <c r="J128" s="238"/>
      <c r="K128" s="235"/>
      <c r="L128" s="238"/>
      <c r="M128" s="235"/>
      <c r="N128" s="239"/>
      <c r="EZ128" s="149"/>
      <c r="FA128" s="231"/>
      <c r="FB128" s="231" t="s">
        <v>646</v>
      </c>
      <c r="FC128" s="231" t="s">
        <v>9</v>
      </c>
      <c r="FD128" s="231" t="s">
        <v>9</v>
      </c>
      <c r="FJ128" s="231"/>
    </row>
    <row r="129" spans="1:167" s="117" customFormat="1" ht="15" x14ac:dyDescent="0.25">
      <c r="A129" s="240"/>
      <c r="B129" s="241"/>
      <c r="C129" s="341" t="s">
        <v>648</v>
      </c>
      <c r="D129" s="341"/>
      <c r="E129" s="341"/>
      <c r="F129" s="341"/>
      <c r="G129" s="341"/>
      <c r="H129" s="341"/>
      <c r="I129" s="341"/>
      <c r="J129" s="341"/>
      <c r="K129" s="341"/>
      <c r="L129" s="341"/>
      <c r="M129" s="341"/>
      <c r="N129" s="343"/>
      <c r="EZ129" s="149"/>
      <c r="FA129" s="231"/>
      <c r="FB129" s="231"/>
      <c r="FC129" s="231"/>
      <c r="FD129" s="231"/>
      <c r="FE129" s="164" t="s">
        <v>648</v>
      </c>
      <c r="FJ129" s="231"/>
    </row>
    <row r="130" spans="1:167" s="117" customFormat="1" ht="68.25" x14ac:dyDescent="0.25">
      <c r="A130" s="242"/>
      <c r="B130" s="243" t="s">
        <v>624</v>
      </c>
      <c r="C130" s="336" t="s">
        <v>625</v>
      </c>
      <c r="D130" s="336"/>
      <c r="E130" s="336"/>
      <c r="F130" s="336"/>
      <c r="G130" s="336"/>
      <c r="H130" s="336"/>
      <c r="I130" s="336"/>
      <c r="J130" s="336"/>
      <c r="K130" s="336"/>
      <c r="L130" s="336"/>
      <c r="M130" s="336"/>
      <c r="N130" s="345"/>
      <c r="EZ130" s="149"/>
      <c r="FA130" s="231"/>
      <c r="FB130" s="231"/>
      <c r="FC130" s="231"/>
      <c r="FD130" s="231"/>
      <c r="FF130" s="164" t="s">
        <v>625</v>
      </c>
      <c r="FJ130" s="231"/>
    </row>
    <row r="131" spans="1:167" s="117" customFormat="1" ht="15" x14ac:dyDescent="0.25">
      <c r="A131" s="244"/>
      <c r="B131" s="243" t="s">
        <v>57</v>
      </c>
      <c r="C131" s="341" t="s">
        <v>64</v>
      </c>
      <c r="D131" s="341"/>
      <c r="E131" s="341"/>
      <c r="F131" s="245"/>
      <c r="G131" s="246"/>
      <c r="H131" s="246"/>
      <c r="I131" s="246"/>
      <c r="J131" s="249">
        <v>221.09</v>
      </c>
      <c r="K131" s="248">
        <v>1.1499999999999999</v>
      </c>
      <c r="L131" s="249">
        <v>137.30000000000001</v>
      </c>
      <c r="M131" s="248">
        <v>49.45</v>
      </c>
      <c r="N131" s="250">
        <v>6789.49</v>
      </c>
      <c r="EZ131" s="149"/>
      <c r="FA131" s="231"/>
      <c r="FB131" s="231"/>
      <c r="FC131" s="231"/>
      <c r="FD131" s="231"/>
      <c r="FG131" s="164" t="s">
        <v>64</v>
      </c>
      <c r="FJ131" s="231"/>
    </row>
    <row r="132" spans="1:167" s="117" customFormat="1" ht="15" x14ac:dyDescent="0.25">
      <c r="A132" s="244"/>
      <c r="B132" s="243" t="s">
        <v>75</v>
      </c>
      <c r="C132" s="341" t="s">
        <v>79</v>
      </c>
      <c r="D132" s="341"/>
      <c r="E132" s="341"/>
      <c r="F132" s="245"/>
      <c r="G132" s="246"/>
      <c r="H132" s="246"/>
      <c r="I132" s="246"/>
      <c r="J132" s="249">
        <v>32.119999999999997</v>
      </c>
      <c r="K132" s="248">
        <v>1.1499999999999999</v>
      </c>
      <c r="L132" s="249">
        <v>19.95</v>
      </c>
      <c r="M132" s="248">
        <v>14.53</v>
      </c>
      <c r="N132" s="251">
        <v>289.87</v>
      </c>
      <c r="EZ132" s="149"/>
      <c r="FA132" s="231"/>
      <c r="FB132" s="231"/>
      <c r="FC132" s="231"/>
      <c r="FD132" s="231"/>
      <c r="FG132" s="164" t="s">
        <v>79</v>
      </c>
      <c r="FJ132" s="231"/>
    </row>
    <row r="133" spans="1:167" s="117" customFormat="1" ht="15" x14ac:dyDescent="0.25">
      <c r="A133" s="244"/>
      <c r="B133" s="243" t="s">
        <v>80</v>
      </c>
      <c r="C133" s="341" t="s">
        <v>81</v>
      </c>
      <c r="D133" s="341"/>
      <c r="E133" s="341"/>
      <c r="F133" s="245"/>
      <c r="G133" s="246"/>
      <c r="H133" s="246"/>
      <c r="I133" s="246"/>
      <c r="J133" s="249">
        <v>2.5099999999999998</v>
      </c>
      <c r="K133" s="248">
        <v>1.1499999999999999</v>
      </c>
      <c r="L133" s="249">
        <v>1.56</v>
      </c>
      <c r="M133" s="248">
        <v>49.45</v>
      </c>
      <c r="N133" s="251">
        <v>77.14</v>
      </c>
      <c r="EZ133" s="149"/>
      <c r="FA133" s="231"/>
      <c r="FB133" s="231"/>
      <c r="FC133" s="231"/>
      <c r="FD133" s="231"/>
      <c r="FG133" s="164" t="s">
        <v>81</v>
      </c>
      <c r="FJ133" s="231"/>
    </row>
    <row r="134" spans="1:167" s="117" customFormat="1" ht="15" x14ac:dyDescent="0.25">
      <c r="A134" s="244"/>
      <c r="B134" s="243" t="s">
        <v>82</v>
      </c>
      <c r="C134" s="341" t="s">
        <v>83</v>
      </c>
      <c r="D134" s="341"/>
      <c r="E134" s="341"/>
      <c r="F134" s="245"/>
      <c r="G134" s="246"/>
      <c r="H134" s="246"/>
      <c r="I134" s="246"/>
      <c r="J134" s="249">
        <v>111.92</v>
      </c>
      <c r="K134" s="246"/>
      <c r="L134" s="249">
        <v>60.44</v>
      </c>
      <c r="M134" s="248">
        <v>9.1199999999999992</v>
      </c>
      <c r="N134" s="251">
        <v>551.21</v>
      </c>
      <c r="EZ134" s="149"/>
      <c r="FA134" s="231"/>
      <c r="FB134" s="231"/>
      <c r="FC134" s="231"/>
      <c r="FD134" s="231"/>
      <c r="FG134" s="164" t="s">
        <v>83</v>
      </c>
      <c r="FJ134" s="231"/>
    </row>
    <row r="135" spans="1:167" s="117" customFormat="1" ht="15" x14ac:dyDescent="0.25">
      <c r="A135" s="252"/>
      <c r="B135" s="243"/>
      <c r="C135" s="341" t="s">
        <v>65</v>
      </c>
      <c r="D135" s="341"/>
      <c r="E135" s="341"/>
      <c r="F135" s="245" t="s">
        <v>66</v>
      </c>
      <c r="G135" s="248">
        <v>23.52</v>
      </c>
      <c r="H135" s="248">
        <v>1.1499999999999999</v>
      </c>
      <c r="I135" s="272">
        <v>14.605919999999999</v>
      </c>
      <c r="J135" s="254"/>
      <c r="K135" s="246"/>
      <c r="L135" s="254"/>
      <c r="M135" s="246"/>
      <c r="N135" s="255"/>
      <c r="EZ135" s="149"/>
      <c r="FA135" s="231"/>
      <c r="FB135" s="231"/>
      <c r="FC135" s="231"/>
      <c r="FD135" s="231"/>
      <c r="FH135" s="164" t="s">
        <v>65</v>
      </c>
      <c r="FJ135" s="231"/>
    </row>
    <row r="136" spans="1:167" s="117" customFormat="1" ht="15" x14ac:dyDescent="0.25">
      <c r="A136" s="252"/>
      <c r="B136" s="243"/>
      <c r="C136" s="341" t="s">
        <v>84</v>
      </c>
      <c r="D136" s="341"/>
      <c r="E136" s="341"/>
      <c r="F136" s="245" t="s">
        <v>66</v>
      </c>
      <c r="G136" s="271">
        <v>0.2</v>
      </c>
      <c r="H136" s="248">
        <v>1.1499999999999999</v>
      </c>
      <c r="I136" s="270">
        <v>0.1242</v>
      </c>
      <c r="J136" s="254"/>
      <c r="K136" s="246"/>
      <c r="L136" s="254"/>
      <c r="M136" s="246"/>
      <c r="N136" s="255"/>
      <c r="EZ136" s="149"/>
      <c r="FA136" s="231"/>
      <c r="FB136" s="231"/>
      <c r="FC136" s="231"/>
      <c r="FD136" s="231"/>
      <c r="FH136" s="164" t="s">
        <v>84</v>
      </c>
      <c r="FJ136" s="231"/>
    </row>
    <row r="137" spans="1:167" s="117" customFormat="1" ht="15" x14ac:dyDescent="0.25">
      <c r="A137" s="240"/>
      <c r="B137" s="243"/>
      <c r="C137" s="344" t="s">
        <v>67</v>
      </c>
      <c r="D137" s="344"/>
      <c r="E137" s="344"/>
      <c r="F137" s="256"/>
      <c r="G137" s="257"/>
      <c r="H137" s="257"/>
      <c r="I137" s="257"/>
      <c r="J137" s="259">
        <v>365.13</v>
      </c>
      <c r="K137" s="257"/>
      <c r="L137" s="259">
        <v>217.69</v>
      </c>
      <c r="M137" s="257"/>
      <c r="N137" s="260">
        <v>7630.57</v>
      </c>
      <c r="EZ137" s="149"/>
      <c r="FA137" s="231"/>
      <c r="FB137" s="231"/>
      <c r="FC137" s="231"/>
      <c r="FD137" s="231"/>
      <c r="FI137" s="164" t="s">
        <v>67</v>
      </c>
      <c r="FJ137" s="231"/>
    </row>
    <row r="138" spans="1:167" s="117" customFormat="1" ht="15" x14ac:dyDescent="0.25">
      <c r="A138" s="252"/>
      <c r="B138" s="243"/>
      <c r="C138" s="341" t="s">
        <v>68</v>
      </c>
      <c r="D138" s="341"/>
      <c r="E138" s="341"/>
      <c r="F138" s="245"/>
      <c r="G138" s="246"/>
      <c r="H138" s="246"/>
      <c r="I138" s="246"/>
      <c r="J138" s="254"/>
      <c r="K138" s="246"/>
      <c r="L138" s="249">
        <v>138.86000000000001</v>
      </c>
      <c r="M138" s="246"/>
      <c r="N138" s="250">
        <v>6866.63</v>
      </c>
      <c r="EZ138" s="149"/>
      <c r="FA138" s="231"/>
      <c r="FB138" s="231"/>
      <c r="FC138" s="231"/>
      <c r="FD138" s="231"/>
      <c r="FH138" s="164" t="s">
        <v>68</v>
      </c>
      <c r="FJ138" s="231"/>
    </row>
    <row r="139" spans="1:167" s="117" customFormat="1" ht="23.25" x14ac:dyDescent="0.25">
      <c r="A139" s="252"/>
      <c r="B139" s="243" t="s">
        <v>649</v>
      </c>
      <c r="C139" s="341" t="s">
        <v>650</v>
      </c>
      <c r="D139" s="341"/>
      <c r="E139" s="341"/>
      <c r="F139" s="245" t="s">
        <v>71</v>
      </c>
      <c r="G139" s="261">
        <v>97</v>
      </c>
      <c r="H139" s="246"/>
      <c r="I139" s="261">
        <v>97</v>
      </c>
      <c r="J139" s="254"/>
      <c r="K139" s="246"/>
      <c r="L139" s="249">
        <v>134.69</v>
      </c>
      <c r="M139" s="246"/>
      <c r="N139" s="250">
        <v>6660.63</v>
      </c>
      <c r="EZ139" s="149"/>
      <c r="FA139" s="231"/>
      <c r="FB139" s="231"/>
      <c r="FC139" s="231"/>
      <c r="FD139" s="231"/>
      <c r="FH139" s="164" t="s">
        <v>650</v>
      </c>
      <c r="FJ139" s="231"/>
    </row>
    <row r="140" spans="1:167" s="117" customFormat="1" ht="23.25" x14ac:dyDescent="0.25">
      <c r="A140" s="252"/>
      <c r="B140" s="243" t="s">
        <v>651</v>
      </c>
      <c r="C140" s="341" t="s">
        <v>652</v>
      </c>
      <c r="D140" s="341"/>
      <c r="E140" s="341"/>
      <c r="F140" s="245" t="s">
        <v>71</v>
      </c>
      <c r="G140" s="261">
        <v>51</v>
      </c>
      <c r="H140" s="246"/>
      <c r="I140" s="261">
        <v>51</v>
      </c>
      <c r="J140" s="254"/>
      <c r="K140" s="246"/>
      <c r="L140" s="249">
        <v>70.819999999999993</v>
      </c>
      <c r="M140" s="246"/>
      <c r="N140" s="250">
        <v>3501.98</v>
      </c>
      <c r="EZ140" s="149"/>
      <c r="FA140" s="231"/>
      <c r="FB140" s="231"/>
      <c r="FC140" s="231"/>
      <c r="FD140" s="231"/>
      <c r="FH140" s="164" t="s">
        <v>652</v>
      </c>
      <c r="FJ140" s="231"/>
    </row>
    <row r="141" spans="1:167" s="117" customFormat="1" ht="15" x14ac:dyDescent="0.25">
      <c r="A141" s="262"/>
      <c r="B141" s="263"/>
      <c r="C141" s="342" t="s">
        <v>74</v>
      </c>
      <c r="D141" s="342"/>
      <c r="E141" s="342"/>
      <c r="F141" s="234"/>
      <c r="G141" s="235"/>
      <c r="H141" s="235"/>
      <c r="I141" s="235"/>
      <c r="J141" s="238"/>
      <c r="K141" s="235"/>
      <c r="L141" s="264">
        <v>423.2</v>
      </c>
      <c r="M141" s="257"/>
      <c r="N141" s="265">
        <v>17793.18</v>
      </c>
      <c r="EZ141" s="149"/>
      <c r="FA141" s="231"/>
      <c r="FB141" s="231"/>
      <c r="FC141" s="231"/>
      <c r="FD141" s="231"/>
      <c r="FJ141" s="231" t="s">
        <v>74</v>
      </c>
    </row>
    <row r="142" spans="1:167" s="117" customFormat="1" ht="45" x14ac:dyDescent="0.25">
      <c r="A142" s="232" t="s">
        <v>135</v>
      </c>
      <c r="B142" s="233" t="s">
        <v>577</v>
      </c>
      <c r="C142" s="342" t="s">
        <v>578</v>
      </c>
      <c r="D142" s="342"/>
      <c r="E142" s="342"/>
      <c r="F142" s="234" t="s">
        <v>118</v>
      </c>
      <c r="G142" s="235">
        <v>18</v>
      </c>
      <c r="H142" s="236">
        <v>1</v>
      </c>
      <c r="I142" s="236">
        <v>18</v>
      </c>
      <c r="J142" s="267">
        <v>1480.17</v>
      </c>
      <c r="K142" s="266">
        <v>1.04236</v>
      </c>
      <c r="L142" s="267">
        <v>27771.66</v>
      </c>
      <c r="M142" s="268">
        <v>9.1199999999999992</v>
      </c>
      <c r="N142" s="265">
        <v>253277.54</v>
      </c>
      <c r="EZ142" s="149"/>
      <c r="FA142" s="231"/>
      <c r="FB142" s="231" t="s">
        <v>578</v>
      </c>
      <c r="FC142" s="231" t="s">
        <v>9</v>
      </c>
      <c r="FD142" s="231" t="s">
        <v>9</v>
      </c>
      <c r="FJ142" s="231"/>
    </row>
    <row r="143" spans="1:167" s="117" customFormat="1" ht="15" x14ac:dyDescent="0.25">
      <c r="A143" s="240"/>
      <c r="B143" s="241"/>
      <c r="C143" s="341" t="s">
        <v>653</v>
      </c>
      <c r="D143" s="341"/>
      <c r="E143" s="341"/>
      <c r="F143" s="341"/>
      <c r="G143" s="341"/>
      <c r="H143" s="341"/>
      <c r="I143" s="341"/>
      <c r="J143" s="341"/>
      <c r="K143" s="341"/>
      <c r="L143" s="341"/>
      <c r="M143" s="341"/>
      <c r="N143" s="343"/>
      <c r="EZ143" s="149"/>
      <c r="FA143" s="231"/>
      <c r="FB143" s="231"/>
      <c r="FC143" s="231"/>
      <c r="FD143" s="231"/>
      <c r="FJ143" s="231"/>
      <c r="FK143" s="164" t="s">
        <v>653</v>
      </c>
    </row>
    <row r="144" spans="1:167" s="117" customFormat="1" ht="15" x14ac:dyDescent="0.25">
      <c r="A144" s="242"/>
      <c r="B144" s="243"/>
      <c r="C144" s="336" t="s">
        <v>631</v>
      </c>
      <c r="D144" s="336"/>
      <c r="E144" s="336"/>
      <c r="F144" s="336"/>
      <c r="G144" s="336"/>
      <c r="H144" s="336"/>
      <c r="I144" s="336"/>
      <c r="J144" s="336"/>
      <c r="K144" s="336"/>
      <c r="L144" s="336"/>
      <c r="M144" s="336"/>
      <c r="N144" s="345"/>
      <c r="EZ144" s="149"/>
      <c r="FA144" s="231"/>
      <c r="FB144" s="231"/>
      <c r="FC144" s="231"/>
      <c r="FD144" s="231"/>
      <c r="FF144" s="164" t="s">
        <v>631</v>
      </c>
      <c r="FJ144" s="231"/>
    </row>
    <row r="145" spans="1:167" s="117" customFormat="1" ht="15" x14ac:dyDescent="0.25">
      <c r="A145" s="242"/>
      <c r="B145" s="243"/>
      <c r="C145" s="336" t="s">
        <v>632</v>
      </c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45"/>
      <c r="EZ145" s="149"/>
      <c r="FA145" s="231"/>
      <c r="FB145" s="231"/>
      <c r="FC145" s="231"/>
      <c r="FD145" s="231"/>
      <c r="FF145" s="164" t="s">
        <v>632</v>
      </c>
      <c r="FJ145" s="231"/>
    </row>
    <row r="146" spans="1:167" s="117" customFormat="1" ht="15" x14ac:dyDescent="0.25">
      <c r="A146" s="262"/>
      <c r="B146" s="263"/>
      <c r="C146" s="342" t="s">
        <v>74</v>
      </c>
      <c r="D146" s="342"/>
      <c r="E146" s="342"/>
      <c r="F146" s="234"/>
      <c r="G146" s="235"/>
      <c r="H146" s="235"/>
      <c r="I146" s="235"/>
      <c r="J146" s="238"/>
      <c r="K146" s="235"/>
      <c r="L146" s="267">
        <v>27771.66</v>
      </c>
      <c r="M146" s="257"/>
      <c r="N146" s="265">
        <v>253277.54</v>
      </c>
      <c r="EZ146" s="149"/>
      <c r="FA146" s="231"/>
      <c r="FB146" s="231"/>
      <c r="FC146" s="231"/>
      <c r="FD146" s="231"/>
      <c r="FJ146" s="231" t="s">
        <v>74</v>
      </c>
    </row>
    <row r="147" spans="1:167" s="117" customFormat="1" ht="45" x14ac:dyDescent="0.25">
      <c r="A147" s="232" t="s">
        <v>139</v>
      </c>
      <c r="B147" s="233" t="s">
        <v>575</v>
      </c>
      <c r="C147" s="342" t="s">
        <v>576</v>
      </c>
      <c r="D147" s="342"/>
      <c r="E147" s="342"/>
      <c r="F147" s="234" t="s">
        <v>118</v>
      </c>
      <c r="G147" s="235">
        <v>18</v>
      </c>
      <c r="H147" s="236">
        <v>1</v>
      </c>
      <c r="I147" s="236">
        <v>18</v>
      </c>
      <c r="J147" s="264">
        <v>343.11</v>
      </c>
      <c r="K147" s="266">
        <v>1.04236</v>
      </c>
      <c r="L147" s="267">
        <v>6437.59</v>
      </c>
      <c r="M147" s="268">
        <v>9.1199999999999992</v>
      </c>
      <c r="N147" s="265">
        <v>58710.82</v>
      </c>
      <c r="EZ147" s="149"/>
      <c r="FA147" s="231"/>
      <c r="FB147" s="231" t="s">
        <v>576</v>
      </c>
      <c r="FC147" s="231" t="s">
        <v>9</v>
      </c>
      <c r="FD147" s="231" t="s">
        <v>9</v>
      </c>
      <c r="FJ147" s="231"/>
    </row>
    <row r="148" spans="1:167" s="117" customFormat="1" ht="15" x14ac:dyDescent="0.25">
      <c r="A148" s="240"/>
      <c r="B148" s="241"/>
      <c r="C148" s="341" t="s">
        <v>654</v>
      </c>
      <c r="D148" s="341"/>
      <c r="E148" s="341"/>
      <c r="F148" s="341"/>
      <c r="G148" s="341"/>
      <c r="H148" s="341"/>
      <c r="I148" s="341"/>
      <c r="J148" s="341"/>
      <c r="K148" s="341"/>
      <c r="L148" s="341"/>
      <c r="M148" s="341"/>
      <c r="N148" s="343"/>
      <c r="EZ148" s="149"/>
      <c r="FA148" s="231"/>
      <c r="FB148" s="231"/>
      <c r="FC148" s="231"/>
      <c r="FD148" s="231"/>
      <c r="FJ148" s="231"/>
      <c r="FK148" s="164" t="s">
        <v>654</v>
      </c>
    </row>
    <row r="149" spans="1:167" s="117" customFormat="1" ht="15" x14ac:dyDescent="0.25">
      <c r="A149" s="242"/>
      <c r="B149" s="243"/>
      <c r="C149" s="336" t="s">
        <v>631</v>
      </c>
      <c r="D149" s="336"/>
      <c r="E149" s="336"/>
      <c r="F149" s="336"/>
      <c r="G149" s="336"/>
      <c r="H149" s="336"/>
      <c r="I149" s="336"/>
      <c r="J149" s="336"/>
      <c r="K149" s="336"/>
      <c r="L149" s="336"/>
      <c r="M149" s="336"/>
      <c r="N149" s="345"/>
      <c r="EZ149" s="149"/>
      <c r="FA149" s="231"/>
      <c r="FB149" s="231"/>
      <c r="FC149" s="231"/>
      <c r="FD149" s="231"/>
      <c r="FF149" s="164" t="s">
        <v>631</v>
      </c>
      <c r="FJ149" s="231"/>
    </row>
    <row r="150" spans="1:167" s="117" customFormat="1" ht="15" x14ac:dyDescent="0.25">
      <c r="A150" s="242"/>
      <c r="B150" s="243"/>
      <c r="C150" s="336" t="s">
        <v>632</v>
      </c>
      <c r="D150" s="336"/>
      <c r="E150" s="336"/>
      <c r="F150" s="336"/>
      <c r="G150" s="336"/>
      <c r="H150" s="336"/>
      <c r="I150" s="336"/>
      <c r="J150" s="336"/>
      <c r="K150" s="336"/>
      <c r="L150" s="336"/>
      <c r="M150" s="336"/>
      <c r="N150" s="345"/>
      <c r="EZ150" s="149"/>
      <c r="FA150" s="231"/>
      <c r="FB150" s="231"/>
      <c r="FC150" s="231"/>
      <c r="FD150" s="231"/>
      <c r="FF150" s="164" t="s">
        <v>632</v>
      </c>
      <c r="FJ150" s="231"/>
    </row>
    <row r="151" spans="1:167" s="117" customFormat="1" ht="15" x14ac:dyDescent="0.25">
      <c r="A151" s="262"/>
      <c r="B151" s="263"/>
      <c r="C151" s="342" t="s">
        <v>74</v>
      </c>
      <c r="D151" s="342"/>
      <c r="E151" s="342"/>
      <c r="F151" s="234"/>
      <c r="G151" s="235"/>
      <c r="H151" s="235"/>
      <c r="I151" s="235"/>
      <c r="J151" s="238"/>
      <c r="K151" s="235"/>
      <c r="L151" s="267">
        <v>6437.59</v>
      </c>
      <c r="M151" s="257"/>
      <c r="N151" s="265">
        <v>58710.82</v>
      </c>
      <c r="EZ151" s="149"/>
      <c r="FA151" s="231"/>
      <c r="FB151" s="231"/>
      <c r="FC151" s="231"/>
      <c r="FD151" s="231"/>
      <c r="FJ151" s="231" t="s">
        <v>74</v>
      </c>
    </row>
    <row r="152" spans="1:167" s="117" customFormat="1" ht="45.75" x14ac:dyDescent="0.25">
      <c r="A152" s="232" t="s">
        <v>141</v>
      </c>
      <c r="B152" s="233" t="s">
        <v>655</v>
      </c>
      <c r="C152" s="342" t="s">
        <v>656</v>
      </c>
      <c r="D152" s="342"/>
      <c r="E152" s="342"/>
      <c r="F152" s="234" t="s">
        <v>657</v>
      </c>
      <c r="G152" s="235">
        <v>0.02</v>
      </c>
      <c r="H152" s="236">
        <v>1</v>
      </c>
      <c r="I152" s="268">
        <v>0.02</v>
      </c>
      <c r="J152" s="238"/>
      <c r="K152" s="235"/>
      <c r="L152" s="238"/>
      <c r="M152" s="235"/>
      <c r="N152" s="239"/>
      <c r="EZ152" s="149"/>
      <c r="FA152" s="231"/>
      <c r="FB152" s="231" t="s">
        <v>656</v>
      </c>
      <c r="FC152" s="231" t="s">
        <v>9</v>
      </c>
      <c r="FD152" s="231" t="s">
        <v>9</v>
      </c>
      <c r="FJ152" s="231"/>
    </row>
    <row r="153" spans="1:167" s="117" customFormat="1" ht="15" x14ac:dyDescent="0.25">
      <c r="A153" s="240"/>
      <c r="B153" s="241"/>
      <c r="C153" s="341" t="s">
        <v>658</v>
      </c>
      <c r="D153" s="341"/>
      <c r="E153" s="341"/>
      <c r="F153" s="341"/>
      <c r="G153" s="341"/>
      <c r="H153" s="341"/>
      <c r="I153" s="341"/>
      <c r="J153" s="341"/>
      <c r="K153" s="341"/>
      <c r="L153" s="341"/>
      <c r="M153" s="341"/>
      <c r="N153" s="343"/>
      <c r="EZ153" s="149"/>
      <c r="FA153" s="231"/>
      <c r="FB153" s="231"/>
      <c r="FC153" s="231"/>
      <c r="FD153" s="231"/>
      <c r="FE153" s="164" t="s">
        <v>658</v>
      </c>
      <c r="FJ153" s="231"/>
    </row>
    <row r="154" spans="1:167" s="117" customFormat="1" ht="68.25" x14ac:dyDescent="0.25">
      <c r="A154" s="242"/>
      <c r="B154" s="243" t="s">
        <v>624</v>
      </c>
      <c r="C154" s="336" t="s">
        <v>625</v>
      </c>
      <c r="D154" s="336"/>
      <c r="E154" s="336"/>
      <c r="F154" s="336"/>
      <c r="G154" s="336"/>
      <c r="H154" s="336"/>
      <c r="I154" s="336"/>
      <c r="J154" s="336"/>
      <c r="K154" s="336"/>
      <c r="L154" s="336"/>
      <c r="M154" s="336"/>
      <c r="N154" s="345"/>
      <c r="EZ154" s="149"/>
      <c r="FA154" s="231"/>
      <c r="FB154" s="231"/>
      <c r="FC154" s="231"/>
      <c r="FD154" s="231"/>
      <c r="FF154" s="164" t="s">
        <v>625</v>
      </c>
      <c r="FJ154" s="231"/>
    </row>
    <row r="155" spans="1:167" s="117" customFormat="1" ht="15" x14ac:dyDescent="0.25">
      <c r="A155" s="244"/>
      <c r="B155" s="243" t="s">
        <v>57</v>
      </c>
      <c r="C155" s="341" t="s">
        <v>64</v>
      </c>
      <c r="D155" s="341"/>
      <c r="E155" s="341"/>
      <c r="F155" s="245"/>
      <c r="G155" s="246"/>
      <c r="H155" s="246"/>
      <c r="I155" s="246"/>
      <c r="J155" s="249">
        <v>221.35</v>
      </c>
      <c r="K155" s="248">
        <v>1.1499999999999999</v>
      </c>
      <c r="L155" s="249">
        <v>5.09</v>
      </c>
      <c r="M155" s="248">
        <v>49.45</v>
      </c>
      <c r="N155" s="251">
        <v>251.7</v>
      </c>
      <c r="EZ155" s="149"/>
      <c r="FA155" s="231"/>
      <c r="FB155" s="231"/>
      <c r="FC155" s="231"/>
      <c r="FD155" s="231"/>
      <c r="FG155" s="164" t="s">
        <v>64</v>
      </c>
      <c r="FJ155" s="231"/>
    </row>
    <row r="156" spans="1:167" s="117" customFormat="1" ht="15" x14ac:dyDescent="0.25">
      <c r="A156" s="252"/>
      <c r="B156" s="243"/>
      <c r="C156" s="341" t="s">
        <v>65</v>
      </c>
      <c r="D156" s="341"/>
      <c r="E156" s="341"/>
      <c r="F156" s="245" t="s">
        <v>66</v>
      </c>
      <c r="G156" s="248">
        <v>25.95</v>
      </c>
      <c r="H156" s="248">
        <v>1.1499999999999999</v>
      </c>
      <c r="I156" s="272">
        <v>0.59684999999999999</v>
      </c>
      <c r="J156" s="254"/>
      <c r="K156" s="246"/>
      <c r="L156" s="254"/>
      <c r="M156" s="246"/>
      <c r="N156" s="255"/>
      <c r="EZ156" s="149"/>
      <c r="FA156" s="231"/>
      <c r="FB156" s="231"/>
      <c r="FC156" s="231"/>
      <c r="FD156" s="231"/>
      <c r="FH156" s="164" t="s">
        <v>65</v>
      </c>
      <c r="FJ156" s="231"/>
    </row>
    <row r="157" spans="1:167" s="117" customFormat="1" ht="15" x14ac:dyDescent="0.25">
      <c r="A157" s="240"/>
      <c r="B157" s="243"/>
      <c r="C157" s="344" t="s">
        <v>67</v>
      </c>
      <c r="D157" s="344"/>
      <c r="E157" s="344"/>
      <c r="F157" s="256"/>
      <c r="G157" s="257"/>
      <c r="H157" s="257"/>
      <c r="I157" s="257"/>
      <c r="J157" s="259">
        <v>221.35</v>
      </c>
      <c r="K157" s="257"/>
      <c r="L157" s="259">
        <v>5.09</v>
      </c>
      <c r="M157" s="257"/>
      <c r="N157" s="275">
        <v>251.7</v>
      </c>
      <c r="EZ157" s="149"/>
      <c r="FA157" s="231"/>
      <c r="FB157" s="231"/>
      <c r="FC157" s="231"/>
      <c r="FD157" s="231"/>
      <c r="FI157" s="164" t="s">
        <v>67</v>
      </c>
      <c r="FJ157" s="231"/>
    </row>
    <row r="158" spans="1:167" s="117" customFormat="1" ht="15" x14ac:dyDescent="0.25">
      <c r="A158" s="252"/>
      <c r="B158" s="243"/>
      <c r="C158" s="341" t="s">
        <v>68</v>
      </c>
      <c r="D158" s="341"/>
      <c r="E158" s="341"/>
      <c r="F158" s="245"/>
      <c r="G158" s="246"/>
      <c r="H158" s="246"/>
      <c r="I158" s="246"/>
      <c r="J158" s="254"/>
      <c r="K158" s="246"/>
      <c r="L158" s="249">
        <v>5.09</v>
      </c>
      <c r="M158" s="246"/>
      <c r="N158" s="251">
        <v>251.7</v>
      </c>
      <c r="EZ158" s="149"/>
      <c r="FA158" s="231"/>
      <c r="FB158" s="231"/>
      <c r="FC158" s="231"/>
      <c r="FD158" s="231"/>
      <c r="FH158" s="164" t="s">
        <v>68</v>
      </c>
      <c r="FJ158" s="231"/>
    </row>
    <row r="159" spans="1:167" s="117" customFormat="1" ht="45.75" x14ac:dyDescent="0.25">
      <c r="A159" s="252"/>
      <c r="B159" s="243" t="s">
        <v>659</v>
      </c>
      <c r="C159" s="341" t="s">
        <v>660</v>
      </c>
      <c r="D159" s="341"/>
      <c r="E159" s="341"/>
      <c r="F159" s="245" t="s">
        <v>71</v>
      </c>
      <c r="G159" s="261">
        <v>103</v>
      </c>
      <c r="H159" s="246"/>
      <c r="I159" s="261">
        <v>103</v>
      </c>
      <c r="J159" s="254"/>
      <c r="K159" s="246"/>
      <c r="L159" s="249">
        <v>5.24</v>
      </c>
      <c r="M159" s="246"/>
      <c r="N159" s="251">
        <v>259.25</v>
      </c>
      <c r="EZ159" s="149"/>
      <c r="FA159" s="231"/>
      <c r="FB159" s="231"/>
      <c r="FC159" s="231"/>
      <c r="FD159" s="231"/>
      <c r="FH159" s="164" t="s">
        <v>660</v>
      </c>
      <c r="FJ159" s="231"/>
    </row>
    <row r="160" spans="1:167" s="117" customFormat="1" ht="45.75" x14ac:dyDescent="0.25">
      <c r="A160" s="252"/>
      <c r="B160" s="243" t="s">
        <v>661</v>
      </c>
      <c r="C160" s="341" t="s">
        <v>662</v>
      </c>
      <c r="D160" s="341"/>
      <c r="E160" s="341"/>
      <c r="F160" s="245" t="s">
        <v>71</v>
      </c>
      <c r="G160" s="261">
        <v>59</v>
      </c>
      <c r="H160" s="246"/>
      <c r="I160" s="261">
        <v>59</v>
      </c>
      <c r="J160" s="254"/>
      <c r="K160" s="246"/>
      <c r="L160" s="249">
        <v>3</v>
      </c>
      <c r="M160" s="246"/>
      <c r="N160" s="251">
        <v>148.5</v>
      </c>
      <c r="EZ160" s="149"/>
      <c r="FA160" s="231"/>
      <c r="FB160" s="231"/>
      <c r="FC160" s="231"/>
      <c r="FD160" s="231"/>
      <c r="FH160" s="164" t="s">
        <v>662</v>
      </c>
      <c r="FJ160" s="231"/>
    </row>
    <row r="161" spans="1:166" s="117" customFormat="1" ht="15" x14ac:dyDescent="0.25">
      <c r="A161" s="262"/>
      <c r="B161" s="263"/>
      <c r="C161" s="342" t="s">
        <v>74</v>
      </c>
      <c r="D161" s="342"/>
      <c r="E161" s="342"/>
      <c r="F161" s="234"/>
      <c r="G161" s="235"/>
      <c r="H161" s="235"/>
      <c r="I161" s="235"/>
      <c r="J161" s="238"/>
      <c r="K161" s="235"/>
      <c r="L161" s="264">
        <v>13.33</v>
      </c>
      <c r="M161" s="257"/>
      <c r="N161" s="276">
        <v>659.45</v>
      </c>
      <c r="EZ161" s="149"/>
      <c r="FA161" s="231"/>
      <c r="FB161" s="231"/>
      <c r="FC161" s="231"/>
      <c r="FD161" s="231"/>
      <c r="FJ161" s="231" t="s">
        <v>74</v>
      </c>
    </row>
    <row r="162" spans="1:166" s="117" customFormat="1" ht="45.75" x14ac:dyDescent="0.25">
      <c r="A162" s="232" t="s">
        <v>147</v>
      </c>
      <c r="B162" s="233" t="s">
        <v>663</v>
      </c>
      <c r="C162" s="342" t="s">
        <v>664</v>
      </c>
      <c r="D162" s="342"/>
      <c r="E162" s="342"/>
      <c r="F162" s="234" t="s">
        <v>657</v>
      </c>
      <c r="G162" s="235">
        <v>0.02</v>
      </c>
      <c r="H162" s="236">
        <v>1</v>
      </c>
      <c r="I162" s="268">
        <v>0.02</v>
      </c>
      <c r="J162" s="238"/>
      <c r="K162" s="235"/>
      <c r="L162" s="238"/>
      <c r="M162" s="235"/>
      <c r="N162" s="239"/>
      <c r="EZ162" s="149"/>
      <c r="FA162" s="231"/>
      <c r="FB162" s="231" t="s">
        <v>664</v>
      </c>
      <c r="FC162" s="231" t="s">
        <v>9</v>
      </c>
      <c r="FD162" s="231" t="s">
        <v>9</v>
      </c>
      <c r="FJ162" s="231"/>
    </row>
    <row r="163" spans="1:166" s="117" customFormat="1" ht="15" x14ac:dyDescent="0.25">
      <c r="A163" s="240"/>
      <c r="B163" s="241"/>
      <c r="C163" s="341" t="s">
        <v>658</v>
      </c>
      <c r="D163" s="341"/>
      <c r="E163" s="341"/>
      <c r="F163" s="341"/>
      <c r="G163" s="341"/>
      <c r="H163" s="341"/>
      <c r="I163" s="341"/>
      <c r="J163" s="341"/>
      <c r="K163" s="341"/>
      <c r="L163" s="341"/>
      <c r="M163" s="341"/>
      <c r="N163" s="343"/>
      <c r="EZ163" s="149"/>
      <c r="FA163" s="231"/>
      <c r="FB163" s="231"/>
      <c r="FC163" s="231"/>
      <c r="FD163" s="231"/>
      <c r="FE163" s="164" t="s">
        <v>658</v>
      </c>
      <c r="FJ163" s="231"/>
    </row>
    <row r="164" spans="1:166" s="117" customFormat="1" ht="68.25" x14ac:dyDescent="0.25">
      <c r="A164" s="242"/>
      <c r="B164" s="243" t="s">
        <v>624</v>
      </c>
      <c r="C164" s="336" t="s">
        <v>625</v>
      </c>
      <c r="D164" s="336"/>
      <c r="E164" s="336"/>
      <c r="F164" s="336"/>
      <c r="G164" s="336"/>
      <c r="H164" s="336"/>
      <c r="I164" s="336"/>
      <c r="J164" s="336"/>
      <c r="K164" s="336"/>
      <c r="L164" s="336"/>
      <c r="M164" s="336"/>
      <c r="N164" s="345"/>
      <c r="EZ164" s="149"/>
      <c r="FA164" s="231"/>
      <c r="FB164" s="231"/>
      <c r="FC164" s="231"/>
      <c r="FD164" s="231"/>
      <c r="FF164" s="164" t="s">
        <v>625</v>
      </c>
      <c r="FJ164" s="231"/>
    </row>
    <row r="165" spans="1:166" s="117" customFormat="1" ht="15" x14ac:dyDescent="0.25">
      <c r="A165" s="242"/>
      <c r="B165" s="243"/>
      <c r="C165" s="336" t="s">
        <v>665</v>
      </c>
      <c r="D165" s="336"/>
      <c r="E165" s="336"/>
      <c r="F165" s="336"/>
      <c r="G165" s="336"/>
      <c r="H165" s="336"/>
      <c r="I165" s="336"/>
      <c r="J165" s="336"/>
      <c r="K165" s="336"/>
      <c r="L165" s="336"/>
      <c r="M165" s="336"/>
      <c r="N165" s="345"/>
      <c r="EZ165" s="149"/>
      <c r="FA165" s="231"/>
      <c r="FB165" s="231"/>
      <c r="FC165" s="231"/>
      <c r="FD165" s="231"/>
      <c r="FF165" s="164" t="s">
        <v>665</v>
      </c>
      <c r="FJ165" s="231"/>
    </row>
    <row r="166" spans="1:166" s="117" customFormat="1" ht="15" x14ac:dyDescent="0.25">
      <c r="A166" s="244"/>
      <c r="B166" s="243" t="s">
        <v>57</v>
      </c>
      <c r="C166" s="341" t="s">
        <v>64</v>
      </c>
      <c r="D166" s="341"/>
      <c r="E166" s="341"/>
      <c r="F166" s="245"/>
      <c r="G166" s="246"/>
      <c r="H166" s="246"/>
      <c r="I166" s="246"/>
      <c r="J166" s="249">
        <v>10.07</v>
      </c>
      <c r="K166" s="261">
        <v>23</v>
      </c>
      <c r="L166" s="249">
        <v>4.63</v>
      </c>
      <c r="M166" s="248">
        <v>49.45</v>
      </c>
      <c r="N166" s="251">
        <v>228.95</v>
      </c>
      <c r="EZ166" s="149"/>
      <c r="FA166" s="231"/>
      <c r="FB166" s="231"/>
      <c r="FC166" s="231"/>
      <c r="FD166" s="231"/>
      <c r="FG166" s="164" t="s">
        <v>64</v>
      </c>
      <c r="FJ166" s="231"/>
    </row>
    <row r="167" spans="1:166" s="117" customFormat="1" ht="15" x14ac:dyDescent="0.25">
      <c r="A167" s="252"/>
      <c r="B167" s="243"/>
      <c r="C167" s="341" t="s">
        <v>65</v>
      </c>
      <c r="D167" s="341"/>
      <c r="E167" s="341"/>
      <c r="F167" s="245" t="s">
        <v>66</v>
      </c>
      <c r="G167" s="248">
        <v>1.18</v>
      </c>
      <c r="H167" s="261">
        <v>23</v>
      </c>
      <c r="I167" s="270">
        <v>0.54279999999999995</v>
      </c>
      <c r="J167" s="254"/>
      <c r="K167" s="246"/>
      <c r="L167" s="254"/>
      <c r="M167" s="246"/>
      <c r="N167" s="255"/>
      <c r="EZ167" s="149"/>
      <c r="FA167" s="231"/>
      <c r="FB167" s="231"/>
      <c r="FC167" s="231"/>
      <c r="FD167" s="231"/>
      <c r="FH167" s="164" t="s">
        <v>65</v>
      </c>
      <c r="FJ167" s="231"/>
    </row>
    <row r="168" spans="1:166" s="117" customFormat="1" ht="15" x14ac:dyDescent="0.25">
      <c r="A168" s="240"/>
      <c r="B168" s="243"/>
      <c r="C168" s="344" t="s">
        <v>67</v>
      </c>
      <c r="D168" s="344"/>
      <c r="E168" s="344"/>
      <c r="F168" s="256"/>
      <c r="G168" s="257"/>
      <c r="H168" s="257"/>
      <c r="I168" s="257"/>
      <c r="J168" s="259">
        <v>10.07</v>
      </c>
      <c r="K168" s="257"/>
      <c r="L168" s="259">
        <v>4.63</v>
      </c>
      <c r="M168" s="257"/>
      <c r="N168" s="275">
        <v>228.95</v>
      </c>
      <c r="EZ168" s="149"/>
      <c r="FA168" s="231"/>
      <c r="FB168" s="231"/>
      <c r="FC168" s="231"/>
      <c r="FD168" s="231"/>
      <c r="FI168" s="164" t="s">
        <v>67</v>
      </c>
      <c r="FJ168" s="231"/>
    </row>
    <row r="169" spans="1:166" s="117" customFormat="1" ht="15" x14ac:dyDescent="0.25">
      <c r="A169" s="252"/>
      <c r="B169" s="243"/>
      <c r="C169" s="341" t="s">
        <v>68</v>
      </c>
      <c r="D169" s="341"/>
      <c r="E169" s="341"/>
      <c r="F169" s="245"/>
      <c r="G169" s="246"/>
      <c r="H169" s="246"/>
      <c r="I169" s="246"/>
      <c r="J169" s="254"/>
      <c r="K169" s="246"/>
      <c r="L169" s="249">
        <v>4.63</v>
      </c>
      <c r="M169" s="246"/>
      <c r="N169" s="251">
        <v>228.95</v>
      </c>
      <c r="EZ169" s="149"/>
      <c r="FA169" s="231"/>
      <c r="FB169" s="231"/>
      <c r="FC169" s="231"/>
      <c r="FD169" s="231"/>
      <c r="FH169" s="164" t="s">
        <v>68</v>
      </c>
      <c r="FJ169" s="231"/>
    </row>
    <row r="170" spans="1:166" s="117" customFormat="1" ht="45.75" x14ac:dyDescent="0.25">
      <c r="A170" s="252"/>
      <c r="B170" s="243" t="s">
        <v>659</v>
      </c>
      <c r="C170" s="341" t="s">
        <v>660</v>
      </c>
      <c r="D170" s="341"/>
      <c r="E170" s="341"/>
      <c r="F170" s="245" t="s">
        <v>71</v>
      </c>
      <c r="G170" s="261">
        <v>103</v>
      </c>
      <c r="H170" s="246"/>
      <c r="I170" s="261">
        <v>103</v>
      </c>
      <c r="J170" s="254"/>
      <c r="K170" s="246"/>
      <c r="L170" s="249">
        <v>4.7699999999999996</v>
      </c>
      <c r="M170" s="246"/>
      <c r="N170" s="251">
        <v>235.82</v>
      </c>
      <c r="EZ170" s="149"/>
      <c r="FA170" s="231"/>
      <c r="FB170" s="231"/>
      <c r="FC170" s="231"/>
      <c r="FD170" s="231"/>
      <c r="FH170" s="164" t="s">
        <v>660</v>
      </c>
      <c r="FJ170" s="231"/>
    </row>
    <row r="171" spans="1:166" s="117" customFormat="1" ht="45.75" x14ac:dyDescent="0.25">
      <c r="A171" s="252"/>
      <c r="B171" s="243" t="s">
        <v>661</v>
      </c>
      <c r="C171" s="341" t="s">
        <v>662</v>
      </c>
      <c r="D171" s="341"/>
      <c r="E171" s="341"/>
      <c r="F171" s="245" t="s">
        <v>71</v>
      </c>
      <c r="G171" s="261">
        <v>59</v>
      </c>
      <c r="H171" s="246"/>
      <c r="I171" s="261">
        <v>59</v>
      </c>
      <c r="J171" s="254"/>
      <c r="K171" s="246"/>
      <c r="L171" s="249">
        <v>2.73</v>
      </c>
      <c r="M171" s="246"/>
      <c r="N171" s="251">
        <v>135.08000000000001</v>
      </c>
      <c r="EZ171" s="149"/>
      <c r="FA171" s="231"/>
      <c r="FB171" s="231"/>
      <c r="FC171" s="231"/>
      <c r="FD171" s="231"/>
      <c r="FH171" s="164" t="s">
        <v>662</v>
      </c>
      <c r="FJ171" s="231"/>
    </row>
    <row r="172" spans="1:166" s="117" customFormat="1" ht="15" x14ac:dyDescent="0.25">
      <c r="A172" s="262"/>
      <c r="B172" s="263"/>
      <c r="C172" s="342" t="s">
        <v>74</v>
      </c>
      <c r="D172" s="342"/>
      <c r="E172" s="342"/>
      <c r="F172" s="234"/>
      <c r="G172" s="235"/>
      <c r="H172" s="235"/>
      <c r="I172" s="235"/>
      <c r="J172" s="238"/>
      <c r="K172" s="235"/>
      <c r="L172" s="264">
        <v>12.13</v>
      </c>
      <c r="M172" s="257"/>
      <c r="N172" s="276">
        <v>599.85</v>
      </c>
      <c r="EZ172" s="149"/>
      <c r="FA172" s="231"/>
      <c r="FB172" s="231"/>
      <c r="FC172" s="231"/>
      <c r="FD172" s="231"/>
      <c r="FJ172" s="231" t="s">
        <v>74</v>
      </c>
    </row>
    <row r="173" spans="1:166" s="117" customFormat="1" ht="23.25" x14ac:dyDescent="0.25">
      <c r="A173" s="232" t="s">
        <v>158</v>
      </c>
      <c r="B173" s="233" t="s">
        <v>602</v>
      </c>
      <c r="C173" s="342" t="s">
        <v>603</v>
      </c>
      <c r="D173" s="342"/>
      <c r="E173" s="342"/>
      <c r="F173" s="234" t="s">
        <v>118</v>
      </c>
      <c r="G173" s="235">
        <v>1</v>
      </c>
      <c r="H173" s="236">
        <v>1</v>
      </c>
      <c r="I173" s="236">
        <v>1</v>
      </c>
      <c r="J173" s="267">
        <v>2632.8</v>
      </c>
      <c r="K173" s="235"/>
      <c r="L173" s="267">
        <v>2632.8</v>
      </c>
      <c r="M173" s="268">
        <v>9.1199999999999992</v>
      </c>
      <c r="N173" s="265">
        <v>24011.14</v>
      </c>
      <c r="EZ173" s="149"/>
      <c r="FA173" s="231"/>
      <c r="FB173" s="231" t="s">
        <v>603</v>
      </c>
      <c r="FC173" s="231" t="s">
        <v>9</v>
      </c>
      <c r="FD173" s="231" t="s">
        <v>9</v>
      </c>
      <c r="FJ173" s="231"/>
    </row>
    <row r="174" spans="1:166" s="117" customFormat="1" ht="15" x14ac:dyDescent="0.25">
      <c r="A174" s="262"/>
      <c r="B174" s="263"/>
      <c r="C174" s="342" t="s">
        <v>74</v>
      </c>
      <c r="D174" s="342"/>
      <c r="E174" s="342"/>
      <c r="F174" s="234"/>
      <c r="G174" s="235"/>
      <c r="H174" s="235"/>
      <c r="I174" s="235"/>
      <c r="J174" s="238"/>
      <c r="K174" s="235"/>
      <c r="L174" s="267">
        <v>2632.8</v>
      </c>
      <c r="M174" s="257"/>
      <c r="N174" s="265">
        <v>24011.14</v>
      </c>
      <c r="EZ174" s="149"/>
      <c r="FA174" s="231"/>
      <c r="FB174" s="231"/>
      <c r="FC174" s="231"/>
      <c r="FD174" s="231"/>
      <c r="FJ174" s="231" t="s">
        <v>74</v>
      </c>
    </row>
    <row r="175" spans="1:166" s="117" customFormat="1" ht="68.25" x14ac:dyDescent="0.25">
      <c r="A175" s="232" t="s">
        <v>162</v>
      </c>
      <c r="B175" s="233" t="s">
        <v>666</v>
      </c>
      <c r="C175" s="342" t="s">
        <v>667</v>
      </c>
      <c r="D175" s="342"/>
      <c r="E175" s="342"/>
      <c r="F175" s="234" t="s">
        <v>647</v>
      </c>
      <c r="G175" s="235">
        <v>8.0000000000000002E-3</v>
      </c>
      <c r="H175" s="236">
        <v>1</v>
      </c>
      <c r="I175" s="273">
        <v>8.0000000000000002E-3</v>
      </c>
      <c r="J175" s="238"/>
      <c r="K175" s="235"/>
      <c r="L175" s="238"/>
      <c r="M175" s="235"/>
      <c r="N175" s="239"/>
      <c r="EZ175" s="149"/>
      <c r="FA175" s="231"/>
      <c r="FB175" s="231" t="s">
        <v>667</v>
      </c>
      <c r="FC175" s="231" t="s">
        <v>9</v>
      </c>
      <c r="FD175" s="231" t="s">
        <v>9</v>
      </c>
      <c r="FJ175" s="231"/>
    </row>
    <row r="176" spans="1:166" s="117" customFormat="1" ht="15" x14ac:dyDescent="0.25">
      <c r="A176" s="240"/>
      <c r="B176" s="241"/>
      <c r="C176" s="341" t="s">
        <v>668</v>
      </c>
      <c r="D176" s="341"/>
      <c r="E176" s="341"/>
      <c r="F176" s="341"/>
      <c r="G176" s="341"/>
      <c r="H176" s="341"/>
      <c r="I176" s="341"/>
      <c r="J176" s="341"/>
      <c r="K176" s="341"/>
      <c r="L176" s="341"/>
      <c r="M176" s="341"/>
      <c r="N176" s="343"/>
      <c r="EZ176" s="149"/>
      <c r="FA176" s="231"/>
      <c r="FB176" s="231"/>
      <c r="FC176" s="231"/>
      <c r="FD176" s="231"/>
      <c r="FE176" s="164" t="s">
        <v>668</v>
      </c>
      <c r="FJ176" s="231"/>
    </row>
    <row r="177" spans="1:166" s="117" customFormat="1" ht="68.25" x14ac:dyDescent="0.25">
      <c r="A177" s="242"/>
      <c r="B177" s="243" t="s">
        <v>624</v>
      </c>
      <c r="C177" s="336" t="s">
        <v>625</v>
      </c>
      <c r="D177" s="336"/>
      <c r="E177" s="336"/>
      <c r="F177" s="336"/>
      <c r="G177" s="336"/>
      <c r="H177" s="336"/>
      <c r="I177" s="336"/>
      <c r="J177" s="336"/>
      <c r="K177" s="336"/>
      <c r="L177" s="336"/>
      <c r="M177" s="336"/>
      <c r="N177" s="345"/>
      <c r="EZ177" s="149"/>
      <c r="FA177" s="231"/>
      <c r="FB177" s="231"/>
      <c r="FC177" s="231"/>
      <c r="FD177" s="231"/>
      <c r="FF177" s="164" t="s">
        <v>625</v>
      </c>
      <c r="FJ177" s="231"/>
    </row>
    <row r="178" spans="1:166" s="117" customFormat="1" ht="15" x14ac:dyDescent="0.25">
      <c r="A178" s="244"/>
      <c r="B178" s="243" t="s">
        <v>57</v>
      </c>
      <c r="C178" s="341" t="s">
        <v>64</v>
      </c>
      <c r="D178" s="341"/>
      <c r="E178" s="341"/>
      <c r="F178" s="245"/>
      <c r="G178" s="246"/>
      <c r="H178" s="246"/>
      <c r="I178" s="246"/>
      <c r="J178" s="249">
        <v>555.52</v>
      </c>
      <c r="K178" s="248">
        <v>1.1499999999999999</v>
      </c>
      <c r="L178" s="249">
        <v>5.1100000000000003</v>
      </c>
      <c r="M178" s="248">
        <v>49.45</v>
      </c>
      <c r="N178" s="251">
        <v>252.69</v>
      </c>
      <c r="EZ178" s="149"/>
      <c r="FA178" s="231"/>
      <c r="FB178" s="231"/>
      <c r="FC178" s="231"/>
      <c r="FD178" s="231"/>
      <c r="FG178" s="164" t="s">
        <v>64</v>
      </c>
      <c r="FJ178" s="231"/>
    </row>
    <row r="179" spans="1:166" s="117" customFormat="1" ht="15" x14ac:dyDescent="0.25">
      <c r="A179" s="244"/>
      <c r="B179" s="243" t="s">
        <v>75</v>
      </c>
      <c r="C179" s="341" t="s">
        <v>79</v>
      </c>
      <c r="D179" s="341"/>
      <c r="E179" s="341"/>
      <c r="F179" s="245"/>
      <c r="G179" s="246"/>
      <c r="H179" s="246"/>
      <c r="I179" s="246"/>
      <c r="J179" s="249">
        <v>6.21</v>
      </c>
      <c r="K179" s="248">
        <v>1.1499999999999999</v>
      </c>
      <c r="L179" s="249">
        <v>0.06</v>
      </c>
      <c r="M179" s="248">
        <v>14.53</v>
      </c>
      <c r="N179" s="251">
        <v>0.87</v>
      </c>
      <c r="EZ179" s="149"/>
      <c r="FA179" s="231"/>
      <c r="FB179" s="231"/>
      <c r="FC179" s="231"/>
      <c r="FD179" s="231"/>
      <c r="FG179" s="164" t="s">
        <v>79</v>
      </c>
      <c r="FJ179" s="231"/>
    </row>
    <row r="180" spans="1:166" s="117" customFormat="1" ht="15" x14ac:dyDescent="0.25">
      <c r="A180" s="244"/>
      <c r="B180" s="243" t="s">
        <v>80</v>
      </c>
      <c r="C180" s="341" t="s">
        <v>81</v>
      </c>
      <c r="D180" s="341"/>
      <c r="E180" s="341"/>
      <c r="F180" s="245"/>
      <c r="G180" s="246"/>
      <c r="H180" s="246"/>
      <c r="I180" s="246"/>
      <c r="J180" s="249">
        <v>0.91</v>
      </c>
      <c r="K180" s="248">
        <v>1.1499999999999999</v>
      </c>
      <c r="L180" s="249">
        <v>0.01</v>
      </c>
      <c r="M180" s="248">
        <v>49.45</v>
      </c>
      <c r="N180" s="251">
        <v>0.49</v>
      </c>
      <c r="EZ180" s="149"/>
      <c r="FA180" s="231"/>
      <c r="FB180" s="231"/>
      <c r="FC180" s="231"/>
      <c r="FD180" s="231"/>
      <c r="FG180" s="164" t="s">
        <v>81</v>
      </c>
      <c r="FJ180" s="231"/>
    </row>
    <row r="181" spans="1:166" s="117" customFormat="1" ht="15" x14ac:dyDescent="0.25">
      <c r="A181" s="244"/>
      <c r="B181" s="243" t="s">
        <v>82</v>
      </c>
      <c r="C181" s="341" t="s">
        <v>83</v>
      </c>
      <c r="D181" s="341"/>
      <c r="E181" s="341"/>
      <c r="F181" s="245"/>
      <c r="G181" s="246"/>
      <c r="H181" s="246"/>
      <c r="I181" s="246"/>
      <c r="J181" s="249">
        <v>140.91999999999999</v>
      </c>
      <c r="K181" s="246"/>
      <c r="L181" s="249">
        <v>1.1299999999999999</v>
      </c>
      <c r="M181" s="248">
        <v>9.1199999999999992</v>
      </c>
      <c r="N181" s="251">
        <v>10.31</v>
      </c>
      <c r="EZ181" s="149"/>
      <c r="FA181" s="231"/>
      <c r="FB181" s="231"/>
      <c r="FC181" s="231"/>
      <c r="FD181" s="231"/>
      <c r="FG181" s="164" t="s">
        <v>83</v>
      </c>
      <c r="FJ181" s="231"/>
    </row>
    <row r="182" spans="1:166" s="117" customFormat="1" ht="15" x14ac:dyDescent="0.25">
      <c r="A182" s="252"/>
      <c r="B182" s="243"/>
      <c r="C182" s="341" t="s">
        <v>65</v>
      </c>
      <c r="D182" s="341"/>
      <c r="E182" s="341"/>
      <c r="F182" s="245" t="s">
        <v>66</v>
      </c>
      <c r="G182" s="261">
        <v>56</v>
      </c>
      <c r="H182" s="248">
        <v>1.1499999999999999</v>
      </c>
      <c r="I182" s="270">
        <v>0.51519999999999999</v>
      </c>
      <c r="J182" s="254"/>
      <c r="K182" s="246"/>
      <c r="L182" s="254"/>
      <c r="M182" s="246"/>
      <c r="N182" s="255"/>
      <c r="EZ182" s="149"/>
      <c r="FA182" s="231"/>
      <c r="FB182" s="231"/>
      <c r="FC182" s="231"/>
      <c r="FD182" s="231"/>
      <c r="FH182" s="164" t="s">
        <v>65</v>
      </c>
      <c r="FJ182" s="231"/>
    </row>
    <row r="183" spans="1:166" s="117" customFormat="1" ht="15" x14ac:dyDescent="0.25">
      <c r="A183" s="252"/>
      <c r="B183" s="243"/>
      <c r="C183" s="341" t="s">
        <v>84</v>
      </c>
      <c r="D183" s="341"/>
      <c r="E183" s="341"/>
      <c r="F183" s="245" t="s">
        <v>66</v>
      </c>
      <c r="G183" s="248">
        <v>7.0000000000000007E-2</v>
      </c>
      <c r="H183" s="248">
        <v>1.1499999999999999</v>
      </c>
      <c r="I183" s="274">
        <v>6.4400000000000004E-4</v>
      </c>
      <c r="J183" s="254"/>
      <c r="K183" s="246"/>
      <c r="L183" s="254"/>
      <c r="M183" s="246"/>
      <c r="N183" s="255"/>
      <c r="EZ183" s="149"/>
      <c r="FA183" s="231"/>
      <c r="FB183" s="231"/>
      <c r="FC183" s="231"/>
      <c r="FD183" s="231"/>
      <c r="FH183" s="164" t="s">
        <v>84</v>
      </c>
      <c r="FJ183" s="231"/>
    </row>
    <row r="184" spans="1:166" s="117" customFormat="1" ht="15" x14ac:dyDescent="0.25">
      <c r="A184" s="240"/>
      <c r="B184" s="243"/>
      <c r="C184" s="344" t="s">
        <v>67</v>
      </c>
      <c r="D184" s="344"/>
      <c r="E184" s="344"/>
      <c r="F184" s="256"/>
      <c r="G184" s="257"/>
      <c r="H184" s="257"/>
      <c r="I184" s="257"/>
      <c r="J184" s="259">
        <v>702.65</v>
      </c>
      <c r="K184" s="257"/>
      <c r="L184" s="259">
        <v>6.3</v>
      </c>
      <c r="M184" s="257"/>
      <c r="N184" s="275">
        <v>263.87</v>
      </c>
      <c r="EZ184" s="149"/>
      <c r="FA184" s="231"/>
      <c r="FB184" s="231"/>
      <c r="FC184" s="231"/>
      <c r="FD184" s="231"/>
      <c r="FI184" s="164" t="s">
        <v>67</v>
      </c>
      <c r="FJ184" s="231"/>
    </row>
    <row r="185" spans="1:166" s="117" customFormat="1" ht="15" x14ac:dyDescent="0.25">
      <c r="A185" s="252"/>
      <c r="B185" s="243"/>
      <c r="C185" s="341" t="s">
        <v>68</v>
      </c>
      <c r="D185" s="341"/>
      <c r="E185" s="341"/>
      <c r="F185" s="245"/>
      <c r="G185" s="246"/>
      <c r="H185" s="246"/>
      <c r="I185" s="246"/>
      <c r="J185" s="254"/>
      <c r="K185" s="246"/>
      <c r="L185" s="249">
        <v>5.12</v>
      </c>
      <c r="M185" s="246"/>
      <c r="N185" s="251">
        <v>253.18</v>
      </c>
      <c r="EZ185" s="149"/>
      <c r="FA185" s="231"/>
      <c r="FB185" s="231"/>
      <c r="FC185" s="231"/>
      <c r="FD185" s="231"/>
      <c r="FH185" s="164" t="s">
        <v>68</v>
      </c>
      <c r="FJ185" s="231"/>
    </row>
    <row r="186" spans="1:166" s="117" customFormat="1" ht="45.75" x14ac:dyDescent="0.25">
      <c r="A186" s="252"/>
      <c r="B186" s="243" t="s">
        <v>669</v>
      </c>
      <c r="C186" s="341" t="s">
        <v>670</v>
      </c>
      <c r="D186" s="341"/>
      <c r="E186" s="341"/>
      <c r="F186" s="245" t="s">
        <v>71</v>
      </c>
      <c r="G186" s="261">
        <v>121</v>
      </c>
      <c r="H186" s="246"/>
      <c r="I186" s="261">
        <v>121</v>
      </c>
      <c r="J186" s="254"/>
      <c r="K186" s="246"/>
      <c r="L186" s="249">
        <v>6.2</v>
      </c>
      <c r="M186" s="246"/>
      <c r="N186" s="251">
        <v>306.35000000000002</v>
      </c>
      <c r="EZ186" s="149"/>
      <c r="FA186" s="231"/>
      <c r="FB186" s="231"/>
      <c r="FC186" s="231"/>
      <c r="FD186" s="231"/>
      <c r="FH186" s="164" t="s">
        <v>670</v>
      </c>
      <c r="FJ186" s="231"/>
    </row>
    <row r="187" spans="1:166" s="117" customFormat="1" ht="45.75" x14ac:dyDescent="0.25">
      <c r="A187" s="252"/>
      <c r="B187" s="243" t="s">
        <v>671</v>
      </c>
      <c r="C187" s="341" t="s">
        <v>672</v>
      </c>
      <c r="D187" s="341"/>
      <c r="E187" s="341"/>
      <c r="F187" s="245" t="s">
        <v>71</v>
      </c>
      <c r="G187" s="261">
        <v>72</v>
      </c>
      <c r="H187" s="248">
        <v>0.85</v>
      </c>
      <c r="I187" s="271">
        <v>61.2</v>
      </c>
      <c r="J187" s="254"/>
      <c r="K187" s="246"/>
      <c r="L187" s="249">
        <v>3.13</v>
      </c>
      <c r="M187" s="246"/>
      <c r="N187" s="251">
        <v>154.94999999999999</v>
      </c>
      <c r="EZ187" s="149"/>
      <c r="FA187" s="231"/>
      <c r="FB187" s="231"/>
      <c r="FC187" s="231"/>
      <c r="FD187" s="231"/>
      <c r="FH187" s="164" t="s">
        <v>672</v>
      </c>
      <c r="FJ187" s="231"/>
    </row>
    <row r="188" spans="1:166" s="117" customFormat="1" ht="15" x14ac:dyDescent="0.25">
      <c r="A188" s="262"/>
      <c r="B188" s="263"/>
      <c r="C188" s="342" t="s">
        <v>74</v>
      </c>
      <c r="D188" s="342"/>
      <c r="E188" s="342"/>
      <c r="F188" s="234"/>
      <c r="G188" s="235"/>
      <c r="H188" s="235"/>
      <c r="I188" s="235"/>
      <c r="J188" s="238"/>
      <c r="K188" s="235"/>
      <c r="L188" s="264">
        <v>15.63</v>
      </c>
      <c r="M188" s="257"/>
      <c r="N188" s="276">
        <v>725.17</v>
      </c>
      <c r="EZ188" s="149"/>
      <c r="FA188" s="231"/>
      <c r="FB188" s="231"/>
      <c r="FC188" s="231"/>
      <c r="FD188" s="231"/>
      <c r="FJ188" s="231" t="s">
        <v>74</v>
      </c>
    </row>
    <row r="189" spans="1:166" s="117" customFormat="1" ht="23.25" x14ac:dyDescent="0.25">
      <c r="A189" s="232" t="s">
        <v>166</v>
      </c>
      <c r="B189" s="233" t="s">
        <v>606</v>
      </c>
      <c r="C189" s="342" t="s">
        <v>607</v>
      </c>
      <c r="D189" s="342"/>
      <c r="E189" s="342"/>
      <c r="F189" s="234" t="s">
        <v>290</v>
      </c>
      <c r="G189" s="235">
        <v>0.7984</v>
      </c>
      <c r="H189" s="236">
        <v>1</v>
      </c>
      <c r="I189" s="237">
        <v>0.7984</v>
      </c>
      <c r="J189" s="264">
        <v>182.5</v>
      </c>
      <c r="K189" s="235"/>
      <c r="L189" s="264">
        <v>145.71</v>
      </c>
      <c r="M189" s="268">
        <v>9.1199999999999992</v>
      </c>
      <c r="N189" s="265">
        <v>1328.88</v>
      </c>
      <c r="EZ189" s="149"/>
      <c r="FA189" s="231"/>
      <c r="FB189" s="231" t="s">
        <v>607</v>
      </c>
      <c r="FC189" s="231" t="s">
        <v>9</v>
      </c>
      <c r="FD189" s="231" t="s">
        <v>9</v>
      </c>
      <c r="FJ189" s="231"/>
    </row>
    <row r="190" spans="1:166" s="117" customFormat="1" ht="15" x14ac:dyDescent="0.25">
      <c r="A190" s="262"/>
      <c r="B190" s="263"/>
      <c r="C190" s="342" t="s">
        <v>74</v>
      </c>
      <c r="D190" s="342"/>
      <c r="E190" s="342"/>
      <c r="F190" s="234"/>
      <c r="G190" s="235"/>
      <c r="H190" s="235"/>
      <c r="I190" s="235"/>
      <c r="J190" s="238"/>
      <c r="K190" s="235"/>
      <c r="L190" s="264">
        <v>145.71</v>
      </c>
      <c r="M190" s="257"/>
      <c r="N190" s="265">
        <v>1328.88</v>
      </c>
      <c r="EZ190" s="149"/>
      <c r="FA190" s="231"/>
      <c r="FB190" s="231"/>
      <c r="FC190" s="231"/>
      <c r="FD190" s="231"/>
      <c r="FJ190" s="231" t="s">
        <v>74</v>
      </c>
    </row>
    <row r="191" spans="1:166" s="117" customFormat="1" ht="34.5" x14ac:dyDescent="0.25">
      <c r="A191" s="232" t="s">
        <v>170</v>
      </c>
      <c r="B191" s="233" t="s">
        <v>673</v>
      </c>
      <c r="C191" s="342" t="s">
        <v>674</v>
      </c>
      <c r="D191" s="342"/>
      <c r="E191" s="342"/>
      <c r="F191" s="234" t="s">
        <v>253</v>
      </c>
      <c r="G191" s="235">
        <v>2.76E-2</v>
      </c>
      <c r="H191" s="236">
        <v>1</v>
      </c>
      <c r="I191" s="237">
        <v>2.76E-2</v>
      </c>
      <c r="J191" s="238"/>
      <c r="K191" s="235"/>
      <c r="L191" s="238"/>
      <c r="M191" s="235"/>
      <c r="N191" s="239"/>
      <c r="EZ191" s="149"/>
      <c r="FA191" s="231"/>
      <c r="FB191" s="231" t="s">
        <v>674</v>
      </c>
      <c r="FC191" s="231" t="s">
        <v>9</v>
      </c>
      <c r="FD191" s="231" t="s">
        <v>9</v>
      </c>
      <c r="FJ191" s="231"/>
    </row>
    <row r="192" spans="1:166" s="117" customFormat="1" ht="15" x14ac:dyDescent="0.25">
      <c r="A192" s="240"/>
      <c r="B192" s="241"/>
      <c r="C192" s="341" t="s">
        <v>675</v>
      </c>
      <c r="D192" s="341"/>
      <c r="E192" s="341"/>
      <c r="F192" s="341"/>
      <c r="G192" s="341"/>
      <c r="H192" s="341"/>
      <c r="I192" s="341"/>
      <c r="J192" s="341"/>
      <c r="K192" s="341"/>
      <c r="L192" s="341"/>
      <c r="M192" s="341"/>
      <c r="N192" s="343"/>
      <c r="EZ192" s="149"/>
      <c r="FA192" s="231"/>
      <c r="FB192" s="231"/>
      <c r="FC192" s="231"/>
      <c r="FD192" s="231"/>
      <c r="FE192" s="164" t="s">
        <v>675</v>
      </c>
      <c r="FJ192" s="231"/>
    </row>
    <row r="193" spans="1:167" s="117" customFormat="1" ht="68.25" x14ac:dyDescent="0.25">
      <c r="A193" s="242"/>
      <c r="B193" s="243" t="s">
        <v>624</v>
      </c>
      <c r="C193" s="336" t="s">
        <v>625</v>
      </c>
      <c r="D193" s="336"/>
      <c r="E193" s="336"/>
      <c r="F193" s="336"/>
      <c r="G193" s="336"/>
      <c r="H193" s="336"/>
      <c r="I193" s="336"/>
      <c r="J193" s="336"/>
      <c r="K193" s="336"/>
      <c r="L193" s="336"/>
      <c r="M193" s="336"/>
      <c r="N193" s="345"/>
      <c r="EZ193" s="149"/>
      <c r="FA193" s="231"/>
      <c r="FB193" s="231"/>
      <c r="FC193" s="231"/>
      <c r="FD193" s="231"/>
      <c r="FF193" s="164" t="s">
        <v>625</v>
      </c>
      <c r="FJ193" s="231"/>
    </row>
    <row r="194" spans="1:167" s="117" customFormat="1" ht="15" x14ac:dyDescent="0.25">
      <c r="A194" s="244"/>
      <c r="B194" s="243" t="s">
        <v>57</v>
      </c>
      <c r="C194" s="341" t="s">
        <v>64</v>
      </c>
      <c r="D194" s="341"/>
      <c r="E194" s="341"/>
      <c r="F194" s="245"/>
      <c r="G194" s="246"/>
      <c r="H194" s="246"/>
      <c r="I194" s="246"/>
      <c r="J194" s="249">
        <v>507.6</v>
      </c>
      <c r="K194" s="248">
        <v>1.1499999999999999</v>
      </c>
      <c r="L194" s="249">
        <v>16.11</v>
      </c>
      <c r="M194" s="248">
        <v>49.45</v>
      </c>
      <c r="N194" s="251">
        <v>796.64</v>
      </c>
      <c r="EZ194" s="149"/>
      <c r="FA194" s="231"/>
      <c r="FB194" s="231"/>
      <c r="FC194" s="231"/>
      <c r="FD194" s="231"/>
      <c r="FG194" s="164" t="s">
        <v>64</v>
      </c>
      <c r="FJ194" s="231"/>
    </row>
    <row r="195" spans="1:167" s="117" customFormat="1" ht="15" x14ac:dyDescent="0.25">
      <c r="A195" s="244"/>
      <c r="B195" s="243" t="s">
        <v>75</v>
      </c>
      <c r="C195" s="341" t="s">
        <v>79</v>
      </c>
      <c r="D195" s="341"/>
      <c r="E195" s="341"/>
      <c r="F195" s="245"/>
      <c r="G195" s="246"/>
      <c r="H195" s="246"/>
      <c r="I195" s="246"/>
      <c r="J195" s="249">
        <v>311.27999999999997</v>
      </c>
      <c r="K195" s="248">
        <v>1.1499999999999999</v>
      </c>
      <c r="L195" s="249">
        <v>9.8800000000000008</v>
      </c>
      <c r="M195" s="248">
        <v>14.53</v>
      </c>
      <c r="N195" s="251">
        <v>143.56</v>
      </c>
      <c r="EZ195" s="149"/>
      <c r="FA195" s="231"/>
      <c r="FB195" s="231"/>
      <c r="FC195" s="231"/>
      <c r="FD195" s="231"/>
      <c r="FG195" s="164" t="s">
        <v>79</v>
      </c>
      <c r="FJ195" s="231"/>
    </row>
    <row r="196" spans="1:167" s="117" customFormat="1" ht="15" x14ac:dyDescent="0.25">
      <c r="A196" s="244"/>
      <c r="B196" s="243" t="s">
        <v>80</v>
      </c>
      <c r="C196" s="341" t="s">
        <v>81</v>
      </c>
      <c r="D196" s="341"/>
      <c r="E196" s="341"/>
      <c r="F196" s="245"/>
      <c r="G196" s="246"/>
      <c r="H196" s="246"/>
      <c r="I196" s="246"/>
      <c r="J196" s="249">
        <v>31.38</v>
      </c>
      <c r="K196" s="248">
        <v>1.1499999999999999</v>
      </c>
      <c r="L196" s="249">
        <v>1</v>
      </c>
      <c r="M196" s="248">
        <v>49.45</v>
      </c>
      <c r="N196" s="251">
        <v>49.45</v>
      </c>
      <c r="EZ196" s="149"/>
      <c r="FA196" s="231"/>
      <c r="FB196" s="231"/>
      <c r="FC196" s="231"/>
      <c r="FD196" s="231"/>
      <c r="FG196" s="164" t="s">
        <v>81</v>
      </c>
      <c r="FJ196" s="231"/>
    </row>
    <row r="197" spans="1:167" s="117" customFormat="1" ht="15" x14ac:dyDescent="0.25">
      <c r="A197" s="244"/>
      <c r="B197" s="243" t="s">
        <v>82</v>
      </c>
      <c r="C197" s="341" t="s">
        <v>83</v>
      </c>
      <c r="D197" s="341"/>
      <c r="E197" s="341"/>
      <c r="F197" s="245"/>
      <c r="G197" s="246"/>
      <c r="H197" s="246"/>
      <c r="I197" s="246"/>
      <c r="J197" s="249">
        <v>68.63</v>
      </c>
      <c r="K197" s="246"/>
      <c r="L197" s="249">
        <v>1.89</v>
      </c>
      <c r="M197" s="248">
        <v>9.1199999999999992</v>
      </c>
      <c r="N197" s="251">
        <v>17.239999999999998</v>
      </c>
      <c r="EZ197" s="149"/>
      <c r="FA197" s="231"/>
      <c r="FB197" s="231"/>
      <c r="FC197" s="231"/>
      <c r="FD197" s="231"/>
      <c r="FG197" s="164" t="s">
        <v>83</v>
      </c>
      <c r="FJ197" s="231"/>
    </row>
    <row r="198" spans="1:167" s="117" customFormat="1" ht="15" x14ac:dyDescent="0.25">
      <c r="A198" s="252"/>
      <c r="B198" s="243"/>
      <c r="C198" s="341" t="s">
        <v>65</v>
      </c>
      <c r="D198" s="341"/>
      <c r="E198" s="341"/>
      <c r="F198" s="245" t="s">
        <v>66</v>
      </c>
      <c r="G198" s="261">
        <v>54</v>
      </c>
      <c r="H198" s="248">
        <v>1.1499999999999999</v>
      </c>
      <c r="I198" s="272">
        <v>1.7139599999999999</v>
      </c>
      <c r="J198" s="254"/>
      <c r="K198" s="246"/>
      <c r="L198" s="254"/>
      <c r="M198" s="246"/>
      <c r="N198" s="255"/>
      <c r="EZ198" s="149"/>
      <c r="FA198" s="231"/>
      <c r="FB198" s="231"/>
      <c r="FC198" s="231"/>
      <c r="FD198" s="231"/>
      <c r="FH198" s="164" t="s">
        <v>65</v>
      </c>
      <c r="FJ198" s="231"/>
    </row>
    <row r="199" spans="1:167" s="117" customFormat="1" ht="15" x14ac:dyDescent="0.25">
      <c r="A199" s="252"/>
      <c r="B199" s="243"/>
      <c r="C199" s="341" t="s">
        <v>84</v>
      </c>
      <c r="D199" s="341"/>
      <c r="E199" s="341"/>
      <c r="F199" s="245" t="s">
        <v>66</v>
      </c>
      <c r="G199" s="271">
        <v>2.5</v>
      </c>
      <c r="H199" s="248">
        <v>1.1499999999999999</v>
      </c>
      <c r="I199" s="272">
        <v>7.9350000000000004E-2</v>
      </c>
      <c r="J199" s="254"/>
      <c r="K199" s="246"/>
      <c r="L199" s="254"/>
      <c r="M199" s="246"/>
      <c r="N199" s="255"/>
      <c r="EZ199" s="149"/>
      <c r="FA199" s="231"/>
      <c r="FB199" s="231"/>
      <c r="FC199" s="231"/>
      <c r="FD199" s="231"/>
      <c r="FH199" s="164" t="s">
        <v>84</v>
      </c>
      <c r="FJ199" s="231"/>
    </row>
    <row r="200" spans="1:167" s="117" customFormat="1" ht="15" x14ac:dyDescent="0.25">
      <c r="A200" s="240"/>
      <c r="B200" s="243"/>
      <c r="C200" s="344" t="s">
        <v>67</v>
      </c>
      <c r="D200" s="344"/>
      <c r="E200" s="344"/>
      <c r="F200" s="256"/>
      <c r="G200" s="257"/>
      <c r="H200" s="257"/>
      <c r="I200" s="257"/>
      <c r="J200" s="259">
        <v>887.51</v>
      </c>
      <c r="K200" s="257"/>
      <c r="L200" s="259">
        <v>27.88</v>
      </c>
      <c r="M200" s="257"/>
      <c r="N200" s="275">
        <v>957.44</v>
      </c>
      <c r="EZ200" s="149"/>
      <c r="FA200" s="231"/>
      <c r="FB200" s="231"/>
      <c r="FC200" s="231"/>
      <c r="FD200" s="231"/>
      <c r="FI200" s="164" t="s">
        <v>67</v>
      </c>
      <c r="FJ200" s="231"/>
    </row>
    <row r="201" spans="1:167" s="117" customFormat="1" ht="15" x14ac:dyDescent="0.25">
      <c r="A201" s="252"/>
      <c r="B201" s="243"/>
      <c r="C201" s="341" t="s">
        <v>68</v>
      </c>
      <c r="D201" s="341"/>
      <c r="E201" s="341"/>
      <c r="F201" s="245"/>
      <c r="G201" s="246"/>
      <c r="H201" s="246"/>
      <c r="I201" s="246"/>
      <c r="J201" s="254"/>
      <c r="K201" s="246"/>
      <c r="L201" s="249">
        <v>17.11</v>
      </c>
      <c r="M201" s="246"/>
      <c r="N201" s="251">
        <v>846.09</v>
      </c>
      <c r="EZ201" s="149"/>
      <c r="FA201" s="231"/>
      <c r="FB201" s="231"/>
      <c r="FC201" s="231"/>
      <c r="FD201" s="231"/>
      <c r="FH201" s="164" t="s">
        <v>68</v>
      </c>
      <c r="FJ201" s="231"/>
    </row>
    <row r="202" spans="1:167" s="117" customFormat="1" ht="23.25" x14ac:dyDescent="0.25">
      <c r="A202" s="252"/>
      <c r="B202" s="243" t="s">
        <v>649</v>
      </c>
      <c r="C202" s="341" t="s">
        <v>650</v>
      </c>
      <c r="D202" s="341"/>
      <c r="E202" s="341"/>
      <c r="F202" s="245" t="s">
        <v>71</v>
      </c>
      <c r="G202" s="261">
        <v>97</v>
      </c>
      <c r="H202" s="246"/>
      <c r="I202" s="261">
        <v>97</v>
      </c>
      <c r="J202" s="254"/>
      <c r="K202" s="246"/>
      <c r="L202" s="249">
        <v>16.600000000000001</v>
      </c>
      <c r="M202" s="246"/>
      <c r="N202" s="251">
        <v>820.71</v>
      </c>
      <c r="EZ202" s="149"/>
      <c r="FA202" s="231"/>
      <c r="FB202" s="231"/>
      <c r="FC202" s="231"/>
      <c r="FD202" s="231"/>
      <c r="FH202" s="164" t="s">
        <v>650</v>
      </c>
      <c r="FJ202" s="231"/>
    </row>
    <row r="203" spans="1:167" s="117" customFormat="1" ht="23.25" x14ac:dyDescent="0.25">
      <c r="A203" s="252"/>
      <c r="B203" s="243" t="s">
        <v>651</v>
      </c>
      <c r="C203" s="341" t="s">
        <v>652</v>
      </c>
      <c r="D203" s="341"/>
      <c r="E203" s="341"/>
      <c r="F203" s="245" t="s">
        <v>71</v>
      </c>
      <c r="G203" s="261">
        <v>51</v>
      </c>
      <c r="H203" s="246"/>
      <c r="I203" s="261">
        <v>51</v>
      </c>
      <c r="J203" s="254"/>
      <c r="K203" s="246"/>
      <c r="L203" s="249">
        <v>8.73</v>
      </c>
      <c r="M203" s="246"/>
      <c r="N203" s="251">
        <v>431.51</v>
      </c>
      <c r="EZ203" s="149"/>
      <c r="FA203" s="231"/>
      <c r="FB203" s="231"/>
      <c r="FC203" s="231"/>
      <c r="FD203" s="231"/>
      <c r="FH203" s="164" t="s">
        <v>652</v>
      </c>
      <c r="FJ203" s="231"/>
    </row>
    <row r="204" spans="1:167" s="117" customFormat="1" ht="15" x14ac:dyDescent="0.25">
      <c r="A204" s="262"/>
      <c r="B204" s="263"/>
      <c r="C204" s="342" t="s">
        <v>74</v>
      </c>
      <c r="D204" s="342"/>
      <c r="E204" s="342"/>
      <c r="F204" s="234"/>
      <c r="G204" s="235"/>
      <c r="H204" s="235"/>
      <c r="I204" s="235"/>
      <c r="J204" s="238"/>
      <c r="K204" s="235"/>
      <c r="L204" s="264">
        <v>53.21</v>
      </c>
      <c r="M204" s="257"/>
      <c r="N204" s="265">
        <v>2209.66</v>
      </c>
      <c r="EZ204" s="149"/>
      <c r="FA204" s="231"/>
      <c r="FB204" s="231"/>
      <c r="FC204" s="231"/>
      <c r="FD204" s="231"/>
      <c r="FJ204" s="231" t="s">
        <v>74</v>
      </c>
    </row>
    <row r="205" spans="1:167" s="117" customFormat="1" ht="45" x14ac:dyDescent="0.25">
      <c r="A205" s="232" t="s">
        <v>173</v>
      </c>
      <c r="B205" s="233" t="s">
        <v>570</v>
      </c>
      <c r="C205" s="342" t="s">
        <v>559</v>
      </c>
      <c r="D205" s="342"/>
      <c r="E205" s="342"/>
      <c r="F205" s="234" t="s">
        <v>118</v>
      </c>
      <c r="G205" s="235">
        <v>3.3</v>
      </c>
      <c r="H205" s="236">
        <v>1</v>
      </c>
      <c r="I205" s="277">
        <v>3.3</v>
      </c>
      <c r="J205" s="264">
        <v>463.27</v>
      </c>
      <c r="K205" s="266">
        <v>1.04236</v>
      </c>
      <c r="L205" s="267">
        <v>1593.55</v>
      </c>
      <c r="M205" s="268">
        <v>9.1199999999999992</v>
      </c>
      <c r="N205" s="265">
        <v>14533.18</v>
      </c>
      <c r="EZ205" s="149"/>
      <c r="FA205" s="231"/>
      <c r="FB205" s="231" t="s">
        <v>559</v>
      </c>
      <c r="FC205" s="231" t="s">
        <v>9</v>
      </c>
      <c r="FD205" s="231" t="s">
        <v>9</v>
      </c>
      <c r="FJ205" s="231"/>
    </row>
    <row r="206" spans="1:167" s="117" customFormat="1" ht="15" x14ac:dyDescent="0.25">
      <c r="A206" s="240"/>
      <c r="B206" s="241"/>
      <c r="C206" s="341" t="s">
        <v>676</v>
      </c>
      <c r="D206" s="341"/>
      <c r="E206" s="341"/>
      <c r="F206" s="341"/>
      <c r="G206" s="341"/>
      <c r="H206" s="341"/>
      <c r="I206" s="341"/>
      <c r="J206" s="341"/>
      <c r="K206" s="341"/>
      <c r="L206" s="341"/>
      <c r="M206" s="341"/>
      <c r="N206" s="343"/>
      <c r="EZ206" s="149"/>
      <c r="FA206" s="231"/>
      <c r="FB206" s="231"/>
      <c r="FC206" s="231"/>
      <c r="FD206" s="231"/>
      <c r="FJ206" s="231"/>
      <c r="FK206" s="164" t="s">
        <v>676</v>
      </c>
    </row>
    <row r="207" spans="1:167" s="117" customFormat="1" ht="15" x14ac:dyDescent="0.25">
      <c r="A207" s="242"/>
      <c r="B207" s="243"/>
      <c r="C207" s="336" t="s">
        <v>631</v>
      </c>
      <c r="D207" s="336"/>
      <c r="E207" s="336"/>
      <c r="F207" s="336"/>
      <c r="G207" s="336"/>
      <c r="H207" s="336"/>
      <c r="I207" s="336"/>
      <c r="J207" s="336"/>
      <c r="K207" s="336"/>
      <c r="L207" s="336"/>
      <c r="M207" s="336"/>
      <c r="N207" s="345"/>
      <c r="EZ207" s="149"/>
      <c r="FA207" s="231"/>
      <c r="FB207" s="231"/>
      <c r="FC207" s="231"/>
      <c r="FD207" s="231"/>
      <c r="FF207" s="164" t="s">
        <v>631</v>
      </c>
      <c r="FJ207" s="231"/>
    </row>
    <row r="208" spans="1:167" s="117" customFormat="1" ht="15" x14ac:dyDescent="0.25">
      <c r="A208" s="242"/>
      <c r="B208" s="243"/>
      <c r="C208" s="336" t="s">
        <v>632</v>
      </c>
      <c r="D208" s="336"/>
      <c r="E208" s="336"/>
      <c r="F208" s="336"/>
      <c r="G208" s="336"/>
      <c r="H208" s="336"/>
      <c r="I208" s="336"/>
      <c r="J208" s="336"/>
      <c r="K208" s="336"/>
      <c r="L208" s="336"/>
      <c r="M208" s="336"/>
      <c r="N208" s="345"/>
      <c r="EZ208" s="149"/>
      <c r="FA208" s="231"/>
      <c r="FB208" s="231"/>
      <c r="FC208" s="231"/>
      <c r="FD208" s="231"/>
      <c r="FF208" s="164" t="s">
        <v>632</v>
      </c>
      <c r="FJ208" s="231"/>
    </row>
    <row r="209" spans="1:166" s="117" customFormat="1" ht="15" x14ac:dyDescent="0.25">
      <c r="A209" s="262"/>
      <c r="B209" s="263"/>
      <c r="C209" s="342" t="s">
        <v>74</v>
      </c>
      <c r="D209" s="342"/>
      <c r="E209" s="342"/>
      <c r="F209" s="234"/>
      <c r="G209" s="235"/>
      <c r="H209" s="235"/>
      <c r="I209" s="235"/>
      <c r="J209" s="238"/>
      <c r="K209" s="235"/>
      <c r="L209" s="267">
        <v>1593.55</v>
      </c>
      <c r="M209" s="257"/>
      <c r="N209" s="265">
        <v>14533.18</v>
      </c>
      <c r="EZ209" s="149"/>
      <c r="FA209" s="231"/>
      <c r="FB209" s="231"/>
      <c r="FC209" s="231"/>
      <c r="FD209" s="231"/>
      <c r="FJ209" s="231" t="s">
        <v>74</v>
      </c>
    </row>
    <row r="210" spans="1:166" s="117" customFormat="1" ht="34.5" x14ac:dyDescent="0.25">
      <c r="A210" s="232" t="s">
        <v>177</v>
      </c>
      <c r="B210" s="233" t="s">
        <v>621</v>
      </c>
      <c r="C210" s="342" t="s">
        <v>622</v>
      </c>
      <c r="D210" s="342"/>
      <c r="E210" s="342"/>
      <c r="F210" s="234" t="s">
        <v>253</v>
      </c>
      <c r="G210" s="235">
        <v>1.1339999999999999E-2</v>
      </c>
      <c r="H210" s="236">
        <v>1</v>
      </c>
      <c r="I210" s="266">
        <v>1.1339999999999999E-2</v>
      </c>
      <c r="J210" s="238"/>
      <c r="K210" s="235"/>
      <c r="L210" s="238"/>
      <c r="M210" s="235"/>
      <c r="N210" s="239"/>
      <c r="EZ210" s="149"/>
      <c r="FA210" s="231"/>
      <c r="FB210" s="231" t="s">
        <v>622</v>
      </c>
      <c r="FC210" s="231" t="s">
        <v>9</v>
      </c>
      <c r="FD210" s="231" t="s">
        <v>9</v>
      </c>
      <c r="FJ210" s="231"/>
    </row>
    <row r="211" spans="1:166" s="117" customFormat="1" ht="15" x14ac:dyDescent="0.25">
      <c r="A211" s="240"/>
      <c r="B211" s="241"/>
      <c r="C211" s="341" t="s">
        <v>677</v>
      </c>
      <c r="D211" s="341"/>
      <c r="E211" s="341"/>
      <c r="F211" s="341"/>
      <c r="G211" s="341"/>
      <c r="H211" s="341"/>
      <c r="I211" s="341"/>
      <c r="J211" s="341"/>
      <c r="K211" s="341"/>
      <c r="L211" s="341"/>
      <c r="M211" s="341"/>
      <c r="N211" s="343"/>
      <c r="EZ211" s="149"/>
      <c r="FA211" s="231"/>
      <c r="FB211" s="231"/>
      <c r="FC211" s="231"/>
      <c r="FD211" s="231"/>
      <c r="FE211" s="164" t="s">
        <v>677</v>
      </c>
      <c r="FJ211" s="231"/>
    </row>
    <row r="212" spans="1:166" s="117" customFormat="1" ht="68.25" x14ac:dyDescent="0.25">
      <c r="A212" s="242"/>
      <c r="B212" s="243" t="s">
        <v>624</v>
      </c>
      <c r="C212" s="336" t="s">
        <v>625</v>
      </c>
      <c r="D212" s="336"/>
      <c r="E212" s="336"/>
      <c r="F212" s="336"/>
      <c r="G212" s="336"/>
      <c r="H212" s="336"/>
      <c r="I212" s="336"/>
      <c r="J212" s="336"/>
      <c r="K212" s="336"/>
      <c r="L212" s="336"/>
      <c r="M212" s="336"/>
      <c r="N212" s="345"/>
      <c r="EZ212" s="149"/>
      <c r="FA212" s="231"/>
      <c r="FB212" s="231"/>
      <c r="FC212" s="231"/>
      <c r="FD212" s="231"/>
      <c r="FF212" s="164" t="s">
        <v>625</v>
      </c>
      <c r="FJ212" s="231"/>
    </row>
    <row r="213" spans="1:166" s="117" customFormat="1" ht="15" x14ac:dyDescent="0.25">
      <c r="A213" s="244"/>
      <c r="B213" s="243" t="s">
        <v>57</v>
      </c>
      <c r="C213" s="341" t="s">
        <v>64</v>
      </c>
      <c r="D213" s="341"/>
      <c r="E213" s="341"/>
      <c r="F213" s="245"/>
      <c r="G213" s="246"/>
      <c r="H213" s="246"/>
      <c r="I213" s="246"/>
      <c r="J213" s="247">
        <v>2089.16</v>
      </c>
      <c r="K213" s="248">
        <v>1.1499999999999999</v>
      </c>
      <c r="L213" s="249">
        <v>27.24</v>
      </c>
      <c r="M213" s="248">
        <v>49.45</v>
      </c>
      <c r="N213" s="250">
        <v>1347.02</v>
      </c>
      <c r="EZ213" s="149"/>
      <c r="FA213" s="231"/>
      <c r="FB213" s="231"/>
      <c r="FC213" s="231"/>
      <c r="FD213" s="231"/>
      <c r="FG213" s="164" t="s">
        <v>64</v>
      </c>
      <c r="FJ213" s="231"/>
    </row>
    <row r="214" spans="1:166" s="117" customFormat="1" ht="15" x14ac:dyDescent="0.25">
      <c r="A214" s="244"/>
      <c r="B214" s="243" t="s">
        <v>75</v>
      </c>
      <c r="C214" s="341" t="s">
        <v>79</v>
      </c>
      <c r="D214" s="341"/>
      <c r="E214" s="341"/>
      <c r="F214" s="245"/>
      <c r="G214" s="246"/>
      <c r="H214" s="246"/>
      <c r="I214" s="246"/>
      <c r="J214" s="249">
        <v>236.87</v>
      </c>
      <c r="K214" s="248">
        <v>1.1499999999999999</v>
      </c>
      <c r="L214" s="249">
        <v>3.09</v>
      </c>
      <c r="M214" s="248">
        <v>14.53</v>
      </c>
      <c r="N214" s="251">
        <v>44.9</v>
      </c>
      <c r="EZ214" s="149"/>
      <c r="FA214" s="231"/>
      <c r="FB214" s="231"/>
      <c r="FC214" s="231"/>
      <c r="FD214" s="231"/>
      <c r="FG214" s="164" t="s">
        <v>79</v>
      </c>
      <c r="FJ214" s="231"/>
    </row>
    <row r="215" spans="1:166" s="117" customFormat="1" ht="15" x14ac:dyDescent="0.25">
      <c r="A215" s="244"/>
      <c r="B215" s="243" t="s">
        <v>80</v>
      </c>
      <c r="C215" s="341" t="s">
        <v>81</v>
      </c>
      <c r="D215" s="341"/>
      <c r="E215" s="341"/>
      <c r="F215" s="245"/>
      <c r="G215" s="246"/>
      <c r="H215" s="246"/>
      <c r="I215" s="246"/>
      <c r="J215" s="249">
        <v>9</v>
      </c>
      <c r="K215" s="248">
        <v>1.1499999999999999</v>
      </c>
      <c r="L215" s="249">
        <v>0.12</v>
      </c>
      <c r="M215" s="248">
        <v>49.45</v>
      </c>
      <c r="N215" s="251">
        <v>5.93</v>
      </c>
      <c r="EZ215" s="149"/>
      <c r="FA215" s="231"/>
      <c r="FB215" s="231"/>
      <c r="FC215" s="231"/>
      <c r="FD215" s="231"/>
      <c r="FG215" s="164" t="s">
        <v>81</v>
      </c>
      <c r="FJ215" s="231"/>
    </row>
    <row r="216" spans="1:166" s="117" customFormat="1" ht="15" x14ac:dyDescent="0.25">
      <c r="A216" s="244"/>
      <c r="B216" s="243" t="s">
        <v>82</v>
      </c>
      <c r="C216" s="341" t="s">
        <v>83</v>
      </c>
      <c r="D216" s="341"/>
      <c r="E216" s="341"/>
      <c r="F216" s="245"/>
      <c r="G216" s="246"/>
      <c r="H216" s="246"/>
      <c r="I216" s="246"/>
      <c r="J216" s="247">
        <v>2732.35</v>
      </c>
      <c r="K216" s="246"/>
      <c r="L216" s="249">
        <v>30.98</v>
      </c>
      <c r="M216" s="248">
        <v>9.1199999999999992</v>
      </c>
      <c r="N216" s="251">
        <v>282.54000000000002</v>
      </c>
      <c r="EZ216" s="149"/>
      <c r="FA216" s="231"/>
      <c r="FB216" s="231"/>
      <c r="FC216" s="231"/>
      <c r="FD216" s="231"/>
      <c r="FG216" s="164" t="s">
        <v>83</v>
      </c>
      <c r="FJ216" s="231"/>
    </row>
    <row r="217" spans="1:166" s="117" customFormat="1" ht="15" x14ac:dyDescent="0.25">
      <c r="A217" s="252"/>
      <c r="B217" s="243"/>
      <c r="C217" s="341" t="s">
        <v>65</v>
      </c>
      <c r="D217" s="341"/>
      <c r="E217" s="341"/>
      <c r="F217" s="245" t="s">
        <v>66</v>
      </c>
      <c r="G217" s="248">
        <v>219.68</v>
      </c>
      <c r="H217" s="248">
        <v>1.1499999999999999</v>
      </c>
      <c r="I217" s="253">
        <v>2.8648468999999999</v>
      </c>
      <c r="J217" s="254"/>
      <c r="K217" s="246"/>
      <c r="L217" s="254"/>
      <c r="M217" s="246"/>
      <c r="N217" s="255"/>
      <c r="EZ217" s="149"/>
      <c r="FA217" s="231"/>
      <c r="FB217" s="231"/>
      <c r="FC217" s="231"/>
      <c r="FD217" s="231"/>
      <c r="FH217" s="164" t="s">
        <v>65</v>
      </c>
      <c r="FJ217" s="231"/>
    </row>
    <row r="218" spans="1:166" s="117" customFormat="1" ht="15" x14ac:dyDescent="0.25">
      <c r="A218" s="252"/>
      <c r="B218" s="243"/>
      <c r="C218" s="341" t="s">
        <v>84</v>
      </c>
      <c r="D218" s="341"/>
      <c r="E218" s="341"/>
      <c r="F218" s="245" t="s">
        <v>66</v>
      </c>
      <c r="G218" s="248">
        <v>0.71</v>
      </c>
      <c r="H218" s="248">
        <v>1.1499999999999999</v>
      </c>
      <c r="I218" s="253">
        <v>9.2590999999999993E-3</v>
      </c>
      <c r="J218" s="254"/>
      <c r="K218" s="246"/>
      <c r="L218" s="254"/>
      <c r="M218" s="246"/>
      <c r="N218" s="255"/>
      <c r="EZ218" s="149"/>
      <c r="FA218" s="231"/>
      <c r="FB218" s="231"/>
      <c r="FC218" s="231"/>
      <c r="FD218" s="231"/>
      <c r="FH218" s="164" t="s">
        <v>84</v>
      </c>
      <c r="FJ218" s="231"/>
    </row>
    <row r="219" spans="1:166" s="117" customFormat="1" ht="15" x14ac:dyDescent="0.25">
      <c r="A219" s="240"/>
      <c r="B219" s="243"/>
      <c r="C219" s="344" t="s">
        <v>67</v>
      </c>
      <c r="D219" s="344"/>
      <c r="E219" s="344"/>
      <c r="F219" s="256"/>
      <c r="G219" s="257"/>
      <c r="H219" s="257"/>
      <c r="I219" s="257"/>
      <c r="J219" s="258">
        <v>5058.38</v>
      </c>
      <c r="K219" s="257"/>
      <c r="L219" s="259">
        <v>61.31</v>
      </c>
      <c r="M219" s="257"/>
      <c r="N219" s="260">
        <v>1674.46</v>
      </c>
      <c r="EZ219" s="149"/>
      <c r="FA219" s="231"/>
      <c r="FB219" s="231"/>
      <c r="FC219" s="231"/>
      <c r="FD219" s="231"/>
      <c r="FI219" s="164" t="s">
        <v>67</v>
      </c>
      <c r="FJ219" s="231"/>
    </row>
    <row r="220" spans="1:166" s="117" customFormat="1" ht="15" x14ac:dyDescent="0.25">
      <c r="A220" s="252"/>
      <c r="B220" s="243"/>
      <c r="C220" s="341" t="s">
        <v>68</v>
      </c>
      <c r="D220" s="341"/>
      <c r="E220" s="341"/>
      <c r="F220" s="245"/>
      <c r="G220" s="246"/>
      <c r="H220" s="246"/>
      <c r="I220" s="246"/>
      <c r="J220" s="254"/>
      <c r="K220" s="246"/>
      <c r="L220" s="249">
        <v>27.36</v>
      </c>
      <c r="M220" s="246"/>
      <c r="N220" s="250">
        <v>1352.95</v>
      </c>
      <c r="EZ220" s="149"/>
      <c r="FA220" s="231"/>
      <c r="FB220" s="231"/>
      <c r="FC220" s="231"/>
      <c r="FD220" s="231"/>
      <c r="FH220" s="164" t="s">
        <v>68</v>
      </c>
      <c r="FJ220" s="231"/>
    </row>
    <row r="221" spans="1:166" s="117" customFormat="1" ht="23.25" x14ac:dyDescent="0.25">
      <c r="A221" s="252"/>
      <c r="B221" s="243" t="s">
        <v>626</v>
      </c>
      <c r="C221" s="341" t="s">
        <v>627</v>
      </c>
      <c r="D221" s="341"/>
      <c r="E221" s="341"/>
      <c r="F221" s="245" t="s">
        <v>71</v>
      </c>
      <c r="G221" s="261">
        <v>126</v>
      </c>
      <c r="H221" s="246"/>
      <c r="I221" s="261">
        <v>126</v>
      </c>
      <c r="J221" s="254"/>
      <c r="K221" s="246"/>
      <c r="L221" s="249">
        <v>34.47</v>
      </c>
      <c r="M221" s="246"/>
      <c r="N221" s="250">
        <v>1704.72</v>
      </c>
      <c r="EZ221" s="149"/>
      <c r="FA221" s="231"/>
      <c r="FB221" s="231"/>
      <c r="FC221" s="231"/>
      <c r="FD221" s="231"/>
      <c r="FH221" s="164" t="s">
        <v>627</v>
      </c>
      <c r="FJ221" s="231"/>
    </row>
    <row r="222" spans="1:166" s="117" customFormat="1" ht="23.25" x14ac:dyDescent="0.25">
      <c r="A222" s="252"/>
      <c r="B222" s="243" t="s">
        <v>628</v>
      </c>
      <c r="C222" s="341" t="s">
        <v>629</v>
      </c>
      <c r="D222" s="341"/>
      <c r="E222" s="341"/>
      <c r="F222" s="245" t="s">
        <v>71</v>
      </c>
      <c r="G222" s="261">
        <v>68</v>
      </c>
      <c r="H222" s="246"/>
      <c r="I222" s="261">
        <v>68</v>
      </c>
      <c r="J222" s="254"/>
      <c r="K222" s="246"/>
      <c r="L222" s="249">
        <v>18.600000000000001</v>
      </c>
      <c r="M222" s="246"/>
      <c r="N222" s="251">
        <v>920.01</v>
      </c>
      <c r="EZ222" s="149"/>
      <c r="FA222" s="231"/>
      <c r="FB222" s="231"/>
      <c r="FC222" s="231"/>
      <c r="FD222" s="231"/>
      <c r="FH222" s="164" t="s">
        <v>629</v>
      </c>
      <c r="FJ222" s="231"/>
    </row>
    <row r="223" spans="1:166" s="117" customFormat="1" ht="15" x14ac:dyDescent="0.25">
      <c r="A223" s="262"/>
      <c r="B223" s="263"/>
      <c r="C223" s="342" t="s">
        <v>74</v>
      </c>
      <c r="D223" s="342"/>
      <c r="E223" s="342"/>
      <c r="F223" s="234"/>
      <c r="G223" s="235"/>
      <c r="H223" s="235"/>
      <c r="I223" s="235"/>
      <c r="J223" s="238"/>
      <c r="K223" s="235"/>
      <c r="L223" s="264">
        <v>114.38</v>
      </c>
      <c r="M223" s="257"/>
      <c r="N223" s="265">
        <v>4299.1899999999996</v>
      </c>
      <c r="EZ223" s="149"/>
      <c r="FA223" s="231"/>
      <c r="FB223" s="231"/>
      <c r="FC223" s="231"/>
      <c r="FD223" s="231"/>
      <c r="FJ223" s="231" t="s">
        <v>74</v>
      </c>
    </row>
    <row r="224" spans="1:166" s="117" customFormat="1" ht="33.75" x14ac:dyDescent="0.25">
      <c r="A224" s="232" t="s">
        <v>181</v>
      </c>
      <c r="B224" s="233" t="s">
        <v>589</v>
      </c>
      <c r="C224" s="342" t="s">
        <v>590</v>
      </c>
      <c r="D224" s="342"/>
      <c r="E224" s="342"/>
      <c r="F224" s="234" t="s">
        <v>118</v>
      </c>
      <c r="G224" s="235">
        <v>21</v>
      </c>
      <c r="H224" s="236">
        <v>1</v>
      </c>
      <c r="I224" s="236">
        <v>21</v>
      </c>
      <c r="J224" s="264">
        <v>87.35</v>
      </c>
      <c r="K224" s="266">
        <v>1.04236</v>
      </c>
      <c r="L224" s="267">
        <v>1912.05</v>
      </c>
      <c r="M224" s="268">
        <v>9.1199999999999992</v>
      </c>
      <c r="N224" s="265">
        <v>17437.900000000001</v>
      </c>
      <c r="EZ224" s="149"/>
      <c r="FA224" s="231"/>
      <c r="FB224" s="231" t="s">
        <v>590</v>
      </c>
      <c r="FC224" s="231" t="s">
        <v>9</v>
      </c>
      <c r="FD224" s="231" t="s">
        <v>9</v>
      </c>
      <c r="FJ224" s="231"/>
    </row>
    <row r="225" spans="1:167" s="117" customFormat="1" ht="15" x14ac:dyDescent="0.25">
      <c r="A225" s="240"/>
      <c r="B225" s="241"/>
      <c r="C225" s="341" t="s">
        <v>678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3"/>
      <c r="EZ225" s="149"/>
      <c r="FA225" s="231"/>
      <c r="FB225" s="231"/>
      <c r="FC225" s="231"/>
      <c r="FD225" s="231"/>
      <c r="FJ225" s="231"/>
      <c r="FK225" s="164" t="s">
        <v>678</v>
      </c>
    </row>
    <row r="226" spans="1:167" s="117" customFormat="1" ht="15" x14ac:dyDescent="0.25">
      <c r="A226" s="242"/>
      <c r="B226" s="243"/>
      <c r="C226" s="336" t="s">
        <v>631</v>
      </c>
      <c r="D226" s="336"/>
      <c r="E226" s="336"/>
      <c r="F226" s="336"/>
      <c r="G226" s="336"/>
      <c r="H226" s="336"/>
      <c r="I226" s="336"/>
      <c r="J226" s="336"/>
      <c r="K226" s="336"/>
      <c r="L226" s="336"/>
      <c r="M226" s="336"/>
      <c r="N226" s="345"/>
      <c r="EZ226" s="149"/>
      <c r="FA226" s="231"/>
      <c r="FB226" s="231"/>
      <c r="FC226" s="231"/>
      <c r="FD226" s="231"/>
      <c r="FF226" s="164" t="s">
        <v>631</v>
      </c>
      <c r="FJ226" s="231"/>
    </row>
    <row r="227" spans="1:167" s="117" customFormat="1" ht="15" x14ac:dyDescent="0.25">
      <c r="A227" s="242"/>
      <c r="B227" s="243"/>
      <c r="C227" s="336" t="s">
        <v>632</v>
      </c>
      <c r="D227" s="336"/>
      <c r="E227" s="336"/>
      <c r="F227" s="336"/>
      <c r="G227" s="336"/>
      <c r="H227" s="336"/>
      <c r="I227" s="336"/>
      <c r="J227" s="336"/>
      <c r="K227" s="336"/>
      <c r="L227" s="336"/>
      <c r="M227" s="336"/>
      <c r="N227" s="345"/>
      <c r="EZ227" s="149"/>
      <c r="FA227" s="231"/>
      <c r="FB227" s="231"/>
      <c r="FC227" s="231"/>
      <c r="FD227" s="231"/>
      <c r="FF227" s="164" t="s">
        <v>632</v>
      </c>
      <c r="FJ227" s="231"/>
    </row>
    <row r="228" spans="1:167" s="117" customFormat="1" ht="15" x14ac:dyDescent="0.25">
      <c r="A228" s="262"/>
      <c r="B228" s="263"/>
      <c r="C228" s="342" t="s">
        <v>74</v>
      </c>
      <c r="D228" s="342"/>
      <c r="E228" s="342"/>
      <c r="F228" s="234"/>
      <c r="G228" s="235"/>
      <c r="H228" s="235"/>
      <c r="I228" s="235"/>
      <c r="J228" s="238"/>
      <c r="K228" s="235"/>
      <c r="L228" s="267">
        <v>1912.05</v>
      </c>
      <c r="M228" s="257"/>
      <c r="N228" s="265">
        <v>17437.900000000001</v>
      </c>
      <c r="EZ228" s="149"/>
      <c r="FA228" s="231"/>
      <c r="FB228" s="231"/>
      <c r="FC228" s="231"/>
      <c r="FD228" s="231"/>
      <c r="FJ228" s="231" t="s">
        <v>74</v>
      </c>
    </row>
    <row r="229" spans="1:167" s="117" customFormat="1" ht="15" x14ac:dyDescent="0.25">
      <c r="A229" s="349" t="s">
        <v>679</v>
      </c>
      <c r="B229" s="350"/>
      <c r="C229" s="350"/>
      <c r="D229" s="350"/>
      <c r="E229" s="350"/>
      <c r="F229" s="350"/>
      <c r="G229" s="350"/>
      <c r="H229" s="350"/>
      <c r="I229" s="350"/>
      <c r="J229" s="350"/>
      <c r="K229" s="350"/>
      <c r="L229" s="350"/>
      <c r="M229" s="350"/>
      <c r="N229" s="351"/>
      <c r="EZ229" s="149"/>
      <c r="FA229" s="231" t="s">
        <v>679</v>
      </c>
      <c r="FB229" s="231"/>
      <c r="FC229" s="231"/>
      <c r="FD229" s="231"/>
      <c r="FJ229" s="231"/>
    </row>
    <row r="230" spans="1:167" s="117" customFormat="1" ht="68.25" x14ac:dyDescent="0.25">
      <c r="A230" s="232" t="s">
        <v>184</v>
      </c>
      <c r="B230" s="233" t="s">
        <v>680</v>
      </c>
      <c r="C230" s="342" t="s">
        <v>681</v>
      </c>
      <c r="D230" s="342"/>
      <c r="E230" s="342"/>
      <c r="F230" s="234" t="s">
        <v>118</v>
      </c>
      <c r="G230" s="235">
        <v>4</v>
      </c>
      <c r="H230" s="236">
        <v>1</v>
      </c>
      <c r="I230" s="236">
        <v>4</v>
      </c>
      <c r="J230" s="238"/>
      <c r="K230" s="235"/>
      <c r="L230" s="238"/>
      <c r="M230" s="235"/>
      <c r="N230" s="239"/>
      <c r="EZ230" s="149"/>
      <c r="FA230" s="231"/>
      <c r="FB230" s="231" t="s">
        <v>681</v>
      </c>
      <c r="FC230" s="231" t="s">
        <v>9</v>
      </c>
      <c r="FD230" s="231" t="s">
        <v>9</v>
      </c>
      <c r="FJ230" s="231"/>
    </row>
    <row r="231" spans="1:167" s="117" customFormat="1" ht="68.25" x14ac:dyDescent="0.25">
      <c r="A231" s="242"/>
      <c r="B231" s="243" t="s">
        <v>624</v>
      </c>
      <c r="C231" s="336" t="s">
        <v>625</v>
      </c>
      <c r="D231" s="336"/>
      <c r="E231" s="336"/>
      <c r="F231" s="336"/>
      <c r="G231" s="336"/>
      <c r="H231" s="336"/>
      <c r="I231" s="336"/>
      <c r="J231" s="336"/>
      <c r="K231" s="336"/>
      <c r="L231" s="336"/>
      <c r="M231" s="336"/>
      <c r="N231" s="345"/>
      <c r="EZ231" s="149"/>
      <c r="FA231" s="231"/>
      <c r="FB231" s="231"/>
      <c r="FC231" s="231"/>
      <c r="FD231" s="231"/>
      <c r="FF231" s="164" t="s">
        <v>625</v>
      </c>
      <c r="FJ231" s="231"/>
    </row>
    <row r="232" spans="1:167" s="117" customFormat="1" ht="15" x14ac:dyDescent="0.25">
      <c r="A232" s="244"/>
      <c r="B232" s="243" t="s">
        <v>57</v>
      </c>
      <c r="C232" s="341" t="s">
        <v>64</v>
      </c>
      <c r="D232" s="341"/>
      <c r="E232" s="341"/>
      <c r="F232" s="245"/>
      <c r="G232" s="246"/>
      <c r="H232" s="246"/>
      <c r="I232" s="246"/>
      <c r="J232" s="249">
        <v>12.97</v>
      </c>
      <c r="K232" s="248">
        <v>1.1499999999999999</v>
      </c>
      <c r="L232" s="249">
        <v>59.66</v>
      </c>
      <c r="M232" s="248">
        <v>49.45</v>
      </c>
      <c r="N232" s="250">
        <v>2950.19</v>
      </c>
      <c r="EZ232" s="149"/>
      <c r="FA232" s="231"/>
      <c r="FB232" s="231"/>
      <c r="FC232" s="231"/>
      <c r="FD232" s="231"/>
      <c r="FG232" s="164" t="s">
        <v>64</v>
      </c>
      <c r="FJ232" s="231"/>
    </row>
    <row r="233" spans="1:167" s="117" customFormat="1" ht="15" x14ac:dyDescent="0.25">
      <c r="A233" s="244"/>
      <c r="B233" s="243" t="s">
        <v>82</v>
      </c>
      <c r="C233" s="341" t="s">
        <v>83</v>
      </c>
      <c r="D233" s="341"/>
      <c r="E233" s="341"/>
      <c r="F233" s="245"/>
      <c r="G233" s="246"/>
      <c r="H233" s="246"/>
      <c r="I233" s="246"/>
      <c r="J233" s="249">
        <v>4.0999999999999996</v>
      </c>
      <c r="K233" s="246"/>
      <c r="L233" s="249">
        <v>16.399999999999999</v>
      </c>
      <c r="M233" s="248">
        <v>9.1199999999999992</v>
      </c>
      <c r="N233" s="251">
        <v>149.57</v>
      </c>
      <c r="EZ233" s="149"/>
      <c r="FA233" s="231"/>
      <c r="FB233" s="231"/>
      <c r="FC233" s="231"/>
      <c r="FD233" s="231"/>
      <c r="FG233" s="164" t="s">
        <v>83</v>
      </c>
      <c r="FJ233" s="231"/>
    </row>
    <row r="234" spans="1:167" s="117" customFormat="1" ht="15" x14ac:dyDescent="0.25">
      <c r="A234" s="252"/>
      <c r="B234" s="243"/>
      <c r="C234" s="341" t="s">
        <v>65</v>
      </c>
      <c r="D234" s="341"/>
      <c r="E234" s="341"/>
      <c r="F234" s="245" t="s">
        <v>66</v>
      </c>
      <c r="G234" s="248">
        <v>1.38</v>
      </c>
      <c r="H234" s="248">
        <v>1.1499999999999999</v>
      </c>
      <c r="I234" s="269">
        <v>6.3479999999999999</v>
      </c>
      <c r="J234" s="254"/>
      <c r="K234" s="246"/>
      <c r="L234" s="254"/>
      <c r="M234" s="246"/>
      <c r="N234" s="255"/>
      <c r="EZ234" s="149"/>
      <c r="FA234" s="231"/>
      <c r="FB234" s="231"/>
      <c r="FC234" s="231"/>
      <c r="FD234" s="231"/>
      <c r="FH234" s="164" t="s">
        <v>65</v>
      </c>
      <c r="FJ234" s="231"/>
    </row>
    <row r="235" spans="1:167" s="117" customFormat="1" ht="15" x14ac:dyDescent="0.25">
      <c r="A235" s="240"/>
      <c r="B235" s="243"/>
      <c r="C235" s="344" t="s">
        <v>67</v>
      </c>
      <c r="D235" s="344"/>
      <c r="E235" s="344"/>
      <c r="F235" s="256"/>
      <c r="G235" s="257"/>
      <c r="H235" s="257"/>
      <c r="I235" s="257"/>
      <c r="J235" s="259">
        <v>17.07</v>
      </c>
      <c r="K235" s="257"/>
      <c r="L235" s="259">
        <v>76.06</v>
      </c>
      <c r="M235" s="257"/>
      <c r="N235" s="260">
        <v>3099.76</v>
      </c>
      <c r="EZ235" s="149"/>
      <c r="FA235" s="231"/>
      <c r="FB235" s="231"/>
      <c r="FC235" s="231"/>
      <c r="FD235" s="231"/>
      <c r="FI235" s="164" t="s">
        <v>67</v>
      </c>
      <c r="FJ235" s="231"/>
    </row>
    <row r="236" spans="1:167" s="117" customFormat="1" ht="15" x14ac:dyDescent="0.25">
      <c r="A236" s="252"/>
      <c r="B236" s="243"/>
      <c r="C236" s="341" t="s">
        <v>68</v>
      </c>
      <c r="D236" s="341"/>
      <c r="E236" s="341"/>
      <c r="F236" s="245"/>
      <c r="G236" s="246"/>
      <c r="H236" s="246"/>
      <c r="I236" s="246"/>
      <c r="J236" s="254"/>
      <c r="K236" s="246"/>
      <c r="L236" s="249">
        <v>59.66</v>
      </c>
      <c r="M236" s="246"/>
      <c r="N236" s="250">
        <v>2950.19</v>
      </c>
      <c r="EZ236" s="149"/>
      <c r="FA236" s="231"/>
      <c r="FB236" s="231"/>
      <c r="FC236" s="231"/>
      <c r="FD236" s="231"/>
      <c r="FH236" s="164" t="s">
        <v>68</v>
      </c>
      <c r="FJ236" s="231"/>
    </row>
    <row r="237" spans="1:167" s="117" customFormat="1" ht="23.25" x14ac:dyDescent="0.25">
      <c r="A237" s="252"/>
      <c r="B237" s="243" t="s">
        <v>649</v>
      </c>
      <c r="C237" s="341" t="s">
        <v>650</v>
      </c>
      <c r="D237" s="341"/>
      <c r="E237" s="341"/>
      <c r="F237" s="245" t="s">
        <v>71</v>
      </c>
      <c r="G237" s="261">
        <v>97</v>
      </c>
      <c r="H237" s="246"/>
      <c r="I237" s="261">
        <v>97</v>
      </c>
      <c r="J237" s="254"/>
      <c r="K237" s="246"/>
      <c r="L237" s="249">
        <v>57.87</v>
      </c>
      <c r="M237" s="246"/>
      <c r="N237" s="250">
        <v>2861.68</v>
      </c>
      <c r="EZ237" s="149"/>
      <c r="FA237" s="231"/>
      <c r="FB237" s="231"/>
      <c r="FC237" s="231"/>
      <c r="FD237" s="231"/>
      <c r="FH237" s="164" t="s">
        <v>650</v>
      </c>
      <c r="FJ237" s="231"/>
    </row>
    <row r="238" spans="1:167" s="117" customFormat="1" ht="23.25" x14ac:dyDescent="0.25">
      <c r="A238" s="252"/>
      <c r="B238" s="243" t="s">
        <v>651</v>
      </c>
      <c r="C238" s="341" t="s">
        <v>652</v>
      </c>
      <c r="D238" s="341"/>
      <c r="E238" s="341"/>
      <c r="F238" s="245" t="s">
        <v>71</v>
      </c>
      <c r="G238" s="261">
        <v>51</v>
      </c>
      <c r="H238" s="246"/>
      <c r="I238" s="261">
        <v>51</v>
      </c>
      <c r="J238" s="254"/>
      <c r="K238" s="246"/>
      <c r="L238" s="249">
        <v>30.43</v>
      </c>
      <c r="M238" s="246"/>
      <c r="N238" s="250">
        <v>1504.6</v>
      </c>
      <c r="EZ238" s="149"/>
      <c r="FA238" s="231"/>
      <c r="FB238" s="231"/>
      <c r="FC238" s="231"/>
      <c r="FD238" s="231"/>
      <c r="FH238" s="164" t="s">
        <v>652</v>
      </c>
      <c r="FJ238" s="231"/>
    </row>
    <row r="239" spans="1:167" s="117" customFormat="1" ht="15" x14ac:dyDescent="0.25">
      <c r="A239" s="262"/>
      <c r="B239" s="263"/>
      <c r="C239" s="342" t="s">
        <v>74</v>
      </c>
      <c r="D239" s="342"/>
      <c r="E239" s="342"/>
      <c r="F239" s="234"/>
      <c r="G239" s="235"/>
      <c r="H239" s="235"/>
      <c r="I239" s="235"/>
      <c r="J239" s="238"/>
      <c r="K239" s="235"/>
      <c r="L239" s="264">
        <v>164.36</v>
      </c>
      <c r="M239" s="257"/>
      <c r="N239" s="265">
        <v>7466.04</v>
      </c>
      <c r="EZ239" s="149"/>
      <c r="FA239" s="231"/>
      <c r="FB239" s="231"/>
      <c r="FC239" s="231"/>
      <c r="FD239" s="231"/>
      <c r="FJ239" s="231" t="s">
        <v>74</v>
      </c>
    </row>
    <row r="240" spans="1:167" s="117" customFormat="1" ht="33.75" x14ac:dyDescent="0.25">
      <c r="A240" s="232" t="s">
        <v>187</v>
      </c>
      <c r="B240" s="233" t="s">
        <v>579</v>
      </c>
      <c r="C240" s="342" t="s">
        <v>580</v>
      </c>
      <c r="D240" s="342"/>
      <c r="E240" s="342"/>
      <c r="F240" s="234" t="s">
        <v>118</v>
      </c>
      <c r="G240" s="235">
        <v>4</v>
      </c>
      <c r="H240" s="236">
        <v>1</v>
      </c>
      <c r="I240" s="236">
        <v>4</v>
      </c>
      <c r="J240" s="264">
        <v>450.93</v>
      </c>
      <c r="K240" s="266">
        <v>1.04236</v>
      </c>
      <c r="L240" s="267">
        <v>1880.13</v>
      </c>
      <c r="M240" s="268">
        <v>9.1199999999999992</v>
      </c>
      <c r="N240" s="265">
        <v>17146.79</v>
      </c>
      <c r="EZ240" s="149"/>
      <c r="FA240" s="231"/>
      <c r="FB240" s="231" t="s">
        <v>580</v>
      </c>
      <c r="FC240" s="231" t="s">
        <v>9</v>
      </c>
      <c r="FD240" s="231" t="s">
        <v>9</v>
      </c>
      <c r="FJ240" s="231"/>
    </row>
    <row r="241" spans="1:167" s="117" customFormat="1" ht="15" x14ac:dyDescent="0.25">
      <c r="A241" s="240"/>
      <c r="B241" s="241"/>
      <c r="C241" s="341" t="s">
        <v>682</v>
      </c>
      <c r="D241" s="341"/>
      <c r="E241" s="341"/>
      <c r="F241" s="341"/>
      <c r="G241" s="341"/>
      <c r="H241" s="341"/>
      <c r="I241" s="341"/>
      <c r="J241" s="341"/>
      <c r="K241" s="341"/>
      <c r="L241" s="341"/>
      <c r="M241" s="341"/>
      <c r="N241" s="343"/>
      <c r="EZ241" s="149"/>
      <c r="FA241" s="231"/>
      <c r="FB241" s="231"/>
      <c r="FC241" s="231"/>
      <c r="FD241" s="231"/>
      <c r="FJ241" s="231"/>
      <c r="FK241" s="164" t="s">
        <v>682</v>
      </c>
    </row>
    <row r="242" spans="1:167" s="117" customFormat="1" ht="15" x14ac:dyDescent="0.25">
      <c r="A242" s="242"/>
      <c r="B242" s="243"/>
      <c r="C242" s="336" t="s">
        <v>631</v>
      </c>
      <c r="D242" s="336"/>
      <c r="E242" s="336"/>
      <c r="F242" s="336"/>
      <c r="G242" s="336"/>
      <c r="H242" s="336"/>
      <c r="I242" s="336"/>
      <c r="J242" s="336"/>
      <c r="K242" s="336"/>
      <c r="L242" s="336"/>
      <c r="M242" s="336"/>
      <c r="N242" s="345"/>
      <c r="EZ242" s="149"/>
      <c r="FA242" s="231"/>
      <c r="FB242" s="231"/>
      <c r="FC242" s="231"/>
      <c r="FD242" s="231"/>
      <c r="FF242" s="164" t="s">
        <v>631</v>
      </c>
      <c r="FJ242" s="231"/>
    </row>
    <row r="243" spans="1:167" s="117" customFormat="1" ht="15" x14ac:dyDescent="0.25">
      <c r="A243" s="242"/>
      <c r="B243" s="243"/>
      <c r="C243" s="336" t="s">
        <v>632</v>
      </c>
      <c r="D243" s="336"/>
      <c r="E243" s="336"/>
      <c r="F243" s="336"/>
      <c r="G243" s="336"/>
      <c r="H243" s="336"/>
      <c r="I243" s="336"/>
      <c r="J243" s="336"/>
      <c r="K243" s="336"/>
      <c r="L243" s="336"/>
      <c r="M243" s="336"/>
      <c r="N243" s="345"/>
      <c r="EZ243" s="149"/>
      <c r="FA243" s="231"/>
      <c r="FB243" s="231"/>
      <c r="FC243" s="231"/>
      <c r="FD243" s="231"/>
      <c r="FF243" s="164" t="s">
        <v>632</v>
      </c>
      <c r="FJ243" s="231"/>
    </row>
    <row r="244" spans="1:167" s="117" customFormat="1" ht="15" x14ac:dyDescent="0.25">
      <c r="A244" s="262"/>
      <c r="B244" s="263"/>
      <c r="C244" s="342" t="s">
        <v>74</v>
      </c>
      <c r="D244" s="342"/>
      <c r="E244" s="342"/>
      <c r="F244" s="234"/>
      <c r="G244" s="235"/>
      <c r="H244" s="235"/>
      <c r="I244" s="235"/>
      <c r="J244" s="238"/>
      <c r="K244" s="235"/>
      <c r="L244" s="267">
        <v>1880.13</v>
      </c>
      <c r="M244" s="257"/>
      <c r="N244" s="265">
        <v>17146.79</v>
      </c>
      <c r="EZ244" s="149"/>
      <c r="FA244" s="231"/>
      <c r="FB244" s="231"/>
      <c r="FC244" s="231"/>
      <c r="FD244" s="231"/>
      <c r="FJ244" s="231" t="s">
        <v>74</v>
      </c>
    </row>
    <row r="245" spans="1:167" s="117" customFormat="1" ht="34.5" x14ac:dyDescent="0.25">
      <c r="A245" s="232" t="s">
        <v>192</v>
      </c>
      <c r="B245" s="233" t="s">
        <v>683</v>
      </c>
      <c r="C245" s="342" t="s">
        <v>684</v>
      </c>
      <c r="D245" s="342"/>
      <c r="E245" s="342"/>
      <c r="F245" s="234" t="s">
        <v>647</v>
      </c>
      <c r="G245" s="235">
        <v>0.3</v>
      </c>
      <c r="H245" s="236">
        <v>1</v>
      </c>
      <c r="I245" s="277">
        <v>0.3</v>
      </c>
      <c r="J245" s="238"/>
      <c r="K245" s="235"/>
      <c r="L245" s="238"/>
      <c r="M245" s="235"/>
      <c r="N245" s="239"/>
      <c r="EZ245" s="149"/>
      <c r="FA245" s="231"/>
      <c r="FB245" s="231" t="s">
        <v>684</v>
      </c>
      <c r="FC245" s="231" t="s">
        <v>9</v>
      </c>
      <c r="FD245" s="231" t="s">
        <v>9</v>
      </c>
      <c r="FJ245" s="231"/>
    </row>
    <row r="246" spans="1:167" s="117" customFormat="1" ht="15" x14ac:dyDescent="0.25">
      <c r="A246" s="240"/>
      <c r="B246" s="241"/>
      <c r="C246" s="341" t="s">
        <v>685</v>
      </c>
      <c r="D246" s="341"/>
      <c r="E246" s="341"/>
      <c r="F246" s="341"/>
      <c r="G246" s="341"/>
      <c r="H246" s="341"/>
      <c r="I246" s="341"/>
      <c r="J246" s="341"/>
      <c r="K246" s="341"/>
      <c r="L246" s="341"/>
      <c r="M246" s="341"/>
      <c r="N246" s="343"/>
      <c r="EZ246" s="149"/>
      <c r="FA246" s="231"/>
      <c r="FB246" s="231"/>
      <c r="FC246" s="231"/>
      <c r="FD246" s="231"/>
      <c r="FE246" s="164" t="s">
        <v>685</v>
      </c>
      <c r="FJ246" s="231"/>
    </row>
    <row r="247" spans="1:167" s="117" customFormat="1" ht="68.25" x14ac:dyDescent="0.25">
      <c r="A247" s="242"/>
      <c r="B247" s="243" t="s">
        <v>624</v>
      </c>
      <c r="C247" s="336" t="s">
        <v>625</v>
      </c>
      <c r="D247" s="336"/>
      <c r="E247" s="336"/>
      <c r="F247" s="336"/>
      <c r="G247" s="336"/>
      <c r="H247" s="336"/>
      <c r="I247" s="336"/>
      <c r="J247" s="336"/>
      <c r="K247" s="336"/>
      <c r="L247" s="336"/>
      <c r="M247" s="336"/>
      <c r="N247" s="345"/>
      <c r="EZ247" s="149"/>
      <c r="FA247" s="231"/>
      <c r="FB247" s="231"/>
      <c r="FC247" s="231"/>
      <c r="FD247" s="231"/>
      <c r="FF247" s="164" t="s">
        <v>625</v>
      </c>
      <c r="FJ247" s="231"/>
    </row>
    <row r="248" spans="1:167" s="117" customFormat="1" ht="15" x14ac:dyDescent="0.25">
      <c r="A248" s="244"/>
      <c r="B248" s="243" t="s">
        <v>57</v>
      </c>
      <c r="C248" s="341" t="s">
        <v>64</v>
      </c>
      <c r="D248" s="341"/>
      <c r="E248" s="341"/>
      <c r="F248" s="245"/>
      <c r="G248" s="246"/>
      <c r="H248" s="246"/>
      <c r="I248" s="246"/>
      <c r="J248" s="249">
        <v>278.99</v>
      </c>
      <c r="K248" s="248">
        <v>1.1499999999999999</v>
      </c>
      <c r="L248" s="249">
        <v>96.25</v>
      </c>
      <c r="M248" s="248">
        <v>49.45</v>
      </c>
      <c r="N248" s="250">
        <v>4759.5600000000004</v>
      </c>
      <c r="EZ248" s="149"/>
      <c r="FA248" s="231"/>
      <c r="FB248" s="231"/>
      <c r="FC248" s="231"/>
      <c r="FD248" s="231"/>
      <c r="FG248" s="164" t="s">
        <v>64</v>
      </c>
      <c r="FJ248" s="231"/>
    </row>
    <row r="249" spans="1:167" s="117" customFormat="1" ht="15" x14ac:dyDescent="0.25">
      <c r="A249" s="244"/>
      <c r="B249" s="243" t="s">
        <v>75</v>
      </c>
      <c r="C249" s="341" t="s">
        <v>79</v>
      </c>
      <c r="D249" s="341"/>
      <c r="E249" s="341"/>
      <c r="F249" s="245"/>
      <c r="G249" s="246"/>
      <c r="H249" s="246"/>
      <c r="I249" s="246"/>
      <c r="J249" s="249">
        <v>90.04</v>
      </c>
      <c r="K249" s="248">
        <v>1.1499999999999999</v>
      </c>
      <c r="L249" s="249">
        <v>31.06</v>
      </c>
      <c r="M249" s="248">
        <v>14.53</v>
      </c>
      <c r="N249" s="251">
        <v>451.3</v>
      </c>
      <c r="EZ249" s="149"/>
      <c r="FA249" s="231"/>
      <c r="FB249" s="231"/>
      <c r="FC249" s="231"/>
      <c r="FD249" s="231"/>
      <c r="FG249" s="164" t="s">
        <v>79</v>
      </c>
      <c r="FJ249" s="231"/>
    </row>
    <row r="250" spans="1:167" s="117" customFormat="1" ht="15" x14ac:dyDescent="0.25">
      <c r="A250" s="244"/>
      <c r="B250" s="243" t="s">
        <v>80</v>
      </c>
      <c r="C250" s="341" t="s">
        <v>81</v>
      </c>
      <c r="D250" s="341"/>
      <c r="E250" s="341"/>
      <c r="F250" s="245"/>
      <c r="G250" s="246"/>
      <c r="H250" s="246"/>
      <c r="I250" s="246"/>
      <c r="J250" s="249">
        <v>5.0199999999999996</v>
      </c>
      <c r="K250" s="248">
        <v>1.1499999999999999</v>
      </c>
      <c r="L250" s="249">
        <v>1.73</v>
      </c>
      <c r="M250" s="248">
        <v>49.45</v>
      </c>
      <c r="N250" s="251">
        <v>85.55</v>
      </c>
      <c r="EZ250" s="149"/>
      <c r="FA250" s="231"/>
      <c r="FB250" s="231"/>
      <c r="FC250" s="231"/>
      <c r="FD250" s="231"/>
      <c r="FG250" s="164" t="s">
        <v>81</v>
      </c>
      <c r="FJ250" s="231"/>
    </row>
    <row r="251" spans="1:167" s="117" customFormat="1" ht="15" x14ac:dyDescent="0.25">
      <c r="A251" s="244"/>
      <c r="B251" s="243" t="s">
        <v>82</v>
      </c>
      <c r="C251" s="341" t="s">
        <v>83</v>
      </c>
      <c r="D251" s="341"/>
      <c r="E251" s="341"/>
      <c r="F251" s="245"/>
      <c r="G251" s="246"/>
      <c r="H251" s="246"/>
      <c r="I251" s="246"/>
      <c r="J251" s="249">
        <v>37.630000000000003</v>
      </c>
      <c r="K251" s="246"/>
      <c r="L251" s="249">
        <v>11.29</v>
      </c>
      <c r="M251" s="248">
        <v>9.1199999999999992</v>
      </c>
      <c r="N251" s="251">
        <v>102.96</v>
      </c>
      <c r="EZ251" s="149"/>
      <c r="FA251" s="231"/>
      <c r="FB251" s="231"/>
      <c r="FC251" s="231"/>
      <c r="FD251" s="231"/>
      <c r="FG251" s="164" t="s">
        <v>83</v>
      </c>
      <c r="FJ251" s="231"/>
    </row>
    <row r="252" spans="1:167" s="117" customFormat="1" ht="15" x14ac:dyDescent="0.25">
      <c r="A252" s="252"/>
      <c r="B252" s="243"/>
      <c r="C252" s="341" t="s">
        <v>65</v>
      </c>
      <c r="D252" s="341"/>
      <c r="E252" s="341"/>
      <c r="F252" s="245" t="s">
        <v>66</v>
      </c>
      <c r="G252" s="248">
        <v>29.68</v>
      </c>
      <c r="H252" s="248">
        <v>1.1499999999999999</v>
      </c>
      <c r="I252" s="270">
        <v>10.239599999999999</v>
      </c>
      <c r="J252" s="254"/>
      <c r="K252" s="246"/>
      <c r="L252" s="254"/>
      <c r="M252" s="246"/>
      <c r="N252" s="255"/>
      <c r="EZ252" s="149"/>
      <c r="FA252" s="231"/>
      <c r="FB252" s="231"/>
      <c r="FC252" s="231"/>
      <c r="FD252" s="231"/>
      <c r="FH252" s="164" t="s">
        <v>65</v>
      </c>
      <c r="FJ252" s="231"/>
    </row>
    <row r="253" spans="1:167" s="117" customFormat="1" ht="15" x14ac:dyDescent="0.25">
      <c r="A253" s="252"/>
      <c r="B253" s="243"/>
      <c r="C253" s="341" t="s">
        <v>84</v>
      </c>
      <c r="D253" s="341"/>
      <c r="E253" s="341"/>
      <c r="F253" s="245" t="s">
        <v>66</v>
      </c>
      <c r="G253" s="271">
        <v>0.4</v>
      </c>
      <c r="H253" s="248">
        <v>1.1499999999999999</v>
      </c>
      <c r="I253" s="269">
        <v>0.13800000000000001</v>
      </c>
      <c r="J253" s="254"/>
      <c r="K253" s="246"/>
      <c r="L253" s="254"/>
      <c r="M253" s="246"/>
      <c r="N253" s="255"/>
      <c r="EZ253" s="149"/>
      <c r="FA253" s="231"/>
      <c r="FB253" s="231"/>
      <c r="FC253" s="231"/>
      <c r="FD253" s="231"/>
      <c r="FH253" s="164" t="s">
        <v>84</v>
      </c>
      <c r="FJ253" s="231"/>
    </row>
    <row r="254" spans="1:167" s="117" customFormat="1" ht="15" x14ac:dyDescent="0.25">
      <c r="A254" s="240"/>
      <c r="B254" s="243"/>
      <c r="C254" s="344" t="s">
        <v>67</v>
      </c>
      <c r="D254" s="344"/>
      <c r="E254" s="344"/>
      <c r="F254" s="256"/>
      <c r="G254" s="257"/>
      <c r="H254" s="257"/>
      <c r="I254" s="257"/>
      <c r="J254" s="259">
        <v>406.66</v>
      </c>
      <c r="K254" s="257"/>
      <c r="L254" s="259">
        <v>138.6</v>
      </c>
      <c r="M254" s="257"/>
      <c r="N254" s="260">
        <v>5313.82</v>
      </c>
      <c r="EZ254" s="149"/>
      <c r="FA254" s="231"/>
      <c r="FB254" s="231"/>
      <c r="FC254" s="231"/>
      <c r="FD254" s="231"/>
      <c r="FI254" s="164" t="s">
        <v>67</v>
      </c>
      <c r="FJ254" s="231"/>
    </row>
    <row r="255" spans="1:167" s="117" customFormat="1" ht="15" x14ac:dyDescent="0.25">
      <c r="A255" s="252"/>
      <c r="B255" s="243"/>
      <c r="C255" s="341" t="s">
        <v>68</v>
      </c>
      <c r="D255" s="341"/>
      <c r="E255" s="341"/>
      <c r="F255" s="245"/>
      <c r="G255" s="246"/>
      <c r="H255" s="246"/>
      <c r="I255" s="246"/>
      <c r="J255" s="254"/>
      <c r="K255" s="246"/>
      <c r="L255" s="249">
        <v>97.98</v>
      </c>
      <c r="M255" s="246"/>
      <c r="N255" s="250">
        <v>4845.1099999999997</v>
      </c>
      <c r="EZ255" s="149"/>
      <c r="FA255" s="231"/>
      <c r="FB255" s="231"/>
      <c r="FC255" s="231"/>
      <c r="FD255" s="231"/>
      <c r="FH255" s="164" t="s">
        <v>68</v>
      </c>
      <c r="FJ255" s="231"/>
    </row>
    <row r="256" spans="1:167" s="117" customFormat="1" ht="23.25" x14ac:dyDescent="0.25">
      <c r="A256" s="252"/>
      <c r="B256" s="243" t="s">
        <v>649</v>
      </c>
      <c r="C256" s="341" t="s">
        <v>650</v>
      </c>
      <c r="D256" s="341"/>
      <c r="E256" s="341"/>
      <c r="F256" s="245" t="s">
        <v>71</v>
      </c>
      <c r="G256" s="261">
        <v>97</v>
      </c>
      <c r="H256" s="246"/>
      <c r="I256" s="261">
        <v>97</v>
      </c>
      <c r="J256" s="254"/>
      <c r="K256" s="246"/>
      <c r="L256" s="249">
        <v>95.04</v>
      </c>
      <c r="M256" s="246"/>
      <c r="N256" s="250">
        <v>4699.76</v>
      </c>
      <c r="EZ256" s="149"/>
      <c r="FA256" s="231"/>
      <c r="FB256" s="231"/>
      <c r="FC256" s="231"/>
      <c r="FD256" s="231"/>
      <c r="FH256" s="164" t="s">
        <v>650</v>
      </c>
      <c r="FJ256" s="231"/>
    </row>
    <row r="257" spans="1:167" s="117" customFormat="1" ht="23.25" x14ac:dyDescent="0.25">
      <c r="A257" s="252"/>
      <c r="B257" s="243" t="s">
        <v>651</v>
      </c>
      <c r="C257" s="341" t="s">
        <v>652</v>
      </c>
      <c r="D257" s="341"/>
      <c r="E257" s="341"/>
      <c r="F257" s="245" t="s">
        <v>71</v>
      </c>
      <c r="G257" s="261">
        <v>51</v>
      </c>
      <c r="H257" s="246"/>
      <c r="I257" s="261">
        <v>51</v>
      </c>
      <c r="J257" s="254"/>
      <c r="K257" s="246"/>
      <c r="L257" s="249">
        <v>49.97</v>
      </c>
      <c r="M257" s="246"/>
      <c r="N257" s="250">
        <v>2471.0100000000002</v>
      </c>
      <c r="EZ257" s="149"/>
      <c r="FA257" s="231"/>
      <c r="FB257" s="231"/>
      <c r="FC257" s="231"/>
      <c r="FD257" s="231"/>
      <c r="FH257" s="164" t="s">
        <v>652</v>
      </c>
      <c r="FJ257" s="231"/>
    </row>
    <row r="258" spans="1:167" s="117" customFormat="1" ht="15" x14ac:dyDescent="0.25">
      <c r="A258" s="262"/>
      <c r="B258" s="263"/>
      <c r="C258" s="342" t="s">
        <v>74</v>
      </c>
      <c r="D258" s="342"/>
      <c r="E258" s="342"/>
      <c r="F258" s="234"/>
      <c r="G258" s="235"/>
      <c r="H258" s="235"/>
      <c r="I258" s="235"/>
      <c r="J258" s="238"/>
      <c r="K258" s="235"/>
      <c r="L258" s="264">
        <v>283.61</v>
      </c>
      <c r="M258" s="257"/>
      <c r="N258" s="265">
        <v>12484.59</v>
      </c>
      <c r="EZ258" s="149"/>
      <c r="FA258" s="231"/>
      <c r="FB258" s="231"/>
      <c r="FC258" s="231"/>
      <c r="FD258" s="231"/>
      <c r="FJ258" s="231" t="s">
        <v>74</v>
      </c>
    </row>
    <row r="259" spans="1:167" s="117" customFormat="1" ht="45" x14ac:dyDescent="0.25">
      <c r="A259" s="232" t="s">
        <v>201</v>
      </c>
      <c r="B259" s="233" t="s">
        <v>583</v>
      </c>
      <c r="C259" s="342" t="s">
        <v>584</v>
      </c>
      <c r="D259" s="342"/>
      <c r="E259" s="342"/>
      <c r="F259" s="234" t="s">
        <v>290</v>
      </c>
      <c r="G259" s="235">
        <v>30.6</v>
      </c>
      <c r="H259" s="236">
        <v>1</v>
      </c>
      <c r="I259" s="277">
        <v>30.6</v>
      </c>
      <c r="J259" s="264">
        <v>169.63</v>
      </c>
      <c r="K259" s="266">
        <v>1.04236</v>
      </c>
      <c r="L259" s="267">
        <v>5410.56</v>
      </c>
      <c r="M259" s="268">
        <v>9.1199999999999992</v>
      </c>
      <c r="N259" s="265">
        <v>49344.31</v>
      </c>
      <c r="EZ259" s="149"/>
      <c r="FA259" s="231"/>
      <c r="FB259" s="231" t="s">
        <v>584</v>
      </c>
      <c r="FC259" s="231" t="s">
        <v>9</v>
      </c>
      <c r="FD259" s="231" t="s">
        <v>9</v>
      </c>
      <c r="FJ259" s="231"/>
    </row>
    <row r="260" spans="1:167" s="117" customFormat="1" ht="15" x14ac:dyDescent="0.25">
      <c r="A260" s="240"/>
      <c r="B260" s="241"/>
      <c r="C260" s="341" t="s">
        <v>686</v>
      </c>
      <c r="D260" s="341"/>
      <c r="E260" s="341"/>
      <c r="F260" s="341"/>
      <c r="G260" s="341"/>
      <c r="H260" s="341"/>
      <c r="I260" s="341"/>
      <c r="J260" s="341"/>
      <c r="K260" s="341"/>
      <c r="L260" s="341"/>
      <c r="M260" s="341"/>
      <c r="N260" s="343"/>
      <c r="EZ260" s="149"/>
      <c r="FA260" s="231"/>
      <c r="FB260" s="231"/>
      <c r="FC260" s="231"/>
      <c r="FD260" s="231"/>
      <c r="FE260" s="164" t="s">
        <v>686</v>
      </c>
      <c r="FJ260" s="231"/>
    </row>
    <row r="261" spans="1:167" s="117" customFormat="1" ht="15" x14ac:dyDescent="0.25">
      <c r="A261" s="240"/>
      <c r="B261" s="241"/>
      <c r="C261" s="341" t="s">
        <v>687</v>
      </c>
      <c r="D261" s="341"/>
      <c r="E261" s="341"/>
      <c r="F261" s="341"/>
      <c r="G261" s="341"/>
      <c r="H261" s="341"/>
      <c r="I261" s="341"/>
      <c r="J261" s="341"/>
      <c r="K261" s="341"/>
      <c r="L261" s="341"/>
      <c r="M261" s="341"/>
      <c r="N261" s="343"/>
      <c r="EZ261" s="149"/>
      <c r="FA261" s="231"/>
      <c r="FB261" s="231"/>
      <c r="FC261" s="231"/>
      <c r="FD261" s="231"/>
      <c r="FJ261" s="231"/>
      <c r="FK261" s="164" t="s">
        <v>687</v>
      </c>
    </row>
    <row r="262" spans="1:167" s="117" customFormat="1" ht="15" x14ac:dyDescent="0.25">
      <c r="A262" s="242"/>
      <c r="B262" s="243"/>
      <c r="C262" s="336" t="s">
        <v>631</v>
      </c>
      <c r="D262" s="336"/>
      <c r="E262" s="336"/>
      <c r="F262" s="336"/>
      <c r="G262" s="336"/>
      <c r="H262" s="336"/>
      <c r="I262" s="336"/>
      <c r="J262" s="336"/>
      <c r="K262" s="336"/>
      <c r="L262" s="336"/>
      <c r="M262" s="336"/>
      <c r="N262" s="345"/>
      <c r="EZ262" s="149"/>
      <c r="FA262" s="231"/>
      <c r="FB262" s="231"/>
      <c r="FC262" s="231"/>
      <c r="FD262" s="231"/>
      <c r="FF262" s="164" t="s">
        <v>631</v>
      </c>
      <c r="FJ262" s="231"/>
    </row>
    <row r="263" spans="1:167" s="117" customFormat="1" ht="15" x14ac:dyDescent="0.25">
      <c r="A263" s="242"/>
      <c r="B263" s="243"/>
      <c r="C263" s="336" t="s">
        <v>632</v>
      </c>
      <c r="D263" s="336"/>
      <c r="E263" s="336"/>
      <c r="F263" s="336"/>
      <c r="G263" s="336"/>
      <c r="H263" s="336"/>
      <c r="I263" s="336"/>
      <c r="J263" s="336"/>
      <c r="K263" s="336"/>
      <c r="L263" s="336"/>
      <c r="M263" s="336"/>
      <c r="N263" s="345"/>
      <c r="EZ263" s="149"/>
      <c r="FA263" s="231"/>
      <c r="FB263" s="231"/>
      <c r="FC263" s="231"/>
      <c r="FD263" s="231"/>
      <c r="FF263" s="164" t="s">
        <v>632</v>
      </c>
      <c r="FJ263" s="231"/>
    </row>
    <row r="264" spans="1:167" s="117" customFormat="1" ht="15" x14ac:dyDescent="0.25">
      <c r="A264" s="262"/>
      <c r="B264" s="263"/>
      <c r="C264" s="342" t="s">
        <v>74</v>
      </c>
      <c r="D264" s="342"/>
      <c r="E264" s="342"/>
      <c r="F264" s="234"/>
      <c r="G264" s="235"/>
      <c r="H264" s="235"/>
      <c r="I264" s="235"/>
      <c r="J264" s="238"/>
      <c r="K264" s="235"/>
      <c r="L264" s="267">
        <v>5410.56</v>
      </c>
      <c r="M264" s="257"/>
      <c r="N264" s="265">
        <v>49344.31</v>
      </c>
      <c r="EZ264" s="149"/>
      <c r="FA264" s="231"/>
      <c r="FB264" s="231"/>
      <c r="FC264" s="231"/>
      <c r="FD264" s="231"/>
      <c r="FJ264" s="231" t="s">
        <v>74</v>
      </c>
    </row>
    <row r="265" spans="1:167" s="117" customFormat="1" ht="23.25" x14ac:dyDescent="0.25">
      <c r="A265" s="232" t="s">
        <v>206</v>
      </c>
      <c r="B265" s="233" t="s">
        <v>688</v>
      </c>
      <c r="C265" s="342" t="s">
        <v>689</v>
      </c>
      <c r="D265" s="342"/>
      <c r="E265" s="342"/>
      <c r="F265" s="234" t="s">
        <v>635</v>
      </c>
      <c r="G265" s="235">
        <v>4.2000000000000003E-2</v>
      </c>
      <c r="H265" s="236">
        <v>1</v>
      </c>
      <c r="I265" s="273">
        <v>4.2000000000000003E-2</v>
      </c>
      <c r="J265" s="238"/>
      <c r="K265" s="235"/>
      <c r="L265" s="238"/>
      <c r="M265" s="235"/>
      <c r="N265" s="239"/>
      <c r="EZ265" s="149"/>
      <c r="FA265" s="231"/>
      <c r="FB265" s="231" t="s">
        <v>689</v>
      </c>
      <c r="FC265" s="231" t="s">
        <v>9</v>
      </c>
      <c r="FD265" s="231" t="s">
        <v>9</v>
      </c>
      <c r="FJ265" s="231"/>
    </row>
    <row r="266" spans="1:167" s="117" customFormat="1" ht="15" x14ac:dyDescent="0.25">
      <c r="A266" s="240"/>
      <c r="B266" s="241"/>
      <c r="C266" s="341" t="s">
        <v>690</v>
      </c>
      <c r="D266" s="341"/>
      <c r="E266" s="341"/>
      <c r="F266" s="341"/>
      <c r="G266" s="341"/>
      <c r="H266" s="341"/>
      <c r="I266" s="341"/>
      <c r="J266" s="341"/>
      <c r="K266" s="341"/>
      <c r="L266" s="341"/>
      <c r="M266" s="341"/>
      <c r="N266" s="343"/>
      <c r="EZ266" s="149"/>
      <c r="FA266" s="231"/>
      <c r="FB266" s="231"/>
      <c r="FC266" s="231"/>
      <c r="FD266" s="231"/>
      <c r="FE266" s="164" t="s">
        <v>690</v>
      </c>
      <c r="FJ266" s="231"/>
    </row>
    <row r="267" spans="1:167" s="117" customFormat="1" ht="68.25" x14ac:dyDescent="0.25">
      <c r="A267" s="242"/>
      <c r="B267" s="243" t="s">
        <v>624</v>
      </c>
      <c r="C267" s="336" t="s">
        <v>625</v>
      </c>
      <c r="D267" s="336"/>
      <c r="E267" s="336"/>
      <c r="F267" s="336"/>
      <c r="G267" s="336"/>
      <c r="H267" s="336"/>
      <c r="I267" s="336"/>
      <c r="J267" s="336"/>
      <c r="K267" s="336"/>
      <c r="L267" s="336"/>
      <c r="M267" s="336"/>
      <c r="N267" s="345"/>
      <c r="EZ267" s="149"/>
      <c r="FA267" s="231"/>
      <c r="FB267" s="231"/>
      <c r="FC267" s="231"/>
      <c r="FD267" s="231"/>
      <c r="FF267" s="164" t="s">
        <v>625</v>
      </c>
      <c r="FJ267" s="231"/>
    </row>
    <row r="268" spans="1:167" s="117" customFormat="1" ht="15" x14ac:dyDescent="0.25">
      <c r="A268" s="244"/>
      <c r="B268" s="243" t="s">
        <v>57</v>
      </c>
      <c r="C268" s="341" t="s">
        <v>64</v>
      </c>
      <c r="D268" s="341"/>
      <c r="E268" s="341"/>
      <c r="F268" s="245"/>
      <c r="G268" s="246"/>
      <c r="H268" s="246"/>
      <c r="I268" s="246"/>
      <c r="J268" s="249">
        <v>566.05999999999995</v>
      </c>
      <c r="K268" s="248">
        <v>1.1499999999999999</v>
      </c>
      <c r="L268" s="249">
        <v>27.34</v>
      </c>
      <c r="M268" s="248">
        <v>49.45</v>
      </c>
      <c r="N268" s="250">
        <v>1351.96</v>
      </c>
      <c r="EZ268" s="149"/>
      <c r="FA268" s="231"/>
      <c r="FB268" s="231"/>
      <c r="FC268" s="231"/>
      <c r="FD268" s="231"/>
      <c r="FG268" s="164" t="s">
        <v>64</v>
      </c>
      <c r="FJ268" s="231"/>
    </row>
    <row r="269" spans="1:167" s="117" customFormat="1" ht="15" x14ac:dyDescent="0.25">
      <c r="A269" s="244"/>
      <c r="B269" s="243" t="s">
        <v>75</v>
      </c>
      <c r="C269" s="341" t="s">
        <v>79</v>
      </c>
      <c r="D269" s="341"/>
      <c r="E269" s="341"/>
      <c r="F269" s="245"/>
      <c r="G269" s="246"/>
      <c r="H269" s="246"/>
      <c r="I269" s="246"/>
      <c r="J269" s="249">
        <v>188.94</v>
      </c>
      <c r="K269" s="248">
        <v>1.1499999999999999</v>
      </c>
      <c r="L269" s="249">
        <v>9.1300000000000008</v>
      </c>
      <c r="M269" s="248">
        <v>14.53</v>
      </c>
      <c r="N269" s="251">
        <v>132.66</v>
      </c>
      <c r="EZ269" s="149"/>
      <c r="FA269" s="231"/>
      <c r="FB269" s="231"/>
      <c r="FC269" s="231"/>
      <c r="FD269" s="231"/>
      <c r="FG269" s="164" t="s">
        <v>79</v>
      </c>
      <c r="FJ269" s="231"/>
    </row>
    <row r="270" spans="1:167" s="117" customFormat="1" ht="15" x14ac:dyDescent="0.25">
      <c r="A270" s="244"/>
      <c r="B270" s="243" t="s">
        <v>80</v>
      </c>
      <c r="C270" s="341" t="s">
        <v>81</v>
      </c>
      <c r="D270" s="341"/>
      <c r="E270" s="341"/>
      <c r="F270" s="245"/>
      <c r="G270" s="246"/>
      <c r="H270" s="246"/>
      <c r="I270" s="246"/>
      <c r="J270" s="249">
        <v>3.02</v>
      </c>
      <c r="K270" s="248">
        <v>1.1499999999999999</v>
      </c>
      <c r="L270" s="249">
        <v>0.15</v>
      </c>
      <c r="M270" s="248">
        <v>49.45</v>
      </c>
      <c r="N270" s="251">
        <v>7.42</v>
      </c>
      <c r="EZ270" s="149"/>
      <c r="FA270" s="231"/>
      <c r="FB270" s="231"/>
      <c r="FC270" s="231"/>
      <c r="FD270" s="231"/>
      <c r="FG270" s="164" t="s">
        <v>81</v>
      </c>
      <c r="FJ270" s="231"/>
    </row>
    <row r="271" spans="1:167" s="117" customFormat="1" ht="15" x14ac:dyDescent="0.25">
      <c r="A271" s="244"/>
      <c r="B271" s="243" t="s">
        <v>82</v>
      </c>
      <c r="C271" s="341" t="s">
        <v>83</v>
      </c>
      <c r="D271" s="341"/>
      <c r="E271" s="341"/>
      <c r="F271" s="245"/>
      <c r="G271" s="246"/>
      <c r="H271" s="246"/>
      <c r="I271" s="246"/>
      <c r="J271" s="249">
        <v>63.71</v>
      </c>
      <c r="K271" s="246"/>
      <c r="L271" s="249">
        <v>2.68</v>
      </c>
      <c r="M271" s="248">
        <v>9.1199999999999992</v>
      </c>
      <c r="N271" s="251">
        <v>24.44</v>
      </c>
      <c r="EZ271" s="149"/>
      <c r="FA271" s="231"/>
      <c r="FB271" s="231"/>
      <c r="FC271" s="231"/>
      <c r="FD271" s="231"/>
      <c r="FG271" s="164" t="s">
        <v>83</v>
      </c>
      <c r="FJ271" s="231"/>
    </row>
    <row r="272" spans="1:167" s="117" customFormat="1" ht="15" x14ac:dyDescent="0.25">
      <c r="A272" s="252"/>
      <c r="B272" s="243"/>
      <c r="C272" s="341" t="s">
        <v>65</v>
      </c>
      <c r="D272" s="341"/>
      <c r="E272" s="341"/>
      <c r="F272" s="245" t="s">
        <v>66</v>
      </c>
      <c r="G272" s="248">
        <v>62.41</v>
      </c>
      <c r="H272" s="248">
        <v>1.1499999999999999</v>
      </c>
      <c r="I272" s="274">
        <v>3.0144030000000002</v>
      </c>
      <c r="J272" s="254"/>
      <c r="K272" s="246"/>
      <c r="L272" s="254"/>
      <c r="M272" s="246"/>
      <c r="N272" s="255"/>
      <c r="EZ272" s="149"/>
      <c r="FA272" s="231"/>
      <c r="FB272" s="231"/>
      <c r="FC272" s="231"/>
      <c r="FD272" s="231"/>
      <c r="FH272" s="164" t="s">
        <v>65</v>
      </c>
      <c r="FJ272" s="231"/>
    </row>
    <row r="273" spans="1:167" s="117" customFormat="1" ht="15" x14ac:dyDescent="0.25">
      <c r="A273" s="252"/>
      <c r="B273" s="243"/>
      <c r="C273" s="341" t="s">
        <v>84</v>
      </c>
      <c r="D273" s="341"/>
      <c r="E273" s="341"/>
      <c r="F273" s="245" t="s">
        <v>66</v>
      </c>
      <c r="G273" s="248">
        <v>0.26</v>
      </c>
      <c r="H273" s="248">
        <v>1.1499999999999999</v>
      </c>
      <c r="I273" s="274">
        <v>1.2558E-2</v>
      </c>
      <c r="J273" s="254"/>
      <c r="K273" s="246"/>
      <c r="L273" s="254"/>
      <c r="M273" s="246"/>
      <c r="N273" s="255"/>
      <c r="EZ273" s="149"/>
      <c r="FA273" s="231"/>
      <c r="FB273" s="231"/>
      <c r="FC273" s="231"/>
      <c r="FD273" s="231"/>
      <c r="FH273" s="164" t="s">
        <v>84</v>
      </c>
      <c r="FJ273" s="231"/>
    </row>
    <row r="274" spans="1:167" s="117" customFormat="1" ht="15" x14ac:dyDescent="0.25">
      <c r="A274" s="240"/>
      <c r="B274" s="243"/>
      <c r="C274" s="344" t="s">
        <v>67</v>
      </c>
      <c r="D274" s="344"/>
      <c r="E274" s="344"/>
      <c r="F274" s="256"/>
      <c r="G274" s="257"/>
      <c r="H274" s="257"/>
      <c r="I274" s="257"/>
      <c r="J274" s="259">
        <v>818.71</v>
      </c>
      <c r="K274" s="257"/>
      <c r="L274" s="259">
        <v>39.15</v>
      </c>
      <c r="M274" s="257"/>
      <c r="N274" s="260">
        <v>1509.06</v>
      </c>
      <c r="EZ274" s="149"/>
      <c r="FA274" s="231"/>
      <c r="FB274" s="231"/>
      <c r="FC274" s="231"/>
      <c r="FD274" s="231"/>
      <c r="FI274" s="164" t="s">
        <v>67</v>
      </c>
      <c r="FJ274" s="231"/>
    </row>
    <row r="275" spans="1:167" s="117" customFormat="1" ht="15" x14ac:dyDescent="0.25">
      <c r="A275" s="252"/>
      <c r="B275" s="243"/>
      <c r="C275" s="341" t="s">
        <v>68</v>
      </c>
      <c r="D275" s="341"/>
      <c r="E275" s="341"/>
      <c r="F275" s="245"/>
      <c r="G275" s="246"/>
      <c r="H275" s="246"/>
      <c r="I275" s="246"/>
      <c r="J275" s="254"/>
      <c r="K275" s="246"/>
      <c r="L275" s="249">
        <v>27.49</v>
      </c>
      <c r="M275" s="246"/>
      <c r="N275" s="250">
        <v>1359.38</v>
      </c>
      <c r="EZ275" s="149"/>
      <c r="FA275" s="231"/>
      <c r="FB275" s="231"/>
      <c r="FC275" s="231"/>
      <c r="FD275" s="231"/>
      <c r="FH275" s="164" t="s">
        <v>68</v>
      </c>
      <c r="FJ275" s="231"/>
    </row>
    <row r="276" spans="1:167" s="117" customFormat="1" ht="15" x14ac:dyDescent="0.25">
      <c r="A276" s="252"/>
      <c r="B276" s="243" t="s">
        <v>691</v>
      </c>
      <c r="C276" s="341" t="s">
        <v>692</v>
      </c>
      <c r="D276" s="341"/>
      <c r="E276" s="341"/>
      <c r="F276" s="245" t="s">
        <v>71</v>
      </c>
      <c r="G276" s="261">
        <v>97</v>
      </c>
      <c r="H276" s="246"/>
      <c r="I276" s="261">
        <v>97</v>
      </c>
      <c r="J276" s="254"/>
      <c r="K276" s="246"/>
      <c r="L276" s="249">
        <v>26.67</v>
      </c>
      <c r="M276" s="246"/>
      <c r="N276" s="250">
        <v>1318.6</v>
      </c>
      <c r="EZ276" s="149"/>
      <c r="FA276" s="231"/>
      <c r="FB276" s="231"/>
      <c r="FC276" s="231"/>
      <c r="FD276" s="231"/>
      <c r="FH276" s="164" t="s">
        <v>692</v>
      </c>
      <c r="FJ276" s="231"/>
    </row>
    <row r="277" spans="1:167" s="117" customFormat="1" ht="22.5" x14ac:dyDescent="0.25">
      <c r="A277" s="252"/>
      <c r="B277" s="243" t="s">
        <v>693</v>
      </c>
      <c r="C277" s="341" t="s">
        <v>694</v>
      </c>
      <c r="D277" s="341"/>
      <c r="E277" s="341"/>
      <c r="F277" s="245" t="s">
        <v>71</v>
      </c>
      <c r="G277" s="261">
        <v>55</v>
      </c>
      <c r="H277" s="248">
        <v>0.85</v>
      </c>
      <c r="I277" s="248">
        <v>46.75</v>
      </c>
      <c r="J277" s="254"/>
      <c r="K277" s="246"/>
      <c r="L277" s="249">
        <v>12.85</v>
      </c>
      <c r="M277" s="246"/>
      <c r="N277" s="251">
        <v>635.51</v>
      </c>
      <c r="EZ277" s="149"/>
      <c r="FA277" s="231"/>
      <c r="FB277" s="231"/>
      <c r="FC277" s="231"/>
      <c r="FD277" s="231"/>
      <c r="FH277" s="164" t="s">
        <v>694</v>
      </c>
      <c r="FJ277" s="231"/>
    </row>
    <row r="278" spans="1:167" s="117" customFormat="1" ht="15" x14ac:dyDescent="0.25">
      <c r="A278" s="262"/>
      <c r="B278" s="263"/>
      <c r="C278" s="342" t="s">
        <v>74</v>
      </c>
      <c r="D278" s="342"/>
      <c r="E278" s="342"/>
      <c r="F278" s="234"/>
      <c r="G278" s="235"/>
      <c r="H278" s="235"/>
      <c r="I278" s="235"/>
      <c r="J278" s="238"/>
      <c r="K278" s="235"/>
      <c r="L278" s="264">
        <v>78.67</v>
      </c>
      <c r="M278" s="257"/>
      <c r="N278" s="265">
        <v>3463.17</v>
      </c>
      <c r="EZ278" s="149"/>
      <c r="FA278" s="231"/>
      <c r="FB278" s="231"/>
      <c r="FC278" s="231"/>
      <c r="FD278" s="231"/>
      <c r="FJ278" s="231" t="s">
        <v>74</v>
      </c>
    </row>
    <row r="279" spans="1:167" s="117" customFormat="1" ht="33.75" x14ac:dyDescent="0.25">
      <c r="A279" s="232" t="s">
        <v>215</v>
      </c>
      <c r="B279" s="233" t="s">
        <v>585</v>
      </c>
      <c r="C279" s="342" t="s">
        <v>586</v>
      </c>
      <c r="D279" s="342"/>
      <c r="E279" s="342"/>
      <c r="F279" s="234" t="s">
        <v>484</v>
      </c>
      <c r="G279" s="235">
        <v>6.3</v>
      </c>
      <c r="H279" s="236">
        <v>1</v>
      </c>
      <c r="I279" s="277">
        <v>6.3</v>
      </c>
      <c r="J279" s="264">
        <v>174.98</v>
      </c>
      <c r="K279" s="266">
        <v>1.04236</v>
      </c>
      <c r="L279" s="267">
        <v>1149.07</v>
      </c>
      <c r="M279" s="268">
        <v>9.1199999999999992</v>
      </c>
      <c r="N279" s="265">
        <v>10479.52</v>
      </c>
      <c r="EZ279" s="149"/>
      <c r="FA279" s="231"/>
      <c r="FB279" s="231" t="s">
        <v>586</v>
      </c>
      <c r="FC279" s="231" t="s">
        <v>9</v>
      </c>
      <c r="FD279" s="231" t="s">
        <v>9</v>
      </c>
      <c r="FJ279" s="231"/>
    </row>
    <row r="280" spans="1:167" s="117" customFormat="1" ht="15" x14ac:dyDescent="0.25">
      <c r="A280" s="240"/>
      <c r="B280" s="241"/>
      <c r="C280" s="341" t="s">
        <v>695</v>
      </c>
      <c r="D280" s="341"/>
      <c r="E280" s="341"/>
      <c r="F280" s="341"/>
      <c r="G280" s="341"/>
      <c r="H280" s="341"/>
      <c r="I280" s="341"/>
      <c r="J280" s="341"/>
      <c r="K280" s="341"/>
      <c r="L280" s="341"/>
      <c r="M280" s="341"/>
      <c r="N280" s="343"/>
      <c r="EZ280" s="149"/>
      <c r="FA280" s="231"/>
      <c r="FB280" s="231"/>
      <c r="FC280" s="231"/>
      <c r="FD280" s="231"/>
      <c r="FJ280" s="231"/>
      <c r="FK280" s="164" t="s">
        <v>695</v>
      </c>
    </row>
    <row r="281" spans="1:167" s="117" customFormat="1" ht="15" x14ac:dyDescent="0.25">
      <c r="A281" s="242"/>
      <c r="B281" s="243"/>
      <c r="C281" s="336" t="s">
        <v>631</v>
      </c>
      <c r="D281" s="336"/>
      <c r="E281" s="336"/>
      <c r="F281" s="336"/>
      <c r="G281" s="336"/>
      <c r="H281" s="336"/>
      <c r="I281" s="336"/>
      <c r="J281" s="336"/>
      <c r="K281" s="336"/>
      <c r="L281" s="336"/>
      <c r="M281" s="336"/>
      <c r="N281" s="345"/>
      <c r="EZ281" s="149"/>
      <c r="FA281" s="231"/>
      <c r="FB281" s="231"/>
      <c r="FC281" s="231"/>
      <c r="FD281" s="231"/>
      <c r="FF281" s="164" t="s">
        <v>631</v>
      </c>
      <c r="FJ281" s="231"/>
    </row>
    <row r="282" spans="1:167" s="117" customFormat="1" ht="15" x14ac:dyDescent="0.25">
      <c r="A282" s="242"/>
      <c r="B282" s="243"/>
      <c r="C282" s="336" t="s">
        <v>632</v>
      </c>
      <c r="D282" s="336"/>
      <c r="E282" s="336"/>
      <c r="F282" s="336"/>
      <c r="G282" s="336"/>
      <c r="H282" s="336"/>
      <c r="I282" s="336"/>
      <c r="J282" s="336"/>
      <c r="K282" s="336"/>
      <c r="L282" s="336"/>
      <c r="M282" s="336"/>
      <c r="N282" s="345"/>
      <c r="EZ282" s="149"/>
      <c r="FA282" s="231"/>
      <c r="FB282" s="231"/>
      <c r="FC282" s="231"/>
      <c r="FD282" s="231"/>
      <c r="FF282" s="164" t="s">
        <v>632</v>
      </c>
      <c r="FJ282" s="231"/>
    </row>
    <row r="283" spans="1:167" s="117" customFormat="1" ht="15" x14ac:dyDescent="0.25">
      <c r="A283" s="262"/>
      <c r="B283" s="263"/>
      <c r="C283" s="342" t="s">
        <v>74</v>
      </c>
      <c r="D283" s="342"/>
      <c r="E283" s="342"/>
      <c r="F283" s="234"/>
      <c r="G283" s="235"/>
      <c r="H283" s="235"/>
      <c r="I283" s="235"/>
      <c r="J283" s="238"/>
      <c r="K283" s="235"/>
      <c r="L283" s="267">
        <v>1149.07</v>
      </c>
      <c r="M283" s="257"/>
      <c r="N283" s="265">
        <v>10479.52</v>
      </c>
      <c r="EZ283" s="149"/>
      <c r="FA283" s="231"/>
      <c r="FB283" s="231"/>
      <c r="FC283" s="231"/>
      <c r="FD283" s="231"/>
      <c r="FJ283" s="231" t="s">
        <v>74</v>
      </c>
    </row>
    <row r="284" spans="1:167" s="117" customFormat="1" ht="34.5" x14ac:dyDescent="0.25">
      <c r="A284" s="232" t="s">
        <v>220</v>
      </c>
      <c r="B284" s="233" t="s">
        <v>696</v>
      </c>
      <c r="C284" s="342" t="s">
        <v>697</v>
      </c>
      <c r="D284" s="342"/>
      <c r="E284" s="342"/>
      <c r="F284" s="234" t="s">
        <v>647</v>
      </c>
      <c r="G284" s="235">
        <v>3.04</v>
      </c>
      <c r="H284" s="236">
        <v>1</v>
      </c>
      <c r="I284" s="268">
        <v>3.04</v>
      </c>
      <c r="J284" s="238"/>
      <c r="K284" s="235"/>
      <c r="L284" s="238"/>
      <c r="M284" s="235"/>
      <c r="N284" s="239"/>
      <c r="EZ284" s="149"/>
      <c r="FA284" s="231"/>
      <c r="FB284" s="231" t="s">
        <v>697</v>
      </c>
      <c r="FC284" s="231" t="s">
        <v>9</v>
      </c>
      <c r="FD284" s="231" t="s">
        <v>9</v>
      </c>
      <c r="FJ284" s="231"/>
    </row>
    <row r="285" spans="1:167" s="117" customFormat="1" ht="15" x14ac:dyDescent="0.25">
      <c r="A285" s="240"/>
      <c r="B285" s="241"/>
      <c r="C285" s="341" t="s">
        <v>698</v>
      </c>
      <c r="D285" s="341"/>
      <c r="E285" s="341"/>
      <c r="F285" s="341"/>
      <c r="G285" s="341"/>
      <c r="H285" s="341"/>
      <c r="I285" s="341"/>
      <c r="J285" s="341"/>
      <c r="K285" s="341"/>
      <c r="L285" s="341"/>
      <c r="M285" s="341"/>
      <c r="N285" s="343"/>
      <c r="EZ285" s="149"/>
      <c r="FA285" s="231"/>
      <c r="FB285" s="231"/>
      <c r="FC285" s="231"/>
      <c r="FD285" s="231"/>
      <c r="FE285" s="164" t="s">
        <v>698</v>
      </c>
      <c r="FJ285" s="231"/>
    </row>
    <row r="286" spans="1:167" s="117" customFormat="1" ht="68.25" x14ac:dyDescent="0.25">
      <c r="A286" s="242"/>
      <c r="B286" s="243" t="s">
        <v>624</v>
      </c>
      <c r="C286" s="336" t="s">
        <v>625</v>
      </c>
      <c r="D286" s="336"/>
      <c r="E286" s="336"/>
      <c r="F286" s="336"/>
      <c r="G286" s="336"/>
      <c r="H286" s="336"/>
      <c r="I286" s="336"/>
      <c r="J286" s="336"/>
      <c r="K286" s="336"/>
      <c r="L286" s="336"/>
      <c r="M286" s="336"/>
      <c r="N286" s="345"/>
      <c r="EZ286" s="149"/>
      <c r="FA286" s="231"/>
      <c r="FB286" s="231"/>
      <c r="FC286" s="231"/>
      <c r="FD286" s="231"/>
      <c r="FF286" s="164" t="s">
        <v>625</v>
      </c>
      <c r="FJ286" s="231"/>
    </row>
    <row r="287" spans="1:167" s="117" customFormat="1" ht="15" x14ac:dyDescent="0.25">
      <c r="A287" s="242"/>
      <c r="B287" s="243" t="s">
        <v>699</v>
      </c>
      <c r="C287" s="336" t="s">
        <v>700</v>
      </c>
      <c r="D287" s="336"/>
      <c r="E287" s="336"/>
      <c r="F287" s="336"/>
      <c r="G287" s="336"/>
      <c r="H287" s="336"/>
      <c r="I287" s="336"/>
      <c r="J287" s="336"/>
      <c r="K287" s="336"/>
      <c r="L287" s="336"/>
      <c r="M287" s="336"/>
      <c r="N287" s="345"/>
      <c r="EZ287" s="149"/>
      <c r="FA287" s="231"/>
      <c r="FB287" s="231"/>
      <c r="FC287" s="231"/>
      <c r="FD287" s="231"/>
      <c r="FF287" s="164" t="s">
        <v>700</v>
      </c>
      <c r="FJ287" s="231"/>
    </row>
    <row r="288" spans="1:167" s="117" customFormat="1" ht="15" x14ac:dyDescent="0.25">
      <c r="A288" s="244"/>
      <c r="B288" s="243" t="s">
        <v>57</v>
      </c>
      <c r="C288" s="341" t="s">
        <v>64</v>
      </c>
      <c r="D288" s="341"/>
      <c r="E288" s="341"/>
      <c r="F288" s="245"/>
      <c r="G288" s="246"/>
      <c r="H288" s="246"/>
      <c r="I288" s="246"/>
      <c r="J288" s="249">
        <v>230.11</v>
      </c>
      <c r="K288" s="269">
        <v>1.2649999999999999</v>
      </c>
      <c r="L288" s="249">
        <v>884.91</v>
      </c>
      <c r="M288" s="248">
        <v>49.45</v>
      </c>
      <c r="N288" s="250">
        <v>43758.8</v>
      </c>
      <c r="EZ288" s="149"/>
      <c r="FA288" s="231"/>
      <c r="FB288" s="231"/>
      <c r="FC288" s="231"/>
      <c r="FD288" s="231"/>
      <c r="FG288" s="164" t="s">
        <v>64</v>
      </c>
      <c r="FJ288" s="231"/>
    </row>
    <row r="289" spans="1:167" s="117" customFormat="1" ht="15" x14ac:dyDescent="0.25">
      <c r="A289" s="244"/>
      <c r="B289" s="243" t="s">
        <v>75</v>
      </c>
      <c r="C289" s="341" t="s">
        <v>79</v>
      </c>
      <c r="D289" s="341"/>
      <c r="E289" s="341"/>
      <c r="F289" s="245"/>
      <c r="G289" s="246"/>
      <c r="H289" s="246"/>
      <c r="I289" s="246"/>
      <c r="J289" s="249">
        <v>842.61</v>
      </c>
      <c r="K289" s="248">
        <v>1.1499999999999999</v>
      </c>
      <c r="L289" s="247">
        <v>2945.76</v>
      </c>
      <c r="M289" s="248">
        <v>14.53</v>
      </c>
      <c r="N289" s="250">
        <v>42801.89</v>
      </c>
      <c r="EZ289" s="149"/>
      <c r="FA289" s="231"/>
      <c r="FB289" s="231"/>
      <c r="FC289" s="231"/>
      <c r="FD289" s="231"/>
      <c r="FG289" s="164" t="s">
        <v>79</v>
      </c>
      <c r="FJ289" s="231"/>
    </row>
    <row r="290" spans="1:167" s="117" customFormat="1" ht="15" x14ac:dyDescent="0.25">
      <c r="A290" s="244"/>
      <c r="B290" s="243" t="s">
        <v>80</v>
      </c>
      <c r="C290" s="341" t="s">
        <v>81</v>
      </c>
      <c r="D290" s="341"/>
      <c r="E290" s="341"/>
      <c r="F290" s="245"/>
      <c r="G290" s="246"/>
      <c r="H290" s="246"/>
      <c r="I290" s="246"/>
      <c r="J290" s="249">
        <v>216.58</v>
      </c>
      <c r="K290" s="248">
        <v>1.1499999999999999</v>
      </c>
      <c r="L290" s="249">
        <v>757.16</v>
      </c>
      <c r="M290" s="248">
        <v>49.45</v>
      </c>
      <c r="N290" s="250">
        <v>37441.56</v>
      </c>
      <c r="EZ290" s="149"/>
      <c r="FA290" s="231"/>
      <c r="FB290" s="231"/>
      <c r="FC290" s="231"/>
      <c r="FD290" s="231"/>
      <c r="FG290" s="164" t="s">
        <v>81</v>
      </c>
      <c r="FJ290" s="231"/>
    </row>
    <row r="291" spans="1:167" s="117" customFormat="1" ht="15" x14ac:dyDescent="0.25">
      <c r="A291" s="244"/>
      <c r="B291" s="243" t="s">
        <v>82</v>
      </c>
      <c r="C291" s="341" t="s">
        <v>83</v>
      </c>
      <c r="D291" s="341"/>
      <c r="E291" s="341"/>
      <c r="F291" s="245"/>
      <c r="G291" s="246"/>
      <c r="H291" s="246"/>
      <c r="I291" s="246"/>
      <c r="J291" s="249">
        <v>42.16</v>
      </c>
      <c r="K291" s="246"/>
      <c r="L291" s="249">
        <v>128.16999999999999</v>
      </c>
      <c r="M291" s="248">
        <v>9.1199999999999992</v>
      </c>
      <c r="N291" s="250">
        <v>1168.9100000000001</v>
      </c>
      <c r="EZ291" s="149"/>
      <c r="FA291" s="231"/>
      <c r="FB291" s="231"/>
      <c r="FC291" s="231"/>
      <c r="FD291" s="231"/>
      <c r="FG291" s="164" t="s">
        <v>83</v>
      </c>
      <c r="FJ291" s="231"/>
    </row>
    <row r="292" spans="1:167" s="117" customFormat="1" ht="15" x14ac:dyDescent="0.25">
      <c r="A292" s="252"/>
      <c r="B292" s="243"/>
      <c r="C292" s="341" t="s">
        <v>65</v>
      </c>
      <c r="D292" s="341"/>
      <c r="E292" s="341"/>
      <c r="F292" s="245" t="s">
        <v>66</v>
      </c>
      <c r="G292" s="248">
        <v>24.48</v>
      </c>
      <c r="H292" s="269">
        <v>1.2649999999999999</v>
      </c>
      <c r="I292" s="274">
        <v>94.140287999999998</v>
      </c>
      <c r="J292" s="254"/>
      <c r="K292" s="246"/>
      <c r="L292" s="254"/>
      <c r="M292" s="246"/>
      <c r="N292" s="255"/>
      <c r="EZ292" s="149"/>
      <c r="FA292" s="231"/>
      <c r="FB292" s="231"/>
      <c r="FC292" s="231"/>
      <c r="FD292" s="231"/>
      <c r="FH292" s="164" t="s">
        <v>65</v>
      </c>
      <c r="FJ292" s="231"/>
    </row>
    <row r="293" spans="1:167" s="117" customFormat="1" ht="15" x14ac:dyDescent="0.25">
      <c r="A293" s="252"/>
      <c r="B293" s="243"/>
      <c r="C293" s="341" t="s">
        <v>84</v>
      </c>
      <c r="D293" s="341"/>
      <c r="E293" s="341"/>
      <c r="F293" s="245" t="s">
        <v>66</v>
      </c>
      <c r="G293" s="248">
        <v>19.96</v>
      </c>
      <c r="H293" s="248">
        <v>1.1499999999999999</v>
      </c>
      <c r="I293" s="272">
        <v>69.780159999999995</v>
      </c>
      <c r="J293" s="254"/>
      <c r="K293" s="246"/>
      <c r="L293" s="254"/>
      <c r="M293" s="246"/>
      <c r="N293" s="255"/>
      <c r="EZ293" s="149"/>
      <c r="FA293" s="231"/>
      <c r="FB293" s="231"/>
      <c r="FC293" s="231"/>
      <c r="FD293" s="231"/>
      <c r="FH293" s="164" t="s">
        <v>84</v>
      </c>
      <c r="FJ293" s="231"/>
    </row>
    <row r="294" spans="1:167" s="117" customFormat="1" ht="15" x14ac:dyDescent="0.25">
      <c r="A294" s="240"/>
      <c r="B294" s="243"/>
      <c r="C294" s="344" t="s">
        <v>67</v>
      </c>
      <c r="D294" s="344"/>
      <c r="E294" s="344"/>
      <c r="F294" s="256"/>
      <c r="G294" s="257"/>
      <c r="H294" s="257"/>
      <c r="I294" s="257"/>
      <c r="J294" s="258">
        <v>1114.8800000000001</v>
      </c>
      <c r="K294" s="257"/>
      <c r="L294" s="258">
        <v>3958.84</v>
      </c>
      <c r="M294" s="257"/>
      <c r="N294" s="260">
        <v>87729.600000000006</v>
      </c>
      <c r="EZ294" s="149"/>
      <c r="FA294" s="231"/>
      <c r="FB294" s="231"/>
      <c r="FC294" s="231"/>
      <c r="FD294" s="231"/>
      <c r="FI294" s="164" t="s">
        <v>67</v>
      </c>
      <c r="FJ294" s="231"/>
    </row>
    <row r="295" spans="1:167" s="117" customFormat="1" ht="15" x14ac:dyDescent="0.25">
      <c r="A295" s="252"/>
      <c r="B295" s="243"/>
      <c r="C295" s="341" t="s">
        <v>68</v>
      </c>
      <c r="D295" s="341"/>
      <c r="E295" s="341"/>
      <c r="F295" s="245"/>
      <c r="G295" s="246"/>
      <c r="H295" s="246"/>
      <c r="I295" s="246"/>
      <c r="J295" s="254"/>
      <c r="K295" s="246"/>
      <c r="L295" s="247">
        <v>1642.07</v>
      </c>
      <c r="M295" s="246"/>
      <c r="N295" s="250">
        <v>81200.36</v>
      </c>
      <c r="EZ295" s="149"/>
      <c r="FA295" s="231"/>
      <c r="FB295" s="231"/>
      <c r="FC295" s="231"/>
      <c r="FD295" s="231"/>
      <c r="FH295" s="164" t="s">
        <v>68</v>
      </c>
      <c r="FJ295" s="231"/>
    </row>
    <row r="296" spans="1:167" s="117" customFormat="1" ht="23.25" x14ac:dyDescent="0.25">
      <c r="A296" s="252"/>
      <c r="B296" s="243" t="s">
        <v>649</v>
      </c>
      <c r="C296" s="341" t="s">
        <v>650</v>
      </c>
      <c r="D296" s="341"/>
      <c r="E296" s="341"/>
      <c r="F296" s="245" t="s">
        <v>71</v>
      </c>
      <c r="G296" s="261">
        <v>97</v>
      </c>
      <c r="H296" s="246"/>
      <c r="I296" s="261">
        <v>97</v>
      </c>
      <c r="J296" s="254"/>
      <c r="K296" s="246"/>
      <c r="L296" s="247">
        <v>1592.81</v>
      </c>
      <c r="M296" s="246"/>
      <c r="N296" s="250">
        <v>78764.350000000006</v>
      </c>
      <c r="EZ296" s="149"/>
      <c r="FA296" s="231"/>
      <c r="FB296" s="231"/>
      <c r="FC296" s="231"/>
      <c r="FD296" s="231"/>
      <c r="FH296" s="164" t="s">
        <v>650</v>
      </c>
      <c r="FJ296" s="231"/>
    </row>
    <row r="297" spans="1:167" s="117" customFormat="1" ht="23.25" x14ac:dyDescent="0.25">
      <c r="A297" s="252"/>
      <c r="B297" s="243" t="s">
        <v>651</v>
      </c>
      <c r="C297" s="341" t="s">
        <v>652</v>
      </c>
      <c r="D297" s="341"/>
      <c r="E297" s="341"/>
      <c r="F297" s="245" t="s">
        <v>71</v>
      </c>
      <c r="G297" s="261">
        <v>51</v>
      </c>
      <c r="H297" s="246"/>
      <c r="I297" s="261">
        <v>51</v>
      </c>
      <c r="J297" s="254"/>
      <c r="K297" s="246"/>
      <c r="L297" s="249">
        <v>837.46</v>
      </c>
      <c r="M297" s="246"/>
      <c r="N297" s="250">
        <v>41412.18</v>
      </c>
      <c r="EZ297" s="149"/>
      <c r="FA297" s="231"/>
      <c r="FB297" s="231"/>
      <c r="FC297" s="231"/>
      <c r="FD297" s="231"/>
      <c r="FH297" s="164" t="s">
        <v>652</v>
      </c>
      <c r="FJ297" s="231"/>
    </row>
    <row r="298" spans="1:167" s="117" customFormat="1" ht="15" x14ac:dyDescent="0.25">
      <c r="A298" s="262"/>
      <c r="B298" s="263"/>
      <c r="C298" s="342" t="s">
        <v>74</v>
      </c>
      <c r="D298" s="342"/>
      <c r="E298" s="342"/>
      <c r="F298" s="234"/>
      <c r="G298" s="235"/>
      <c r="H298" s="235"/>
      <c r="I298" s="235"/>
      <c r="J298" s="238"/>
      <c r="K298" s="235"/>
      <c r="L298" s="267">
        <v>6389.11</v>
      </c>
      <c r="M298" s="257"/>
      <c r="N298" s="265">
        <v>207906.13</v>
      </c>
      <c r="EZ298" s="149"/>
      <c r="FA298" s="231"/>
      <c r="FB298" s="231"/>
      <c r="FC298" s="231"/>
      <c r="FD298" s="231"/>
      <c r="FJ298" s="231" t="s">
        <v>74</v>
      </c>
    </row>
    <row r="299" spans="1:167" s="117" customFormat="1" ht="45" x14ac:dyDescent="0.25">
      <c r="A299" s="232" t="s">
        <v>224</v>
      </c>
      <c r="B299" s="233" t="s">
        <v>583</v>
      </c>
      <c r="C299" s="342" t="s">
        <v>584</v>
      </c>
      <c r="D299" s="342"/>
      <c r="E299" s="342"/>
      <c r="F299" s="234" t="s">
        <v>290</v>
      </c>
      <c r="G299" s="235">
        <v>310.08</v>
      </c>
      <c r="H299" s="236">
        <v>1</v>
      </c>
      <c r="I299" s="268">
        <v>310.08</v>
      </c>
      <c r="J299" s="264">
        <v>169.63</v>
      </c>
      <c r="K299" s="266">
        <v>1.04236</v>
      </c>
      <c r="L299" s="267">
        <v>54826.96</v>
      </c>
      <c r="M299" s="268">
        <v>9.1199999999999992</v>
      </c>
      <c r="N299" s="265">
        <v>500021.88</v>
      </c>
      <c r="EZ299" s="149"/>
      <c r="FA299" s="231"/>
      <c r="FB299" s="231" t="s">
        <v>584</v>
      </c>
      <c r="FC299" s="231" t="s">
        <v>9</v>
      </c>
      <c r="FD299" s="231" t="s">
        <v>9</v>
      </c>
      <c r="FJ299" s="231"/>
    </row>
    <row r="300" spans="1:167" s="117" customFormat="1" ht="15" x14ac:dyDescent="0.25">
      <c r="A300" s="240"/>
      <c r="B300" s="241"/>
      <c r="C300" s="341" t="s">
        <v>701</v>
      </c>
      <c r="D300" s="341"/>
      <c r="E300" s="341"/>
      <c r="F300" s="341"/>
      <c r="G300" s="341"/>
      <c r="H300" s="341"/>
      <c r="I300" s="341"/>
      <c r="J300" s="341"/>
      <c r="K300" s="341"/>
      <c r="L300" s="341"/>
      <c r="M300" s="341"/>
      <c r="N300" s="343"/>
      <c r="EZ300" s="149"/>
      <c r="FA300" s="231"/>
      <c r="FB300" s="231"/>
      <c r="FC300" s="231"/>
      <c r="FD300" s="231"/>
      <c r="FE300" s="164" t="s">
        <v>701</v>
      </c>
      <c r="FJ300" s="231"/>
    </row>
    <row r="301" spans="1:167" s="117" customFormat="1" ht="15" x14ac:dyDescent="0.25">
      <c r="A301" s="240"/>
      <c r="B301" s="241"/>
      <c r="C301" s="341" t="s">
        <v>687</v>
      </c>
      <c r="D301" s="341"/>
      <c r="E301" s="341"/>
      <c r="F301" s="341"/>
      <c r="G301" s="341"/>
      <c r="H301" s="341"/>
      <c r="I301" s="341"/>
      <c r="J301" s="341"/>
      <c r="K301" s="341"/>
      <c r="L301" s="341"/>
      <c r="M301" s="341"/>
      <c r="N301" s="343"/>
      <c r="EZ301" s="149"/>
      <c r="FA301" s="231"/>
      <c r="FB301" s="231"/>
      <c r="FC301" s="231"/>
      <c r="FD301" s="231"/>
      <c r="FJ301" s="231"/>
      <c r="FK301" s="164" t="s">
        <v>687</v>
      </c>
    </row>
    <row r="302" spans="1:167" s="117" customFormat="1" ht="15" x14ac:dyDescent="0.25">
      <c r="A302" s="242"/>
      <c r="B302" s="243"/>
      <c r="C302" s="336" t="s">
        <v>631</v>
      </c>
      <c r="D302" s="336"/>
      <c r="E302" s="336"/>
      <c r="F302" s="336"/>
      <c r="G302" s="336"/>
      <c r="H302" s="336"/>
      <c r="I302" s="336"/>
      <c r="J302" s="336"/>
      <c r="K302" s="336"/>
      <c r="L302" s="336"/>
      <c r="M302" s="336"/>
      <c r="N302" s="345"/>
      <c r="EZ302" s="149"/>
      <c r="FA302" s="231"/>
      <c r="FB302" s="231"/>
      <c r="FC302" s="231"/>
      <c r="FD302" s="231"/>
      <c r="FF302" s="164" t="s">
        <v>631</v>
      </c>
      <c r="FJ302" s="231"/>
    </row>
    <row r="303" spans="1:167" s="117" customFormat="1" ht="15" x14ac:dyDescent="0.25">
      <c r="A303" s="242"/>
      <c r="B303" s="243"/>
      <c r="C303" s="336" t="s">
        <v>632</v>
      </c>
      <c r="D303" s="336"/>
      <c r="E303" s="336"/>
      <c r="F303" s="336"/>
      <c r="G303" s="336"/>
      <c r="H303" s="336"/>
      <c r="I303" s="336"/>
      <c r="J303" s="336"/>
      <c r="K303" s="336"/>
      <c r="L303" s="336"/>
      <c r="M303" s="336"/>
      <c r="N303" s="345"/>
      <c r="EZ303" s="149"/>
      <c r="FA303" s="231"/>
      <c r="FB303" s="231"/>
      <c r="FC303" s="231"/>
      <c r="FD303" s="231"/>
      <c r="FF303" s="164" t="s">
        <v>632</v>
      </c>
      <c r="FJ303" s="231"/>
    </row>
    <row r="304" spans="1:167" s="117" customFormat="1" ht="15" x14ac:dyDescent="0.25">
      <c r="A304" s="262"/>
      <c r="B304" s="263"/>
      <c r="C304" s="342" t="s">
        <v>74</v>
      </c>
      <c r="D304" s="342"/>
      <c r="E304" s="342"/>
      <c r="F304" s="234"/>
      <c r="G304" s="235"/>
      <c r="H304" s="235"/>
      <c r="I304" s="235"/>
      <c r="J304" s="238"/>
      <c r="K304" s="235"/>
      <c r="L304" s="267">
        <v>54826.96</v>
      </c>
      <c r="M304" s="257"/>
      <c r="N304" s="265">
        <v>500021.88</v>
      </c>
      <c r="EZ304" s="149"/>
      <c r="FA304" s="231"/>
      <c r="FB304" s="231"/>
      <c r="FC304" s="231"/>
      <c r="FD304" s="231"/>
      <c r="FJ304" s="231" t="s">
        <v>74</v>
      </c>
    </row>
    <row r="305" spans="1:166" s="117" customFormat="1" ht="45.75" x14ac:dyDescent="0.25">
      <c r="A305" s="232" t="s">
        <v>231</v>
      </c>
      <c r="B305" s="233" t="s">
        <v>683</v>
      </c>
      <c r="C305" s="342" t="s">
        <v>702</v>
      </c>
      <c r="D305" s="342"/>
      <c r="E305" s="342"/>
      <c r="F305" s="234" t="s">
        <v>647</v>
      </c>
      <c r="G305" s="235">
        <v>1.52</v>
      </c>
      <c r="H305" s="236">
        <v>1</v>
      </c>
      <c r="I305" s="268">
        <v>1.52</v>
      </c>
      <c r="J305" s="238"/>
      <c r="K305" s="235"/>
      <c r="L305" s="238"/>
      <c r="M305" s="235"/>
      <c r="N305" s="239"/>
      <c r="EZ305" s="149"/>
      <c r="FA305" s="231"/>
      <c r="FB305" s="231" t="s">
        <v>702</v>
      </c>
      <c r="FC305" s="231" t="s">
        <v>9</v>
      </c>
      <c r="FD305" s="231" t="s">
        <v>9</v>
      </c>
      <c r="FJ305" s="231"/>
    </row>
    <row r="306" spans="1:166" s="117" customFormat="1" ht="15" x14ac:dyDescent="0.25">
      <c r="A306" s="240"/>
      <c r="B306" s="241"/>
      <c r="C306" s="341" t="s">
        <v>703</v>
      </c>
      <c r="D306" s="341"/>
      <c r="E306" s="341"/>
      <c r="F306" s="341"/>
      <c r="G306" s="341"/>
      <c r="H306" s="341"/>
      <c r="I306" s="341"/>
      <c r="J306" s="341"/>
      <c r="K306" s="341"/>
      <c r="L306" s="341"/>
      <c r="M306" s="341"/>
      <c r="N306" s="343"/>
      <c r="EZ306" s="149"/>
      <c r="FA306" s="231"/>
      <c r="FB306" s="231"/>
      <c r="FC306" s="231"/>
      <c r="FD306" s="231"/>
      <c r="FE306" s="164" t="s">
        <v>703</v>
      </c>
      <c r="FJ306" s="231"/>
    </row>
    <row r="307" spans="1:166" s="117" customFormat="1" ht="68.25" x14ac:dyDescent="0.25">
      <c r="A307" s="242"/>
      <c r="B307" s="243" t="s">
        <v>624</v>
      </c>
      <c r="C307" s="336" t="s">
        <v>625</v>
      </c>
      <c r="D307" s="336"/>
      <c r="E307" s="336"/>
      <c r="F307" s="336"/>
      <c r="G307" s="336"/>
      <c r="H307" s="336"/>
      <c r="I307" s="336"/>
      <c r="J307" s="336"/>
      <c r="K307" s="336"/>
      <c r="L307" s="336"/>
      <c r="M307" s="336"/>
      <c r="N307" s="345"/>
      <c r="EZ307" s="149"/>
      <c r="FA307" s="231"/>
      <c r="FB307" s="231"/>
      <c r="FC307" s="231"/>
      <c r="FD307" s="231"/>
      <c r="FF307" s="164" t="s">
        <v>625</v>
      </c>
      <c r="FJ307" s="231"/>
    </row>
    <row r="308" spans="1:166" s="117" customFormat="1" ht="15" x14ac:dyDescent="0.25">
      <c r="A308" s="242"/>
      <c r="B308" s="243" t="s">
        <v>699</v>
      </c>
      <c r="C308" s="336" t="s">
        <v>700</v>
      </c>
      <c r="D308" s="336"/>
      <c r="E308" s="336"/>
      <c r="F308" s="336"/>
      <c r="G308" s="336"/>
      <c r="H308" s="336"/>
      <c r="I308" s="336"/>
      <c r="J308" s="336"/>
      <c r="K308" s="336"/>
      <c r="L308" s="336"/>
      <c r="M308" s="336"/>
      <c r="N308" s="345"/>
      <c r="EZ308" s="149"/>
      <c r="FA308" s="231"/>
      <c r="FB308" s="231"/>
      <c r="FC308" s="231"/>
      <c r="FD308" s="231"/>
      <c r="FF308" s="164" t="s">
        <v>700</v>
      </c>
      <c r="FJ308" s="231"/>
    </row>
    <row r="309" spans="1:166" s="117" customFormat="1" ht="15" x14ac:dyDescent="0.25">
      <c r="A309" s="244"/>
      <c r="B309" s="243" t="s">
        <v>57</v>
      </c>
      <c r="C309" s="341" t="s">
        <v>64</v>
      </c>
      <c r="D309" s="341"/>
      <c r="E309" s="341"/>
      <c r="F309" s="245"/>
      <c r="G309" s="246"/>
      <c r="H309" s="246"/>
      <c r="I309" s="246"/>
      <c r="J309" s="249">
        <v>278.99</v>
      </c>
      <c r="K309" s="269">
        <v>1.2649999999999999</v>
      </c>
      <c r="L309" s="249">
        <v>536.44000000000005</v>
      </c>
      <c r="M309" s="248">
        <v>49.45</v>
      </c>
      <c r="N309" s="250">
        <v>26526.959999999999</v>
      </c>
      <c r="EZ309" s="149"/>
      <c r="FA309" s="231"/>
      <c r="FB309" s="231"/>
      <c r="FC309" s="231"/>
      <c r="FD309" s="231"/>
      <c r="FG309" s="164" t="s">
        <v>64</v>
      </c>
      <c r="FJ309" s="231"/>
    </row>
    <row r="310" spans="1:166" s="117" customFormat="1" ht="15" x14ac:dyDescent="0.25">
      <c r="A310" s="244"/>
      <c r="B310" s="243" t="s">
        <v>75</v>
      </c>
      <c r="C310" s="341" t="s">
        <v>79</v>
      </c>
      <c r="D310" s="341"/>
      <c r="E310" s="341"/>
      <c r="F310" s="245"/>
      <c r="G310" s="246"/>
      <c r="H310" s="246"/>
      <c r="I310" s="246"/>
      <c r="J310" s="249">
        <v>90.04</v>
      </c>
      <c r="K310" s="248">
        <v>1.1499999999999999</v>
      </c>
      <c r="L310" s="249">
        <v>157.38999999999999</v>
      </c>
      <c r="M310" s="248">
        <v>14.53</v>
      </c>
      <c r="N310" s="250">
        <v>2286.88</v>
      </c>
      <c r="EZ310" s="149"/>
      <c r="FA310" s="231"/>
      <c r="FB310" s="231"/>
      <c r="FC310" s="231"/>
      <c r="FD310" s="231"/>
      <c r="FG310" s="164" t="s">
        <v>79</v>
      </c>
      <c r="FJ310" s="231"/>
    </row>
    <row r="311" spans="1:166" s="117" customFormat="1" ht="15" x14ac:dyDescent="0.25">
      <c r="A311" s="244"/>
      <c r="B311" s="243" t="s">
        <v>80</v>
      </c>
      <c r="C311" s="341" t="s">
        <v>81</v>
      </c>
      <c r="D311" s="341"/>
      <c r="E311" s="341"/>
      <c r="F311" s="245"/>
      <c r="G311" s="246"/>
      <c r="H311" s="246"/>
      <c r="I311" s="246"/>
      <c r="J311" s="249">
        <v>5.0199999999999996</v>
      </c>
      <c r="K311" s="248">
        <v>1.1499999999999999</v>
      </c>
      <c r="L311" s="249">
        <v>8.77</v>
      </c>
      <c r="M311" s="248">
        <v>49.45</v>
      </c>
      <c r="N311" s="251">
        <v>433.68</v>
      </c>
      <c r="EZ311" s="149"/>
      <c r="FA311" s="231"/>
      <c r="FB311" s="231"/>
      <c r="FC311" s="231"/>
      <c r="FD311" s="231"/>
      <c r="FG311" s="164" t="s">
        <v>81</v>
      </c>
      <c r="FJ311" s="231"/>
    </row>
    <row r="312" spans="1:166" s="117" customFormat="1" ht="15" x14ac:dyDescent="0.25">
      <c r="A312" s="244"/>
      <c r="B312" s="243" t="s">
        <v>82</v>
      </c>
      <c r="C312" s="341" t="s">
        <v>83</v>
      </c>
      <c r="D312" s="341"/>
      <c r="E312" s="341"/>
      <c r="F312" s="245"/>
      <c r="G312" s="246"/>
      <c r="H312" s="246"/>
      <c r="I312" s="246"/>
      <c r="J312" s="249">
        <v>37.630000000000003</v>
      </c>
      <c r="K312" s="246"/>
      <c r="L312" s="249">
        <v>57.2</v>
      </c>
      <c r="M312" s="248">
        <v>9.1199999999999992</v>
      </c>
      <c r="N312" s="251">
        <v>521.66</v>
      </c>
      <c r="EZ312" s="149"/>
      <c r="FA312" s="231"/>
      <c r="FB312" s="231"/>
      <c r="FC312" s="231"/>
      <c r="FD312" s="231"/>
      <c r="FG312" s="164" t="s">
        <v>83</v>
      </c>
      <c r="FJ312" s="231"/>
    </row>
    <row r="313" spans="1:166" s="117" customFormat="1" ht="15" x14ac:dyDescent="0.25">
      <c r="A313" s="252"/>
      <c r="B313" s="243"/>
      <c r="C313" s="341" t="s">
        <v>65</v>
      </c>
      <c r="D313" s="341"/>
      <c r="E313" s="341"/>
      <c r="F313" s="245" t="s">
        <v>66</v>
      </c>
      <c r="G313" s="248">
        <v>29.68</v>
      </c>
      <c r="H313" s="269">
        <v>1.2649999999999999</v>
      </c>
      <c r="I313" s="274">
        <v>57.068703999999997</v>
      </c>
      <c r="J313" s="254"/>
      <c r="K313" s="246"/>
      <c r="L313" s="254"/>
      <c r="M313" s="246"/>
      <c r="N313" s="255"/>
      <c r="EZ313" s="149"/>
      <c r="FA313" s="231"/>
      <c r="FB313" s="231"/>
      <c r="FC313" s="231"/>
      <c r="FD313" s="231"/>
      <c r="FH313" s="164" t="s">
        <v>65</v>
      </c>
      <c r="FJ313" s="231"/>
    </row>
    <row r="314" spans="1:166" s="117" customFormat="1" ht="15" x14ac:dyDescent="0.25">
      <c r="A314" s="252"/>
      <c r="B314" s="243"/>
      <c r="C314" s="341" t="s">
        <v>84</v>
      </c>
      <c r="D314" s="341"/>
      <c r="E314" s="341"/>
      <c r="F314" s="245" t="s">
        <v>66</v>
      </c>
      <c r="G314" s="271">
        <v>0.4</v>
      </c>
      <c r="H314" s="248">
        <v>1.1499999999999999</v>
      </c>
      <c r="I314" s="270">
        <v>0.69920000000000004</v>
      </c>
      <c r="J314" s="254"/>
      <c r="K314" s="246"/>
      <c r="L314" s="254"/>
      <c r="M314" s="246"/>
      <c r="N314" s="255"/>
      <c r="EZ314" s="149"/>
      <c r="FA314" s="231"/>
      <c r="FB314" s="231"/>
      <c r="FC314" s="231"/>
      <c r="FD314" s="231"/>
      <c r="FH314" s="164" t="s">
        <v>84</v>
      </c>
      <c r="FJ314" s="231"/>
    </row>
    <row r="315" spans="1:166" s="117" customFormat="1" ht="15" x14ac:dyDescent="0.25">
      <c r="A315" s="240"/>
      <c r="B315" s="243"/>
      <c r="C315" s="344" t="s">
        <v>67</v>
      </c>
      <c r="D315" s="344"/>
      <c r="E315" s="344"/>
      <c r="F315" s="256"/>
      <c r="G315" s="257"/>
      <c r="H315" s="257"/>
      <c r="I315" s="257"/>
      <c r="J315" s="259">
        <v>406.66</v>
      </c>
      <c r="K315" s="257"/>
      <c r="L315" s="259">
        <v>751.03</v>
      </c>
      <c r="M315" s="257"/>
      <c r="N315" s="260">
        <v>29335.5</v>
      </c>
      <c r="EZ315" s="149"/>
      <c r="FA315" s="231"/>
      <c r="FB315" s="231"/>
      <c r="FC315" s="231"/>
      <c r="FD315" s="231"/>
      <c r="FI315" s="164" t="s">
        <v>67</v>
      </c>
      <c r="FJ315" s="231"/>
    </row>
    <row r="316" spans="1:166" s="117" customFormat="1" ht="15" x14ac:dyDescent="0.25">
      <c r="A316" s="252"/>
      <c r="B316" s="243"/>
      <c r="C316" s="341" t="s">
        <v>68</v>
      </c>
      <c r="D316" s="341"/>
      <c r="E316" s="341"/>
      <c r="F316" s="245"/>
      <c r="G316" s="246"/>
      <c r="H316" s="246"/>
      <c r="I316" s="246"/>
      <c r="J316" s="254"/>
      <c r="K316" s="246"/>
      <c r="L316" s="249">
        <v>545.21</v>
      </c>
      <c r="M316" s="246"/>
      <c r="N316" s="250">
        <v>26960.639999999999</v>
      </c>
      <c r="EZ316" s="149"/>
      <c r="FA316" s="231"/>
      <c r="FB316" s="231"/>
      <c r="FC316" s="231"/>
      <c r="FD316" s="231"/>
      <c r="FH316" s="164" t="s">
        <v>68</v>
      </c>
      <c r="FJ316" s="231"/>
    </row>
    <row r="317" spans="1:166" s="117" customFormat="1" ht="23.25" x14ac:dyDescent="0.25">
      <c r="A317" s="252"/>
      <c r="B317" s="243" t="s">
        <v>649</v>
      </c>
      <c r="C317" s="341" t="s">
        <v>650</v>
      </c>
      <c r="D317" s="341"/>
      <c r="E317" s="341"/>
      <c r="F317" s="245" t="s">
        <v>71</v>
      </c>
      <c r="G317" s="261">
        <v>97</v>
      </c>
      <c r="H317" s="246"/>
      <c r="I317" s="261">
        <v>97</v>
      </c>
      <c r="J317" s="254"/>
      <c r="K317" s="246"/>
      <c r="L317" s="249">
        <v>528.85</v>
      </c>
      <c r="M317" s="246"/>
      <c r="N317" s="250">
        <v>26151.82</v>
      </c>
      <c r="EZ317" s="149"/>
      <c r="FA317" s="231"/>
      <c r="FB317" s="231"/>
      <c r="FC317" s="231"/>
      <c r="FD317" s="231"/>
      <c r="FH317" s="164" t="s">
        <v>650</v>
      </c>
      <c r="FJ317" s="231"/>
    </row>
    <row r="318" spans="1:166" s="117" customFormat="1" ht="23.25" x14ac:dyDescent="0.25">
      <c r="A318" s="252"/>
      <c r="B318" s="243" t="s">
        <v>651</v>
      </c>
      <c r="C318" s="341" t="s">
        <v>652</v>
      </c>
      <c r="D318" s="341"/>
      <c r="E318" s="341"/>
      <c r="F318" s="245" t="s">
        <v>71</v>
      </c>
      <c r="G318" s="261">
        <v>51</v>
      </c>
      <c r="H318" s="246"/>
      <c r="I318" s="261">
        <v>51</v>
      </c>
      <c r="J318" s="254"/>
      <c r="K318" s="246"/>
      <c r="L318" s="249">
        <v>278.06</v>
      </c>
      <c r="M318" s="246"/>
      <c r="N318" s="250">
        <v>13749.93</v>
      </c>
      <c r="EZ318" s="149"/>
      <c r="FA318" s="231"/>
      <c r="FB318" s="231"/>
      <c r="FC318" s="231"/>
      <c r="FD318" s="231"/>
      <c r="FH318" s="164" t="s">
        <v>652</v>
      </c>
      <c r="FJ318" s="231"/>
    </row>
    <row r="319" spans="1:166" s="117" customFormat="1" ht="15" x14ac:dyDescent="0.25">
      <c r="A319" s="262"/>
      <c r="B319" s="263"/>
      <c r="C319" s="342" t="s">
        <v>74</v>
      </c>
      <c r="D319" s="342"/>
      <c r="E319" s="342"/>
      <c r="F319" s="234"/>
      <c r="G319" s="235"/>
      <c r="H319" s="235"/>
      <c r="I319" s="235"/>
      <c r="J319" s="238"/>
      <c r="K319" s="235"/>
      <c r="L319" s="267">
        <v>1557.94</v>
      </c>
      <c r="M319" s="257"/>
      <c r="N319" s="265">
        <v>69237.25</v>
      </c>
      <c r="EZ319" s="149"/>
      <c r="FA319" s="231"/>
      <c r="FB319" s="231"/>
      <c r="FC319" s="231"/>
      <c r="FD319" s="231"/>
      <c r="FJ319" s="231" t="s">
        <v>74</v>
      </c>
    </row>
    <row r="320" spans="1:166" s="117" customFormat="1" ht="45" x14ac:dyDescent="0.25">
      <c r="A320" s="232" t="s">
        <v>235</v>
      </c>
      <c r="B320" s="233" t="s">
        <v>583</v>
      </c>
      <c r="C320" s="342" t="s">
        <v>584</v>
      </c>
      <c r="D320" s="342"/>
      <c r="E320" s="342"/>
      <c r="F320" s="234" t="s">
        <v>290</v>
      </c>
      <c r="G320" s="235">
        <v>155.04</v>
      </c>
      <c r="H320" s="236">
        <v>1</v>
      </c>
      <c r="I320" s="268">
        <v>155.04</v>
      </c>
      <c r="J320" s="264">
        <v>169.63</v>
      </c>
      <c r="K320" s="266">
        <v>1.04236</v>
      </c>
      <c r="L320" s="267">
        <v>27413.48</v>
      </c>
      <c r="M320" s="268">
        <v>9.1199999999999992</v>
      </c>
      <c r="N320" s="265">
        <v>250010.94</v>
      </c>
      <c r="EZ320" s="149"/>
      <c r="FA320" s="231"/>
      <c r="FB320" s="231" t="s">
        <v>584</v>
      </c>
      <c r="FC320" s="231" t="s">
        <v>9</v>
      </c>
      <c r="FD320" s="231" t="s">
        <v>9</v>
      </c>
      <c r="FJ320" s="231"/>
    </row>
    <row r="321" spans="1:167" s="117" customFormat="1" ht="15" x14ac:dyDescent="0.25">
      <c r="A321" s="240"/>
      <c r="B321" s="241"/>
      <c r="C321" s="341" t="s">
        <v>704</v>
      </c>
      <c r="D321" s="341"/>
      <c r="E321" s="341"/>
      <c r="F321" s="341"/>
      <c r="G321" s="341"/>
      <c r="H321" s="341"/>
      <c r="I321" s="341"/>
      <c r="J321" s="341"/>
      <c r="K321" s="341"/>
      <c r="L321" s="341"/>
      <c r="M321" s="341"/>
      <c r="N321" s="343"/>
      <c r="EZ321" s="149"/>
      <c r="FA321" s="231"/>
      <c r="FB321" s="231"/>
      <c r="FC321" s="231"/>
      <c r="FD321" s="231"/>
      <c r="FE321" s="164" t="s">
        <v>704</v>
      </c>
      <c r="FJ321" s="231"/>
    </row>
    <row r="322" spans="1:167" s="117" customFormat="1" ht="15" x14ac:dyDescent="0.25">
      <c r="A322" s="240"/>
      <c r="B322" s="241"/>
      <c r="C322" s="341" t="s">
        <v>687</v>
      </c>
      <c r="D322" s="341"/>
      <c r="E322" s="341"/>
      <c r="F322" s="341"/>
      <c r="G322" s="341"/>
      <c r="H322" s="341"/>
      <c r="I322" s="341"/>
      <c r="J322" s="341"/>
      <c r="K322" s="341"/>
      <c r="L322" s="341"/>
      <c r="M322" s="341"/>
      <c r="N322" s="343"/>
      <c r="EZ322" s="149"/>
      <c r="FA322" s="231"/>
      <c r="FB322" s="231"/>
      <c r="FC322" s="231"/>
      <c r="FD322" s="231"/>
      <c r="FJ322" s="231"/>
      <c r="FK322" s="164" t="s">
        <v>687</v>
      </c>
    </row>
    <row r="323" spans="1:167" s="117" customFormat="1" ht="15" x14ac:dyDescent="0.25">
      <c r="A323" s="242"/>
      <c r="B323" s="243"/>
      <c r="C323" s="336" t="s">
        <v>631</v>
      </c>
      <c r="D323" s="336"/>
      <c r="E323" s="336"/>
      <c r="F323" s="336"/>
      <c r="G323" s="336"/>
      <c r="H323" s="336"/>
      <c r="I323" s="336"/>
      <c r="J323" s="336"/>
      <c r="K323" s="336"/>
      <c r="L323" s="336"/>
      <c r="M323" s="336"/>
      <c r="N323" s="345"/>
      <c r="EZ323" s="149"/>
      <c r="FA323" s="231"/>
      <c r="FB323" s="231"/>
      <c r="FC323" s="231"/>
      <c r="FD323" s="231"/>
      <c r="FF323" s="164" t="s">
        <v>631</v>
      </c>
      <c r="FJ323" s="231"/>
    </row>
    <row r="324" spans="1:167" s="117" customFormat="1" ht="15" x14ac:dyDescent="0.25">
      <c r="A324" s="242"/>
      <c r="B324" s="243"/>
      <c r="C324" s="336" t="s">
        <v>632</v>
      </c>
      <c r="D324" s="336"/>
      <c r="E324" s="336"/>
      <c r="F324" s="336"/>
      <c r="G324" s="336"/>
      <c r="H324" s="336"/>
      <c r="I324" s="336"/>
      <c r="J324" s="336"/>
      <c r="K324" s="336"/>
      <c r="L324" s="336"/>
      <c r="M324" s="336"/>
      <c r="N324" s="345"/>
      <c r="EZ324" s="149"/>
      <c r="FA324" s="231"/>
      <c r="FB324" s="231"/>
      <c r="FC324" s="231"/>
      <c r="FD324" s="231"/>
      <c r="FF324" s="164" t="s">
        <v>632</v>
      </c>
      <c r="FJ324" s="231"/>
    </row>
    <row r="325" spans="1:167" s="117" customFormat="1" ht="15" x14ac:dyDescent="0.25">
      <c r="A325" s="262"/>
      <c r="B325" s="263"/>
      <c r="C325" s="342" t="s">
        <v>74</v>
      </c>
      <c r="D325" s="342"/>
      <c r="E325" s="342"/>
      <c r="F325" s="234"/>
      <c r="G325" s="235"/>
      <c r="H325" s="235"/>
      <c r="I325" s="235"/>
      <c r="J325" s="238"/>
      <c r="K325" s="235"/>
      <c r="L325" s="267">
        <v>27413.48</v>
      </c>
      <c r="M325" s="257"/>
      <c r="N325" s="265">
        <v>250010.94</v>
      </c>
      <c r="EZ325" s="149"/>
      <c r="FA325" s="231"/>
      <c r="FB325" s="231"/>
      <c r="FC325" s="231"/>
      <c r="FD325" s="231"/>
      <c r="FJ325" s="231" t="s">
        <v>74</v>
      </c>
    </row>
    <row r="326" spans="1:167" s="117" customFormat="1" ht="34.5" x14ac:dyDescent="0.25">
      <c r="A326" s="232" t="s">
        <v>240</v>
      </c>
      <c r="B326" s="233" t="s">
        <v>683</v>
      </c>
      <c r="C326" s="342" t="s">
        <v>684</v>
      </c>
      <c r="D326" s="342"/>
      <c r="E326" s="342"/>
      <c r="F326" s="234" t="s">
        <v>647</v>
      </c>
      <c r="G326" s="235">
        <v>1.08</v>
      </c>
      <c r="H326" s="236">
        <v>1</v>
      </c>
      <c r="I326" s="268">
        <v>1.08</v>
      </c>
      <c r="J326" s="238"/>
      <c r="K326" s="235"/>
      <c r="L326" s="238"/>
      <c r="M326" s="235"/>
      <c r="N326" s="239"/>
      <c r="EZ326" s="149"/>
      <c r="FA326" s="231"/>
      <c r="FB326" s="231" t="s">
        <v>684</v>
      </c>
      <c r="FC326" s="231" t="s">
        <v>9</v>
      </c>
      <c r="FD326" s="231" t="s">
        <v>9</v>
      </c>
      <c r="FJ326" s="231"/>
    </row>
    <row r="327" spans="1:167" s="117" customFormat="1" ht="15" x14ac:dyDescent="0.25">
      <c r="A327" s="240"/>
      <c r="B327" s="241"/>
      <c r="C327" s="341" t="s">
        <v>705</v>
      </c>
      <c r="D327" s="341"/>
      <c r="E327" s="341"/>
      <c r="F327" s="341"/>
      <c r="G327" s="341"/>
      <c r="H327" s="341"/>
      <c r="I327" s="341"/>
      <c r="J327" s="341"/>
      <c r="K327" s="341"/>
      <c r="L327" s="341"/>
      <c r="M327" s="341"/>
      <c r="N327" s="343"/>
      <c r="EZ327" s="149"/>
      <c r="FA327" s="231"/>
      <c r="FB327" s="231"/>
      <c r="FC327" s="231"/>
      <c r="FD327" s="231"/>
      <c r="FE327" s="164" t="s">
        <v>705</v>
      </c>
      <c r="FJ327" s="231"/>
    </row>
    <row r="328" spans="1:167" s="117" customFormat="1" ht="68.25" x14ac:dyDescent="0.25">
      <c r="A328" s="242"/>
      <c r="B328" s="243" t="s">
        <v>624</v>
      </c>
      <c r="C328" s="336" t="s">
        <v>625</v>
      </c>
      <c r="D328" s="336"/>
      <c r="E328" s="336"/>
      <c r="F328" s="336"/>
      <c r="G328" s="336"/>
      <c r="H328" s="336"/>
      <c r="I328" s="336"/>
      <c r="J328" s="336"/>
      <c r="K328" s="336"/>
      <c r="L328" s="336"/>
      <c r="M328" s="336"/>
      <c r="N328" s="345"/>
      <c r="EZ328" s="149"/>
      <c r="FA328" s="231"/>
      <c r="FB328" s="231"/>
      <c r="FC328" s="231"/>
      <c r="FD328" s="231"/>
      <c r="FF328" s="164" t="s">
        <v>625</v>
      </c>
      <c r="FJ328" s="231"/>
    </row>
    <row r="329" spans="1:167" s="117" customFormat="1" ht="15" x14ac:dyDescent="0.25">
      <c r="A329" s="242"/>
      <c r="B329" s="243" t="s">
        <v>699</v>
      </c>
      <c r="C329" s="336" t="s">
        <v>700</v>
      </c>
      <c r="D329" s="336"/>
      <c r="E329" s="336"/>
      <c r="F329" s="336"/>
      <c r="G329" s="336"/>
      <c r="H329" s="336"/>
      <c r="I329" s="336"/>
      <c r="J329" s="336"/>
      <c r="K329" s="336"/>
      <c r="L329" s="336"/>
      <c r="M329" s="336"/>
      <c r="N329" s="345"/>
      <c r="EZ329" s="149"/>
      <c r="FA329" s="231"/>
      <c r="FB329" s="231"/>
      <c r="FC329" s="231"/>
      <c r="FD329" s="231"/>
      <c r="FF329" s="164" t="s">
        <v>700</v>
      </c>
      <c r="FJ329" s="231"/>
    </row>
    <row r="330" spans="1:167" s="117" customFormat="1" ht="15" x14ac:dyDescent="0.25">
      <c r="A330" s="244"/>
      <c r="B330" s="243" t="s">
        <v>57</v>
      </c>
      <c r="C330" s="341" t="s">
        <v>64</v>
      </c>
      <c r="D330" s="341"/>
      <c r="E330" s="341"/>
      <c r="F330" s="245"/>
      <c r="G330" s="246"/>
      <c r="H330" s="246"/>
      <c r="I330" s="246"/>
      <c r="J330" s="249">
        <v>278.99</v>
      </c>
      <c r="K330" s="269">
        <v>1.2649999999999999</v>
      </c>
      <c r="L330" s="249">
        <v>381.16</v>
      </c>
      <c r="M330" s="248">
        <v>49.45</v>
      </c>
      <c r="N330" s="250">
        <v>18848.36</v>
      </c>
      <c r="EZ330" s="149"/>
      <c r="FA330" s="231"/>
      <c r="FB330" s="231"/>
      <c r="FC330" s="231"/>
      <c r="FD330" s="231"/>
      <c r="FG330" s="164" t="s">
        <v>64</v>
      </c>
      <c r="FJ330" s="231"/>
    </row>
    <row r="331" spans="1:167" s="117" customFormat="1" ht="15" x14ac:dyDescent="0.25">
      <c r="A331" s="244"/>
      <c r="B331" s="243" t="s">
        <v>75</v>
      </c>
      <c r="C331" s="341" t="s">
        <v>79</v>
      </c>
      <c r="D331" s="341"/>
      <c r="E331" s="341"/>
      <c r="F331" s="245"/>
      <c r="G331" s="246"/>
      <c r="H331" s="246"/>
      <c r="I331" s="246"/>
      <c r="J331" s="249">
        <v>90.04</v>
      </c>
      <c r="K331" s="248">
        <v>1.1499999999999999</v>
      </c>
      <c r="L331" s="249">
        <v>111.83</v>
      </c>
      <c r="M331" s="248">
        <v>14.53</v>
      </c>
      <c r="N331" s="250">
        <v>1624.89</v>
      </c>
      <c r="EZ331" s="149"/>
      <c r="FA331" s="231"/>
      <c r="FB331" s="231"/>
      <c r="FC331" s="231"/>
      <c r="FD331" s="231"/>
      <c r="FG331" s="164" t="s">
        <v>79</v>
      </c>
      <c r="FJ331" s="231"/>
    </row>
    <row r="332" spans="1:167" s="117" customFormat="1" ht="15" x14ac:dyDescent="0.25">
      <c r="A332" s="244"/>
      <c r="B332" s="243" t="s">
        <v>80</v>
      </c>
      <c r="C332" s="341" t="s">
        <v>81</v>
      </c>
      <c r="D332" s="341"/>
      <c r="E332" s="341"/>
      <c r="F332" s="245"/>
      <c r="G332" s="246"/>
      <c r="H332" s="246"/>
      <c r="I332" s="246"/>
      <c r="J332" s="249">
        <v>5.0199999999999996</v>
      </c>
      <c r="K332" s="248">
        <v>1.1499999999999999</v>
      </c>
      <c r="L332" s="249">
        <v>6.23</v>
      </c>
      <c r="M332" s="248">
        <v>49.45</v>
      </c>
      <c r="N332" s="251">
        <v>308.07</v>
      </c>
      <c r="EZ332" s="149"/>
      <c r="FA332" s="231"/>
      <c r="FB332" s="231"/>
      <c r="FC332" s="231"/>
      <c r="FD332" s="231"/>
      <c r="FG332" s="164" t="s">
        <v>81</v>
      </c>
      <c r="FJ332" s="231"/>
    </row>
    <row r="333" spans="1:167" s="117" customFormat="1" ht="15" x14ac:dyDescent="0.25">
      <c r="A333" s="244"/>
      <c r="B333" s="243" t="s">
        <v>82</v>
      </c>
      <c r="C333" s="341" t="s">
        <v>83</v>
      </c>
      <c r="D333" s="341"/>
      <c r="E333" s="341"/>
      <c r="F333" s="245"/>
      <c r="G333" s="246"/>
      <c r="H333" s="246"/>
      <c r="I333" s="246"/>
      <c r="J333" s="249">
        <v>37.630000000000003</v>
      </c>
      <c r="K333" s="246"/>
      <c r="L333" s="249">
        <v>40.64</v>
      </c>
      <c r="M333" s="248">
        <v>9.1199999999999992</v>
      </c>
      <c r="N333" s="251">
        <v>370.64</v>
      </c>
      <c r="EZ333" s="149"/>
      <c r="FA333" s="231"/>
      <c r="FB333" s="231"/>
      <c r="FC333" s="231"/>
      <c r="FD333" s="231"/>
      <c r="FG333" s="164" t="s">
        <v>83</v>
      </c>
      <c r="FJ333" s="231"/>
    </row>
    <row r="334" spans="1:167" s="117" customFormat="1" ht="15" x14ac:dyDescent="0.25">
      <c r="A334" s="252"/>
      <c r="B334" s="243"/>
      <c r="C334" s="341" t="s">
        <v>65</v>
      </c>
      <c r="D334" s="341"/>
      <c r="E334" s="341"/>
      <c r="F334" s="245" t="s">
        <v>66</v>
      </c>
      <c r="G334" s="248">
        <v>29.68</v>
      </c>
      <c r="H334" s="269">
        <v>1.2649999999999999</v>
      </c>
      <c r="I334" s="274">
        <v>40.548816000000002</v>
      </c>
      <c r="J334" s="254"/>
      <c r="K334" s="246"/>
      <c r="L334" s="254"/>
      <c r="M334" s="246"/>
      <c r="N334" s="255"/>
      <c r="EZ334" s="149"/>
      <c r="FA334" s="231"/>
      <c r="FB334" s="231"/>
      <c r="FC334" s="231"/>
      <c r="FD334" s="231"/>
      <c r="FH334" s="164" t="s">
        <v>65</v>
      </c>
      <c r="FJ334" s="231"/>
    </row>
    <row r="335" spans="1:167" s="117" customFormat="1" ht="15" x14ac:dyDescent="0.25">
      <c r="A335" s="252"/>
      <c r="B335" s="243"/>
      <c r="C335" s="341" t="s">
        <v>84</v>
      </c>
      <c r="D335" s="341"/>
      <c r="E335" s="341"/>
      <c r="F335" s="245" t="s">
        <v>66</v>
      </c>
      <c r="G335" s="271">
        <v>0.4</v>
      </c>
      <c r="H335" s="248">
        <v>1.1499999999999999</v>
      </c>
      <c r="I335" s="270">
        <v>0.49680000000000002</v>
      </c>
      <c r="J335" s="254"/>
      <c r="K335" s="246"/>
      <c r="L335" s="254"/>
      <c r="M335" s="246"/>
      <c r="N335" s="255"/>
      <c r="EZ335" s="149"/>
      <c r="FA335" s="231"/>
      <c r="FB335" s="231"/>
      <c r="FC335" s="231"/>
      <c r="FD335" s="231"/>
      <c r="FH335" s="164" t="s">
        <v>84</v>
      </c>
      <c r="FJ335" s="231"/>
    </row>
    <row r="336" spans="1:167" s="117" customFormat="1" ht="15" x14ac:dyDescent="0.25">
      <c r="A336" s="240"/>
      <c r="B336" s="243"/>
      <c r="C336" s="344" t="s">
        <v>67</v>
      </c>
      <c r="D336" s="344"/>
      <c r="E336" s="344"/>
      <c r="F336" s="256"/>
      <c r="G336" s="257"/>
      <c r="H336" s="257"/>
      <c r="I336" s="257"/>
      <c r="J336" s="259">
        <v>406.66</v>
      </c>
      <c r="K336" s="257"/>
      <c r="L336" s="259">
        <v>533.63</v>
      </c>
      <c r="M336" s="257"/>
      <c r="N336" s="260">
        <v>20843.89</v>
      </c>
      <c r="EZ336" s="149"/>
      <c r="FA336" s="231"/>
      <c r="FB336" s="231"/>
      <c r="FC336" s="231"/>
      <c r="FD336" s="231"/>
      <c r="FI336" s="164" t="s">
        <v>67</v>
      </c>
      <c r="FJ336" s="231"/>
    </row>
    <row r="337" spans="1:167" s="117" customFormat="1" ht="15" x14ac:dyDescent="0.25">
      <c r="A337" s="252"/>
      <c r="B337" s="243"/>
      <c r="C337" s="341" t="s">
        <v>68</v>
      </c>
      <c r="D337" s="341"/>
      <c r="E337" s="341"/>
      <c r="F337" s="245"/>
      <c r="G337" s="246"/>
      <c r="H337" s="246"/>
      <c r="I337" s="246"/>
      <c r="J337" s="254"/>
      <c r="K337" s="246"/>
      <c r="L337" s="249">
        <v>387.39</v>
      </c>
      <c r="M337" s="246"/>
      <c r="N337" s="250">
        <v>19156.43</v>
      </c>
      <c r="EZ337" s="149"/>
      <c r="FA337" s="231"/>
      <c r="FB337" s="231"/>
      <c r="FC337" s="231"/>
      <c r="FD337" s="231"/>
      <c r="FH337" s="164" t="s">
        <v>68</v>
      </c>
      <c r="FJ337" s="231"/>
    </row>
    <row r="338" spans="1:167" s="117" customFormat="1" ht="23.25" x14ac:dyDescent="0.25">
      <c r="A338" s="252"/>
      <c r="B338" s="243" t="s">
        <v>649</v>
      </c>
      <c r="C338" s="341" t="s">
        <v>650</v>
      </c>
      <c r="D338" s="341"/>
      <c r="E338" s="341"/>
      <c r="F338" s="245" t="s">
        <v>71</v>
      </c>
      <c r="G338" s="261">
        <v>97</v>
      </c>
      <c r="H338" s="246"/>
      <c r="I338" s="261">
        <v>97</v>
      </c>
      <c r="J338" s="254"/>
      <c r="K338" s="246"/>
      <c r="L338" s="249">
        <v>375.77</v>
      </c>
      <c r="M338" s="246"/>
      <c r="N338" s="250">
        <v>18581.740000000002</v>
      </c>
      <c r="EZ338" s="149"/>
      <c r="FA338" s="231"/>
      <c r="FB338" s="231"/>
      <c r="FC338" s="231"/>
      <c r="FD338" s="231"/>
      <c r="FH338" s="164" t="s">
        <v>650</v>
      </c>
      <c r="FJ338" s="231"/>
    </row>
    <row r="339" spans="1:167" s="117" customFormat="1" ht="23.25" x14ac:dyDescent="0.25">
      <c r="A339" s="252"/>
      <c r="B339" s="243" t="s">
        <v>651</v>
      </c>
      <c r="C339" s="341" t="s">
        <v>652</v>
      </c>
      <c r="D339" s="341"/>
      <c r="E339" s="341"/>
      <c r="F339" s="245" t="s">
        <v>71</v>
      </c>
      <c r="G339" s="261">
        <v>51</v>
      </c>
      <c r="H339" s="246"/>
      <c r="I339" s="261">
        <v>51</v>
      </c>
      <c r="J339" s="254"/>
      <c r="K339" s="246"/>
      <c r="L339" s="249">
        <v>197.57</v>
      </c>
      <c r="M339" s="246"/>
      <c r="N339" s="250">
        <v>9769.7800000000007</v>
      </c>
      <c r="EZ339" s="149"/>
      <c r="FA339" s="231"/>
      <c r="FB339" s="231"/>
      <c r="FC339" s="231"/>
      <c r="FD339" s="231"/>
      <c r="FH339" s="164" t="s">
        <v>652</v>
      </c>
      <c r="FJ339" s="231"/>
    </row>
    <row r="340" spans="1:167" s="117" customFormat="1" ht="15" x14ac:dyDescent="0.25">
      <c r="A340" s="262"/>
      <c r="B340" s="263"/>
      <c r="C340" s="342" t="s">
        <v>74</v>
      </c>
      <c r="D340" s="342"/>
      <c r="E340" s="342"/>
      <c r="F340" s="234"/>
      <c r="G340" s="235"/>
      <c r="H340" s="235"/>
      <c r="I340" s="235"/>
      <c r="J340" s="238"/>
      <c r="K340" s="235"/>
      <c r="L340" s="267">
        <v>1106.97</v>
      </c>
      <c r="M340" s="257"/>
      <c r="N340" s="265">
        <v>49195.41</v>
      </c>
      <c r="EZ340" s="149"/>
      <c r="FA340" s="231"/>
      <c r="FB340" s="231"/>
      <c r="FC340" s="231"/>
      <c r="FD340" s="231"/>
      <c r="FJ340" s="231" t="s">
        <v>74</v>
      </c>
    </row>
    <row r="341" spans="1:167" s="117" customFormat="1" ht="45" x14ac:dyDescent="0.25">
      <c r="A341" s="232" t="s">
        <v>243</v>
      </c>
      <c r="B341" s="233" t="s">
        <v>583</v>
      </c>
      <c r="C341" s="342" t="s">
        <v>584</v>
      </c>
      <c r="D341" s="342"/>
      <c r="E341" s="342"/>
      <c r="F341" s="234" t="s">
        <v>290</v>
      </c>
      <c r="G341" s="235">
        <v>110.16</v>
      </c>
      <c r="H341" s="236">
        <v>1</v>
      </c>
      <c r="I341" s="268">
        <v>110.16</v>
      </c>
      <c r="J341" s="264">
        <v>169.63</v>
      </c>
      <c r="K341" s="266">
        <v>1.04236</v>
      </c>
      <c r="L341" s="267">
        <v>19478</v>
      </c>
      <c r="M341" s="268">
        <v>9.1199999999999992</v>
      </c>
      <c r="N341" s="265">
        <v>177639.36</v>
      </c>
      <c r="EZ341" s="149"/>
      <c r="FA341" s="231"/>
      <c r="FB341" s="231" t="s">
        <v>584</v>
      </c>
      <c r="FC341" s="231" t="s">
        <v>9</v>
      </c>
      <c r="FD341" s="231" t="s">
        <v>9</v>
      </c>
      <c r="FJ341" s="231"/>
    </row>
    <row r="342" spans="1:167" s="117" customFormat="1" ht="15" x14ac:dyDescent="0.25">
      <c r="A342" s="240"/>
      <c r="B342" s="241"/>
      <c r="C342" s="341" t="s">
        <v>706</v>
      </c>
      <c r="D342" s="341"/>
      <c r="E342" s="341"/>
      <c r="F342" s="341"/>
      <c r="G342" s="341"/>
      <c r="H342" s="341"/>
      <c r="I342" s="341"/>
      <c r="J342" s="341"/>
      <c r="K342" s="341"/>
      <c r="L342" s="341"/>
      <c r="M342" s="341"/>
      <c r="N342" s="343"/>
      <c r="EZ342" s="149"/>
      <c r="FA342" s="231"/>
      <c r="FB342" s="231"/>
      <c r="FC342" s="231"/>
      <c r="FD342" s="231"/>
      <c r="FE342" s="164" t="s">
        <v>706</v>
      </c>
      <c r="FJ342" s="231"/>
    </row>
    <row r="343" spans="1:167" s="117" customFormat="1" ht="15" x14ac:dyDescent="0.25">
      <c r="A343" s="240"/>
      <c r="B343" s="241"/>
      <c r="C343" s="341" t="s">
        <v>687</v>
      </c>
      <c r="D343" s="341"/>
      <c r="E343" s="341"/>
      <c r="F343" s="341"/>
      <c r="G343" s="341"/>
      <c r="H343" s="341"/>
      <c r="I343" s="341"/>
      <c r="J343" s="341"/>
      <c r="K343" s="341"/>
      <c r="L343" s="341"/>
      <c r="M343" s="341"/>
      <c r="N343" s="343"/>
      <c r="EZ343" s="149"/>
      <c r="FA343" s="231"/>
      <c r="FB343" s="231"/>
      <c r="FC343" s="231"/>
      <c r="FD343" s="231"/>
      <c r="FJ343" s="231"/>
      <c r="FK343" s="164" t="s">
        <v>687</v>
      </c>
    </row>
    <row r="344" spans="1:167" s="117" customFormat="1" ht="15" x14ac:dyDescent="0.25">
      <c r="A344" s="242"/>
      <c r="B344" s="243"/>
      <c r="C344" s="336" t="s">
        <v>631</v>
      </c>
      <c r="D344" s="336"/>
      <c r="E344" s="336"/>
      <c r="F344" s="336"/>
      <c r="G344" s="336"/>
      <c r="H344" s="336"/>
      <c r="I344" s="336"/>
      <c r="J344" s="336"/>
      <c r="K344" s="336"/>
      <c r="L344" s="336"/>
      <c r="M344" s="336"/>
      <c r="N344" s="345"/>
      <c r="EZ344" s="149"/>
      <c r="FA344" s="231"/>
      <c r="FB344" s="231"/>
      <c r="FC344" s="231"/>
      <c r="FD344" s="231"/>
      <c r="FF344" s="164" t="s">
        <v>631</v>
      </c>
      <c r="FJ344" s="231"/>
    </row>
    <row r="345" spans="1:167" s="117" customFormat="1" ht="15" x14ac:dyDescent="0.25">
      <c r="A345" s="242"/>
      <c r="B345" s="243"/>
      <c r="C345" s="336" t="s">
        <v>632</v>
      </c>
      <c r="D345" s="336"/>
      <c r="E345" s="336"/>
      <c r="F345" s="336"/>
      <c r="G345" s="336"/>
      <c r="H345" s="336"/>
      <c r="I345" s="336"/>
      <c r="J345" s="336"/>
      <c r="K345" s="336"/>
      <c r="L345" s="336"/>
      <c r="M345" s="336"/>
      <c r="N345" s="345"/>
      <c r="EZ345" s="149"/>
      <c r="FA345" s="231"/>
      <c r="FB345" s="231"/>
      <c r="FC345" s="231"/>
      <c r="FD345" s="231"/>
      <c r="FF345" s="164" t="s">
        <v>632</v>
      </c>
      <c r="FJ345" s="231"/>
    </row>
    <row r="346" spans="1:167" s="117" customFormat="1" ht="15" x14ac:dyDescent="0.25">
      <c r="A346" s="262"/>
      <c r="B346" s="263"/>
      <c r="C346" s="342" t="s">
        <v>74</v>
      </c>
      <c r="D346" s="342"/>
      <c r="E346" s="342"/>
      <c r="F346" s="234"/>
      <c r="G346" s="235"/>
      <c r="H346" s="235"/>
      <c r="I346" s="235"/>
      <c r="J346" s="238"/>
      <c r="K346" s="235"/>
      <c r="L346" s="267">
        <v>19478</v>
      </c>
      <c r="M346" s="257"/>
      <c r="N346" s="265">
        <v>177639.36</v>
      </c>
      <c r="EZ346" s="149"/>
      <c r="FA346" s="231"/>
      <c r="FB346" s="231"/>
      <c r="FC346" s="231"/>
      <c r="FD346" s="231"/>
      <c r="FJ346" s="231" t="s">
        <v>74</v>
      </c>
    </row>
    <row r="347" spans="1:167" s="117" customFormat="1" ht="34.5" x14ac:dyDescent="0.25">
      <c r="A347" s="232" t="s">
        <v>246</v>
      </c>
      <c r="B347" s="233" t="s">
        <v>683</v>
      </c>
      <c r="C347" s="342" t="s">
        <v>684</v>
      </c>
      <c r="D347" s="342"/>
      <c r="E347" s="342"/>
      <c r="F347" s="234" t="s">
        <v>647</v>
      </c>
      <c r="G347" s="235">
        <v>0.2</v>
      </c>
      <c r="H347" s="236">
        <v>1</v>
      </c>
      <c r="I347" s="277">
        <v>0.2</v>
      </c>
      <c r="J347" s="238"/>
      <c r="K347" s="235"/>
      <c r="L347" s="238"/>
      <c r="M347" s="235"/>
      <c r="N347" s="239"/>
      <c r="EZ347" s="149"/>
      <c r="FA347" s="231"/>
      <c r="FB347" s="231" t="s">
        <v>684</v>
      </c>
      <c r="FC347" s="231" t="s">
        <v>9</v>
      </c>
      <c r="FD347" s="231" t="s">
        <v>9</v>
      </c>
      <c r="FJ347" s="231"/>
    </row>
    <row r="348" spans="1:167" s="117" customFormat="1" ht="15" x14ac:dyDescent="0.25">
      <c r="A348" s="240"/>
      <c r="B348" s="241"/>
      <c r="C348" s="341" t="s">
        <v>707</v>
      </c>
      <c r="D348" s="341"/>
      <c r="E348" s="341"/>
      <c r="F348" s="341"/>
      <c r="G348" s="341"/>
      <c r="H348" s="341"/>
      <c r="I348" s="341"/>
      <c r="J348" s="341"/>
      <c r="K348" s="341"/>
      <c r="L348" s="341"/>
      <c r="M348" s="341"/>
      <c r="N348" s="343"/>
      <c r="EZ348" s="149"/>
      <c r="FA348" s="231"/>
      <c r="FB348" s="231"/>
      <c r="FC348" s="231"/>
      <c r="FD348" s="231"/>
      <c r="FE348" s="164" t="s">
        <v>707</v>
      </c>
      <c r="FJ348" s="231"/>
    </row>
    <row r="349" spans="1:167" s="117" customFormat="1" ht="68.25" x14ac:dyDescent="0.25">
      <c r="A349" s="242"/>
      <c r="B349" s="243" t="s">
        <v>624</v>
      </c>
      <c r="C349" s="336" t="s">
        <v>625</v>
      </c>
      <c r="D349" s="336"/>
      <c r="E349" s="336"/>
      <c r="F349" s="336"/>
      <c r="G349" s="336"/>
      <c r="H349" s="336"/>
      <c r="I349" s="336"/>
      <c r="J349" s="336"/>
      <c r="K349" s="336"/>
      <c r="L349" s="336"/>
      <c r="M349" s="336"/>
      <c r="N349" s="345"/>
      <c r="EZ349" s="149"/>
      <c r="FA349" s="231"/>
      <c r="FB349" s="231"/>
      <c r="FC349" s="231"/>
      <c r="FD349" s="231"/>
      <c r="FF349" s="164" t="s">
        <v>625</v>
      </c>
      <c r="FJ349" s="231"/>
    </row>
    <row r="350" spans="1:167" s="117" customFormat="1" ht="15" x14ac:dyDescent="0.25">
      <c r="A350" s="242"/>
      <c r="B350" s="243" t="s">
        <v>699</v>
      </c>
      <c r="C350" s="336" t="s">
        <v>700</v>
      </c>
      <c r="D350" s="336"/>
      <c r="E350" s="336"/>
      <c r="F350" s="336"/>
      <c r="G350" s="336"/>
      <c r="H350" s="336"/>
      <c r="I350" s="336"/>
      <c r="J350" s="336"/>
      <c r="K350" s="336"/>
      <c r="L350" s="336"/>
      <c r="M350" s="336"/>
      <c r="N350" s="345"/>
      <c r="EZ350" s="149"/>
      <c r="FA350" s="231"/>
      <c r="FB350" s="231"/>
      <c r="FC350" s="231"/>
      <c r="FD350" s="231"/>
      <c r="FF350" s="164" t="s">
        <v>700</v>
      </c>
      <c r="FJ350" s="231"/>
    </row>
    <row r="351" spans="1:167" s="117" customFormat="1" ht="15" x14ac:dyDescent="0.25">
      <c r="A351" s="244"/>
      <c r="B351" s="243" t="s">
        <v>57</v>
      </c>
      <c r="C351" s="341" t="s">
        <v>64</v>
      </c>
      <c r="D351" s="341"/>
      <c r="E351" s="341"/>
      <c r="F351" s="245"/>
      <c r="G351" s="246"/>
      <c r="H351" s="246"/>
      <c r="I351" s="246"/>
      <c r="J351" s="249">
        <v>278.99</v>
      </c>
      <c r="K351" s="269">
        <v>1.2649999999999999</v>
      </c>
      <c r="L351" s="249">
        <v>70.58</v>
      </c>
      <c r="M351" s="248">
        <v>49.45</v>
      </c>
      <c r="N351" s="250">
        <v>3490.18</v>
      </c>
      <c r="EZ351" s="149"/>
      <c r="FA351" s="231"/>
      <c r="FB351" s="231"/>
      <c r="FC351" s="231"/>
      <c r="FD351" s="231"/>
      <c r="FG351" s="164" t="s">
        <v>64</v>
      </c>
      <c r="FJ351" s="231"/>
    </row>
    <row r="352" spans="1:167" s="117" customFormat="1" ht="15" x14ac:dyDescent="0.25">
      <c r="A352" s="244"/>
      <c r="B352" s="243" t="s">
        <v>75</v>
      </c>
      <c r="C352" s="341" t="s">
        <v>79</v>
      </c>
      <c r="D352" s="341"/>
      <c r="E352" s="341"/>
      <c r="F352" s="245"/>
      <c r="G352" s="246"/>
      <c r="H352" s="246"/>
      <c r="I352" s="246"/>
      <c r="J352" s="249">
        <v>90.04</v>
      </c>
      <c r="K352" s="248">
        <v>1.1499999999999999</v>
      </c>
      <c r="L352" s="249">
        <v>20.71</v>
      </c>
      <c r="M352" s="248">
        <v>14.53</v>
      </c>
      <c r="N352" s="251">
        <v>300.92</v>
      </c>
      <c r="EZ352" s="149"/>
      <c r="FA352" s="231"/>
      <c r="FB352" s="231"/>
      <c r="FC352" s="231"/>
      <c r="FD352" s="231"/>
      <c r="FG352" s="164" t="s">
        <v>79</v>
      </c>
      <c r="FJ352" s="231"/>
    </row>
    <row r="353" spans="1:167" s="117" customFormat="1" ht="15" x14ac:dyDescent="0.25">
      <c r="A353" s="244"/>
      <c r="B353" s="243" t="s">
        <v>80</v>
      </c>
      <c r="C353" s="341" t="s">
        <v>81</v>
      </c>
      <c r="D353" s="341"/>
      <c r="E353" s="341"/>
      <c r="F353" s="245"/>
      <c r="G353" s="246"/>
      <c r="H353" s="246"/>
      <c r="I353" s="246"/>
      <c r="J353" s="249">
        <v>5.0199999999999996</v>
      </c>
      <c r="K353" s="248">
        <v>1.1499999999999999</v>
      </c>
      <c r="L353" s="249">
        <v>1.1499999999999999</v>
      </c>
      <c r="M353" s="248">
        <v>49.45</v>
      </c>
      <c r="N353" s="251">
        <v>56.87</v>
      </c>
      <c r="EZ353" s="149"/>
      <c r="FA353" s="231"/>
      <c r="FB353" s="231"/>
      <c r="FC353" s="231"/>
      <c r="FD353" s="231"/>
      <c r="FG353" s="164" t="s">
        <v>81</v>
      </c>
      <c r="FJ353" s="231"/>
    </row>
    <row r="354" spans="1:167" s="117" customFormat="1" ht="15" x14ac:dyDescent="0.25">
      <c r="A354" s="244"/>
      <c r="B354" s="243" t="s">
        <v>82</v>
      </c>
      <c r="C354" s="341" t="s">
        <v>83</v>
      </c>
      <c r="D354" s="341"/>
      <c r="E354" s="341"/>
      <c r="F354" s="245"/>
      <c r="G354" s="246"/>
      <c r="H354" s="246"/>
      <c r="I354" s="246"/>
      <c r="J354" s="249">
        <v>37.630000000000003</v>
      </c>
      <c r="K354" s="246"/>
      <c r="L354" s="249">
        <v>7.53</v>
      </c>
      <c r="M354" s="248">
        <v>9.1199999999999992</v>
      </c>
      <c r="N354" s="251">
        <v>68.67</v>
      </c>
      <c r="EZ354" s="149"/>
      <c r="FA354" s="231"/>
      <c r="FB354" s="231"/>
      <c r="FC354" s="231"/>
      <c r="FD354" s="231"/>
      <c r="FG354" s="164" t="s">
        <v>83</v>
      </c>
      <c r="FJ354" s="231"/>
    </row>
    <row r="355" spans="1:167" s="117" customFormat="1" ht="15" x14ac:dyDescent="0.25">
      <c r="A355" s="252"/>
      <c r="B355" s="243"/>
      <c r="C355" s="341" t="s">
        <v>65</v>
      </c>
      <c r="D355" s="341"/>
      <c r="E355" s="341"/>
      <c r="F355" s="245" t="s">
        <v>66</v>
      </c>
      <c r="G355" s="248">
        <v>29.68</v>
      </c>
      <c r="H355" s="269">
        <v>1.2649999999999999</v>
      </c>
      <c r="I355" s="272">
        <v>7.5090399999999997</v>
      </c>
      <c r="J355" s="254"/>
      <c r="K355" s="246"/>
      <c r="L355" s="254"/>
      <c r="M355" s="246"/>
      <c r="N355" s="255"/>
      <c r="EZ355" s="149"/>
      <c r="FA355" s="231"/>
      <c r="FB355" s="231"/>
      <c r="FC355" s="231"/>
      <c r="FD355" s="231"/>
      <c r="FH355" s="164" t="s">
        <v>65</v>
      </c>
      <c r="FJ355" s="231"/>
    </row>
    <row r="356" spans="1:167" s="117" customFormat="1" ht="15" x14ac:dyDescent="0.25">
      <c r="A356" s="252"/>
      <c r="B356" s="243"/>
      <c r="C356" s="341" t="s">
        <v>84</v>
      </c>
      <c r="D356" s="341"/>
      <c r="E356" s="341"/>
      <c r="F356" s="245" t="s">
        <v>66</v>
      </c>
      <c r="G356" s="271">
        <v>0.4</v>
      </c>
      <c r="H356" s="248">
        <v>1.1499999999999999</v>
      </c>
      <c r="I356" s="269">
        <v>9.1999999999999998E-2</v>
      </c>
      <c r="J356" s="254"/>
      <c r="K356" s="246"/>
      <c r="L356" s="254"/>
      <c r="M356" s="246"/>
      <c r="N356" s="255"/>
      <c r="EZ356" s="149"/>
      <c r="FA356" s="231"/>
      <c r="FB356" s="231"/>
      <c r="FC356" s="231"/>
      <c r="FD356" s="231"/>
      <c r="FH356" s="164" t="s">
        <v>84</v>
      </c>
      <c r="FJ356" s="231"/>
    </row>
    <row r="357" spans="1:167" s="117" customFormat="1" ht="15" x14ac:dyDescent="0.25">
      <c r="A357" s="240"/>
      <c r="B357" s="243"/>
      <c r="C357" s="344" t="s">
        <v>67</v>
      </c>
      <c r="D357" s="344"/>
      <c r="E357" s="344"/>
      <c r="F357" s="256"/>
      <c r="G357" s="257"/>
      <c r="H357" s="257"/>
      <c r="I357" s="257"/>
      <c r="J357" s="259">
        <v>406.66</v>
      </c>
      <c r="K357" s="257"/>
      <c r="L357" s="259">
        <v>98.82</v>
      </c>
      <c r="M357" s="257"/>
      <c r="N357" s="260">
        <v>3859.77</v>
      </c>
      <c r="EZ357" s="149"/>
      <c r="FA357" s="231"/>
      <c r="FB357" s="231"/>
      <c r="FC357" s="231"/>
      <c r="FD357" s="231"/>
      <c r="FI357" s="164" t="s">
        <v>67</v>
      </c>
      <c r="FJ357" s="231"/>
    </row>
    <row r="358" spans="1:167" s="117" customFormat="1" ht="15" x14ac:dyDescent="0.25">
      <c r="A358" s="252"/>
      <c r="B358" s="243"/>
      <c r="C358" s="341" t="s">
        <v>68</v>
      </c>
      <c r="D358" s="341"/>
      <c r="E358" s="341"/>
      <c r="F358" s="245"/>
      <c r="G358" s="246"/>
      <c r="H358" s="246"/>
      <c r="I358" s="246"/>
      <c r="J358" s="254"/>
      <c r="K358" s="246"/>
      <c r="L358" s="249">
        <v>71.73</v>
      </c>
      <c r="M358" s="246"/>
      <c r="N358" s="250">
        <v>3547.05</v>
      </c>
      <c r="EZ358" s="149"/>
      <c r="FA358" s="231"/>
      <c r="FB358" s="231"/>
      <c r="FC358" s="231"/>
      <c r="FD358" s="231"/>
      <c r="FH358" s="164" t="s">
        <v>68</v>
      </c>
      <c r="FJ358" s="231"/>
    </row>
    <row r="359" spans="1:167" s="117" customFormat="1" ht="23.25" x14ac:dyDescent="0.25">
      <c r="A359" s="252"/>
      <c r="B359" s="243" t="s">
        <v>649</v>
      </c>
      <c r="C359" s="341" t="s">
        <v>650</v>
      </c>
      <c r="D359" s="341"/>
      <c r="E359" s="341"/>
      <c r="F359" s="245" t="s">
        <v>71</v>
      </c>
      <c r="G359" s="261">
        <v>97</v>
      </c>
      <c r="H359" s="246"/>
      <c r="I359" s="261">
        <v>97</v>
      </c>
      <c r="J359" s="254"/>
      <c r="K359" s="246"/>
      <c r="L359" s="249">
        <v>69.58</v>
      </c>
      <c r="M359" s="246"/>
      <c r="N359" s="250">
        <v>3440.64</v>
      </c>
      <c r="EZ359" s="149"/>
      <c r="FA359" s="231"/>
      <c r="FB359" s="231"/>
      <c r="FC359" s="231"/>
      <c r="FD359" s="231"/>
      <c r="FH359" s="164" t="s">
        <v>650</v>
      </c>
      <c r="FJ359" s="231"/>
    </row>
    <row r="360" spans="1:167" s="117" customFormat="1" ht="23.25" x14ac:dyDescent="0.25">
      <c r="A360" s="252"/>
      <c r="B360" s="243" t="s">
        <v>651</v>
      </c>
      <c r="C360" s="341" t="s">
        <v>652</v>
      </c>
      <c r="D360" s="341"/>
      <c r="E360" s="341"/>
      <c r="F360" s="245" t="s">
        <v>71</v>
      </c>
      <c r="G360" s="261">
        <v>51</v>
      </c>
      <c r="H360" s="246"/>
      <c r="I360" s="261">
        <v>51</v>
      </c>
      <c r="J360" s="254"/>
      <c r="K360" s="246"/>
      <c r="L360" s="249">
        <v>36.58</v>
      </c>
      <c r="M360" s="246"/>
      <c r="N360" s="250">
        <v>1809</v>
      </c>
      <c r="EZ360" s="149"/>
      <c r="FA360" s="231"/>
      <c r="FB360" s="231"/>
      <c r="FC360" s="231"/>
      <c r="FD360" s="231"/>
      <c r="FH360" s="164" t="s">
        <v>652</v>
      </c>
      <c r="FJ360" s="231"/>
    </row>
    <row r="361" spans="1:167" s="117" customFormat="1" ht="15" x14ac:dyDescent="0.25">
      <c r="A361" s="262"/>
      <c r="B361" s="263"/>
      <c r="C361" s="342" t="s">
        <v>74</v>
      </c>
      <c r="D361" s="342"/>
      <c r="E361" s="342"/>
      <c r="F361" s="234"/>
      <c r="G361" s="235"/>
      <c r="H361" s="235"/>
      <c r="I361" s="235"/>
      <c r="J361" s="238"/>
      <c r="K361" s="235"/>
      <c r="L361" s="264">
        <v>204.98</v>
      </c>
      <c r="M361" s="257"/>
      <c r="N361" s="265">
        <v>9109.41</v>
      </c>
      <c r="EZ361" s="149"/>
      <c r="FA361" s="231"/>
      <c r="FB361" s="231"/>
      <c r="FC361" s="231"/>
      <c r="FD361" s="231"/>
      <c r="FJ361" s="231" t="s">
        <v>74</v>
      </c>
    </row>
    <row r="362" spans="1:167" s="117" customFormat="1" ht="45" x14ac:dyDescent="0.25">
      <c r="A362" s="232" t="s">
        <v>250</v>
      </c>
      <c r="B362" s="233" t="s">
        <v>583</v>
      </c>
      <c r="C362" s="342" t="s">
        <v>584</v>
      </c>
      <c r="D362" s="342"/>
      <c r="E362" s="342"/>
      <c r="F362" s="234" t="s">
        <v>290</v>
      </c>
      <c r="G362" s="235">
        <v>20.399999999999999</v>
      </c>
      <c r="H362" s="236">
        <v>1</v>
      </c>
      <c r="I362" s="277">
        <v>20.399999999999999</v>
      </c>
      <c r="J362" s="264">
        <v>169.63</v>
      </c>
      <c r="K362" s="266">
        <v>1.04236</v>
      </c>
      <c r="L362" s="267">
        <v>3607.04</v>
      </c>
      <c r="M362" s="268">
        <v>9.1199999999999992</v>
      </c>
      <c r="N362" s="265">
        <v>32896.199999999997</v>
      </c>
      <c r="EZ362" s="149"/>
      <c r="FA362" s="231"/>
      <c r="FB362" s="231" t="s">
        <v>584</v>
      </c>
      <c r="FC362" s="231" t="s">
        <v>9</v>
      </c>
      <c r="FD362" s="231" t="s">
        <v>9</v>
      </c>
      <c r="FJ362" s="231"/>
    </row>
    <row r="363" spans="1:167" s="117" customFormat="1" ht="15" x14ac:dyDescent="0.25">
      <c r="A363" s="240"/>
      <c r="B363" s="241"/>
      <c r="C363" s="341" t="s">
        <v>708</v>
      </c>
      <c r="D363" s="341"/>
      <c r="E363" s="341"/>
      <c r="F363" s="341"/>
      <c r="G363" s="341"/>
      <c r="H363" s="341"/>
      <c r="I363" s="341"/>
      <c r="J363" s="341"/>
      <c r="K363" s="341"/>
      <c r="L363" s="341"/>
      <c r="M363" s="341"/>
      <c r="N363" s="343"/>
      <c r="EZ363" s="149"/>
      <c r="FA363" s="231"/>
      <c r="FB363" s="231"/>
      <c r="FC363" s="231"/>
      <c r="FD363" s="231"/>
      <c r="FE363" s="164" t="s">
        <v>708</v>
      </c>
      <c r="FJ363" s="231"/>
    </row>
    <row r="364" spans="1:167" s="117" customFormat="1" ht="15" x14ac:dyDescent="0.25">
      <c r="A364" s="240"/>
      <c r="B364" s="241"/>
      <c r="C364" s="341" t="s">
        <v>687</v>
      </c>
      <c r="D364" s="341"/>
      <c r="E364" s="341"/>
      <c r="F364" s="341"/>
      <c r="G364" s="341"/>
      <c r="H364" s="341"/>
      <c r="I364" s="341"/>
      <c r="J364" s="341"/>
      <c r="K364" s="341"/>
      <c r="L364" s="341"/>
      <c r="M364" s="341"/>
      <c r="N364" s="343"/>
      <c r="EZ364" s="149"/>
      <c r="FA364" s="231"/>
      <c r="FB364" s="231"/>
      <c r="FC364" s="231"/>
      <c r="FD364" s="231"/>
      <c r="FJ364" s="231"/>
      <c r="FK364" s="164" t="s">
        <v>687</v>
      </c>
    </row>
    <row r="365" spans="1:167" s="117" customFormat="1" ht="15" x14ac:dyDescent="0.25">
      <c r="A365" s="242"/>
      <c r="B365" s="243"/>
      <c r="C365" s="336" t="s">
        <v>631</v>
      </c>
      <c r="D365" s="336"/>
      <c r="E365" s="336"/>
      <c r="F365" s="336"/>
      <c r="G365" s="336"/>
      <c r="H365" s="336"/>
      <c r="I365" s="336"/>
      <c r="J365" s="336"/>
      <c r="K365" s="336"/>
      <c r="L365" s="336"/>
      <c r="M365" s="336"/>
      <c r="N365" s="345"/>
      <c r="EZ365" s="149"/>
      <c r="FA365" s="231"/>
      <c r="FB365" s="231"/>
      <c r="FC365" s="231"/>
      <c r="FD365" s="231"/>
      <c r="FF365" s="164" t="s">
        <v>631</v>
      </c>
      <c r="FJ365" s="231"/>
    </row>
    <row r="366" spans="1:167" s="117" customFormat="1" ht="15" x14ac:dyDescent="0.25">
      <c r="A366" s="242"/>
      <c r="B366" s="243"/>
      <c r="C366" s="336" t="s">
        <v>632</v>
      </c>
      <c r="D366" s="336"/>
      <c r="E366" s="336"/>
      <c r="F366" s="336"/>
      <c r="G366" s="336"/>
      <c r="H366" s="336"/>
      <c r="I366" s="336"/>
      <c r="J366" s="336"/>
      <c r="K366" s="336"/>
      <c r="L366" s="336"/>
      <c r="M366" s="336"/>
      <c r="N366" s="345"/>
      <c r="EZ366" s="149"/>
      <c r="FA366" s="231"/>
      <c r="FB366" s="231"/>
      <c r="FC366" s="231"/>
      <c r="FD366" s="231"/>
      <c r="FF366" s="164" t="s">
        <v>632</v>
      </c>
      <c r="FJ366" s="231"/>
    </row>
    <row r="367" spans="1:167" s="117" customFormat="1" ht="15" x14ac:dyDescent="0.25">
      <c r="A367" s="262"/>
      <c r="B367" s="263"/>
      <c r="C367" s="342" t="s">
        <v>74</v>
      </c>
      <c r="D367" s="342"/>
      <c r="E367" s="342"/>
      <c r="F367" s="234"/>
      <c r="G367" s="235"/>
      <c r="H367" s="235"/>
      <c r="I367" s="235"/>
      <c r="J367" s="238"/>
      <c r="K367" s="235"/>
      <c r="L367" s="267">
        <v>3607.04</v>
      </c>
      <c r="M367" s="257"/>
      <c r="N367" s="265">
        <v>32896.199999999997</v>
      </c>
      <c r="EZ367" s="149"/>
      <c r="FA367" s="231"/>
      <c r="FB367" s="231"/>
      <c r="FC367" s="231"/>
      <c r="FD367" s="231"/>
      <c r="FJ367" s="231" t="s">
        <v>74</v>
      </c>
    </row>
    <row r="368" spans="1:167" s="117" customFormat="1" ht="34.5" x14ac:dyDescent="0.25">
      <c r="A368" s="232" t="s">
        <v>254</v>
      </c>
      <c r="B368" s="233" t="s">
        <v>683</v>
      </c>
      <c r="C368" s="342" t="s">
        <v>684</v>
      </c>
      <c r="D368" s="342"/>
      <c r="E368" s="342"/>
      <c r="F368" s="234" t="s">
        <v>647</v>
      </c>
      <c r="G368" s="235">
        <v>0.4</v>
      </c>
      <c r="H368" s="236">
        <v>1</v>
      </c>
      <c r="I368" s="277">
        <v>0.4</v>
      </c>
      <c r="J368" s="238"/>
      <c r="K368" s="235"/>
      <c r="L368" s="238"/>
      <c r="M368" s="235"/>
      <c r="N368" s="239"/>
      <c r="EZ368" s="149"/>
      <c r="FA368" s="231"/>
      <c r="FB368" s="231" t="s">
        <v>684</v>
      </c>
      <c r="FC368" s="231" t="s">
        <v>9</v>
      </c>
      <c r="FD368" s="231" t="s">
        <v>9</v>
      </c>
      <c r="FJ368" s="231"/>
    </row>
    <row r="369" spans="1:166" s="117" customFormat="1" ht="15" x14ac:dyDescent="0.25">
      <c r="A369" s="240"/>
      <c r="B369" s="241"/>
      <c r="C369" s="341" t="s">
        <v>709</v>
      </c>
      <c r="D369" s="341"/>
      <c r="E369" s="341"/>
      <c r="F369" s="341"/>
      <c r="G369" s="341"/>
      <c r="H369" s="341"/>
      <c r="I369" s="341"/>
      <c r="J369" s="341"/>
      <c r="K369" s="341"/>
      <c r="L369" s="341"/>
      <c r="M369" s="341"/>
      <c r="N369" s="343"/>
      <c r="EZ369" s="149"/>
      <c r="FA369" s="231"/>
      <c r="FB369" s="231"/>
      <c r="FC369" s="231"/>
      <c r="FD369" s="231"/>
      <c r="FE369" s="164" t="s">
        <v>709</v>
      </c>
      <c r="FJ369" s="231"/>
    </row>
    <row r="370" spans="1:166" s="117" customFormat="1" ht="68.25" x14ac:dyDescent="0.25">
      <c r="A370" s="242"/>
      <c r="B370" s="243" t="s">
        <v>624</v>
      </c>
      <c r="C370" s="336" t="s">
        <v>625</v>
      </c>
      <c r="D370" s="336"/>
      <c r="E370" s="336"/>
      <c r="F370" s="336"/>
      <c r="G370" s="336"/>
      <c r="H370" s="336"/>
      <c r="I370" s="336"/>
      <c r="J370" s="336"/>
      <c r="K370" s="336"/>
      <c r="L370" s="336"/>
      <c r="M370" s="336"/>
      <c r="N370" s="345"/>
      <c r="EZ370" s="149"/>
      <c r="FA370" s="231"/>
      <c r="FB370" s="231"/>
      <c r="FC370" s="231"/>
      <c r="FD370" s="231"/>
      <c r="FF370" s="164" t="s">
        <v>625</v>
      </c>
      <c r="FJ370" s="231"/>
    </row>
    <row r="371" spans="1:166" s="117" customFormat="1" ht="15" x14ac:dyDescent="0.25">
      <c r="A371" s="242"/>
      <c r="B371" s="243" t="s">
        <v>699</v>
      </c>
      <c r="C371" s="336" t="s">
        <v>700</v>
      </c>
      <c r="D371" s="336"/>
      <c r="E371" s="336"/>
      <c r="F371" s="336"/>
      <c r="G371" s="336"/>
      <c r="H371" s="336"/>
      <c r="I371" s="336"/>
      <c r="J371" s="336"/>
      <c r="K371" s="336"/>
      <c r="L371" s="336"/>
      <c r="M371" s="336"/>
      <c r="N371" s="345"/>
      <c r="EZ371" s="149"/>
      <c r="FA371" s="231"/>
      <c r="FB371" s="231"/>
      <c r="FC371" s="231"/>
      <c r="FD371" s="231"/>
      <c r="FF371" s="164" t="s">
        <v>700</v>
      </c>
      <c r="FJ371" s="231"/>
    </row>
    <row r="372" spans="1:166" s="117" customFormat="1" ht="15" x14ac:dyDescent="0.25">
      <c r="A372" s="244"/>
      <c r="B372" s="243" t="s">
        <v>57</v>
      </c>
      <c r="C372" s="341" t="s">
        <v>64</v>
      </c>
      <c r="D372" s="341"/>
      <c r="E372" s="341"/>
      <c r="F372" s="245"/>
      <c r="G372" s="246"/>
      <c r="H372" s="246"/>
      <c r="I372" s="246"/>
      <c r="J372" s="249">
        <v>278.99</v>
      </c>
      <c r="K372" s="269">
        <v>1.2649999999999999</v>
      </c>
      <c r="L372" s="249">
        <v>141.16999999999999</v>
      </c>
      <c r="M372" s="248">
        <v>49.45</v>
      </c>
      <c r="N372" s="250">
        <v>6980.86</v>
      </c>
      <c r="EZ372" s="149"/>
      <c r="FA372" s="231"/>
      <c r="FB372" s="231"/>
      <c r="FC372" s="231"/>
      <c r="FD372" s="231"/>
      <c r="FG372" s="164" t="s">
        <v>64</v>
      </c>
      <c r="FJ372" s="231"/>
    </row>
    <row r="373" spans="1:166" s="117" customFormat="1" ht="15" x14ac:dyDescent="0.25">
      <c r="A373" s="244"/>
      <c r="B373" s="243" t="s">
        <v>75</v>
      </c>
      <c r="C373" s="341" t="s">
        <v>79</v>
      </c>
      <c r="D373" s="341"/>
      <c r="E373" s="341"/>
      <c r="F373" s="245"/>
      <c r="G373" s="246"/>
      <c r="H373" s="246"/>
      <c r="I373" s="246"/>
      <c r="J373" s="249">
        <v>90.04</v>
      </c>
      <c r="K373" s="248">
        <v>1.1499999999999999</v>
      </c>
      <c r="L373" s="249">
        <v>41.42</v>
      </c>
      <c r="M373" s="248">
        <v>14.53</v>
      </c>
      <c r="N373" s="251">
        <v>601.83000000000004</v>
      </c>
      <c r="EZ373" s="149"/>
      <c r="FA373" s="231"/>
      <c r="FB373" s="231"/>
      <c r="FC373" s="231"/>
      <c r="FD373" s="231"/>
      <c r="FG373" s="164" t="s">
        <v>79</v>
      </c>
      <c r="FJ373" s="231"/>
    </row>
    <row r="374" spans="1:166" s="117" customFormat="1" ht="15" x14ac:dyDescent="0.25">
      <c r="A374" s="244"/>
      <c r="B374" s="243" t="s">
        <v>80</v>
      </c>
      <c r="C374" s="341" t="s">
        <v>81</v>
      </c>
      <c r="D374" s="341"/>
      <c r="E374" s="341"/>
      <c r="F374" s="245"/>
      <c r="G374" s="246"/>
      <c r="H374" s="246"/>
      <c r="I374" s="246"/>
      <c r="J374" s="249">
        <v>5.0199999999999996</v>
      </c>
      <c r="K374" s="248">
        <v>1.1499999999999999</v>
      </c>
      <c r="L374" s="249">
        <v>2.31</v>
      </c>
      <c r="M374" s="248">
        <v>49.45</v>
      </c>
      <c r="N374" s="251">
        <v>114.23</v>
      </c>
      <c r="EZ374" s="149"/>
      <c r="FA374" s="231"/>
      <c r="FB374" s="231"/>
      <c r="FC374" s="231"/>
      <c r="FD374" s="231"/>
      <c r="FG374" s="164" t="s">
        <v>81</v>
      </c>
      <c r="FJ374" s="231"/>
    </row>
    <row r="375" spans="1:166" s="117" customFormat="1" ht="15" x14ac:dyDescent="0.25">
      <c r="A375" s="244"/>
      <c r="B375" s="243" t="s">
        <v>82</v>
      </c>
      <c r="C375" s="341" t="s">
        <v>83</v>
      </c>
      <c r="D375" s="341"/>
      <c r="E375" s="341"/>
      <c r="F375" s="245"/>
      <c r="G375" s="246"/>
      <c r="H375" s="246"/>
      <c r="I375" s="246"/>
      <c r="J375" s="249">
        <v>37.630000000000003</v>
      </c>
      <c r="K375" s="246"/>
      <c r="L375" s="249">
        <v>15.05</v>
      </c>
      <c r="M375" s="248">
        <v>9.1199999999999992</v>
      </c>
      <c r="N375" s="251">
        <v>137.26</v>
      </c>
      <c r="EZ375" s="149"/>
      <c r="FA375" s="231"/>
      <c r="FB375" s="231"/>
      <c r="FC375" s="231"/>
      <c r="FD375" s="231"/>
      <c r="FG375" s="164" t="s">
        <v>83</v>
      </c>
      <c r="FJ375" s="231"/>
    </row>
    <row r="376" spans="1:166" s="117" customFormat="1" ht="15" x14ac:dyDescent="0.25">
      <c r="A376" s="252"/>
      <c r="B376" s="243"/>
      <c r="C376" s="341" t="s">
        <v>65</v>
      </c>
      <c r="D376" s="341"/>
      <c r="E376" s="341"/>
      <c r="F376" s="245" t="s">
        <v>66</v>
      </c>
      <c r="G376" s="248">
        <v>29.68</v>
      </c>
      <c r="H376" s="269">
        <v>1.2649999999999999</v>
      </c>
      <c r="I376" s="272">
        <v>15.018079999999999</v>
      </c>
      <c r="J376" s="254"/>
      <c r="K376" s="246"/>
      <c r="L376" s="254"/>
      <c r="M376" s="246"/>
      <c r="N376" s="255"/>
      <c r="EZ376" s="149"/>
      <c r="FA376" s="231"/>
      <c r="FB376" s="231"/>
      <c r="FC376" s="231"/>
      <c r="FD376" s="231"/>
      <c r="FH376" s="164" t="s">
        <v>65</v>
      </c>
      <c r="FJ376" s="231"/>
    </row>
    <row r="377" spans="1:166" s="117" customFormat="1" ht="15" x14ac:dyDescent="0.25">
      <c r="A377" s="252"/>
      <c r="B377" s="243"/>
      <c r="C377" s="341" t="s">
        <v>84</v>
      </c>
      <c r="D377" s="341"/>
      <c r="E377" s="341"/>
      <c r="F377" s="245" t="s">
        <v>66</v>
      </c>
      <c r="G377" s="271">
        <v>0.4</v>
      </c>
      <c r="H377" s="248">
        <v>1.1499999999999999</v>
      </c>
      <c r="I377" s="269">
        <v>0.184</v>
      </c>
      <c r="J377" s="254"/>
      <c r="K377" s="246"/>
      <c r="L377" s="254"/>
      <c r="M377" s="246"/>
      <c r="N377" s="255"/>
      <c r="EZ377" s="149"/>
      <c r="FA377" s="231"/>
      <c r="FB377" s="231"/>
      <c r="FC377" s="231"/>
      <c r="FD377" s="231"/>
      <c r="FH377" s="164" t="s">
        <v>84</v>
      </c>
      <c r="FJ377" s="231"/>
    </row>
    <row r="378" spans="1:166" s="117" customFormat="1" ht="15" x14ac:dyDescent="0.25">
      <c r="A378" s="240"/>
      <c r="B378" s="243"/>
      <c r="C378" s="344" t="s">
        <v>67</v>
      </c>
      <c r="D378" s="344"/>
      <c r="E378" s="344"/>
      <c r="F378" s="256"/>
      <c r="G378" s="257"/>
      <c r="H378" s="257"/>
      <c r="I378" s="257"/>
      <c r="J378" s="259">
        <v>406.66</v>
      </c>
      <c r="K378" s="257"/>
      <c r="L378" s="259">
        <v>197.64</v>
      </c>
      <c r="M378" s="257"/>
      <c r="N378" s="260">
        <v>7719.95</v>
      </c>
      <c r="EZ378" s="149"/>
      <c r="FA378" s="231"/>
      <c r="FB378" s="231"/>
      <c r="FC378" s="231"/>
      <c r="FD378" s="231"/>
      <c r="FI378" s="164" t="s">
        <v>67</v>
      </c>
      <c r="FJ378" s="231"/>
    </row>
    <row r="379" spans="1:166" s="117" customFormat="1" ht="15" x14ac:dyDescent="0.25">
      <c r="A379" s="252"/>
      <c r="B379" s="243"/>
      <c r="C379" s="341" t="s">
        <v>68</v>
      </c>
      <c r="D379" s="341"/>
      <c r="E379" s="341"/>
      <c r="F379" s="245"/>
      <c r="G379" s="246"/>
      <c r="H379" s="246"/>
      <c r="I379" s="246"/>
      <c r="J379" s="254"/>
      <c r="K379" s="246"/>
      <c r="L379" s="249">
        <v>143.47999999999999</v>
      </c>
      <c r="M379" s="246"/>
      <c r="N379" s="250">
        <v>7095.09</v>
      </c>
      <c r="EZ379" s="149"/>
      <c r="FA379" s="231"/>
      <c r="FB379" s="231"/>
      <c r="FC379" s="231"/>
      <c r="FD379" s="231"/>
      <c r="FH379" s="164" t="s">
        <v>68</v>
      </c>
      <c r="FJ379" s="231"/>
    </row>
    <row r="380" spans="1:166" s="117" customFormat="1" ht="23.25" x14ac:dyDescent="0.25">
      <c r="A380" s="252"/>
      <c r="B380" s="243" t="s">
        <v>649</v>
      </c>
      <c r="C380" s="341" t="s">
        <v>650</v>
      </c>
      <c r="D380" s="341"/>
      <c r="E380" s="341"/>
      <c r="F380" s="245" t="s">
        <v>71</v>
      </c>
      <c r="G380" s="261">
        <v>97</v>
      </c>
      <c r="H380" s="246"/>
      <c r="I380" s="261">
        <v>97</v>
      </c>
      <c r="J380" s="254"/>
      <c r="K380" s="246"/>
      <c r="L380" s="249">
        <v>139.18</v>
      </c>
      <c r="M380" s="246"/>
      <c r="N380" s="250">
        <v>6882.24</v>
      </c>
      <c r="EZ380" s="149"/>
      <c r="FA380" s="231"/>
      <c r="FB380" s="231"/>
      <c r="FC380" s="231"/>
      <c r="FD380" s="231"/>
      <c r="FH380" s="164" t="s">
        <v>650</v>
      </c>
      <c r="FJ380" s="231"/>
    </row>
    <row r="381" spans="1:166" s="117" customFormat="1" ht="23.25" x14ac:dyDescent="0.25">
      <c r="A381" s="252"/>
      <c r="B381" s="243" t="s">
        <v>651</v>
      </c>
      <c r="C381" s="341" t="s">
        <v>652</v>
      </c>
      <c r="D381" s="341"/>
      <c r="E381" s="341"/>
      <c r="F381" s="245" t="s">
        <v>71</v>
      </c>
      <c r="G381" s="261">
        <v>51</v>
      </c>
      <c r="H381" s="246"/>
      <c r="I381" s="261">
        <v>51</v>
      </c>
      <c r="J381" s="254"/>
      <c r="K381" s="246"/>
      <c r="L381" s="249">
        <v>73.17</v>
      </c>
      <c r="M381" s="246"/>
      <c r="N381" s="250">
        <v>3618.5</v>
      </c>
      <c r="EZ381" s="149"/>
      <c r="FA381" s="231"/>
      <c r="FB381" s="231"/>
      <c r="FC381" s="231"/>
      <c r="FD381" s="231"/>
      <c r="FH381" s="164" t="s">
        <v>652</v>
      </c>
      <c r="FJ381" s="231"/>
    </row>
    <row r="382" spans="1:166" s="117" customFormat="1" ht="15" x14ac:dyDescent="0.25">
      <c r="A382" s="262"/>
      <c r="B382" s="263"/>
      <c r="C382" s="342" t="s">
        <v>74</v>
      </c>
      <c r="D382" s="342"/>
      <c r="E382" s="342"/>
      <c r="F382" s="234"/>
      <c r="G382" s="235"/>
      <c r="H382" s="235"/>
      <c r="I382" s="235"/>
      <c r="J382" s="238"/>
      <c r="K382" s="235"/>
      <c r="L382" s="264">
        <v>409.99</v>
      </c>
      <c r="M382" s="257"/>
      <c r="N382" s="265">
        <v>18220.689999999999</v>
      </c>
      <c r="EZ382" s="149"/>
      <c r="FA382" s="231"/>
      <c r="FB382" s="231"/>
      <c r="FC382" s="231"/>
      <c r="FD382" s="231"/>
      <c r="FJ382" s="231" t="s">
        <v>74</v>
      </c>
    </row>
    <row r="383" spans="1:166" s="117" customFormat="1" ht="45" x14ac:dyDescent="0.25">
      <c r="A383" s="232" t="s">
        <v>259</v>
      </c>
      <c r="B383" s="233" t="s">
        <v>583</v>
      </c>
      <c r="C383" s="342" t="s">
        <v>584</v>
      </c>
      <c r="D383" s="342"/>
      <c r="E383" s="342"/>
      <c r="F383" s="234" t="s">
        <v>290</v>
      </c>
      <c r="G383" s="235">
        <v>40.799999999999997</v>
      </c>
      <c r="H383" s="236">
        <v>1</v>
      </c>
      <c r="I383" s="277">
        <v>40.799999999999997</v>
      </c>
      <c r="J383" s="264">
        <v>169.63</v>
      </c>
      <c r="K383" s="266">
        <v>1.04236</v>
      </c>
      <c r="L383" s="267">
        <v>7214.07</v>
      </c>
      <c r="M383" s="268">
        <v>9.1199999999999992</v>
      </c>
      <c r="N383" s="265">
        <v>65792.320000000007</v>
      </c>
      <c r="EZ383" s="149"/>
      <c r="FA383" s="231"/>
      <c r="FB383" s="231" t="s">
        <v>584</v>
      </c>
      <c r="FC383" s="231" t="s">
        <v>9</v>
      </c>
      <c r="FD383" s="231" t="s">
        <v>9</v>
      </c>
      <c r="FJ383" s="231"/>
    </row>
    <row r="384" spans="1:166" s="117" customFormat="1" ht="15" x14ac:dyDescent="0.25">
      <c r="A384" s="240"/>
      <c r="B384" s="241"/>
      <c r="C384" s="341" t="s">
        <v>710</v>
      </c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3"/>
      <c r="EZ384" s="149"/>
      <c r="FA384" s="231"/>
      <c r="FB384" s="231"/>
      <c r="FC384" s="231"/>
      <c r="FD384" s="231"/>
      <c r="FE384" s="164" t="s">
        <v>710</v>
      </c>
      <c r="FJ384" s="231"/>
    </row>
    <row r="385" spans="1:167" s="117" customFormat="1" ht="15" x14ac:dyDescent="0.25">
      <c r="A385" s="240"/>
      <c r="B385" s="241"/>
      <c r="C385" s="341" t="s">
        <v>687</v>
      </c>
      <c r="D385" s="341"/>
      <c r="E385" s="341"/>
      <c r="F385" s="341"/>
      <c r="G385" s="341"/>
      <c r="H385" s="341"/>
      <c r="I385" s="341"/>
      <c r="J385" s="341"/>
      <c r="K385" s="341"/>
      <c r="L385" s="341"/>
      <c r="M385" s="341"/>
      <c r="N385" s="343"/>
      <c r="EZ385" s="149"/>
      <c r="FA385" s="231"/>
      <c r="FB385" s="231"/>
      <c r="FC385" s="231"/>
      <c r="FD385" s="231"/>
      <c r="FJ385" s="231"/>
      <c r="FK385" s="164" t="s">
        <v>687</v>
      </c>
    </row>
    <row r="386" spans="1:167" s="117" customFormat="1" ht="15" x14ac:dyDescent="0.25">
      <c r="A386" s="242"/>
      <c r="B386" s="243"/>
      <c r="C386" s="336" t="s">
        <v>631</v>
      </c>
      <c r="D386" s="336"/>
      <c r="E386" s="336"/>
      <c r="F386" s="336"/>
      <c r="G386" s="336"/>
      <c r="H386" s="336"/>
      <c r="I386" s="336"/>
      <c r="J386" s="336"/>
      <c r="K386" s="336"/>
      <c r="L386" s="336"/>
      <c r="M386" s="336"/>
      <c r="N386" s="345"/>
      <c r="EZ386" s="149"/>
      <c r="FA386" s="231"/>
      <c r="FB386" s="231"/>
      <c r="FC386" s="231"/>
      <c r="FD386" s="231"/>
      <c r="FF386" s="164" t="s">
        <v>631</v>
      </c>
      <c r="FJ386" s="231"/>
    </row>
    <row r="387" spans="1:167" s="117" customFormat="1" ht="15" x14ac:dyDescent="0.25">
      <c r="A387" s="242"/>
      <c r="B387" s="243"/>
      <c r="C387" s="336" t="s">
        <v>632</v>
      </c>
      <c r="D387" s="336"/>
      <c r="E387" s="336"/>
      <c r="F387" s="336"/>
      <c r="G387" s="336"/>
      <c r="H387" s="336"/>
      <c r="I387" s="336"/>
      <c r="J387" s="336"/>
      <c r="K387" s="336"/>
      <c r="L387" s="336"/>
      <c r="M387" s="336"/>
      <c r="N387" s="345"/>
      <c r="EZ387" s="149"/>
      <c r="FA387" s="231"/>
      <c r="FB387" s="231"/>
      <c r="FC387" s="231"/>
      <c r="FD387" s="231"/>
      <c r="FF387" s="164" t="s">
        <v>632</v>
      </c>
      <c r="FJ387" s="231"/>
    </row>
    <row r="388" spans="1:167" s="117" customFormat="1" ht="15" x14ac:dyDescent="0.25">
      <c r="A388" s="262"/>
      <c r="B388" s="263"/>
      <c r="C388" s="342" t="s">
        <v>74</v>
      </c>
      <c r="D388" s="342"/>
      <c r="E388" s="342"/>
      <c r="F388" s="234"/>
      <c r="G388" s="235"/>
      <c r="H388" s="235"/>
      <c r="I388" s="235"/>
      <c r="J388" s="238"/>
      <c r="K388" s="235"/>
      <c r="L388" s="267">
        <v>7214.07</v>
      </c>
      <c r="M388" s="257"/>
      <c r="N388" s="265">
        <v>65792.320000000007</v>
      </c>
      <c r="EZ388" s="149"/>
      <c r="FA388" s="231"/>
      <c r="FB388" s="231"/>
      <c r="FC388" s="231"/>
      <c r="FD388" s="231"/>
      <c r="FJ388" s="231" t="s">
        <v>74</v>
      </c>
    </row>
    <row r="389" spans="1:167" s="117" customFormat="1" ht="23.25" x14ac:dyDescent="0.25">
      <c r="A389" s="232" t="s">
        <v>262</v>
      </c>
      <c r="B389" s="233" t="s">
        <v>688</v>
      </c>
      <c r="C389" s="342" t="s">
        <v>689</v>
      </c>
      <c r="D389" s="342"/>
      <c r="E389" s="342"/>
      <c r="F389" s="234" t="s">
        <v>635</v>
      </c>
      <c r="G389" s="235">
        <v>0.23699999999999999</v>
      </c>
      <c r="H389" s="236">
        <v>1</v>
      </c>
      <c r="I389" s="273">
        <v>0.23699999999999999</v>
      </c>
      <c r="J389" s="238"/>
      <c r="K389" s="235"/>
      <c r="L389" s="238"/>
      <c r="M389" s="235"/>
      <c r="N389" s="239"/>
      <c r="EZ389" s="149"/>
      <c r="FA389" s="231"/>
      <c r="FB389" s="231" t="s">
        <v>689</v>
      </c>
      <c r="FC389" s="231" t="s">
        <v>9</v>
      </c>
      <c r="FD389" s="231" t="s">
        <v>9</v>
      </c>
      <c r="FJ389" s="231"/>
    </row>
    <row r="390" spans="1:167" s="117" customFormat="1" ht="15" x14ac:dyDescent="0.25">
      <c r="A390" s="240"/>
      <c r="B390" s="241"/>
      <c r="C390" s="341" t="s">
        <v>711</v>
      </c>
      <c r="D390" s="341"/>
      <c r="E390" s="341"/>
      <c r="F390" s="341"/>
      <c r="G390" s="341"/>
      <c r="H390" s="341"/>
      <c r="I390" s="341"/>
      <c r="J390" s="341"/>
      <c r="K390" s="341"/>
      <c r="L390" s="341"/>
      <c r="M390" s="341"/>
      <c r="N390" s="343"/>
      <c r="EZ390" s="149"/>
      <c r="FA390" s="231"/>
      <c r="FB390" s="231"/>
      <c r="FC390" s="231"/>
      <c r="FD390" s="231"/>
      <c r="FE390" s="164" t="s">
        <v>711</v>
      </c>
      <c r="FJ390" s="231"/>
    </row>
    <row r="391" spans="1:167" s="117" customFormat="1" ht="68.25" x14ac:dyDescent="0.25">
      <c r="A391" s="242"/>
      <c r="B391" s="243" t="s">
        <v>624</v>
      </c>
      <c r="C391" s="336" t="s">
        <v>625</v>
      </c>
      <c r="D391" s="336"/>
      <c r="E391" s="336"/>
      <c r="F391" s="336"/>
      <c r="G391" s="336"/>
      <c r="H391" s="336"/>
      <c r="I391" s="336"/>
      <c r="J391" s="336"/>
      <c r="K391" s="336"/>
      <c r="L391" s="336"/>
      <c r="M391" s="336"/>
      <c r="N391" s="345"/>
      <c r="EZ391" s="149"/>
      <c r="FA391" s="231"/>
      <c r="FB391" s="231"/>
      <c r="FC391" s="231"/>
      <c r="FD391" s="231"/>
      <c r="FF391" s="164" t="s">
        <v>625</v>
      </c>
      <c r="FJ391" s="231"/>
    </row>
    <row r="392" spans="1:167" s="117" customFormat="1" ht="15" x14ac:dyDescent="0.25">
      <c r="A392" s="244"/>
      <c r="B392" s="243" t="s">
        <v>57</v>
      </c>
      <c r="C392" s="341" t="s">
        <v>64</v>
      </c>
      <c r="D392" s="341"/>
      <c r="E392" s="341"/>
      <c r="F392" s="245"/>
      <c r="G392" s="246"/>
      <c r="H392" s="246"/>
      <c r="I392" s="246"/>
      <c r="J392" s="249">
        <v>566.05999999999995</v>
      </c>
      <c r="K392" s="248">
        <v>1.1499999999999999</v>
      </c>
      <c r="L392" s="249">
        <v>154.28</v>
      </c>
      <c r="M392" s="248">
        <v>49.45</v>
      </c>
      <c r="N392" s="250">
        <v>7629.15</v>
      </c>
      <c r="EZ392" s="149"/>
      <c r="FA392" s="231"/>
      <c r="FB392" s="231"/>
      <c r="FC392" s="231"/>
      <c r="FD392" s="231"/>
      <c r="FG392" s="164" t="s">
        <v>64</v>
      </c>
      <c r="FJ392" s="231"/>
    </row>
    <row r="393" spans="1:167" s="117" customFormat="1" ht="15" x14ac:dyDescent="0.25">
      <c r="A393" s="244"/>
      <c r="B393" s="243" t="s">
        <v>75</v>
      </c>
      <c r="C393" s="341" t="s">
        <v>79</v>
      </c>
      <c r="D393" s="341"/>
      <c r="E393" s="341"/>
      <c r="F393" s="245"/>
      <c r="G393" s="246"/>
      <c r="H393" s="246"/>
      <c r="I393" s="246"/>
      <c r="J393" s="249">
        <v>188.94</v>
      </c>
      <c r="K393" s="248">
        <v>1.1499999999999999</v>
      </c>
      <c r="L393" s="249">
        <v>51.5</v>
      </c>
      <c r="M393" s="248">
        <v>14.53</v>
      </c>
      <c r="N393" s="251">
        <v>748.3</v>
      </c>
      <c r="EZ393" s="149"/>
      <c r="FA393" s="231"/>
      <c r="FB393" s="231"/>
      <c r="FC393" s="231"/>
      <c r="FD393" s="231"/>
      <c r="FG393" s="164" t="s">
        <v>79</v>
      </c>
      <c r="FJ393" s="231"/>
    </row>
    <row r="394" spans="1:167" s="117" customFormat="1" ht="15" x14ac:dyDescent="0.25">
      <c r="A394" s="244"/>
      <c r="B394" s="243" t="s">
        <v>80</v>
      </c>
      <c r="C394" s="341" t="s">
        <v>81</v>
      </c>
      <c r="D394" s="341"/>
      <c r="E394" s="341"/>
      <c r="F394" s="245"/>
      <c r="G394" s="246"/>
      <c r="H394" s="246"/>
      <c r="I394" s="246"/>
      <c r="J394" s="249">
        <v>3.02</v>
      </c>
      <c r="K394" s="248">
        <v>1.1499999999999999</v>
      </c>
      <c r="L394" s="249">
        <v>0.82</v>
      </c>
      <c r="M394" s="248">
        <v>49.45</v>
      </c>
      <c r="N394" s="251">
        <v>40.549999999999997</v>
      </c>
      <c r="EZ394" s="149"/>
      <c r="FA394" s="231"/>
      <c r="FB394" s="231"/>
      <c r="FC394" s="231"/>
      <c r="FD394" s="231"/>
      <c r="FG394" s="164" t="s">
        <v>81</v>
      </c>
      <c r="FJ394" s="231"/>
    </row>
    <row r="395" spans="1:167" s="117" customFormat="1" ht="15" x14ac:dyDescent="0.25">
      <c r="A395" s="244"/>
      <c r="B395" s="243" t="s">
        <v>82</v>
      </c>
      <c r="C395" s="341" t="s">
        <v>83</v>
      </c>
      <c r="D395" s="341"/>
      <c r="E395" s="341"/>
      <c r="F395" s="245"/>
      <c r="G395" s="246"/>
      <c r="H395" s="246"/>
      <c r="I395" s="246"/>
      <c r="J395" s="249">
        <v>63.71</v>
      </c>
      <c r="K395" s="246"/>
      <c r="L395" s="249">
        <v>15.1</v>
      </c>
      <c r="M395" s="248">
        <v>9.1199999999999992</v>
      </c>
      <c r="N395" s="251">
        <v>137.71</v>
      </c>
      <c r="EZ395" s="149"/>
      <c r="FA395" s="231"/>
      <c r="FB395" s="231"/>
      <c r="FC395" s="231"/>
      <c r="FD395" s="231"/>
      <c r="FG395" s="164" t="s">
        <v>83</v>
      </c>
      <c r="FJ395" s="231"/>
    </row>
    <row r="396" spans="1:167" s="117" customFormat="1" ht="15" x14ac:dyDescent="0.25">
      <c r="A396" s="252"/>
      <c r="B396" s="243"/>
      <c r="C396" s="341" t="s">
        <v>65</v>
      </c>
      <c r="D396" s="341"/>
      <c r="E396" s="341"/>
      <c r="F396" s="245" t="s">
        <v>66</v>
      </c>
      <c r="G396" s="248">
        <v>62.41</v>
      </c>
      <c r="H396" s="248">
        <v>1.1499999999999999</v>
      </c>
      <c r="I396" s="253">
        <v>17.009845500000001</v>
      </c>
      <c r="J396" s="254"/>
      <c r="K396" s="246"/>
      <c r="L396" s="254"/>
      <c r="M396" s="246"/>
      <c r="N396" s="255"/>
      <c r="EZ396" s="149"/>
      <c r="FA396" s="231"/>
      <c r="FB396" s="231"/>
      <c r="FC396" s="231"/>
      <c r="FD396" s="231"/>
      <c r="FH396" s="164" t="s">
        <v>65</v>
      </c>
      <c r="FJ396" s="231"/>
    </row>
    <row r="397" spans="1:167" s="117" customFormat="1" ht="15" x14ac:dyDescent="0.25">
      <c r="A397" s="252"/>
      <c r="B397" s="243"/>
      <c r="C397" s="341" t="s">
        <v>84</v>
      </c>
      <c r="D397" s="341"/>
      <c r="E397" s="341"/>
      <c r="F397" s="245" t="s">
        <v>66</v>
      </c>
      <c r="G397" s="248">
        <v>0.26</v>
      </c>
      <c r="H397" s="248">
        <v>1.1499999999999999</v>
      </c>
      <c r="I397" s="274">
        <v>7.0862999999999995E-2</v>
      </c>
      <c r="J397" s="254"/>
      <c r="K397" s="246"/>
      <c r="L397" s="254"/>
      <c r="M397" s="246"/>
      <c r="N397" s="255"/>
      <c r="EZ397" s="149"/>
      <c r="FA397" s="231"/>
      <c r="FB397" s="231"/>
      <c r="FC397" s="231"/>
      <c r="FD397" s="231"/>
      <c r="FH397" s="164" t="s">
        <v>84</v>
      </c>
      <c r="FJ397" s="231"/>
    </row>
    <row r="398" spans="1:167" s="117" customFormat="1" ht="15" x14ac:dyDescent="0.25">
      <c r="A398" s="240"/>
      <c r="B398" s="243"/>
      <c r="C398" s="344" t="s">
        <v>67</v>
      </c>
      <c r="D398" s="344"/>
      <c r="E398" s="344"/>
      <c r="F398" s="256"/>
      <c r="G398" s="257"/>
      <c r="H398" s="257"/>
      <c r="I398" s="257"/>
      <c r="J398" s="259">
        <v>818.71</v>
      </c>
      <c r="K398" s="257"/>
      <c r="L398" s="259">
        <v>220.88</v>
      </c>
      <c r="M398" s="257"/>
      <c r="N398" s="260">
        <v>8515.16</v>
      </c>
      <c r="EZ398" s="149"/>
      <c r="FA398" s="231"/>
      <c r="FB398" s="231"/>
      <c r="FC398" s="231"/>
      <c r="FD398" s="231"/>
      <c r="FI398" s="164" t="s">
        <v>67</v>
      </c>
      <c r="FJ398" s="231"/>
    </row>
    <row r="399" spans="1:167" s="117" customFormat="1" ht="15" x14ac:dyDescent="0.25">
      <c r="A399" s="252"/>
      <c r="B399" s="243"/>
      <c r="C399" s="341" t="s">
        <v>68</v>
      </c>
      <c r="D399" s="341"/>
      <c r="E399" s="341"/>
      <c r="F399" s="245"/>
      <c r="G399" s="246"/>
      <c r="H399" s="246"/>
      <c r="I399" s="246"/>
      <c r="J399" s="254"/>
      <c r="K399" s="246"/>
      <c r="L399" s="249">
        <v>155.1</v>
      </c>
      <c r="M399" s="246"/>
      <c r="N399" s="250">
        <v>7669.7</v>
      </c>
      <c r="EZ399" s="149"/>
      <c r="FA399" s="231"/>
      <c r="FB399" s="231"/>
      <c r="FC399" s="231"/>
      <c r="FD399" s="231"/>
      <c r="FH399" s="164" t="s">
        <v>68</v>
      </c>
      <c r="FJ399" s="231"/>
    </row>
    <row r="400" spans="1:167" s="117" customFormat="1" ht="15" x14ac:dyDescent="0.25">
      <c r="A400" s="252"/>
      <c r="B400" s="243" t="s">
        <v>691</v>
      </c>
      <c r="C400" s="341" t="s">
        <v>692</v>
      </c>
      <c r="D400" s="341"/>
      <c r="E400" s="341"/>
      <c r="F400" s="245" t="s">
        <v>71</v>
      </c>
      <c r="G400" s="261">
        <v>97</v>
      </c>
      <c r="H400" s="246"/>
      <c r="I400" s="261">
        <v>97</v>
      </c>
      <c r="J400" s="254"/>
      <c r="K400" s="246"/>
      <c r="L400" s="249">
        <v>150.44999999999999</v>
      </c>
      <c r="M400" s="246"/>
      <c r="N400" s="250">
        <v>7439.61</v>
      </c>
      <c r="EZ400" s="149"/>
      <c r="FA400" s="231"/>
      <c r="FB400" s="231"/>
      <c r="FC400" s="231"/>
      <c r="FD400" s="231"/>
      <c r="FH400" s="164" t="s">
        <v>692</v>
      </c>
      <c r="FJ400" s="231"/>
    </row>
    <row r="401" spans="1:167" s="117" customFormat="1" ht="22.5" x14ac:dyDescent="0.25">
      <c r="A401" s="252"/>
      <c r="B401" s="243" t="s">
        <v>693</v>
      </c>
      <c r="C401" s="341" t="s">
        <v>694</v>
      </c>
      <c r="D401" s="341"/>
      <c r="E401" s="341"/>
      <c r="F401" s="245" t="s">
        <v>71</v>
      </c>
      <c r="G401" s="261">
        <v>55</v>
      </c>
      <c r="H401" s="248">
        <v>0.85</v>
      </c>
      <c r="I401" s="248">
        <v>46.75</v>
      </c>
      <c r="J401" s="254"/>
      <c r="K401" s="246"/>
      <c r="L401" s="249">
        <v>72.510000000000005</v>
      </c>
      <c r="M401" s="246"/>
      <c r="N401" s="250">
        <v>3585.58</v>
      </c>
      <c r="EZ401" s="149"/>
      <c r="FA401" s="231"/>
      <c r="FB401" s="231"/>
      <c r="FC401" s="231"/>
      <c r="FD401" s="231"/>
      <c r="FH401" s="164" t="s">
        <v>694</v>
      </c>
      <c r="FJ401" s="231"/>
    </row>
    <row r="402" spans="1:167" s="117" customFormat="1" ht="15" x14ac:dyDescent="0.25">
      <c r="A402" s="262"/>
      <c r="B402" s="263"/>
      <c r="C402" s="342" t="s">
        <v>74</v>
      </c>
      <c r="D402" s="342"/>
      <c r="E402" s="342"/>
      <c r="F402" s="234"/>
      <c r="G402" s="235"/>
      <c r="H402" s="235"/>
      <c r="I402" s="235"/>
      <c r="J402" s="238"/>
      <c r="K402" s="235"/>
      <c r="L402" s="264">
        <v>443.84</v>
      </c>
      <c r="M402" s="257"/>
      <c r="N402" s="265">
        <v>19540.349999999999</v>
      </c>
      <c r="EZ402" s="149"/>
      <c r="FA402" s="231"/>
      <c r="FB402" s="231"/>
      <c r="FC402" s="231"/>
      <c r="FD402" s="231"/>
      <c r="FJ402" s="231" t="s">
        <v>74</v>
      </c>
    </row>
    <row r="403" spans="1:167" s="117" customFormat="1" ht="33.75" x14ac:dyDescent="0.25">
      <c r="A403" s="232" t="s">
        <v>266</v>
      </c>
      <c r="B403" s="233" t="s">
        <v>585</v>
      </c>
      <c r="C403" s="342" t="s">
        <v>586</v>
      </c>
      <c r="D403" s="342"/>
      <c r="E403" s="342"/>
      <c r="F403" s="234" t="s">
        <v>484</v>
      </c>
      <c r="G403" s="235">
        <v>35.6</v>
      </c>
      <c r="H403" s="236">
        <v>1</v>
      </c>
      <c r="I403" s="277">
        <v>35.6</v>
      </c>
      <c r="J403" s="264">
        <v>174.98</v>
      </c>
      <c r="K403" s="266">
        <v>1.04236</v>
      </c>
      <c r="L403" s="267">
        <v>6493.16</v>
      </c>
      <c r="M403" s="268">
        <v>9.1199999999999992</v>
      </c>
      <c r="N403" s="265">
        <v>59217.62</v>
      </c>
      <c r="EZ403" s="149"/>
      <c r="FA403" s="231"/>
      <c r="FB403" s="231" t="s">
        <v>586</v>
      </c>
      <c r="FC403" s="231" t="s">
        <v>9</v>
      </c>
      <c r="FD403" s="231" t="s">
        <v>9</v>
      </c>
      <c r="FJ403" s="231"/>
    </row>
    <row r="404" spans="1:167" s="117" customFormat="1" ht="15" x14ac:dyDescent="0.25">
      <c r="A404" s="240"/>
      <c r="B404" s="241"/>
      <c r="C404" s="341" t="s">
        <v>695</v>
      </c>
      <c r="D404" s="341"/>
      <c r="E404" s="341"/>
      <c r="F404" s="341"/>
      <c r="G404" s="341"/>
      <c r="H404" s="341"/>
      <c r="I404" s="341"/>
      <c r="J404" s="341"/>
      <c r="K404" s="341"/>
      <c r="L404" s="341"/>
      <c r="M404" s="341"/>
      <c r="N404" s="343"/>
      <c r="EZ404" s="149"/>
      <c r="FA404" s="231"/>
      <c r="FB404" s="231"/>
      <c r="FC404" s="231"/>
      <c r="FD404" s="231"/>
      <c r="FJ404" s="231"/>
      <c r="FK404" s="164" t="s">
        <v>695</v>
      </c>
    </row>
    <row r="405" spans="1:167" s="117" customFormat="1" ht="15" x14ac:dyDescent="0.25">
      <c r="A405" s="242"/>
      <c r="B405" s="243"/>
      <c r="C405" s="336" t="s">
        <v>631</v>
      </c>
      <c r="D405" s="336"/>
      <c r="E405" s="336"/>
      <c r="F405" s="336"/>
      <c r="G405" s="336"/>
      <c r="H405" s="336"/>
      <c r="I405" s="336"/>
      <c r="J405" s="336"/>
      <c r="K405" s="336"/>
      <c r="L405" s="336"/>
      <c r="M405" s="336"/>
      <c r="N405" s="345"/>
      <c r="EZ405" s="149"/>
      <c r="FA405" s="231"/>
      <c r="FB405" s="231"/>
      <c r="FC405" s="231"/>
      <c r="FD405" s="231"/>
      <c r="FF405" s="164" t="s">
        <v>631</v>
      </c>
      <c r="FJ405" s="231"/>
    </row>
    <row r="406" spans="1:167" s="117" customFormat="1" ht="15" x14ac:dyDescent="0.25">
      <c r="A406" s="242"/>
      <c r="B406" s="243"/>
      <c r="C406" s="336" t="s">
        <v>632</v>
      </c>
      <c r="D406" s="336"/>
      <c r="E406" s="336"/>
      <c r="F406" s="336"/>
      <c r="G406" s="336"/>
      <c r="H406" s="336"/>
      <c r="I406" s="336"/>
      <c r="J406" s="336"/>
      <c r="K406" s="336"/>
      <c r="L406" s="336"/>
      <c r="M406" s="336"/>
      <c r="N406" s="345"/>
      <c r="EZ406" s="149"/>
      <c r="FA406" s="231"/>
      <c r="FB406" s="231"/>
      <c r="FC406" s="231"/>
      <c r="FD406" s="231"/>
      <c r="FF406" s="164" t="s">
        <v>632</v>
      </c>
      <c r="FJ406" s="231"/>
    </row>
    <row r="407" spans="1:167" s="117" customFormat="1" ht="15" x14ac:dyDescent="0.25">
      <c r="A407" s="262"/>
      <c r="B407" s="263"/>
      <c r="C407" s="342" t="s">
        <v>74</v>
      </c>
      <c r="D407" s="342"/>
      <c r="E407" s="342"/>
      <c r="F407" s="234"/>
      <c r="G407" s="235"/>
      <c r="H407" s="235"/>
      <c r="I407" s="235"/>
      <c r="J407" s="238"/>
      <c r="K407" s="235"/>
      <c r="L407" s="267">
        <v>6493.16</v>
      </c>
      <c r="M407" s="257"/>
      <c r="N407" s="265">
        <v>59217.62</v>
      </c>
      <c r="EZ407" s="149"/>
      <c r="FA407" s="231"/>
      <c r="FB407" s="231"/>
      <c r="FC407" s="231"/>
      <c r="FD407" s="231"/>
      <c r="FJ407" s="231" t="s">
        <v>74</v>
      </c>
    </row>
    <row r="408" spans="1:167" s="117" customFormat="1" ht="34.5" x14ac:dyDescent="0.25">
      <c r="A408" s="232" t="s">
        <v>269</v>
      </c>
      <c r="B408" s="233" t="s">
        <v>712</v>
      </c>
      <c r="C408" s="342" t="s">
        <v>713</v>
      </c>
      <c r="D408" s="342"/>
      <c r="E408" s="342"/>
      <c r="F408" s="234" t="s">
        <v>118</v>
      </c>
      <c r="G408" s="235">
        <v>2</v>
      </c>
      <c r="H408" s="236">
        <v>1</v>
      </c>
      <c r="I408" s="236">
        <v>2</v>
      </c>
      <c r="J408" s="238"/>
      <c r="K408" s="235"/>
      <c r="L408" s="238"/>
      <c r="M408" s="235"/>
      <c r="N408" s="239"/>
      <c r="EZ408" s="149"/>
      <c r="FA408" s="231"/>
      <c r="FB408" s="231" t="s">
        <v>713</v>
      </c>
      <c r="FC408" s="231" t="s">
        <v>9</v>
      </c>
      <c r="FD408" s="231" t="s">
        <v>9</v>
      </c>
      <c r="FJ408" s="231"/>
    </row>
    <row r="409" spans="1:167" s="117" customFormat="1" ht="68.25" x14ac:dyDescent="0.25">
      <c r="A409" s="242"/>
      <c r="B409" s="243" t="s">
        <v>624</v>
      </c>
      <c r="C409" s="336" t="s">
        <v>625</v>
      </c>
      <c r="D409" s="336"/>
      <c r="E409" s="336"/>
      <c r="F409" s="336"/>
      <c r="G409" s="336"/>
      <c r="H409" s="336"/>
      <c r="I409" s="336"/>
      <c r="J409" s="336"/>
      <c r="K409" s="336"/>
      <c r="L409" s="336"/>
      <c r="M409" s="336"/>
      <c r="N409" s="345"/>
      <c r="EZ409" s="149"/>
      <c r="FA409" s="231"/>
      <c r="FB409" s="231"/>
      <c r="FC409" s="231"/>
      <c r="FD409" s="231"/>
      <c r="FF409" s="164" t="s">
        <v>625</v>
      </c>
      <c r="FJ409" s="231"/>
    </row>
    <row r="410" spans="1:167" s="117" customFormat="1" ht="15" x14ac:dyDescent="0.25">
      <c r="A410" s="244"/>
      <c r="B410" s="243" t="s">
        <v>57</v>
      </c>
      <c r="C410" s="341" t="s">
        <v>64</v>
      </c>
      <c r="D410" s="341"/>
      <c r="E410" s="341"/>
      <c r="F410" s="245"/>
      <c r="G410" s="246"/>
      <c r="H410" s="246"/>
      <c r="I410" s="246"/>
      <c r="J410" s="249">
        <v>3.57</v>
      </c>
      <c r="K410" s="248">
        <v>1.1499999999999999</v>
      </c>
      <c r="L410" s="249">
        <v>8.2100000000000009</v>
      </c>
      <c r="M410" s="248">
        <v>49.45</v>
      </c>
      <c r="N410" s="251">
        <v>405.98</v>
      </c>
      <c r="EZ410" s="149"/>
      <c r="FA410" s="231"/>
      <c r="FB410" s="231"/>
      <c r="FC410" s="231"/>
      <c r="FD410" s="231"/>
      <c r="FG410" s="164" t="s">
        <v>64</v>
      </c>
      <c r="FJ410" s="231"/>
    </row>
    <row r="411" spans="1:167" s="117" customFormat="1" ht="15" x14ac:dyDescent="0.25">
      <c r="A411" s="244"/>
      <c r="B411" s="243" t="s">
        <v>82</v>
      </c>
      <c r="C411" s="341" t="s">
        <v>83</v>
      </c>
      <c r="D411" s="341"/>
      <c r="E411" s="341"/>
      <c r="F411" s="245"/>
      <c r="G411" s="246"/>
      <c r="H411" s="246"/>
      <c r="I411" s="246"/>
      <c r="J411" s="249">
        <v>15.07</v>
      </c>
      <c r="K411" s="246"/>
      <c r="L411" s="249">
        <v>30.14</v>
      </c>
      <c r="M411" s="248">
        <v>9.1199999999999992</v>
      </c>
      <c r="N411" s="251">
        <v>274.88</v>
      </c>
      <c r="EZ411" s="149"/>
      <c r="FA411" s="231"/>
      <c r="FB411" s="231"/>
      <c r="FC411" s="231"/>
      <c r="FD411" s="231"/>
      <c r="FG411" s="164" t="s">
        <v>83</v>
      </c>
      <c r="FJ411" s="231"/>
    </row>
    <row r="412" spans="1:167" s="117" customFormat="1" ht="15" x14ac:dyDescent="0.25">
      <c r="A412" s="252"/>
      <c r="B412" s="243"/>
      <c r="C412" s="341" t="s">
        <v>65</v>
      </c>
      <c r="D412" s="341"/>
      <c r="E412" s="341"/>
      <c r="F412" s="245" t="s">
        <v>66</v>
      </c>
      <c r="G412" s="248">
        <v>0.38</v>
      </c>
      <c r="H412" s="248">
        <v>1.1499999999999999</v>
      </c>
      <c r="I412" s="269">
        <v>0.874</v>
      </c>
      <c r="J412" s="254"/>
      <c r="K412" s="246"/>
      <c r="L412" s="254"/>
      <c r="M412" s="246"/>
      <c r="N412" s="255"/>
      <c r="EZ412" s="149"/>
      <c r="FA412" s="231"/>
      <c r="FB412" s="231"/>
      <c r="FC412" s="231"/>
      <c r="FD412" s="231"/>
      <c r="FH412" s="164" t="s">
        <v>65</v>
      </c>
      <c r="FJ412" s="231"/>
    </row>
    <row r="413" spans="1:167" s="117" customFormat="1" ht="15" x14ac:dyDescent="0.25">
      <c r="A413" s="240"/>
      <c r="B413" s="243"/>
      <c r="C413" s="344" t="s">
        <v>67</v>
      </c>
      <c r="D413" s="344"/>
      <c r="E413" s="344"/>
      <c r="F413" s="256"/>
      <c r="G413" s="257"/>
      <c r="H413" s="257"/>
      <c r="I413" s="257"/>
      <c r="J413" s="259">
        <v>18.64</v>
      </c>
      <c r="K413" s="257"/>
      <c r="L413" s="259">
        <v>38.35</v>
      </c>
      <c r="M413" s="257"/>
      <c r="N413" s="275">
        <v>680.86</v>
      </c>
      <c r="EZ413" s="149"/>
      <c r="FA413" s="231"/>
      <c r="FB413" s="231"/>
      <c r="FC413" s="231"/>
      <c r="FD413" s="231"/>
      <c r="FI413" s="164" t="s">
        <v>67</v>
      </c>
      <c r="FJ413" s="231"/>
    </row>
    <row r="414" spans="1:167" s="117" customFormat="1" ht="15" x14ac:dyDescent="0.25">
      <c r="A414" s="252"/>
      <c r="B414" s="243"/>
      <c r="C414" s="341" t="s">
        <v>68</v>
      </c>
      <c r="D414" s="341"/>
      <c r="E414" s="341"/>
      <c r="F414" s="245"/>
      <c r="G414" s="246"/>
      <c r="H414" s="246"/>
      <c r="I414" s="246"/>
      <c r="J414" s="254"/>
      <c r="K414" s="246"/>
      <c r="L414" s="249">
        <v>8.2100000000000009</v>
      </c>
      <c r="M414" s="246"/>
      <c r="N414" s="251">
        <v>405.98</v>
      </c>
      <c r="EZ414" s="149"/>
      <c r="FA414" s="231"/>
      <c r="FB414" s="231"/>
      <c r="FC414" s="231"/>
      <c r="FD414" s="231"/>
      <c r="FH414" s="164" t="s">
        <v>68</v>
      </c>
      <c r="FJ414" s="231"/>
    </row>
    <row r="415" spans="1:167" s="117" customFormat="1" ht="23.25" x14ac:dyDescent="0.25">
      <c r="A415" s="252"/>
      <c r="B415" s="243" t="s">
        <v>649</v>
      </c>
      <c r="C415" s="341" t="s">
        <v>650</v>
      </c>
      <c r="D415" s="341"/>
      <c r="E415" s="341"/>
      <c r="F415" s="245" t="s">
        <v>71</v>
      </c>
      <c r="G415" s="261">
        <v>97</v>
      </c>
      <c r="H415" s="246"/>
      <c r="I415" s="261">
        <v>97</v>
      </c>
      <c r="J415" s="254"/>
      <c r="K415" s="246"/>
      <c r="L415" s="249">
        <v>7.96</v>
      </c>
      <c r="M415" s="246"/>
      <c r="N415" s="251">
        <v>393.8</v>
      </c>
      <c r="EZ415" s="149"/>
      <c r="FA415" s="231"/>
      <c r="FB415" s="231"/>
      <c r="FC415" s="231"/>
      <c r="FD415" s="231"/>
      <c r="FH415" s="164" t="s">
        <v>650</v>
      </c>
      <c r="FJ415" s="231"/>
    </row>
    <row r="416" spans="1:167" s="117" customFormat="1" ht="23.25" x14ac:dyDescent="0.25">
      <c r="A416" s="252"/>
      <c r="B416" s="243" t="s">
        <v>651</v>
      </c>
      <c r="C416" s="341" t="s">
        <v>652</v>
      </c>
      <c r="D416" s="341"/>
      <c r="E416" s="341"/>
      <c r="F416" s="245" t="s">
        <v>71</v>
      </c>
      <c r="G416" s="261">
        <v>51</v>
      </c>
      <c r="H416" s="246"/>
      <c r="I416" s="261">
        <v>51</v>
      </c>
      <c r="J416" s="254"/>
      <c r="K416" s="246"/>
      <c r="L416" s="249">
        <v>4.1900000000000004</v>
      </c>
      <c r="M416" s="246"/>
      <c r="N416" s="251">
        <v>207.05</v>
      </c>
      <c r="EZ416" s="149"/>
      <c r="FA416" s="231"/>
      <c r="FB416" s="231"/>
      <c r="FC416" s="231"/>
      <c r="FD416" s="231"/>
      <c r="FH416" s="164" t="s">
        <v>652</v>
      </c>
      <c r="FJ416" s="231"/>
    </row>
    <row r="417" spans="1:168" s="117" customFormat="1" ht="15" x14ac:dyDescent="0.25">
      <c r="A417" s="262"/>
      <c r="B417" s="263"/>
      <c r="C417" s="342" t="s">
        <v>74</v>
      </c>
      <c r="D417" s="342"/>
      <c r="E417" s="342"/>
      <c r="F417" s="234"/>
      <c r="G417" s="235"/>
      <c r="H417" s="235"/>
      <c r="I417" s="235"/>
      <c r="J417" s="238"/>
      <c r="K417" s="235"/>
      <c r="L417" s="264">
        <v>50.5</v>
      </c>
      <c r="M417" s="257"/>
      <c r="N417" s="265">
        <v>1281.71</v>
      </c>
      <c r="EZ417" s="149"/>
      <c r="FA417" s="231"/>
      <c r="FB417" s="231"/>
      <c r="FC417" s="231"/>
      <c r="FD417" s="231"/>
      <c r="FJ417" s="231" t="s">
        <v>74</v>
      </c>
    </row>
    <row r="418" spans="1:168" s="117" customFormat="1" ht="15" x14ac:dyDescent="0.25">
      <c r="A418" s="232" t="s">
        <v>273</v>
      </c>
      <c r="B418" s="233" t="s">
        <v>595</v>
      </c>
      <c r="C418" s="342" t="s">
        <v>498</v>
      </c>
      <c r="D418" s="342"/>
      <c r="E418" s="342"/>
      <c r="F418" s="234" t="s">
        <v>484</v>
      </c>
      <c r="G418" s="235">
        <v>-1.44</v>
      </c>
      <c r="H418" s="236">
        <v>1</v>
      </c>
      <c r="I418" s="268">
        <v>-1.44</v>
      </c>
      <c r="J418" s="264">
        <v>16.7</v>
      </c>
      <c r="K418" s="235"/>
      <c r="L418" s="264">
        <v>-24.05</v>
      </c>
      <c r="M418" s="268">
        <v>9.1199999999999992</v>
      </c>
      <c r="N418" s="276">
        <v>-219.34</v>
      </c>
      <c r="EZ418" s="149"/>
      <c r="FA418" s="231"/>
      <c r="FB418" s="231" t="s">
        <v>498</v>
      </c>
      <c r="FC418" s="231" t="s">
        <v>9</v>
      </c>
      <c r="FD418" s="231" t="s">
        <v>9</v>
      </c>
      <c r="FJ418" s="231"/>
    </row>
    <row r="419" spans="1:168" s="117" customFormat="1" ht="15" x14ac:dyDescent="0.25">
      <c r="A419" s="262"/>
      <c r="B419" s="263"/>
      <c r="C419" s="342" t="s">
        <v>74</v>
      </c>
      <c r="D419" s="342"/>
      <c r="E419" s="342"/>
      <c r="F419" s="234"/>
      <c r="G419" s="235"/>
      <c r="H419" s="235"/>
      <c r="I419" s="235"/>
      <c r="J419" s="238"/>
      <c r="K419" s="235"/>
      <c r="L419" s="264">
        <v>-24.05</v>
      </c>
      <c r="M419" s="257"/>
      <c r="N419" s="276">
        <v>-219.34</v>
      </c>
      <c r="EZ419" s="149"/>
      <c r="FA419" s="231"/>
      <c r="FB419" s="231"/>
      <c r="FC419" s="231"/>
      <c r="FD419" s="231"/>
      <c r="FJ419" s="231" t="s">
        <v>74</v>
      </c>
    </row>
    <row r="420" spans="1:168" s="117" customFormat="1" ht="33.75" x14ac:dyDescent="0.25">
      <c r="A420" s="232" t="s">
        <v>276</v>
      </c>
      <c r="B420" s="233" t="s">
        <v>554</v>
      </c>
      <c r="C420" s="342" t="s">
        <v>555</v>
      </c>
      <c r="D420" s="342"/>
      <c r="E420" s="342"/>
      <c r="F420" s="234" t="s">
        <v>118</v>
      </c>
      <c r="G420" s="235">
        <v>2</v>
      </c>
      <c r="H420" s="236">
        <v>1</v>
      </c>
      <c r="I420" s="236">
        <v>2</v>
      </c>
      <c r="J420" s="264">
        <v>630.48</v>
      </c>
      <c r="K420" s="266">
        <v>1.04236</v>
      </c>
      <c r="L420" s="267">
        <v>1314.37</v>
      </c>
      <c r="M420" s="268">
        <v>9.1199999999999992</v>
      </c>
      <c r="N420" s="265">
        <v>11987.05</v>
      </c>
      <c r="EZ420" s="149"/>
      <c r="FA420" s="231"/>
      <c r="FB420" s="231" t="s">
        <v>555</v>
      </c>
      <c r="FC420" s="231" t="s">
        <v>9</v>
      </c>
      <c r="FD420" s="231" t="s">
        <v>9</v>
      </c>
      <c r="FJ420" s="231"/>
    </row>
    <row r="421" spans="1:168" s="117" customFormat="1" ht="15" x14ac:dyDescent="0.25">
      <c r="A421" s="240"/>
      <c r="B421" s="241"/>
      <c r="C421" s="341" t="s">
        <v>714</v>
      </c>
      <c r="D421" s="341"/>
      <c r="E421" s="341"/>
      <c r="F421" s="341"/>
      <c r="G421" s="341"/>
      <c r="H421" s="341"/>
      <c r="I421" s="341"/>
      <c r="J421" s="341"/>
      <c r="K421" s="341"/>
      <c r="L421" s="341"/>
      <c r="M421" s="341"/>
      <c r="N421" s="343"/>
      <c r="EZ421" s="149"/>
      <c r="FA421" s="231"/>
      <c r="FB421" s="231"/>
      <c r="FC421" s="231"/>
      <c r="FD421" s="231"/>
      <c r="FJ421" s="231"/>
      <c r="FK421" s="164" t="s">
        <v>714</v>
      </c>
    </row>
    <row r="422" spans="1:168" s="117" customFormat="1" ht="15" x14ac:dyDescent="0.25">
      <c r="A422" s="242"/>
      <c r="B422" s="243"/>
      <c r="C422" s="336" t="s">
        <v>631</v>
      </c>
      <c r="D422" s="336"/>
      <c r="E422" s="336"/>
      <c r="F422" s="336"/>
      <c r="G422" s="336"/>
      <c r="H422" s="336"/>
      <c r="I422" s="336"/>
      <c r="J422" s="336"/>
      <c r="K422" s="336"/>
      <c r="L422" s="336"/>
      <c r="M422" s="336"/>
      <c r="N422" s="345"/>
      <c r="EZ422" s="149"/>
      <c r="FA422" s="231"/>
      <c r="FB422" s="231"/>
      <c r="FC422" s="231"/>
      <c r="FD422" s="231"/>
      <c r="FF422" s="164" t="s">
        <v>631</v>
      </c>
      <c r="FJ422" s="231"/>
    </row>
    <row r="423" spans="1:168" s="117" customFormat="1" ht="15" x14ac:dyDescent="0.25">
      <c r="A423" s="242"/>
      <c r="B423" s="243"/>
      <c r="C423" s="336" t="s">
        <v>632</v>
      </c>
      <c r="D423" s="336"/>
      <c r="E423" s="336"/>
      <c r="F423" s="336"/>
      <c r="G423" s="336"/>
      <c r="H423" s="336"/>
      <c r="I423" s="336"/>
      <c r="J423" s="336"/>
      <c r="K423" s="336"/>
      <c r="L423" s="336"/>
      <c r="M423" s="336"/>
      <c r="N423" s="345"/>
      <c r="EZ423" s="149"/>
      <c r="FA423" s="231"/>
      <c r="FB423" s="231"/>
      <c r="FC423" s="231"/>
      <c r="FD423" s="231"/>
      <c r="FF423" s="164" t="s">
        <v>632</v>
      </c>
      <c r="FJ423" s="231"/>
    </row>
    <row r="424" spans="1:168" s="117" customFormat="1" ht="15" x14ac:dyDescent="0.25">
      <c r="A424" s="262"/>
      <c r="B424" s="263"/>
      <c r="C424" s="342" t="s">
        <v>74</v>
      </c>
      <c r="D424" s="342"/>
      <c r="E424" s="342"/>
      <c r="F424" s="234"/>
      <c r="G424" s="235"/>
      <c r="H424" s="235"/>
      <c r="I424" s="235"/>
      <c r="J424" s="238"/>
      <c r="K424" s="235"/>
      <c r="L424" s="267">
        <v>1314.37</v>
      </c>
      <c r="M424" s="257"/>
      <c r="N424" s="265">
        <v>11987.05</v>
      </c>
      <c r="EZ424" s="149"/>
      <c r="FA424" s="231"/>
      <c r="FB424" s="231"/>
      <c r="FC424" s="231"/>
      <c r="FD424" s="231"/>
      <c r="FJ424" s="231" t="s">
        <v>74</v>
      </c>
    </row>
    <row r="425" spans="1:168" s="117" customFormat="1" ht="15" x14ac:dyDescent="0.25">
      <c r="A425" s="278"/>
      <c r="B425" s="279"/>
      <c r="C425" s="279"/>
      <c r="D425" s="279"/>
      <c r="E425" s="279"/>
      <c r="F425" s="280"/>
      <c r="G425" s="280"/>
      <c r="H425" s="280"/>
      <c r="I425" s="280"/>
      <c r="J425" s="281"/>
      <c r="K425" s="280"/>
      <c r="L425" s="281"/>
      <c r="M425" s="246"/>
      <c r="N425" s="281"/>
      <c r="EZ425" s="149"/>
      <c r="FA425" s="231"/>
      <c r="FB425" s="231"/>
      <c r="FC425" s="231"/>
      <c r="FD425" s="231"/>
      <c r="FJ425" s="231"/>
    </row>
    <row r="426" spans="1:168" s="117" customFormat="1" ht="15" x14ac:dyDescent="0.25">
      <c r="A426" s="282"/>
      <c r="B426" s="283"/>
      <c r="C426" s="342" t="s">
        <v>715</v>
      </c>
      <c r="D426" s="342"/>
      <c r="E426" s="342"/>
      <c r="F426" s="342"/>
      <c r="G426" s="342"/>
      <c r="H426" s="342"/>
      <c r="I426" s="342"/>
      <c r="J426" s="342"/>
      <c r="K426" s="342"/>
      <c r="L426" s="284">
        <v>206588.09</v>
      </c>
      <c r="M426" s="285"/>
      <c r="N426" s="286">
        <v>2480496.2999999998</v>
      </c>
      <c r="EZ426" s="149"/>
      <c r="FA426" s="231"/>
      <c r="FB426" s="231"/>
      <c r="FC426" s="231"/>
      <c r="FD426" s="231"/>
      <c r="FJ426" s="231"/>
      <c r="FL426" s="231" t="s">
        <v>715</v>
      </c>
    </row>
    <row r="427" spans="1:168" s="117" customFormat="1" ht="15" x14ac:dyDescent="0.25">
      <c r="A427" s="346" t="s">
        <v>716</v>
      </c>
      <c r="B427" s="347"/>
      <c r="C427" s="347"/>
      <c r="D427" s="347"/>
      <c r="E427" s="347"/>
      <c r="F427" s="347"/>
      <c r="G427" s="347"/>
      <c r="H427" s="347"/>
      <c r="I427" s="347"/>
      <c r="J427" s="347"/>
      <c r="K427" s="347"/>
      <c r="L427" s="347"/>
      <c r="M427" s="347"/>
      <c r="N427" s="348"/>
      <c r="EZ427" s="149" t="s">
        <v>716</v>
      </c>
      <c r="FA427" s="231"/>
      <c r="FB427" s="231"/>
      <c r="FC427" s="231"/>
      <c r="FD427" s="231"/>
      <c r="FJ427" s="231"/>
      <c r="FL427" s="231"/>
    </row>
    <row r="428" spans="1:168" s="117" customFormat="1" ht="15" x14ac:dyDescent="0.25">
      <c r="A428" s="349" t="s">
        <v>619</v>
      </c>
      <c r="B428" s="350"/>
      <c r="C428" s="350"/>
      <c r="D428" s="350"/>
      <c r="E428" s="350"/>
      <c r="F428" s="350"/>
      <c r="G428" s="350"/>
      <c r="H428" s="350"/>
      <c r="I428" s="350"/>
      <c r="J428" s="350"/>
      <c r="K428" s="350"/>
      <c r="L428" s="350"/>
      <c r="M428" s="350"/>
      <c r="N428" s="351"/>
      <c r="EZ428" s="149"/>
      <c r="FA428" s="231" t="s">
        <v>619</v>
      </c>
      <c r="FB428" s="231"/>
      <c r="FC428" s="231"/>
      <c r="FD428" s="231"/>
      <c r="FJ428" s="231"/>
      <c r="FL428" s="231"/>
    </row>
    <row r="429" spans="1:168" s="117" customFormat="1" ht="34.5" x14ac:dyDescent="0.25">
      <c r="A429" s="232" t="s">
        <v>280</v>
      </c>
      <c r="B429" s="233" t="s">
        <v>621</v>
      </c>
      <c r="C429" s="342" t="s">
        <v>622</v>
      </c>
      <c r="D429" s="342"/>
      <c r="E429" s="342"/>
      <c r="F429" s="234" t="s">
        <v>253</v>
      </c>
      <c r="G429" s="235">
        <v>2.9000000000000001E-2</v>
      </c>
      <c r="H429" s="236">
        <v>1</v>
      </c>
      <c r="I429" s="273">
        <v>2.9000000000000001E-2</v>
      </c>
      <c r="J429" s="238"/>
      <c r="K429" s="235"/>
      <c r="L429" s="238"/>
      <c r="M429" s="235"/>
      <c r="N429" s="239"/>
      <c r="EZ429" s="149"/>
      <c r="FA429" s="231"/>
      <c r="FB429" s="231" t="s">
        <v>622</v>
      </c>
      <c r="FC429" s="231" t="s">
        <v>9</v>
      </c>
      <c r="FD429" s="231" t="s">
        <v>9</v>
      </c>
      <c r="FJ429" s="231"/>
      <c r="FL429" s="231"/>
    </row>
    <row r="430" spans="1:168" s="117" customFormat="1" ht="15" x14ac:dyDescent="0.25">
      <c r="A430" s="240"/>
      <c r="B430" s="241"/>
      <c r="C430" s="341" t="s">
        <v>717</v>
      </c>
      <c r="D430" s="341"/>
      <c r="E430" s="341"/>
      <c r="F430" s="341"/>
      <c r="G430" s="341"/>
      <c r="H430" s="341"/>
      <c r="I430" s="341"/>
      <c r="J430" s="341"/>
      <c r="K430" s="341"/>
      <c r="L430" s="341"/>
      <c r="M430" s="341"/>
      <c r="N430" s="343"/>
      <c r="EZ430" s="149"/>
      <c r="FA430" s="231"/>
      <c r="FB430" s="231"/>
      <c r="FC430" s="231"/>
      <c r="FD430" s="231"/>
      <c r="FE430" s="164" t="s">
        <v>717</v>
      </c>
      <c r="FJ430" s="231"/>
      <c r="FL430" s="231"/>
    </row>
    <row r="431" spans="1:168" s="117" customFormat="1" ht="68.25" x14ac:dyDescent="0.25">
      <c r="A431" s="242"/>
      <c r="B431" s="243" t="s">
        <v>624</v>
      </c>
      <c r="C431" s="336" t="s">
        <v>625</v>
      </c>
      <c r="D431" s="336"/>
      <c r="E431" s="336"/>
      <c r="F431" s="336"/>
      <c r="G431" s="336"/>
      <c r="H431" s="336"/>
      <c r="I431" s="336"/>
      <c r="J431" s="336"/>
      <c r="K431" s="336"/>
      <c r="L431" s="336"/>
      <c r="M431" s="336"/>
      <c r="N431" s="345"/>
      <c r="EZ431" s="149"/>
      <c r="FA431" s="231"/>
      <c r="FB431" s="231"/>
      <c r="FC431" s="231"/>
      <c r="FD431" s="231"/>
      <c r="FF431" s="164" t="s">
        <v>625</v>
      </c>
      <c r="FJ431" s="231"/>
      <c r="FL431" s="231"/>
    </row>
    <row r="432" spans="1:168" s="117" customFormat="1" ht="15" x14ac:dyDescent="0.25">
      <c r="A432" s="244"/>
      <c r="B432" s="243" t="s">
        <v>57</v>
      </c>
      <c r="C432" s="341" t="s">
        <v>64</v>
      </c>
      <c r="D432" s="341"/>
      <c r="E432" s="341"/>
      <c r="F432" s="245"/>
      <c r="G432" s="246"/>
      <c r="H432" s="246"/>
      <c r="I432" s="246"/>
      <c r="J432" s="247">
        <v>2089.16</v>
      </c>
      <c r="K432" s="248">
        <v>1.1499999999999999</v>
      </c>
      <c r="L432" s="249">
        <v>69.67</v>
      </c>
      <c r="M432" s="248">
        <v>49.45</v>
      </c>
      <c r="N432" s="250">
        <v>3445.18</v>
      </c>
      <c r="EZ432" s="149"/>
      <c r="FA432" s="231"/>
      <c r="FB432" s="231"/>
      <c r="FC432" s="231"/>
      <c r="FD432" s="231"/>
      <c r="FG432" s="164" t="s">
        <v>64</v>
      </c>
      <c r="FJ432" s="231"/>
      <c r="FL432" s="231"/>
    </row>
    <row r="433" spans="1:168" s="117" customFormat="1" ht="15" x14ac:dyDescent="0.25">
      <c r="A433" s="244"/>
      <c r="B433" s="243" t="s">
        <v>75</v>
      </c>
      <c r="C433" s="341" t="s">
        <v>79</v>
      </c>
      <c r="D433" s="341"/>
      <c r="E433" s="341"/>
      <c r="F433" s="245"/>
      <c r="G433" s="246"/>
      <c r="H433" s="246"/>
      <c r="I433" s="246"/>
      <c r="J433" s="249">
        <v>236.87</v>
      </c>
      <c r="K433" s="248">
        <v>1.1499999999999999</v>
      </c>
      <c r="L433" s="249">
        <v>7.9</v>
      </c>
      <c r="M433" s="248">
        <v>14.53</v>
      </c>
      <c r="N433" s="251">
        <v>114.79</v>
      </c>
      <c r="EZ433" s="149"/>
      <c r="FA433" s="231"/>
      <c r="FB433" s="231"/>
      <c r="FC433" s="231"/>
      <c r="FD433" s="231"/>
      <c r="FG433" s="164" t="s">
        <v>79</v>
      </c>
      <c r="FJ433" s="231"/>
      <c r="FL433" s="231"/>
    </row>
    <row r="434" spans="1:168" s="117" customFormat="1" ht="15" x14ac:dyDescent="0.25">
      <c r="A434" s="244"/>
      <c r="B434" s="243" t="s">
        <v>80</v>
      </c>
      <c r="C434" s="341" t="s">
        <v>81</v>
      </c>
      <c r="D434" s="341"/>
      <c r="E434" s="341"/>
      <c r="F434" s="245"/>
      <c r="G434" s="246"/>
      <c r="H434" s="246"/>
      <c r="I434" s="246"/>
      <c r="J434" s="249">
        <v>9</v>
      </c>
      <c r="K434" s="248">
        <v>1.1499999999999999</v>
      </c>
      <c r="L434" s="249">
        <v>0.3</v>
      </c>
      <c r="M434" s="248">
        <v>49.45</v>
      </c>
      <c r="N434" s="251">
        <v>14.84</v>
      </c>
      <c r="EZ434" s="149"/>
      <c r="FA434" s="231"/>
      <c r="FB434" s="231"/>
      <c r="FC434" s="231"/>
      <c r="FD434" s="231"/>
      <c r="FG434" s="164" t="s">
        <v>81</v>
      </c>
      <c r="FJ434" s="231"/>
      <c r="FL434" s="231"/>
    </row>
    <row r="435" spans="1:168" s="117" customFormat="1" ht="15" x14ac:dyDescent="0.25">
      <c r="A435" s="244"/>
      <c r="B435" s="243" t="s">
        <v>82</v>
      </c>
      <c r="C435" s="341" t="s">
        <v>83</v>
      </c>
      <c r="D435" s="341"/>
      <c r="E435" s="341"/>
      <c r="F435" s="245"/>
      <c r="G435" s="246"/>
      <c r="H435" s="246"/>
      <c r="I435" s="246"/>
      <c r="J435" s="247">
        <v>2732.35</v>
      </c>
      <c r="K435" s="246"/>
      <c r="L435" s="249">
        <v>79.239999999999995</v>
      </c>
      <c r="M435" s="248">
        <v>9.1199999999999992</v>
      </c>
      <c r="N435" s="251">
        <v>722.67</v>
      </c>
      <c r="EZ435" s="149"/>
      <c r="FA435" s="231"/>
      <c r="FB435" s="231"/>
      <c r="FC435" s="231"/>
      <c r="FD435" s="231"/>
      <c r="FG435" s="164" t="s">
        <v>83</v>
      </c>
      <c r="FJ435" s="231"/>
      <c r="FL435" s="231"/>
    </row>
    <row r="436" spans="1:168" s="117" customFormat="1" ht="15" x14ac:dyDescent="0.25">
      <c r="A436" s="252"/>
      <c r="B436" s="243"/>
      <c r="C436" s="341" t="s">
        <v>65</v>
      </c>
      <c r="D436" s="341"/>
      <c r="E436" s="341"/>
      <c r="F436" s="245" t="s">
        <v>66</v>
      </c>
      <c r="G436" s="248">
        <v>219.68</v>
      </c>
      <c r="H436" s="248">
        <v>1.1499999999999999</v>
      </c>
      <c r="I436" s="274">
        <v>7.3263280000000002</v>
      </c>
      <c r="J436" s="254"/>
      <c r="K436" s="246"/>
      <c r="L436" s="254"/>
      <c r="M436" s="246"/>
      <c r="N436" s="255"/>
      <c r="EZ436" s="149"/>
      <c r="FA436" s="231"/>
      <c r="FB436" s="231"/>
      <c r="FC436" s="231"/>
      <c r="FD436" s="231"/>
      <c r="FH436" s="164" t="s">
        <v>65</v>
      </c>
      <c r="FJ436" s="231"/>
      <c r="FL436" s="231"/>
    </row>
    <row r="437" spans="1:168" s="117" customFormat="1" ht="15" x14ac:dyDescent="0.25">
      <c r="A437" s="252"/>
      <c r="B437" s="243"/>
      <c r="C437" s="341" t="s">
        <v>84</v>
      </c>
      <c r="D437" s="341"/>
      <c r="E437" s="341"/>
      <c r="F437" s="245" t="s">
        <v>66</v>
      </c>
      <c r="G437" s="248">
        <v>0.71</v>
      </c>
      <c r="H437" s="248">
        <v>1.1499999999999999</v>
      </c>
      <c r="I437" s="253">
        <v>2.3678500000000002E-2</v>
      </c>
      <c r="J437" s="254"/>
      <c r="K437" s="246"/>
      <c r="L437" s="254"/>
      <c r="M437" s="246"/>
      <c r="N437" s="255"/>
      <c r="EZ437" s="149"/>
      <c r="FA437" s="231"/>
      <c r="FB437" s="231"/>
      <c r="FC437" s="231"/>
      <c r="FD437" s="231"/>
      <c r="FH437" s="164" t="s">
        <v>84</v>
      </c>
      <c r="FJ437" s="231"/>
      <c r="FL437" s="231"/>
    </row>
    <row r="438" spans="1:168" s="117" customFormat="1" ht="15" x14ac:dyDescent="0.25">
      <c r="A438" s="240"/>
      <c r="B438" s="243"/>
      <c r="C438" s="344" t="s">
        <v>67</v>
      </c>
      <c r="D438" s="344"/>
      <c r="E438" s="344"/>
      <c r="F438" s="256"/>
      <c r="G438" s="257"/>
      <c r="H438" s="257"/>
      <c r="I438" s="257"/>
      <c r="J438" s="258">
        <v>5058.38</v>
      </c>
      <c r="K438" s="257"/>
      <c r="L438" s="259">
        <v>156.81</v>
      </c>
      <c r="M438" s="257"/>
      <c r="N438" s="260">
        <v>4282.6400000000003</v>
      </c>
      <c r="EZ438" s="149"/>
      <c r="FA438" s="231"/>
      <c r="FB438" s="231"/>
      <c r="FC438" s="231"/>
      <c r="FD438" s="231"/>
      <c r="FI438" s="164" t="s">
        <v>67</v>
      </c>
      <c r="FJ438" s="231"/>
      <c r="FL438" s="231"/>
    </row>
    <row r="439" spans="1:168" s="117" customFormat="1" ht="15" x14ac:dyDescent="0.25">
      <c r="A439" s="252"/>
      <c r="B439" s="243"/>
      <c r="C439" s="341" t="s">
        <v>68</v>
      </c>
      <c r="D439" s="341"/>
      <c r="E439" s="341"/>
      <c r="F439" s="245"/>
      <c r="G439" s="246"/>
      <c r="H439" s="246"/>
      <c r="I439" s="246"/>
      <c r="J439" s="254"/>
      <c r="K439" s="246"/>
      <c r="L439" s="249">
        <v>69.97</v>
      </c>
      <c r="M439" s="246"/>
      <c r="N439" s="250">
        <v>3460.02</v>
      </c>
      <c r="EZ439" s="149"/>
      <c r="FA439" s="231"/>
      <c r="FB439" s="231"/>
      <c r="FC439" s="231"/>
      <c r="FD439" s="231"/>
      <c r="FH439" s="164" t="s">
        <v>68</v>
      </c>
      <c r="FJ439" s="231"/>
      <c r="FL439" s="231"/>
    </row>
    <row r="440" spans="1:168" s="117" customFormat="1" ht="23.25" x14ac:dyDescent="0.25">
      <c r="A440" s="252"/>
      <c r="B440" s="243" t="s">
        <v>626</v>
      </c>
      <c r="C440" s="341" t="s">
        <v>627</v>
      </c>
      <c r="D440" s="341"/>
      <c r="E440" s="341"/>
      <c r="F440" s="245" t="s">
        <v>71</v>
      </c>
      <c r="G440" s="261">
        <v>126</v>
      </c>
      <c r="H440" s="246"/>
      <c r="I440" s="261">
        <v>126</v>
      </c>
      <c r="J440" s="254"/>
      <c r="K440" s="246"/>
      <c r="L440" s="249">
        <v>88.16</v>
      </c>
      <c r="M440" s="246"/>
      <c r="N440" s="250">
        <v>4359.63</v>
      </c>
      <c r="EZ440" s="149"/>
      <c r="FA440" s="231"/>
      <c r="FB440" s="231"/>
      <c r="FC440" s="231"/>
      <c r="FD440" s="231"/>
      <c r="FH440" s="164" t="s">
        <v>627</v>
      </c>
      <c r="FJ440" s="231"/>
      <c r="FL440" s="231"/>
    </row>
    <row r="441" spans="1:168" s="117" customFormat="1" ht="23.25" x14ac:dyDescent="0.25">
      <c r="A441" s="252"/>
      <c r="B441" s="243" t="s">
        <v>628</v>
      </c>
      <c r="C441" s="341" t="s">
        <v>629</v>
      </c>
      <c r="D441" s="341"/>
      <c r="E441" s="341"/>
      <c r="F441" s="245" t="s">
        <v>71</v>
      </c>
      <c r="G441" s="261">
        <v>68</v>
      </c>
      <c r="H441" s="246"/>
      <c r="I441" s="261">
        <v>68</v>
      </c>
      <c r="J441" s="254"/>
      <c r="K441" s="246"/>
      <c r="L441" s="249">
        <v>47.58</v>
      </c>
      <c r="M441" s="246"/>
      <c r="N441" s="250">
        <v>2352.81</v>
      </c>
      <c r="EZ441" s="149"/>
      <c r="FA441" s="231"/>
      <c r="FB441" s="231"/>
      <c r="FC441" s="231"/>
      <c r="FD441" s="231"/>
      <c r="FH441" s="164" t="s">
        <v>629</v>
      </c>
      <c r="FJ441" s="231"/>
      <c r="FL441" s="231"/>
    </row>
    <row r="442" spans="1:168" s="117" customFormat="1" ht="15" x14ac:dyDescent="0.25">
      <c r="A442" s="262"/>
      <c r="B442" s="263"/>
      <c r="C442" s="342" t="s">
        <v>74</v>
      </c>
      <c r="D442" s="342"/>
      <c r="E442" s="342"/>
      <c r="F442" s="234"/>
      <c r="G442" s="235"/>
      <c r="H442" s="235"/>
      <c r="I442" s="235"/>
      <c r="J442" s="238"/>
      <c r="K442" s="235"/>
      <c r="L442" s="264">
        <v>292.55</v>
      </c>
      <c r="M442" s="257"/>
      <c r="N442" s="265">
        <v>10995.08</v>
      </c>
      <c r="EZ442" s="149"/>
      <c r="FA442" s="231"/>
      <c r="FB442" s="231"/>
      <c r="FC442" s="231"/>
      <c r="FD442" s="231"/>
      <c r="FJ442" s="231" t="s">
        <v>74</v>
      </c>
      <c r="FL442" s="231"/>
    </row>
    <row r="443" spans="1:168" s="117" customFormat="1" ht="33.75" x14ac:dyDescent="0.25">
      <c r="A443" s="232" t="s">
        <v>283</v>
      </c>
      <c r="B443" s="233" t="s">
        <v>589</v>
      </c>
      <c r="C443" s="342" t="s">
        <v>590</v>
      </c>
      <c r="D443" s="342"/>
      <c r="E443" s="342"/>
      <c r="F443" s="234" t="s">
        <v>118</v>
      </c>
      <c r="G443" s="235">
        <v>54</v>
      </c>
      <c r="H443" s="236">
        <v>1</v>
      </c>
      <c r="I443" s="236">
        <v>54</v>
      </c>
      <c r="J443" s="264">
        <v>87.35</v>
      </c>
      <c r="K443" s="266">
        <v>1.04236</v>
      </c>
      <c r="L443" s="267">
        <v>4916.71</v>
      </c>
      <c r="M443" s="268">
        <v>9.1199999999999992</v>
      </c>
      <c r="N443" s="265">
        <v>44840.4</v>
      </c>
      <c r="EZ443" s="149"/>
      <c r="FA443" s="231"/>
      <c r="FB443" s="231" t="s">
        <v>590</v>
      </c>
      <c r="FC443" s="231" t="s">
        <v>9</v>
      </c>
      <c r="FD443" s="231" t="s">
        <v>9</v>
      </c>
      <c r="FJ443" s="231"/>
      <c r="FL443" s="231"/>
    </row>
    <row r="444" spans="1:168" s="117" customFormat="1" ht="15" x14ac:dyDescent="0.25">
      <c r="A444" s="240"/>
      <c r="B444" s="241"/>
      <c r="C444" s="341" t="s">
        <v>678</v>
      </c>
      <c r="D444" s="341"/>
      <c r="E444" s="341"/>
      <c r="F444" s="341"/>
      <c r="G444" s="341"/>
      <c r="H444" s="341"/>
      <c r="I444" s="341"/>
      <c r="J444" s="341"/>
      <c r="K444" s="341"/>
      <c r="L444" s="341"/>
      <c r="M444" s="341"/>
      <c r="N444" s="343"/>
      <c r="EZ444" s="149"/>
      <c r="FA444" s="231"/>
      <c r="FB444" s="231"/>
      <c r="FC444" s="231"/>
      <c r="FD444" s="231"/>
      <c r="FJ444" s="231"/>
      <c r="FK444" s="164" t="s">
        <v>678</v>
      </c>
      <c r="FL444" s="231"/>
    </row>
    <row r="445" spans="1:168" s="117" customFormat="1" ht="15" x14ac:dyDescent="0.25">
      <c r="A445" s="242"/>
      <c r="B445" s="243"/>
      <c r="C445" s="336" t="s">
        <v>631</v>
      </c>
      <c r="D445" s="336"/>
      <c r="E445" s="336"/>
      <c r="F445" s="336"/>
      <c r="G445" s="336"/>
      <c r="H445" s="336"/>
      <c r="I445" s="336"/>
      <c r="J445" s="336"/>
      <c r="K445" s="336"/>
      <c r="L445" s="336"/>
      <c r="M445" s="336"/>
      <c r="N445" s="345"/>
      <c r="EZ445" s="149"/>
      <c r="FA445" s="231"/>
      <c r="FB445" s="231"/>
      <c r="FC445" s="231"/>
      <c r="FD445" s="231"/>
      <c r="FF445" s="164" t="s">
        <v>631</v>
      </c>
      <c r="FJ445" s="231"/>
      <c r="FL445" s="231"/>
    </row>
    <row r="446" spans="1:168" s="117" customFormat="1" ht="15" x14ac:dyDescent="0.25">
      <c r="A446" s="242"/>
      <c r="B446" s="243"/>
      <c r="C446" s="336" t="s">
        <v>632</v>
      </c>
      <c r="D446" s="336"/>
      <c r="E446" s="336"/>
      <c r="F446" s="336"/>
      <c r="G446" s="336"/>
      <c r="H446" s="336"/>
      <c r="I446" s="336"/>
      <c r="J446" s="336"/>
      <c r="K446" s="336"/>
      <c r="L446" s="336"/>
      <c r="M446" s="336"/>
      <c r="N446" s="345"/>
      <c r="EZ446" s="149"/>
      <c r="FA446" s="231"/>
      <c r="FB446" s="231"/>
      <c r="FC446" s="231"/>
      <c r="FD446" s="231"/>
      <c r="FF446" s="164" t="s">
        <v>632</v>
      </c>
      <c r="FJ446" s="231"/>
      <c r="FL446" s="231"/>
    </row>
    <row r="447" spans="1:168" s="117" customFormat="1" ht="15" x14ac:dyDescent="0.25">
      <c r="A447" s="262"/>
      <c r="B447" s="263"/>
      <c r="C447" s="342" t="s">
        <v>74</v>
      </c>
      <c r="D447" s="342"/>
      <c r="E447" s="342"/>
      <c r="F447" s="234"/>
      <c r="G447" s="235"/>
      <c r="H447" s="235"/>
      <c r="I447" s="235"/>
      <c r="J447" s="238"/>
      <c r="K447" s="235"/>
      <c r="L447" s="267">
        <v>4916.71</v>
      </c>
      <c r="M447" s="257"/>
      <c r="N447" s="265">
        <v>44840.4</v>
      </c>
      <c r="EZ447" s="149"/>
      <c r="FA447" s="231"/>
      <c r="FB447" s="231"/>
      <c r="FC447" s="231"/>
      <c r="FD447" s="231"/>
      <c r="FJ447" s="231" t="s">
        <v>74</v>
      </c>
      <c r="FL447" s="231"/>
    </row>
    <row r="448" spans="1:168" s="117" customFormat="1" ht="23.25" x14ac:dyDescent="0.25">
      <c r="A448" s="232" t="s">
        <v>287</v>
      </c>
      <c r="B448" s="233" t="s">
        <v>645</v>
      </c>
      <c r="C448" s="342" t="s">
        <v>646</v>
      </c>
      <c r="D448" s="342"/>
      <c r="E448" s="342"/>
      <c r="F448" s="234" t="s">
        <v>647</v>
      </c>
      <c r="G448" s="235">
        <v>1.08</v>
      </c>
      <c r="H448" s="236">
        <v>1</v>
      </c>
      <c r="I448" s="268">
        <v>1.08</v>
      </c>
      <c r="J448" s="238"/>
      <c r="K448" s="235"/>
      <c r="L448" s="238"/>
      <c r="M448" s="235"/>
      <c r="N448" s="239"/>
      <c r="EZ448" s="149"/>
      <c r="FA448" s="231"/>
      <c r="FB448" s="231" t="s">
        <v>646</v>
      </c>
      <c r="FC448" s="231" t="s">
        <v>9</v>
      </c>
      <c r="FD448" s="231" t="s">
        <v>9</v>
      </c>
      <c r="FJ448" s="231"/>
      <c r="FL448" s="231"/>
    </row>
    <row r="449" spans="1:168" s="117" customFormat="1" ht="15" x14ac:dyDescent="0.25">
      <c r="A449" s="240"/>
      <c r="B449" s="241"/>
      <c r="C449" s="341" t="s">
        <v>705</v>
      </c>
      <c r="D449" s="341"/>
      <c r="E449" s="341"/>
      <c r="F449" s="341"/>
      <c r="G449" s="341"/>
      <c r="H449" s="341"/>
      <c r="I449" s="341"/>
      <c r="J449" s="341"/>
      <c r="K449" s="341"/>
      <c r="L449" s="341"/>
      <c r="M449" s="341"/>
      <c r="N449" s="343"/>
      <c r="EZ449" s="149"/>
      <c r="FA449" s="231"/>
      <c r="FB449" s="231"/>
      <c r="FC449" s="231"/>
      <c r="FD449" s="231"/>
      <c r="FE449" s="164" t="s">
        <v>705</v>
      </c>
      <c r="FJ449" s="231"/>
      <c r="FL449" s="231"/>
    </row>
    <row r="450" spans="1:168" s="117" customFormat="1" ht="68.25" x14ac:dyDescent="0.25">
      <c r="A450" s="242"/>
      <c r="B450" s="243" t="s">
        <v>624</v>
      </c>
      <c r="C450" s="336" t="s">
        <v>625</v>
      </c>
      <c r="D450" s="336"/>
      <c r="E450" s="336"/>
      <c r="F450" s="336"/>
      <c r="G450" s="336"/>
      <c r="H450" s="336"/>
      <c r="I450" s="336"/>
      <c r="J450" s="336"/>
      <c r="K450" s="336"/>
      <c r="L450" s="336"/>
      <c r="M450" s="336"/>
      <c r="N450" s="345"/>
      <c r="EZ450" s="149"/>
      <c r="FA450" s="231"/>
      <c r="FB450" s="231"/>
      <c r="FC450" s="231"/>
      <c r="FD450" s="231"/>
      <c r="FF450" s="164" t="s">
        <v>625</v>
      </c>
      <c r="FJ450" s="231"/>
      <c r="FL450" s="231"/>
    </row>
    <row r="451" spans="1:168" s="117" customFormat="1" ht="15" x14ac:dyDescent="0.25">
      <c r="A451" s="244"/>
      <c r="B451" s="243" t="s">
        <v>57</v>
      </c>
      <c r="C451" s="341" t="s">
        <v>64</v>
      </c>
      <c r="D451" s="341"/>
      <c r="E451" s="341"/>
      <c r="F451" s="245"/>
      <c r="G451" s="246"/>
      <c r="H451" s="246"/>
      <c r="I451" s="246"/>
      <c r="J451" s="249">
        <v>221.09</v>
      </c>
      <c r="K451" s="248">
        <v>1.1499999999999999</v>
      </c>
      <c r="L451" s="249">
        <v>274.58999999999997</v>
      </c>
      <c r="M451" s="248">
        <v>49.45</v>
      </c>
      <c r="N451" s="250">
        <v>13578.48</v>
      </c>
      <c r="EZ451" s="149"/>
      <c r="FA451" s="231"/>
      <c r="FB451" s="231"/>
      <c r="FC451" s="231"/>
      <c r="FD451" s="231"/>
      <c r="FG451" s="164" t="s">
        <v>64</v>
      </c>
      <c r="FJ451" s="231"/>
      <c r="FL451" s="231"/>
    </row>
    <row r="452" spans="1:168" s="117" customFormat="1" ht="15" x14ac:dyDescent="0.25">
      <c r="A452" s="244"/>
      <c r="B452" s="243" t="s">
        <v>75</v>
      </c>
      <c r="C452" s="341" t="s">
        <v>79</v>
      </c>
      <c r="D452" s="341"/>
      <c r="E452" s="341"/>
      <c r="F452" s="245"/>
      <c r="G452" s="246"/>
      <c r="H452" s="246"/>
      <c r="I452" s="246"/>
      <c r="J452" s="249">
        <v>32.119999999999997</v>
      </c>
      <c r="K452" s="248">
        <v>1.1499999999999999</v>
      </c>
      <c r="L452" s="249">
        <v>39.89</v>
      </c>
      <c r="M452" s="248">
        <v>14.53</v>
      </c>
      <c r="N452" s="251">
        <v>579.6</v>
      </c>
      <c r="EZ452" s="149"/>
      <c r="FA452" s="231"/>
      <c r="FB452" s="231"/>
      <c r="FC452" s="231"/>
      <c r="FD452" s="231"/>
      <c r="FG452" s="164" t="s">
        <v>79</v>
      </c>
      <c r="FJ452" s="231"/>
      <c r="FL452" s="231"/>
    </row>
    <row r="453" spans="1:168" s="117" customFormat="1" ht="15" x14ac:dyDescent="0.25">
      <c r="A453" s="244"/>
      <c r="B453" s="243" t="s">
        <v>80</v>
      </c>
      <c r="C453" s="341" t="s">
        <v>81</v>
      </c>
      <c r="D453" s="341"/>
      <c r="E453" s="341"/>
      <c r="F453" s="245"/>
      <c r="G453" s="246"/>
      <c r="H453" s="246"/>
      <c r="I453" s="246"/>
      <c r="J453" s="249">
        <v>2.5099999999999998</v>
      </c>
      <c r="K453" s="248">
        <v>1.1499999999999999</v>
      </c>
      <c r="L453" s="249">
        <v>3.12</v>
      </c>
      <c r="M453" s="248">
        <v>49.45</v>
      </c>
      <c r="N453" s="251">
        <v>154.28</v>
      </c>
      <c r="EZ453" s="149"/>
      <c r="FA453" s="231"/>
      <c r="FB453" s="231"/>
      <c r="FC453" s="231"/>
      <c r="FD453" s="231"/>
      <c r="FG453" s="164" t="s">
        <v>81</v>
      </c>
      <c r="FJ453" s="231"/>
      <c r="FL453" s="231"/>
    </row>
    <row r="454" spans="1:168" s="117" customFormat="1" ht="15" x14ac:dyDescent="0.25">
      <c r="A454" s="244"/>
      <c r="B454" s="243" t="s">
        <v>82</v>
      </c>
      <c r="C454" s="341" t="s">
        <v>83</v>
      </c>
      <c r="D454" s="341"/>
      <c r="E454" s="341"/>
      <c r="F454" s="245"/>
      <c r="G454" s="246"/>
      <c r="H454" s="246"/>
      <c r="I454" s="246"/>
      <c r="J454" s="249">
        <v>111.92</v>
      </c>
      <c r="K454" s="246"/>
      <c r="L454" s="249">
        <v>120.87</v>
      </c>
      <c r="M454" s="248">
        <v>9.1199999999999992</v>
      </c>
      <c r="N454" s="250">
        <v>1102.33</v>
      </c>
      <c r="EZ454" s="149"/>
      <c r="FA454" s="231"/>
      <c r="FB454" s="231"/>
      <c r="FC454" s="231"/>
      <c r="FD454" s="231"/>
      <c r="FG454" s="164" t="s">
        <v>83</v>
      </c>
      <c r="FJ454" s="231"/>
      <c r="FL454" s="231"/>
    </row>
    <row r="455" spans="1:168" s="117" customFormat="1" ht="15" x14ac:dyDescent="0.25">
      <c r="A455" s="252"/>
      <c r="B455" s="243"/>
      <c r="C455" s="341" t="s">
        <v>65</v>
      </c>
      <c r="D455" s="341"/>
      <c r="E455" s="341"/>
      <c r="F455" s="245" t="s">
        <v>66</v>
      </c>
      <c r="G455" s="248">
        <v>23.52</v>
      </c>
      <c r="H455" s="248">
        <v>1.1499999999999999</v>
      </c>
      <c r="I455" s="272">
        <v>29.211839999999999</v>
      </c>
      <c r="J455" s="254"/>
      <c r="K455" s="246"/>
      <c r="L455" s="254"/>
      <c r="M455" s="246"/>
      <c r="N455" s="255"/>
      <c r="EZ455" s="149"/>
      <c r="FA455" s="231"/>
      <c r="FB455" s="231"/>
      <c r="FC455" s="231"/>
      <c r="FD455" s="231"/>
      <c r="FH455" s="164" t="s">
        <v>65</v>
      </c>
      <c r="FJ455" s="231"/>
      <c r="FL455" s="231"/>
    </row>
    <row r="456" spans="1:168" s="117" customFormat="1" ht="15" x14ac:dyDescent="0.25">
      <c r="A456" s="252"/>
      <c r="B456" s="243"/>
      <c r="C456" s="341" t="s">
        <v>84</v>
      </c>
      <c r="D456" s="341"/>
      <c r="E456" s="341"/>
      <c r="F456" s="245" t="s">
        <v>66</v>
      </c>
      <c r="G456" s="271">
        <v>0.2</v>
      </c>
      <c r="H456" s="248">
        <v>1.1499999999999999</v>
      </c>
      <c r="I456" s="270">
        <v>0.24840000000000001</v>
      </c>
      <c r="J456" s="254"/>
      <c r="K456" s="246"/>
      <c r="L456" s="254"/>
      <c r="M456" s="246"/>
      <c r="N456" s="255"/>
      <c r="EZ456" s="149"/>
      <c r="FA456" s="231"/>
      <c r="FB456" s="231"/>
      <c r="FC456" s="231"/>
      <c r="FD456" s="231"/>
      <c r="FH456" s="164" t="s">
        <v>84</v>
      </c>
      <c r="FJ456" s="231"/>
      <c r="FL456" s="231"/>
    </row>
    <row r="457" spans="1:168" s="117" customFormat="1" ht="15" x14ac:dyDescent="0.25">
      <c r="A457" s="240"/>
      <c r="B457" s="243"/>
      <c r="C457" s="344" t="s">
        <v>67</v>
      </c>
      <c r="D457" s="344"/>
      <c r="E457" s="344"/>
      <c r="F457" s="256"/>
      <c r="G457" s="257"/>
      <c r="H457" s="257"/>
      <c r="I457" s="257"/>
      <c r="J457" s="259">
        <v>365.13</v>
      </c>
      <c r="K457" s="257"/>
      <c r="L457" s="259">
        <v>435.35</v>
      </c>
      <c r="M457" s="257"/>
      <c r="N457" s="260">
        <v>15260.41</v>
      </c>
      <c r="EZ457" s="149"/>
      <c r="FA457" s="231"/>
      <c r="FB457" s="231"/>
      <c r="FC457" s="231"/>
      <c r="FD457" s="231"/>
      <c r="FI457" s="164" t="s">
        <v>67</v>
      </c>
      <c r="FJ457" s="231"/>
      <c r="FL457" s="231"/>
    </row>
    <row r="458" spans="1:168" s="117" customFormat="1" ht="15" x14ac:dyDescent="0.25">
      <c r="A458" s="252"/>
      <c r="B458" s="243"/>
      <c r="C458" s="341" t="s">
        <v>68</v>
      </c>
      <c r="D458" s="341"/>
      <c r="E458" s="341"/>
      <c r="F458" s="245"/>
      <c r="G458" s="246"/>
      <c r="H458" s="246"/>
      <c r="I458" s="246"/>
      <c r="J458" s="254"/>
      <c r="K458" s="246"/>
      <c r="L458" s="249">
        <v>277.70999999999998</v>
      </c>
      <c r="M458" s="246"/>
      <c r="N458" s="250">
        <v>13732.76</v>
      </c>
      <c r="EZ458" s="149"/>
      <c r="FA458" s="231"/>
      <c r="FB458" s="231"/>
      <c r="FC458" s="231"/>
      <c r="FD458" s="231"/>
      <c r="FH458" s="164" t="s">
        <v>68</v>
      </c>
      <c r="FJ458" s="231"/>
      <c r="FL458" s="231"/>
    </row>
    <row r="459" spans="1:168" s="117" customFormat="1" ht="23.25" x14ac:dyDescent="0.25">
      <c r="A459" s="252"/>
      <c r="B459" s="243" t="s">
        <v>649</v>
      </c>
      <c r="C459" s="341" t="s">
        <v>650</v>
      </c>
      <c r="D459" s="341"/>
      <c r="E459" s="341"/>
      <c r="F459" s="245" t="s">
        <v>71</v>
      </c>
      <c r="G459" s="261">
        <v>97</v>
      </c>
      <c r="H459" s="246"/>
      <c r="I459" s="261">
        <v>97</v>
      </c>
      <c r="J459" s="254"/>
      <c r="K459" s="246"/>
      <c r="L459" s="249">
        <v>269.38</v>
      </c>
      <c r="M459" s="246"/>
      <c r="N459" s="250">
        <v>13320.78</v>
      </c>
      <c r="EZ459" s="149"/>
      <c r="FA459" s="231"/>
      <c r="FB459" s="231"/>
      <c r="FC459" s="231"/>
      <c r="FD459" s="231"/>
      <c r="FH459" s="164" t="s">
        <v>650</v>
      </c>
      <c r="FJ459" s="231"/>
      <c r="FL459" s="231"/>
    </row>
    <row r="460" spans="1:168" s="117" customFormat="1" ht="23.25" x14ac:dyDescent="0.25">
      <c r="A460" s="252"/>
      <c r="B460" s="243" t="s">
        <v>651</v>
      </c>
      <c r="C460" s="341" t="s">
        <v>652</v>
      </c>
      <c r="D460" s="341"/>
      <c r="E460" s="341"/>
      <c r="F460" s="245" t="s">
        <v>71</v>
      </c>
      <c r="G460" s="261">
        <v>51</v>
      </c>
      <c r="H460" s="246"/>
      <c r="I460" s="261">
        <v>51</v>
      </c>
      <c r="J460" s="254"/>
      <c r="K460" s="246"/>
      <c r="L460" s="249">
        <v>141.63</v>
      </c>
      <c r="M460" s="246"/>
      <c r="N460" s="250">
        <v>7003.71</v>
      </c>
      <c r="EZ460" s="149"/>
      <c r="FA460" s="231"/>
      <c r="FB460" s="231"/>
      <c r="FC460" s="231"/>
      <c r="FD460" s="231"/>
      <c r="FH460" s="164" t="s">
        <v>652</v>
      </c>
      <c r="FJ460" s="231"/>
      <c r="FL460" s="231"/>
    </row>
    <row r="461" spans="1:168" s="117" customFormat="1" ht="15" x14ac:dyDescent="0.25">
      <c r="A461" s="262"/>
      <c r="B461" s="263"/>
      <c r="C461" s="342" t="s">
        <v>74</v>
      </c>
      <c r="D461" s="342"/>
      <c r="E461" s="342"/>
      <c r="F461" s="234"/>
      <c r="G461" s="235"/>
      <c r="H461" s="235"/>
      <c r="I461" s="235"/>
      <c r="J461" s="238"/>
      <c r="K461" s="235"/>
      <c r="L461" s="264">
        <v>846.36</v>
      </c>
      <c r="M461" s="257"/>
      <c r="N461" s="265">
        <v>35584.9</v>
      </c>
      <c r="EZ461" s="149"/>
      <c r="FA461" s="231"/>
      <c r="FB461" s="231"/>
      <c r="FC461" s="231"/>
      <c r="FD461" s="231"/>
      <c r="FJ461" s="231" t="s">
        <v>74</v>
      </c>
      <c r="FL461" s="231"/>
    </row>
    <row r="462" spans="1:168" s="117" customFormat="1" ht="45" x14ac:dyDescent="0.25">
      <c r="A462" s="232" t="s">
        <v>291</v>
      </c>
      <c r="B462" s="233" t="s">
        <v>564</v>
      </c>
      <c r="C462" s="342" t="s">
        <v>565</v>
      </c>
      <c r="D462" s="342"/>
      <c r="E462" s="342"/>
      <c r="F462" s="234" t="s">
        <v>118</v>
      </c>
      <c r="G462" s="235">
        <v>36</v>
      </c>
      <c r="H462" s="236">
        <v>1</v>
      </c>
      <c r="I462" s="236">
        <v>36</v>
      </c>
      <c r="J462" s="264">
        <v>880.12</v>
      </c>
      <c r="K462" s="266">
        <v>1.04236</v>
      </c>
      <c r="L462" s="267">
        <v>33026.47</v>
      </c>
      <c r="M462" s="268">
        <v>9.1199999999999992</v>
      </c>
      <c r="N462" s="265">
        <v>301201.40999999997</v>
      </c>
      <c r="EZ462" s="149"/>
      <c r="FA462" s="231"/>
      <c r="FB462" s="231" t="s">
        <v>565</v>
      </c>
      <c r="FC462" s="231" t="s">
        <v>9</v>
      </c>
      <c r="FD462" s="231" t="s">
        <v>9</v>
      </c>
      <c r="FJ462" s="231"/>
      <c r="FL462" s="231"/>
    </row>
    <row r="463" spans="1:168" s="117" customFormat="1" ht="15" x14ac:dyDescent="0.25">
      <c r="A463" s="240"/>
      <c r="B463" s="241"/>
      <c r="C463" s="341" t="s">
        <v>718</v>
      </c>
      <c r="D463" s="341"/>
      <c r="E463" s="341"/>
      <c r="F463" s="341"/>
      <c r="G463" s="341"/>
      <c r="H463" s="341"/>
      <c r="I463" s="341"/>
      <c r="J463" s="341"/>
      <c r="K463" s="341"/>
      <c r="L463" s="341"/>
      <c r="M463" s="341"/>
      <c r="N463" s="343"/>
      <c r="EZ463" s="149"/>
      <c r="FA463" s="231"/>
      <c r="FB463" s="231"/>
      <c r="FC463" s="231"/>
      <c r="FD463" s="231"/>
      <c r="FJ463" s="231"/>
      <c r="FK463" s="164" t="s">
        <v>718</v>
      </c>
      <c r="FL463" s="231"/>
    </row>
    <row r="464" spans="1:168" s="117" customFormat="1" ht="15" x14ac:dyDescent="0.25">
      <c r="A464" s="242"/>
      <c r="B464" s="243"/>
      <c r="C464" s="336" t="s">
        <v>631</v>
      </c>
      <c r="D464" s="336"/>
      <c r="E464" s="336"/>
      <c r="F464" s="336"/>
      <c r="G464" s="336"/>
      <c r="H464" s="336"/>
      <c r="I464" s="336"/>
      <c r="J464" s="336"/>
      <c r="K464" s="336"/>
      <c r="L464" s="336"/>
      <c r="M464" s="336"/>
      <c r="N464" s="345"/>
      <c r="EZ464" s="149"/>
      <c r="FA464" s="231"/>
      <c r="FB464" s="231"/>
      <c r="FC464" s="231"/>
      <c r="FD464" s="231"/>
      <c r="FF464" s="164" t="s">
        <v>631</v>
      </c>
      <c r="FJ464" s="231"/>
      <c r="FL464" s="231"/>
    </row>
    <row r="465" spans="1:168" s="117" customFormat="1" ht="15" x14ac:dyDescent="0.25">
      <c r="A465" s="242"/>
      <c r="B465" s="243"/>
      <c r="C465" s="336" t="s">
        <v>632</v>
      </c>
      <c r="D465" s="336"/>
      <c r="E465" s="336"/>
      <c r="F465" s="336"/>
      <c r="G465" s="336"/>
      <c r="H465" s="336"/>
      <c r="I465" s="336"/>
      <c r="J465" s="336"/>
      <c r="K465" s="336"/>
      <c r="L465" s="336"/>
      <c r="M465" s="336"/>
      <c r="N465" s="345"/>
      <c r="EZ465" s="149"/>
      <c r="FA465" s="231"/>
      <c r="FB465" s="231"/>
      <c r="FC465" s="231"/>
      <c r="FD465" s="231"/>
      <c r="FF465" s="164" t="s">
        <v>632</v>
      </c>
      <c r="FJ465" s="231"/>
      <c r="FL465" s="231"/>
    </row>
    <row r="466" spans="1:168" s="117" customFormat="1" ht="15" x14ac:dyDescent="0.25">
      <c r="A466" s="262"/>
      <c r="B466" s="263"/>
      <c r="C466" s="342" t="s">
        <v>74</v>
      </c>
      <c r="D466" s="342"/>
      <c r="E466" s="342"/>
      <c r="F466" s="234"/>
      <c r="G466" s="235"/>
      <c r="H466" s="235"/>
      <c r="I466" s="235"/>
      <c r="J466" s="238"/>
      <c r="K466" s="235"/>
      <c r="L466" s="267">
        <v>33026.47</v>
      </c>
      <c r="M466" s="257"/>
      <c r="N466" s="265">
        <v>301201.40999999997</v>
      </c>
      <c r="EZ466" s="149"/>
      <c r="FA466" s="231"/>
      <c r="FB466" s="231"/>
      <c r="FC466" s="231"/>
      <c r="FD466" s="231"/>
      <c r="FJ466" s="231" t="s">
        <v>74</v>
      </c>
      <c r="FL466" s="231"/>
    </row>
    <row r="467" spans="1:168" s="117" customFormat="1" ht="45" x14ac:dyDescent="0.25">
      <c r="A467" s="232" t="s">
        <v>295</v>
      </c>
      <c r="B467" s="233" t="s">
        <v>566</v>
      </c>
      <c r="C467" s="342" t="s">
        <v>567</v>
      </c>
      <c r="D467" s="342"/>
      <c r="E467" s="342"/>
      <c r="F467" s="234" t="s">
        <v>118</v>
      </c>
      <c r="G467" s="235">
        <v>36</v>
      </c>
      <c r="H467" s="236">
        <v>1</v>
      </c>
      <c r="I467" s="236">
        <v>36</v>
      </c>
      <c r="J467" s="264">
        <v>589.54999999999995</v>
      </c>
      <c r="K467" s="266">
        <v>1.04236</v>
      </c>
      <c r="L467" s="267">
        <v>22122.84</v>
      </c>
      <c r="M467" s="268">
        <v>9.1199999999999992</v>
      </c>
      <c r="N467" s="265">
        <v>201760.3</v>
      </c>
      <c r="EZ467" s="149"/>
      <c r="FA467" s="231"/>
      <c r="FB467" s="231" t="s">
        <v>567</v>
      </c>
      <c r="FC467" s="231" t="s">
        <v>9</v>
      </c>
      <c r="FD467" s="231" t="s">
        <v>9</v>
      </c>
      <c r="FJ467" s="231"/>
      <c r="FL467" s="231"/>
    </row>
    <row r="468" spans="1:168" s="117" customFormat="1" ht="15" x14ac:dyDescent="0.25">
      <c r="A468" s="240"/>
      <c r="B468" s="241"/>
      <c r="C468" s="341" t="s">
        <v>719</v>
      </c>
      <c r="D468" s="341"/>
      <c r="E468" s="341"/>
      <c r="F468" s="341"/>
      <c r="G468" s="341"/>
      <c r="H468" s="341"/>
      <c r="I468" s="341"/>
      <c r="J468" s="341"/>
      <c r="K468" s="341"/>
      <c r="L468" s="341"/>
      <c r="M468" s="341"/>
      <c r="N468" s="343"/>
      <c r="EZ468" s="149"/>
      <c r="FA468" s="231"/>
      <c r="FB468" s="231"/>
      <c r="FC468" s="231"/>
      <c r="FD468" s="231"/>
      <c r="FJ468" s="231"/>
      <c r="FK468" s="164" t="s">
        <v>719</v>
      </c>
      <c r="FL468" s="231"/>
    </row>
    <row r="469" spans="1:168" s="117" customFormat="1" ht="15" x14ac:dyDescent="0.25">
      <c r="A469" s="242"/>
      <c r="B469" s="243"/>
      <c r="C469" s="336" t="s">
        <v>631</v>
      </c>
      <c r="D469" s="336"/>
      <c r="E469" s="336"/>
      <c r="F469" s="336"/>
      <c r="G469" s="336"/>
      <c r="H469" s="336"/>
      <c r="I469" s="336"/>
      <c r="J469" s="336"/>
      <c r="K469" s="336"/>
      <c r="L469" s="336"/>
      <c r="M469" s="336"/>
      <c r="N469" s="345"/>
      <c r="EZ469" s="149"/>
      <c r="FA469" s="231"/>
      <c r="FB469" s="231"/>
      <c r="FC469" s="231"/>
      <c r="FD469" s="231"/>
      <c r="FF469" s="164" t="s">
        <v>631</v>
      </c>
      <c r="FJ469" s="231"/>
      <c r="FL469" s="231"/>
    </row>
    <row r="470" spans="1:168" s="117" customFormat="1" ht="15" x14ac:dyDescent="0.25">
      <c r="A470" s="242"/>
      <c r="B470" s="243"/>
      <c r="C470" s="336" t="s">
        <v>632</v>
      </c>
      <c r="D470" s="336"/>
      <c r="E470" s="336"/>
      <c r="F470" s="336"/>
      <c r="G470" s="336"/>
      <c r="H470" s="336"/>
      <c r="I470" s="336"/>
      <c r="J470" s="336"/>
      <c r="K470" s="336"/>
      <c r="L470" s="336"/>
      <c r="M470" s="336"/>
      <c r="N470" s="345"/>
      <c r="EZ470" s="149"/>
      <c r="FA470" s="231"/>
      <c r="FB470" s="231"/>
      <c r="FC470" s="231"/>
      <c r="FD470" s="231"/>
      <c r="FF470" s="164" t="s">
        <v>632</v>
      </c>
      <c r="FJ470" s="231"/>
      <c r="FL470" s="231"/>
    </row>
    <row r="471" spans="1:168" s="117" customFormat="1" ht="15" x14ac:dyDescent="0.25">
      <c r="A471" s="262"/>
      <c r="B471" s="263"/>
      <c r="C471" s="342" t="s">
        <v>74</v>
      </c>
      <c r="D471" s="342"/>
      <c r="E471" s="342"/>
      <c r="F471" s="234"/>
      <c r="G471" s="235"/>
      <c r="H471" s="235"/>
      <c r="I471" s="235"/>
      <c r="J471" s="238"/>
      <c r="K471" s="235"/>
      <c r="L471" s="267">
        <v>22122.84</v>
      </c>
      <c r="M471" s="257"/>
      <c r="N471" s="265">
        <v>201760.3</v>
      </c>
      <c r="EZ471" s="149"/>
      <c r="FA471" s="231"/>
      <c r="FB471" s="231"/>
      <c r="FC471" s="231"/>
      <c r="FD471" s="231"/>
      <c r="FJ471" s="231" t="s">
        <v>74</v>
      </c>
      <c r="FL471" s="231"/>
    </row>
    <row r="472" spans="1:168" s="117" customFormat="1" ht="23.25" x14ac:dyDescent="0.25">
      <c r="A472" s="232" t="s">
        <v>298</v>
      </c>
      <c r="B472" s="233" t="s">
        <v>598</v>
      </c>
      <c r="C472" s="342" t="s">
        <v>599</v>
      </c>
      <c r="D472" s="342"/>
      <c r="E472" s="342"/>
      <c r="F472" s="234" t="s">
        <v>253</v>
      </c>
      <c r="G472" s="235">
        <v>4.0000000000000001E-3</v>
      </c>
      <c r="H472" s="236">
        <v>1</v>
      </c>
      <c r="I472" s="273">
        <v>4.0000000000000001E-3</v>
      </c>
      <c r="J472" s="267">
        <v>15441.79</v>
      </c>
      <c r="K472" s="235"/>
      <c r="L472" s="264">
        <v>61.77</v>
      </c>
      <c r="M472" s="268">
        <v>9.1199999999999992</v>
      </c>
      <c r="N472" s="276">
        <v>563.34</v>
      </c>
      <c r="EZ472" s="149"/>
      <c r="FA472" s="231"/>
      <c r="FB472" s="231" t="s">
        <v>599</v>
      </c>
      <c r="FC472" s="231" t="s">
        <v>9</v>
      </c>
      <c r="FD472" s="231" t="s">
        <v>9</v>
      </c>
      <c r="FJ472" s="231"/>
      <c r="FL472" s="231"/>
    </row>
    <row r="473" spans="1:168" s="117" customFormat="1" ht="15" x14ac:dyDescent="0.25">
      <c r="A473" s="240"/>
      <c r="B473" s="241"/>
      <c r="C473" s="341" t="s">
        <v>720</v>
      </c>
      <c r="D473" s="341"/>
      <c r="E473" s="341"/>
      <c r="F473" s="341"/>
      <c r="G473" s="341"/>
      <c r="H473" s="341"/>
      <c r="I473" s="341"/>
      <c r="J473" s="341"/>
      <c r="K473" s="341"/>
      <c r="L473" s="341"/>
      <c r="M473" s="341"/>
      <c r="N473" s="343"/>
      <c r="EZ473" s="149"/>
      <c r="FA473" s="231"/>
      <c r="FB473" s="231"/>
      <c r="FC473" s="231"/>
      <c r="FD473" s="231"/>
      <c r="FE473" s="164" t="s">
        <v>720</v>
      </c>
      <c r="FJ473" s="231"/>
      <c r="FL473" s="231"/>
    </row>
    <row r="474" spans="1:168" s="117" customFormat="1" ht="15" x14ac:dyDescent="0.25">
      <c r="A474" s="262"/>
      <c r="B474" s="263"/>
      <c r="C474" s="342" t="s">
        <v>74</v>
      </c>
      <c r="D474" s="342"/>
      <c r="E474" s="342"/>
      <c r="F474" s="234"/>
      <c r="G474" s="235"/>
      <c r="H474" s="235"/>
      <c r="I474" s="235"/>
      <c r="J474" s="238"/>
      <c r="K474" s="235"/>
      <c r="L474" s="264">
        <v>61.77</v>
      </c>
      <c r="M474" s="257"/>
      <c r="N474" s="276">
        <v>563.34</v>
      </c>
      <c r="EZ474" s="149"/>
      <c r="FA474" s="231"/>
      <c r="FB474" s="231"/>
      <c r="FC474" s="231"/>
      <c r="FD474" s="231"/>
      <c r="FJ474" s="231" t="s">
        <v>74</v>
      </c>
      <c r="FL474" s="231"/>
    </row>
    <row r="475" spans="1:168" s="117" customFormat="1" ht="23.25" x14ac:dyDescent="0.25">
      <c r="A475" s="232" t="s">
        <v>302</v>
      </c>
      <c r="B475" s="233" t="s">
        <v>600</v>
      </c>
      <c r="C475" s="342" t="s">
        <v>601</v>
      </c>
      <c r="D475" s="342"/>
      <c r="E475" s="342"/>
      <c r="F475" s="234" t="s">
        <v>253</v>
      </c>
      <c r="G475" s="235">
        <v>6.0000000000000001E-3</v>
      </c>
      <c r="H475" s="236">
        <v>1</v>
      </c>
      <c r="I475" s="273">
        <v>6.0000000000000001E-3</v>
      </c>
      <c r="J475" s="267">
        <v>10080.84</v>
      </c>
      <c r="K475" s="235"/>
      <c r="L475" s="264">
        <v>60.49</v>
      </c>
      <c r="M475" s="268">
        <v>9.1199999999999992</v>
      </c>
      <c r="N475" s="276">
        <v>551.66999999999996</v>
      </c>
      <c r="EZ475" s="149"/>
      <c r="FA475" s="231"/>
      <c r="FB475" s="231" t="s">
        <v>601</v>
      </c>
      <c r="FC475" s="231" t="s">
        <v>9</v>
      </c>
      <c r="FD475" s="231" t="s">
        <v>9</v>
      </c>
      <c r="FJ475" s="231"/>
      <c r="FL475" s="231"/>
    </row>
    <row r="476" spans="1:168" s="117" customFormat="1" ht="15" x14ac:dyDescent="0.25">
      <c r="A476" s="240"/>
      <c r="B476" s="241"/>
      <c r="C476" s="341" t="s">
        <v>721</v>
      </c>
      <c r="D476" s="341"/>
      <c r="E476" s="341"/>
      <c r="F476" s="341"/>
      <c r="G476" s="341"/>
      <c r="H476" s="341"/>
      <c r="I476" s="341"/>
      <c r="J476" s="341"/>
      <c r="K476" s="341"/>
      <c r="L476" s="341"/>
      <c r="M476" s="341"/>
      <c r="N476" s="343"/>
      <c r="EZ476" s="149"/>
      <c r="FA476" s="231"/>
      <c r="FB476" s="231"/>
      <c r="FC476" s="231"/>
      <c r="FD476" s="231"/>
      <c r="FE476" s="164" t="s">
        <v>721</v>
      </c>
      <c r="FJ476" s="231"/>
      <c r="FL476" s="231"/>
    </row>
    <row r="477" spans="1:168" s="117" customFormat="1" ht="15" x14ac:dyDescent="0.25">
      <c r="A477" s="262"/>
      <c r="B477" s="263"/>
      <c r="C477" s="342" t="s">
        <v>74</v>
      </c>
      <c r="D477" s="342"/>
      <c r="E477" s="342"/>
      <c r="F477" s="234"/>
      <c r="G477" s="235"/>
      <c r="H477" s="235"/>
      <c r="I477" s="235"/>
      <c r="J477" s="238"/>
      <c r="K477" s="235"/>
      <c r="L477" s="264">
        <v>60.49</v>
      </c>
      <c r="M477" s="257"/>
      <c r="N477" s="276">
        <v>551.66999999999996</v>
      </c>
      <c r="EZ477" s="149"/>
      <c r="FA477" s="231"/>
      <c r="FB477" s="231"/>
      <c r="FC477" s="231"/>
      <c r="FD477" s="231"/>
      <c r="FJ477" s="231" t="s">
        <v>74</v>
      </c>
      <c r="FL477" s="231"/>
    </row>
    <row r="478" spans="1:168" s="117" customFormat="1" ht="45.75" x14ac:dyDescent="0.25">
      <c r="A478" s="232" t="s">
        <v>305</v>
      </c>
      <c r="B478" s="233" t="s">
        <v>655</v>
      </c>
      <c r="C478" s="342" t="s">
        <v>656</v>
      </c>
      <c r="D478" s="342"/>
      <c r="E478" s="342"/>
      <c r="F478" s="234" t="s">
        <v>657</v>
      </c>
      <c r="G478" s="235">
        <v>0.02</v>
      </c>
      <c r="H478" s="236">
        <v>1</v>
      </c>
      <c r="I478" s="268">
        <v>0.02</v>
      </c>
      <c r="J478" s="238"/>
      <c r="K478" s="235"/>
      <c r="L478" s="238"/>
      <c r="M478" s="235"/>
      <c r="N478" s="239"/>
      <c r="EZ478" s="149"/>
      <c r="FA478" s="231"/>
      <c r="FB478" s="231" t="s">
        <v>656</v>
      </c>
      <c r="FC478" s="231" t="s">
        <v>9</v>
      </c>
      <c r="FD478" s="231" t="s">
        <v>9</v>
      </c>
      <c r="FJ478" s="231"/>
      <c r="FL478" s="231"/>
    </row>
    <row r="479" spans="1:168" s="117" customFormat="1" ht="15" x14ac:dyDescent="0.25">
      <c r="A479" s="240"/>
      <c r="B479" s="241"/>
      <c r="C479" s="341" t="s">
        <v>658</v>
      </c>
      <c r="D479" s="341"/>
      <c r="E479" s="341"/>
      <c r="F479" s="341"/>
      <c r="G479" s="341"/>
      <c r="H479" s="341"/>
      <c r="I479" s="341"/>
      <c r="J479" s="341"/>
      <c r="K479" s="341"/>
      <c r="L479" s="341"/>
      <c r="M479" s="341"/>
      <c r="N479" s="343"/>
      <c r="EZ479" s="149"/>
      <c r="FA479" s="231"/>
      <c r="FB479" s="231"/>
      <c r="FC479" s="231"/>
      <c r="FD479" s="231"/>
      <c r="FE479" s="164" t="s">
        <v>658</v>
      </c>
      <c r="FJ479" s="231"/>
      <c r="FL479" s="231"/>
    </row>
    <row r="480" spans="1:168" s="117" customFormat="1" ht="68.25" x14ac:dyDescent="0.25">
      <c r="A480" s="242"/>
      <c r="B480" s="243" t="s">
        <v>624</v>
      </c>
      <c r="C480" s="336" t="s">
        <v>625</v>
      </c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45"/>
      <c r="EZ480" s="149"/>
      <c r="FA480" s="231"/>
      <c r="FB480" s="231"/>
      <c r="FC480" s="231"/>
      <c r="FD480" s="231"/>
      <c r="FF480" s="164" t="s">
        <v>625</v>
      </c>
      <c r="FJ480" s="231"/>
      <c r="FL480" s="231"/>
    </row>
    <row r="481" spans="1:168" s="117" customFormat="1" ht="15" x14ac:dyDescent="0.25">
      <c r="A481" s="244"/>
      <c r="B481" s="243" t="s">
        <v>57</v>
      </c>
      <c r="C481" s="341" t="s">
        <v>64</v>
      </c>
      <c r="D481" s="341"/>
      <c r="E481" s="341"/>
      <c r="F481" s="245"/>
      <c r="G481" s="246"/>
      <c r="H481" s="246"/>
      <c r="I481" s="246"/>
      <c r="J481" s="249">
        <v>221.35</v>
      </c>
      <c r="K481" s="248">
        <v>1.1499999999999999</v>
      </c>
      <c r="L481" s="249">
        <v>5.09</v>
      </c>
      <c r="M481" s="248">
        <v>49.45</v>
      </c>
      <c r="N481" s="251">
        <v>251.7</v>
      </c>
      <c r="EZ481" s="149"/>
      <c r="FA481" s="231"/>
      <c r="FB481" s="231"/>
      <c r="FC481" s="231"/>
      <c r="FD481" s="231"/>
      <c r="FG481" s="164" t="s">
        <v>64</v>
      </c>
      <c r="FJ481" s="231"/>
      <c r="FL481" s="231"/>
    </row>
    <row r="482" spans="1:168" s="117" customFormat="1" ht="15" x14ac:dyDescent="0.25">
      <c r="A482" s="252"/>
      <c r="B482" s="243"/>
      <c r="C482" s="341" t="s">
        <v>65</v>
      </c>
      <c r="D482" s="341"/>
      <c r="E482" s="341"/>
      <c r="F482" s="245" t="s">
        <v>66</v>
      </c>
      <c r="G482" s="248">
        <v>25.95</v>
      </c>
      <c r="H482" s="248">
        <v>1.1499999999999999</v>
      </c>
      <c r="I482" s="272">
        <v>0.59684999999999999</v>
      </c>
      <c r="J482" s="254"/>
      <c r="K482" s="246"/>
      <c r="L482" s="254"/>
      <c r="M482" s="246"/>
      <c r="N482" s="255"/>
      <c r="EZ482" s="149"/>
      <c r="FA482" s="231"/>
      <c r="FB482" s="231"/>
      <c r="FC482" s="231"/>
      <c r="FD482" s="231"/>
      <c r="FH482" s="164" t="s">
        <v>65</v>
      </c>
      <c r="FJ482" s="231"/>
      <c r="FL482" s="231"/>
    </row>
    <row r="483" spans="1:168" s="117" customFormat="1" ht="15" x14ac:dyDescent="0.25">
      <c r="A483" s="240"/>
      <c r="B483" s="243"/>
      <c r="C483" s="344" t="s">
        <v>67</v>
      </c>
      <c r="D483" s="344"/>
      <c r="E483" s="344"/>
      <c r="F483" s="256"/>
      <c r="G483" s="257"/>
      <c r="H483" s="257"/>
      <c r="I483" s="257"/>
      <c r="J483" s="259">
        <v>221.35</v>
      </c>
      <c r="K483" s="257"/>
      <c r="L483" s="259">
        <v>5.09</v>
      </c>
      <c r="M483" s="257"/>
      <c r="N483" s="275">
        <v>251.7</v>
      </c>
      <c r="EZ483" s="149"/>
      <c r="FA483" s="231"/>
      <c r="FB483" s="231"/>
      <c r="FC483" s="231"/>
      <c r="FD483" s="231"/>
      <c r="FI483" s="164" t="s">
        <v>67</v>
      </c>
      <c r="FJ483" s="231"/>
      <c r="FL483" s="231"/>
    </row>
    <row r="484" spans="1:168" s="117" customFormat="1" ht="15" x14ac:dyDescent="0.25">
      <c r="A484" s="252"/>
      <c r="B484" s="243"/>
      <c r="C484" s="341" t="s">
        <v>68</v>
      </c>
      <c r="D484" s="341"/>
      <c r="E484" s="341"/>
      <c r="F484" s="245"/>
      <c r="G484" s="246"/>
      <c r="H484" s="246"/>
      <c r="I484" s="246"/>
      <c r="J484" s="254"/>
      <c r="K484" s="246"/>
      <c r="L484" s="249">
        <v>5.09</v>
      </c>
      <c r="M484" s="246"/>
      <c r="N484" s="251">
        <v>251.7</v>
      </c>
      <c r="EZ484" s="149"/>
      <c r="FA484" s="231"/>
      <c r="FB484" s="231"/>
      <c r="FC484" s="231"/>
      <c r="FD484" s="231"/>
      <c r="FH484" s="164" t="s">
        <v>68</v>
      </c>
      <c r="FJ484" s="231"/>
      <c r="FL484" s="231"/>
    </row>
    <row r="485" spans="1:168" s="117" customFormat="1" ht="45.75" x14ac:dyDescent="0.25">
      <c r="A485" s="252"/>
      <c r="B485" s="243" t="s">
        <v>659</v>
      </c>
      <c r="C485" s="341" t="s">
        <v>660</v>
      </c>
      <c r="D485" s="341"/>
      <c r="E485" s="341"/>
      <c r="F485" s="245" t="s">
        <v>71</v>
      </c>
      <c r="G485" s="261">
        <v>103</v>
      </c>
      <c r="H485" s="246"/>
      <c r="I485" s="261">
        <v>103</v>
      </c>
      <c r="J485" s="254"/>
      <c r="K485" s="246"/>
      <c r="L485" s="249">
        <v>5.24</v>
      </c>
      <c r="M485" s="246"/>
      <c r="N485" s="251">
        <v>259.25</v>
      </c>
      <c r="EZ485" s="149"/>
      <c r="FA485" s="231"/>
      <c r="FB485" s="231"/>
      <c r="FC485" s="231"/>
      <c r="FD485" s="231"/>
      <c r="FH485" s="164" t="s">
        <v>660</v>
      </c>
      <c r="FJ485" s="231"/>
      <c r="FL485" s="231"/>
    </row>
    <row r="486" spans="1:168" s="117" customFormat="1" ht="45.75" x14ac:dyDescent="0.25">
      <c r="A486" s="252"/>
      <c r="B486" s="243" t="s">
        <v>661</v>
      </c>
      <c r="C486" s="341" t="s">
        <v>662</v>
      </c>
      <c r="D486" s="341"/>
      <c r="E486" s="341"/>
      <c r="F486" s="245" t="s">
        <v>71</v>
      </c>
      <c r="G486" s="261">
        <v>59</v>
      </c>
      <c r="H486" s="246"/>
      <c r="I486" s="261">
        <v>59</v>
      </c>
      <c r="J486" s="254"/>
      <c r="K486" s="246"/>
      <c r="L486" s="249">
        <v>3</v>
      </c>
      <c r="M486" s="246"/>
      <c r="N486" s="251">
        <v>148.5</v>
      </c>
      <c r="EZ486" s="149"/>
      <c r="FA486" s="231"/>
      <c r="FB486" s="231"/>
      <c r="FC486" s="231"/>
      <c r="FD486" s="231"/>
      <c r="FH486" s="164" t="s">
        <v>662</v>
      </c>
      <c r="FJ486" s="231"/>
      <c r="FL486" s="231"/>
    </row>
    <row r="487" spans="1:168" s="117" customFormat="1" ht="15" x14ac:dyDescent="0.25">
      <c r="A487" s="262"/>
      <c r="B487" s="263"/>
      <c r="C487" s="342" t="s">
        <v>74</v>
      </c>
      <c r="D487" s="342"/>
      <c r="E487" s="342"/>
      <c r="F487" s="234"/>
      <c r="G487" s="235"/>
      <c r="H487" s="235"/>
      <c r="I487" s="235"/>
      <c r="J487" s="238"/>
      <c r="K487" s="235"/>
      <c r="L487" s="264">
        <v>13.33</v>
      </c>
      <c r="M487" s="257"/>
      <c r="N487" s="276">
        <v>659.45</v>
      </c>
      <c r="EZ487" s="149"/>
      <c r="FA487" s="231"/>
      <c r="FB487" s="231"/>
      <c r="FC487" s="231"/>
      <c r="FD487" s="231"/>
      <c r="FJ487" s="231" t="s">
        <v>74</v>
      </c>
      <c r="FL487" s="231"/>
    </row>
    <row r="488" spans="1:168" s="117" customFormat="1" ht="45.75" x14ac:dyDescent="0.25">
      <c r="A488" s="232" t="s">
        <v>309</v>
      </c>
      <c r="B488" s="233" t="s">
        <v>663</v>
      </c>
      <c r="C488" s="342" t="s">
        <v>664</v>
      </c>
      <c r="D488" s="342"/>
      <c r="E488" s="342"/>
      <c r="F488" s="234" t="s">
        <v>657</v>
      </c>
      <c r="G488" s="235">
        <v>0.02</v>
      </c>
      <c r="H488" s="236">
        <v>1</v>
      </c>
      <c r="I488" s="268">
        <v>0.02</v>
      </c>
      <c r="J488" s="238"/>
      <c r="K488" s="235"/>
      <c r="L488" s="238"/>
      <c r="M488" s="235"/>
      <c r="N488" s="239"/>
      <c r="EZ488" s="149"/>
      <c r="FA488" s="231"/>
      <c r="FB488" s="231" t="s">
        <v>664</v>
      </c>
      <c r="FC488" s="231" t="s">
        <v>9</v>
      </c>
      <c r="FD488" s="231" t="s">
        <v>9</v>
      </c>
      <c r="FJ488" s="231"/>
      <c r="FL488" s="231"/>
    </row>
    <row r="489" spans="1:168" s="117" customFormat="1" ht="15" x14ac:dyDescent="0.25">
      <c r="A489" s="240"/>
      <c r="B489" s="241"/>
      <c r="C489" s="341" t="s">
        <v>658</v>
      </c>
      <c r="D489" s="341"/>
      <c r="E489" s="341"/>
      <c r="F489" s="341"/>
      <c r="G489" s="341"/>
      <c r="H489" s="341"/>
      <c r="I489" s="341"/>
      <c r="J489" s="341"/>
      <c r="K489" s="341"/>
      <c r="L489" s="341"/>
      <c r="M489" s="341"/>
      <c r="N489" s="343"/>
      <c r="EZ489" s="149"/>
      <c r="FA489" s="231"/>
      <c r="FB489" s="231"/>
      <c r="FC489" s="231"/>
      <c r="FD489" s="231"/>
      <c r="FE489" s="164" t="s">
        <v>658</v>
      </c>
      <c r="FJ489" s="231"/>
      <c r="FL489" s="231"/>
    </row>
    <row r="490" spans="1:168" s="117" customFormat="1" ht="68.25" x14ac:dyDescent="0.25">
      <c r="A490" s="242"/>
      <c r="B490" s="243" t="s">
        <v>624</v>
      </c>
      <c r="C490" s="336" t="s">
        <v>625</v>
      </c>
      <c r="D490" s="336"/>
      <c r="E490" s="336"/>
      <c r="F490" s="336"/>
      <c r="G490" s="336"/>
      <c r="H490" s="336"/>
      <c r="I490" s="336"/>
      <c r="J490" s="336"/>
      <c r="K490" s="336"/>
      <c r="L490" s="336"/>
      <c r="M490" s="336"/>
      <c r="N490" s="345"/>
      <c r="EZ490" s="149"/>
      <c r="FA490" s="231"/>
      <c r="FB490" s="231"/>
      <c r="FC490" s="231"/>
      <c r="FD490" s="231"/>
      <c r="FF490" s="164" t="s">
        <v>625</v>
      </c>
      <c r="FJ490" s="231"/>
      <c r="FL490" s="231"/>
    </row>
    <row r="491" spans="1:168" s="117" customFormat="1" ht="15" x14ac:dyDescent="0.25">
      <c r="A491" s="242"/>
      <c r="B491" s="243"/>
      <c r="C491" s="336" t="s">
        <v>665</v>
      </c>
      <c r="D491" s="336"/>
      <c r="E491" s="336"/>
      <c r="F491" s="336"/>
      <c r="G491" s="336"/>
      <c r="H491" s="336"/>
      <c r="I491" s="336"/>
      <c r="J491" s="336"/>
      <c r="K491" s="336"/>
      <c r="L491" s="336"/>
      <c r="M491" s="336"/>
      <c r="N491" s="345"/>
      <c r="EZ491" s="149"/>
      <c r="FA491" s="231"/>
      <c r="FB491" s="231"/>
      <c r="FC491" s="231"/>
      <c r="FD491" s="231"/>
      <c r="FF491" s="164" t="s">
        <v>665</v>
      </c>
      <c r="FJ491" s="231"/>
      <c r="FL491" s="231"/>
    </row>
    <row r="492" spans="1:168" s="117" customFormat="1" ht="15" x14ac:dyDescent="0.25">
      <c r="A492" s="244"/>
      <c r="B492" s="243" t="s">
        <v>57</v>
      </c>
      <c r="C492" s="341" t="s">
        <v>64</v>
      </c>
      <c r="D492" s="341"/>
      <c r="E492" s="341"/>
      <c r="F492" s="245"/>
      <c r="G492" s="246"/>
      <c r="H492" s="246"/>
      <c r="I492" s="246"/>
      <c r="J492" s="249">
        <v>10.07</v>
      </c>
      <c r="K492" s="261">
        <v>23</v>
      </c>
      <c r="L492" s="249">
        <v>4.63</v>
      </c>
      <c r="M492" s="248">
        <v>49.45</v>
      </c>
      <c r="N492" s="251">
        <v>228.95</v>
      </c>
      <c r="EZ492" s="149"/>
      <c r="FA492" s="231"/>
      <c r="FB492" s="231"/>
      <c r="FC492" s="231"/>
      <c r="FD492" s="231"/>
      <c r="FG492" s="164" t="s">
        <v>64</v>
      </c>
      <c r="FJ492" s="231"/>
      <c r="FL492" s="231"/>
    </row>
    <row r="493" spans="1:168" s="117" customFormat="1" ht="15" x14ac:dyDescent="0.25">
      <c r="A493" s="252"/>
      <c r="B493" s="243"/>
      <c r="C493" s="341" t="s">
        <v>65</v>
      </c>
      <c r="D493" s="341"/>
      <c r="E493" s="341"/>
      <c r="F493" s="245" t="s">
        <v>66</v>
      </c>
      <c r="G493" s="248">
        <v>1.18</v>
      </c>
      <c r="H493" s="261">
        <v>23</v>
      </c>
      <c r="I493" s="270">
        <v>0.54279999999999995</v>
      </c>
      <c r="J493" s="254"/>
      <c r="K493" s="246"/>
      <c r="L493" s="254"/>
      <c r="M493" s="246"/>
      <c r="N493" s="255"/>
      <c r="EZ493" s="149"/>
      <c r="FA493" s="231"/>
      <c r="FB493" s="231"/>
      <c r="FC493" s="231"/>
      <c r="FD493" s="231"/>
      <c r="FH493" s="164" t="s">
        <v>65</v>
      </c>
      <c r="FJ493" s="231"/>
      <c r="FL493" s="231"/>
    </row>
    <row r="494" spans="1:168" s="117" customFormat="1" ht="15" x14ac:dyDescent="0.25">
      <c r="A494" s="240"/>
      <c r="B494" s="243"/>
      <c r="C494" s="344" t="s">
        <v>67</v>
      </c>
      <c r="D494" s="344"/>
      <c r="E494" s="344"/>
      <c r="F494" s="256"/>
      <c r="G494" s="257"/>
      <c r="H494" s="257"/>
      <c r="I494" s="257"/>
      <c r="J494" s="259">
        <v>10.07</v>
      </c>
      <c r="K494" s="257"/>
      <c r="L494" s="259">
        <v>4.63</v>
      </c>
      <c r="M494" s="257"/>
      <c r="N494" s="275">
        <v>228.95</v>
      </c>
      <c r="EZ494" s="149"/>
      <c r="FA494" s="231"/>
      <c r="FB494" s="231"/>
      <c r="FC494" s="231"/>
      <c r="FD494" s="231"/>
      <c r="FI494" s="164" t="s">
        <v>67</v>
      </c>
      <c r="FJ494" s="231"/>
      <c r="FL494" s="231"/>
    </row>
    <row r="495" spans="1:168" s="117" customFormat="1" ht="15" x14ac:dyDescent="0.25">
      <c r="A495" s="252"/>
      <c r="B495" s="243"/>
      <c r="C495" s="341" t="s">
        <v>68</v>
      </c>
      <c r="D495" s="341"/>
      <c r="E495" s="341"/>
      <c r="F495" s="245"/>
      <c r="G495" s="246"/>
      <c r="H495" s="246"/>
      <c r="I495" s="246"/>
      <c r="J495" s="254"/>
      <c r="K495" s="246"/>
      <c r="L495" s="249">
        <v>4.63</v>
      </c>
      <c r="M495" s="246"/>
      <c r="N495" s="251">
        <v>228.95</v>
      </c>
      <c r="EZ495" s="149"/>
      <c r="FA495" s="231"/>
      <c r="FB495" s="231"/>
      <c r="FC495" s="231"/>
      <c r="FD495" s="231"/>
      <c r="FH495" s="164" t="s">
        <v>68</v>
      </c>
      <c r="FJ495" s="231"/>
      <c r="FL495" s="231"/>
    </row>
    <row r="496" spans="1:168" s="117" customFormat="1" ht="45.75" x14ac:dyDescent="0.25">
      <c r="A496" s="252"/>
      <c r="B496" s="243" t="s">
        <v>659</v>
      </c>
      <c r="C496" s="341" t="s">
        <v>660</v>
      </c>
      <c r="D496" s="341"/>
      <c r="E496" s="341"/>
      <c r="F496" s="245" t="s">
        <v>71</v>
      </c>
      <c r="G496" s="261">
        <v>103</v>
      </c>
      <c r="H496" s="246"/>
      <c r="I496" s="261">
        <v>103</v>
      </c>
      <c r="J496" s="254"/>
      <c r="K496" s="246"/>
      <c r="L496" s="249">
        <v>4.7699999999999996</v>
      </c>
      <c r="M496" s="246"/>
      <c r="N496" s="251">
        <v>235.82</v>
      </c>
      <c r="EZ496" s="149"/>
      <c r="FA496" s="231"/>
      <c r="FB496" s="231"/>
      <c r="FC496" s="231"/>
      <c r="FD496" s="231"/>
      <c r="FH496" s="164" t="s">
        <v>660</v>
      </c>
      <c r="FJ496" s="231"/>
      <c r="FL496" s="231"/>
    </row>
    <row r="497" spans="1:168" s="117" customFormat="1" ht="45.75" x14ac:dyDescent="0.25">
      <c r="A497" s="252"/>
      <c r="B497" s="243" t="s">
        <v>661</v>
      </c>
      <c r="C497" s="341" t="s">
        <v>662</v>
      </c>
      <c r="D497" s="341"/>
      <c r="E497" s="341"/>
      <c r="F497" s="245" t="s">
        <v>71</v>
      </c>
      <c r="G497" s="261">
        <v>59</v>
      </c>
      <c r="H497" s="246"/>
      <c r="I497" s="261">
        <v>59</v>
      </c>
      <c r="J497" s="254"/>
      <c r="K497" s="246"/>
      <c r="L497" s="249">
        <v>2.73</v>
      </c>
      <c r="M497" s="246"/>
      <c r="N497" s="251">
        <v>135.08000000000001</v>
      </c>
      <c r="EZ497" s="149"/>
      <c r="FA497" s="231"/>
      <c r="FB497" s="231"/>
      <c r="FC497" s="231"/>
      <c r="FD497" s="231"/>
      <c r="FH497" s="164" t="s">
        <v>662</v>
      </c>
      <c r="FJ497" s="231"/>
      <c r="FL497" s="231"/>
    </row>
    <row r="498" spans="1:168" s="117" customFormat="1" ht="15" x14ac:dyDescent="0.25">
      <c r="A498" s="262"/>
      <c r="B498" s="263"/>
      <c r="C498" s="342" t="s">
        <v>74</v>
      </c>
      <c r="D498" s="342"/>
      <c r="E498" s="342"/>
      <c r="F498" s="234"/>
      <c r="G498" s="235"/>
      <c r="H498" s="235"/>
      <c r="I498" s="235"/>
      <c r="J498" s="238"/>
      <c r="K498" s="235"/>
      <c r="L498" s="264">
        <v>12.13</v>
      </c>
      <c r="M498" s="257"/>
      <c r="N498" s="276">
        <v>599.85</v>
      </c>
      <c r="EZ498" s="149"/>
      <c r="FA498" s="231"/>
      <c r="FB498" s="231"/>
      <c r="FC498" s="231"/>
      <c r="FD498" s="231"/>
      <c r="FJ498" s="231" t="s">
        <v>74</v>
      </c>
      <c r="FL498" s="231"/>
    </row>
    <row r="499" spans="1:168" s="117" customFormat="1" ht="23.25" x14ac:dyDescent="0.25">
      <c r="A499" s="232" t="s">
        <v>313</v>
      </c>
      <c r="B499" s="233" t="s">
        <v>602</v>
      </c>
      <c r="C499" s="342" t="s">
        <v>603</v>
      </c>
      <c r="D499" s="342"/>
      <c r="E499" s="342"/>
      <c r="F499" s="234" t="s">
        <v>118</v>
      </c>
      <c r="G499" s="235">
        <v>1</v>
      </c>
      <c r="H499" s="236">
        <v>1</v>
      </c>
      <c r="I499" s="236">
        <v>1</v>
      </c>
      <c r="J499" s="267">
        <v>2632.8</v>
      </c>
      <c r="K499" s="235"/>
      <c r="L499" s="267">
        <v>2632.8</v>
      </c>
      <c r="M499" s="268">
        <v>9.1199999999999992</v>
      </c>
      <c r="N499" s="265">
        <v>24011.14</v>
      </c>
      <c r="EZ499" s="149"/>
      <c r="FA499" s="231"/>
      <c r="FB499" s="231" t="s">
        <v>603</v>
      </c>
      <c r="FC499" s="231" t="s">
        <v>9</v>
      </c>
      <c r="FD499" s="231" t="s">
        <v>9</v>
      </c>
      <c r="FJ499" s="231"/>
      <c r="FL499" s="231"/>
    </row>
    <row r="500" spans="1:168" s="117" customFormat="1" ht="15" x14ac:dyDescent="0.25">
      <c r="A500" s="262"/>
      <c r="B500" s="263"/>
      <c r="C500" s="342" t="s">
        <v>74</v>
      </c>
      <c r="D500" s="342"/>
      <c r="E500" s="342"/>
      <c r="F500" s="234"/>
      <c r="G500" s="235"/>
      <c r="H500" s="235"/>
      <c r="I500" s="235"/>
      <c r="J500" s="238"/>
      <c r="K500" s="235"/>
      <c r="L500" s="267">
        <v>2632.8</v>
      </c>
      <c r="M500" s="257"/>
      <c r="N500" s="265">
        <v>24011.14</v>
      </c>
      <c r="EZ500" s="149"/>
      <c r="FA500" s="231"/>
      <c r="FB500" s="231"/>
      <c r="FC500" s="231"/>
      <c r="FD500" s="231"/>
      <c r="FJ500" s="231" t="s">
        <v>74</v>
      </c>
      <c r="FL500" s="231"/>
    </row>
    <row r="501" spans="1:168" s="117" customFormat="1" ht="57" x14ac:dyDescent="0.25">
      <c r="A501" s="232" t="s">
        <v>316</v>
      </c>
      <c r="B501" s="233" t="s">
        <v>666</v>
      </c>
      <c r="C501" s="342" t="s">
        <v>722</v>
      </c>
      <c r="D501" s="342"/>
      <c r="E501" s="342"/>
      <c r="F501" s="234" t="s">
        <v>647</v>
      </c>
      <c r="G501" s="235">
        <v>8.0000000000000002E-3</v>
      </c>
      <c r="H501" s="236">
        <v>1</v>
      </c>
      <c r="I501" s="273">
        <v>8.0000000000000002E-3</v>
      </c>
      <c r="J501" s="238"/>
      <c r="K501" s="235"/>
      <c r="L501" s="238"/>
      <c r="M501" s="235"/>
      <c r="N501" s="239"/>
      <c r="EZ501" s="149"/>
      <c r="FA501" s="231"/>
      <c r="FB501" s="231" t="s">
        <v>722</v>
      </c>
      <c r="FC501" s="231" t="s">
        <v>9</v>
      </c>
      <c r="FD501" s="231" t="s">
        <v>9</v>
      </c>
      <c r="FJ501" s="231"/>
      <c r="FL501" s="231"/>
    </row>
    <row r="502" spans="1:168" s="117" customFormat="1" ht="15" x14ac:dyDescent="0.25">
      <c r="A502" s="240"/>
      <c r="B502" s="241"/>
      <c r="C502" s="341" t="s">
        <v>668</v>
      </c>
      <c r="D502" s="341"/>
      <c r="E502" s="341"/>
      <c r="F502" s="341"/>
      <c r="G502" s="341"/>
      <c r="H502" s="341"/>
      <c r="I502" s="341"/>
      <c r="J502" s="341"/>
      <c r="K502" s="341"/>
      <c r="L502" s="341"/>
      <c r="M502" s="341"/>
      <c r="N502" s="343"/>
      <c r="EZ502" s="149"/>
      <c r="FA502" s="231"/>
      <c r="FB502" s="231"/>
      <c r="FC502" s="231"/>
      <c r="FD502" s="231"/>
      <c r="FE502" s="164" t="s">
        <v>668</v>
      </c>
      <c r="FJ502" s="231"/>
      <c r="FL502" s="231"/>
    </row>
    <row r="503" spans="1:168" s="117" customFormat="1" ht="68.25" x14ac:dyDescent="0.25">
      <c r="A503" s="242"/>
      <c r="B503" s="243" t="s">
        <v>624</v>
      </c>
      <c r="C503" s="336" t="s">
        <v>625</v>
      </c>
      <c r="D503" s="336"/>
      <c r="E503" s="336"/>
      <c r="F503" s="336"/>
      <c r="G503" s="336"/>
      <c r="H503" s="336"/>
      <c r="I503" s="336"/>
      <c r="J503" s="336"/>
      <c r="K503" s="336"/>
      <c r="L503" s="336"/>
      <c r="M503" s="336"/>
      <c r="N503" s="345"/>
      <c r="EZ503" s="149"/>
      <c r="FA503" s="231"/>
      <c r="FB503" s="231"/>
      <c r="FC503" s="231"/>
      <c r="FD503" s="231"/>
      <c r="FF503" s="164" t="s">
        <v>625</v>
      </c>
      <c r="FJ503" s="231"/>
      <c r="FL503" s="231"/>
    </row>
    <row r="504" spans="1:168" s="117" customFormat="1" ht="15" x14ac:dyDescent="0.25">
      <c r="A504" s="244"/>
      <c r="B504" s="243" t="s">
        <v>57</v>
      </c>
      <c r="C504" s="341" t="s">
        <v>64</v>
      </c>
      <c r="D504" s="341"/>
      <c r="E504" s="341"/>
      <c r="F504" s="245"/>
      <c r="G504" s="246"/>
      <c r="H504" s="246"/>
      <c r="I504" s="246"/>
      <c r="J504" s="249">
        <v>555.52</v>
      </c>
      <c r="K504" s="248">
        <v>1.1499999999999999</v>
      </c>
      <c r="L504" s="249">
        <v>5.1100000000000003</v>
      </c>
      <c r="M504" s="248">
        <v>49.45</v>
      </c>
      <c r="N504" s="251">
        <v>252.69</v>
      </c>
      <c r="EZ504" s="149"/>
      <c r="FA504" s="231"/>
      <c r="FB504" s="231"/>
      <c r="FC504" s="231"/>
      <c r="FD504" s="231"/>
      <c r="FG504" s="164" t="s">
        <v>64</v>
      </c>
      <c r="FJ504" s="231"/>
      <c r="FL504" s="231"/>
    </row>
    <row r="505" spans="1:168" s="117" customFormat="1" ht="15" x14ac:dyDescent="0.25">
      <c r="A505" s="244"/>
      <c r="B505" s="243" t="s">
        <v>75</v>
      </c>
      <c r="C505" s="341" t="s">
        <v>79</v>
      </c>
      <c r="D505" s="341"/>
      <c r="E505" s="341"/>
      <c r="F505" s="245"/>
      <c r="G505" s="246"/>
      <c r="H505" s="246"/>
      <c r="I505" s="246"/>
      <c r="J505" s="249">
        <v>6.21</v>
      </c>
      <c r="K505" s="248">
        <v>1.1499999999999999</v>
      </c>
      <c r="L505" s="249">
        <v>0.06</v>
      </c>
      <c r="M505" s="248">
        <v>14.53</v>
      </c>
      <c r="N505" s="251">
        <v>0.87</v>
      </c>
      <c r="EZ505" s="149"/>
      <c r="FA505" s="231"/>
      <c r="FB505" s="231"/>
      <c r="FC505" s="231"/>
      <c r="FD505" s="231"/>
      <c r="FG505" s="164" t="s">
        <v>79</v>
      </c>
      <c r="FJ505" s="231"/>
      <c r="FL505" s="231"/>
    </row>
    <row r="506" spans="1:168" s="117" customFormat="1" ht="15" x14ac:dyDescent="0.25">
      <c r="A506" s="244"/>
      <c r="B506" s="243" t="s">
        <v>80</v>
      </c>
      <c r="C506" s="341" t="s">
        <v>81</v>
      </c>
      <c r="D506" s="341"/>
      <c r="E506" s="341"/>
      <c r="F506" s="245"/>
      <c r="G506" s="246"/>
      <c r="H506" s="246"/>
      <c r="I506" s="246"/>
      <c r="J506" s="249">
        <v>0.91</v>
      </c>
      <c r="K506" s="248">
        <v>1.1499999999999999</v>
      </c>
      <c r="L506" s="249">
        <v>0.01</v>
      </c>
      <c r="M506" s="248">
        <v>49.45</v>
      </c>
      <c r="N506" s="251">
        <v>0.49</v>
      </c>
      <c r="EZ506" s="149"/>
      <c r="FA506" s="231"/>
      <c r="FB506" s="231"/>
      <c r="FC506" s="231"/>
      <c r="FD506" s="231"/>
      <c r="FG506" s="164" t="s">
        <v>81</v>
      </c>
      <c r="FJ506" s="231"/>
      <c r="FL506" s="231"/>
    </row>
    <row r="507" spans="1:168" s="117" customFormat="1" ht="15" x14ac:dyDescent="0.25">
      <c r="A507" s="244"/>
      <c r="B507" s="243" t="s">
        <v>82</v>
      </c>
      <c r="C507" s="341" t="s">
        <v>83</v>
      </c>
      <c r="D507" s="341"/>
      <c r="E507" s="341"/>
      <c r="F507" s="245"/>
      <c r="G507" s="246"/>
      <c r="H507" s="246"/>
      <c r="I507" s="246"/>
      <c r="J507" s="249">
        <v>140.91999999999999</v>
      </c>
      <c r="K507" s="246"/>
      <c r="L507" s="249">
        <v>1.1299999999999999</v>
      </c>
      <c r="M507" s="248">
        <v>9.1199999999999992</v>
      </c>
      <c r="N507" s="251">
        <v>10.31</v>
      </c>
      <c r="EZ507" s="149"/>
      <c r="FA507" s="231"/>
      <c r="FB507" s="231"/>
      <c r="FC507" s="231"/>
      <c r="FD507" s="231"/>
      <c r="FG507" s="164" t="s">
        <v>83</v>
      </c>
      <c r="FJ507" s="231"/>
      <c r="FL507" s="231"/>
    </row>
    <row r="508" spans="1:168" s="117" customFormat="1" ht="15" x14ac:dyDescent="0.25">
      <c r="A508" s="252"/>
      <c r="B508" s="243"/>
      <c r="C508" s="341" t="s">
        <v>65</v>
      </c>
      <c r="D508" s="341"/>
      <c r="E508" s="341"/>
      <c r="F508" s="245" t="s">
        <v>66</v>
      </c>
      <c r="G508" s="261">
        <v>56</v>
      </c>
      <c r="H508" s="248">
        <v>1.1499999999999999</v>
      </c>
      <c r="I508" s="270">
        <v>0.51519999999999999</v>
      </c>
      <c r="J508" s="254"/>
      <c r="K508" s="246"/>
      <c r="L508" s="254"/>
      <c r="M508" s="246"/>
      <c r="N508" s="255"/>
      <c r="EZ508" s="149"/>
      <c r="FA508" s="231"/>
      <c r="FB508" s="231"/>
      <c r="FC508" s="231"/>
      <c r="FD508" s="231"/>
      <c r="FH508" s="164" t="s">
        <v>65</v>
      </c>
      <c r="FJ508" s="231"/>
      <c r="FL508" s="231"/>
    </row>
    <row r="509" spans="1:168" s="117" customFormat="1" ht="15" x14ac:dyDescent="0.25">
      <c r="A509" s="252"/>
      <c r="B509" s="243"/>
      <c r="C509" s="341" t="s">
        <v>84</v>
      </c>
      <c r="D509" s="341"/>
      <c r="E509" s="341"/>
      <c r="F509" s="245" t="s">
        <v>66</v>
      </c>
      <c r="G509" s="248">
        <v>7.0000000000000007E-2</v>
      </c>
      <c r="H509" s="248">
        <v>1.1499999999999999</v>
      </c>
      <c r="I509" s="274">
        <v>6.4400000000000004E-4</v>
      </c>
      <c r="J509" s="254"/>
      <c r="K509" s="246"/>
      <c r="L509" s="254"/>
      <c r="M509" s="246"/>
      <c r="N509" s="255"/>
      <c r="EZ509" s="149"/>
      <c r="FA509" s="231"/>
      <c r="FB509" s="231"/>
      <c r="FC509" s="231"/>
      <c r="FD509" s="231"/>
      <c r="FH509" s="164" t="s">
        <v>84</v>
      </c>
      <c r="FJ509" s="231"/>
      <c r="FL509" s="231"/>
    </row>
    <row r="510" spans="1:168" s="117" customFormat="1" ht="15" x14ac:dyDescent="0.25">
      <c r="A510" s="240"/>
      <c r="B510" s="243"/>
      <c r="C510" s="344" t="s">
        <v>67</v>
      </c>
      <c r="D510" s="344"/>
      <c r="E510" s="344"/>
      <c r="F510" s="256"/>
      <c r="G510" s="257"/>
      <c r="H510" s="257"/>
      <c r="I510" s="257"/>
      <c r="J510" s="259">
        <v>702.65</v>
      </c>
      <c r="K510" s="257"/>
      <c r="L510" s="259">
        <v>6.3</v>
      </c>
      <c r="M510" s="257"/>
      <c r="N510" s="275">
        <v>263.87</v>
      </c>
      <c r="EZ510" s="149"/>
      <c r="FA510" s="231"/>
      <c r="FB510" s="231"/>
      <c r="FC510" s="231"/>
      <c r="FD510" s="231"/>
      <c r="FI510" s="164" t="s">
        <v>67</v>
      </c>
      <c r="FJ510" s="231"/>
      <c r="FL510" s="231"/>
    </row>
    <row r="511" spans="1:168" s="117" customFormat="1" ht="15" x14ac:dyDescent="0.25">
      <c r="A511" s="252"/>
      <c r="B511" s="243"/>
      <c r="C511" s="341" t="s">
        <v>68</v>
      </c>
      <c r="D511" s="341"/>
      <c r="E511" s="341"/>
      <c r="F511" s="245"/>
      <c r="G511" s="246"/>
      <c r="H511" s="246"/>
      <c r="I511" s="246"/>
      <c r="J511" s="254"/>
      <c r="K511" s="246"/>
      <c r="L511" s="249">
        <v>5.12</v>
      </c>
      <c r="M511" s="246"/>
      <c r="N511" s="251">
        <v>253.18</v>
      </c>
      <c r="EZ511" s="149"/>
      <c r="FA511" s="231"/>
      <c r="FB511" s="231"/>
      <c r="FC511" s="231"/>
      <c r="FD511" s="231"/>
      <c r="FH511" s="164" t="s">
        <v>68</v>
      </c>
      <c r="FJ511" s="231"/>
      <c r="FL511" s="231"/>
    </row>
    <row r="512" spans="1:168" s="117" customFormat="1" ht="45.75" x14ac:dyDescent="0.25">
      <c r="A512" s="252"/>
      <c r="B512" s="243" t="s">
        <v>669</v>
      </c>
      <c r="C512" s="341" t="s">
        <v>670</v>
      </c>
      <c r="D512" s="341"/>
      <c r="E512" s="341"/>
      <c r="F512" s="245" t="s">
        <v>71</v>
      </c>
      <c r="G512" s="261">
        <v>121</v>
      </c>
      <c r="H512" s="246"/>
      <c r="I512" s="261">
        <v>121</v>
      </c>
      <c r="J512" s="254"/>
      <c r="K512" s="246"/>
      <c r="L512" s="249">
        <v>6.2</v>
      </c>
      <c r="M512" s="246"/>
      <c r="N512" s="251">
        <v>306.35000000000002</v>
      </c>
      <c r="EZ512" s="149"/>
      <c r="FA512" s="231"/>
      <c r="FB512" s="231"/>
      <c r="FC512" s="231"/>
      <c r="FD512" s="231"/>
      <c r="FH512" s="164" t="s">
        <v>670</v>
      </c>
      <c r="FJ512" s="231"/>
      <c r="FL512" s="231"/>
    </row>
    <row r="513" spans="1:168" s="117" customFormat="1" ht="45.75" x14ac:dyDescent="0.25">
      <c r="A513" s="252"/>
      <c r="B513" s="243" t="s">
        <v>671</v>
      </c>
      <c r="C513" s="341" t="s">
        <v>672</v>
      </c>
      <c r="D513" s="341"/>
      <c r="E513" s="341"/>
      <c r="F513" s="245" t="s">
        <v>71</v>
      </c>
      <c r="G513" s="261">
        <v>72</v>
      </c>
      <c r="H513" s="248">
        <v>0.85</v>
      </c>
      <c r="I513" s="271">
        <v>61.2</v>
      </c>
      <c r="J513" s="254"/>
      <c r="K513" s="246"/>
      <c r="L513" s="249">
        <v>3.13</v>
      </c>
      <c r="M513" s="246"/>
      <c r="N513" s="251">
        <v>154.94999999999999</v>
      </c>
      <c r="EZ513" s="149"/>
      <c r="FA513" s="231"/>
      <c r="FB513" s="231"/>
      <c r="FC513" s="231"/>
      <c r="FD513" s="231"/>
      <c r="FH513" s="164" t="s">
        <v>672</v>
      </c>
      <c r="FJ513" s="231"/>
      <c r="FL513" s="231"/>
    </row>
    <row r="514" spans="1:168" s="117" customFormat="1" ht="15" x14ac:dyDescent="0.25">
      <c r="A514" s="262"/>
      <c r="B514" s="263"/>
      <c r="C514" s="342" t="s">
        <v>74</v>
      </c>
      <c r="D514" s="342"/>
      <c r="E514" s="342"/>
      <c r="F514" s="234"/>
      <c r="G514" s="235"/>
      <c r="H514" s="235"/>
      <c r="I514" s="235"/>
      <c r="J514" s="238"/>
      <c r="K514" s="235"/>
      <c r="L514" s="264">
        <v>15.63</v>
      </c>
      <c r="M514" s="257"/>
      <c r="N514" s="276">
        <v>725.17</v>
      </c>
      <c r="EZ514" s="149"/>
      <c r="FA514" s="231"/>
      <c r="FB514" s="231"/>
      <c r="FC514" s="231"/>
      <c r="FD514" s="231"/>
      <c r="FJ514" s="231" t="s">
        <v>74</v>
      </c>
      <c r="FL514" s="231"/>
    </row>
    <row r="515" spans="1:168" s="117" customFormat="1" ht="23.25" x14ac:dyDescent="0.25">
      <c r="A515" s="232" t="s">
        <v>318</v>
      </c>
      <c r="B515" s="233" t="s">
        <v>606</v>
      </c>
      <c r="C515" s="342" t="s">
        <v>607</v>
      </c>
      <c r="D515" s="342"/>
      <c r="E515" s="342"/>
      <c r="F515" s="234" t="s">
        <v>290</v>
      </c>
      <c r="G515" s="235">
        <v>0.8</v>
      </c>
      <c r="H515" s="236">
        <v>1</v>
      </c>
      <c r="I515" s="277">
        <v>0.8</v>
      </c>
      <c r="J515" s="264">
        <v>182.5</v>
      </c>
      <c r="K515" s="235"/>
      <c r="L515" s="264">
        <v>146</v>
      </c>
      <c r="M515" s="268">
        <v>9.1199999999999992</v>
      </c>
      <c r="N515" s="265">
        <v>1331.52</v>
      </c>
      <c r="EZ515" s="149"/>
      <c r="FA515" s="231"/>
      <c r="FB515" s="231" t="s">
        <v>607</v>
      </c>
      <c r="FC515" s="231" t="s">
        <v>9</v>
      </c>
      <c r="FD515" s="231" t="s">
        <v>9</v>
      </c>
      <c r="FJ515" s="231"/>
      <c r="FL515" s="231"/>
    </row>
    <row r="516" spans="1:168" s="117" customFormat="1" ht="15" x14ac:dyDescent="0.25">
      <c r="A516" s="262"/>
      <c r="B516" s="263"/>
      <c r="C516" s="342" t="s">
        <v>74</v>
      </c>
      <c r="D516" s="342"/>
      <c r="E516" s="342"/>
      <c r="F516" s="234"/>
      <c r="G516" s="235"/>
      <c r="H516" s="235"/>
      <c r="I516" s="235"/>
      <c r="J516" s="238"/>
      <c r="K516" s="235"/>
      <c r="L516" s="264">
        <v>146</v>
      </c>
      <c r="M516" s="257"/>
      <c r="N516" s="265">
        <v>1331.52</v>
      </c>
      <c r="EZ516" s="149"/>
      <c r="FA516" s="231"/>
      <c r="FB516" s="231"/>
      <c r="FC516" s="231"/>
      <c r="FD516" s="231"/>
      <c r="FJ516" s="231" t="s">
        <v>74</v>
      </c>
      <c r="FL516" s="231"/>
    </row>
    <row r="517" spans="1:168" s="117" customFormat="1" ht="34.5" x14ac:dyDescent="0.25">
      <c r="A517" s="232" t="s">
        <v>326</v>
      </c>
      <c r="B517" s="233" t="s">
        <v>673</v>
      </c>
      <c r="C517" s="342" t="s">
        <v>674</v>
      </c>
      <c r="D517" s="342"/>
      <c r="E517" s="342"/>
      <c r="F517" s="234" t="s">
        <v>253</v>
      </c>
      <c r="G517" s="235">
        <v>2.76E-2</v>
      </c>
      <c r="H517" s="236">
        <v>1</v>
      </c>
      <c r="I517" s="237">
        <v>2.76E-2</v>
      </c>
      <c r="J517" s="238"/>
      <c r="K517" s="235"/>
      <c r="L517" s="238"/>
      <c r="M517" s="235"/>
      <c r="N517" s="239"/>
      <c r="EZ517" s="149"/>
      <c r="FA517" s="231"/>
      <c r="FB517" s="231" t="s">
        <v>674</v>
      </c>
      <c r="FC517" s="231" t="s">
        <v>9</v>
      </c>
      <c r="FD517" s="231" t="s">
        <v>9</v>
      </c>
      <c r="FJ517" s="231"/>
      <c r="FL517" s="231"/>
    </row>
    <row r="518" spans="1:168" s="117" customFormat="1" ht="15" x14ac:dyDescent="0.25">
      <c r="A518" s="240"/>
      <c r="B518" s="241"/>
      <c r="C518" s="341" t="s">
        <v>675</v>
      </c>
      <c r="D518" s="341"/>
      <c r="E518" s="341"/>
      <c r="F518" s="341"/>
      <c r="G518" s="341"/>
      <c r="H518" s="341"/>
      <c r="I518" s="341"/>
      <c r="J518" s="341"/>
      <c r="K518" s="341"/>
      <c r="L518" s="341"/>
      <c r="M518" s="341"/>
      <c r="N518" s="343"/>
      <c r="EZ518" s="149"/>
      <c r="FA518" s="231"/>
      <c r="FB518" s="231"/>
      <c r="FC518" s="231"/>
      <c r="FD518" s="231"/>
      <c r="FE518" s="164" t="s">
        <v>675</v>
      </c>
      <c r="FJ518" s="231"/>
      <c r="FL518" s="231"/>
    </row>
    <row r="519" spans="1:168" s="117" customFormat="1" ht="68.25" x14ac:dyDescent="0.25">
      <c r="A519" s="242"/>
      <c r="B519" s="243" t="s">
        <v>624</v>
      </c>
      <c r="C519" s="336" t="s">
        <v>625</v>
      </c>
      <c r="D519" s="336"/>
      <c r="E519" s="336"/>
      <c r="F519" s="336"/>
      <c r="G519" s="336"/>
      <c r="H519" s="336"/>
      <c r="I519" s="336"/>
      <c r="J519" s="336"/>
      <c r="K519" s="336"/>
      <c r="L519" s="336"/>
      <c r="M519" s="336"/>
      <c r="N519" s="345"/>
      <c r="EZ519" s="149"/>
      <c r="FA519" s="231"/>
      <c r="FB519" s="231"/>
      <c r="FC519" s="231"/>
      <c r="FD519" s="231"/>
      <c r="FF519" s="164" t="s">
        <v>625</v>
      </c>
      <c r="FJ519" s="231"/>
      <c r="FL519" s="231"/>
    </row>
    <row r="520" spans="1:168" s="117" customFormat="1" ht="15" x14ac:dyDescent="0.25">
      <c r="A520" s="244"/>
      <c r="B520" s="243" t="s">
        <v>57</v>
      </c>
      <c r="C520" s="341" t="s">
        <v>64</v>
      </c>
      <c r="D520" s="341"/>
      <c r="E520" s="341"/>
      <c r="F520" s="245"/>
      <c r="G520" s="246"/>
      <c r="H520" s="246"/>
      <c r="I520" s="246"/>
      <c r="J520" s="249">
        <v>507.6</v>
      </c>
      <c r="K520" s="248">
        <v>1.1499999999999999</v>
      </c>
      <c r="L520" s="249">
        <v>16.11</v>
      </c>
      <c r="M520" s="248">
        <v>49.45</v>
      </c>
      <c r="N520" s="251">
        <v>796.64</v>
      </c>
      <c r="EZ520" s="149"/>
      <c r="FA520" s="231"/>
      <c r="FB520" s="231"/>
      <c r="FC520" s="231"/>
      <c r="FD520" s="231"/>
      <c r="FG520" s="164" t="s">
        <v>64</v>
      </c>
      <c r="FJ520" s="231"/>
      <c r="FL520" s="231"/>
    </row>
    <row r="521" spans="1:168" s="117" customFormat="1" ht="15" x14ac:dyDescent="0.25">
      <c r="A521" s="244"/>
      <c r="B521" s="243" t="s">
        <v>75</v>
      </c>
      <c r="C521" s="341" t="s">
        <v>79</v>
      </c>
      <c r="D521" s="341"/>
      <c r="E521" s="341"/>
      <c r="F521" s="245"/>
      <c r="G521" s="246"/>
      <c r="H521" s="246"/>
      <c r="I521" s="246"/>
      <c r="J521" s="249">
        <v>311.27999999999997</v>
      </c>
      <c r="K521" s="248">
        <v>1.1499999999999999</v>
      </c>
      <c r="L521" s="249">
        <v>9.8800000000000008</v>
      </c>
      <c r="M521" s="248">
        <v>14.53</v>
      </c>
      <c r="N521" s="251">
        <v>143.56</v>
      </c>
      <c r="EZ521" s="149"/>
      <c r="FA521" s="231"/>
      <c r="FB521" s="231"/>
      <c r="FC521" s="231"/>
      <c r="FD521" s="231"/>
      <c r="FG521" s="164" t="s">
        <v>79</v>
      </c>
      <c r="FJ521" s="231"/>
      <c r="FL521" s="231"/>
    </row>
    <row r="522" spans="1:168" s="117" customFormat="1" ht="15" x14ac:dyDescent="0.25">
      <c r="A522" s="244"/>
      <c r="B522" s="243" t="s">
        <v>80</v>
      </c>
      <c r="C522" s="341" t="s">
        <v>81</v>
      </c>
      <c r="D522" s="341"/>
      <c r="E522" s="341"/>
      <c r="F522" s="245"/>
      <c r="G522" s="246"/>
      <c r="H522" s="246"/>
      <c r="I522" s="246"/>
      <c r="J522" s="249">
        <v>31.38</v>
      </c>
      <c r="K522" s="248">
        <v>1.1499999999999999</v>
      </c>
      <c r="L522" s="249">
        <v>1</v>
      </c>
      <c r="M522" s="248">
        <v>49.45</v>
      </c>
      <c r="N522" s="251">
        <v>49.45</v>
      </c>
      <c r="EZ522" s="149"/>
      <c r="FA522" s="231"/>
      <c r="FB522" s="231"/>
      <c r="FC522" s="231"/>
      <c r="FD522" s="231"/>
      <c r="FG522" s="164" t="s">
        <v>81</v>
      </c>
      <c r="FJ522" s="231"/>
      <c r="FL522" s="231"/>
    </row>
    <row r="523" spans="1:168" s="117" customFormat="1" ht="15" x14ac:dyDescent="0.25">
      <c r="A523" s="244"/>
      <c r="B523" s="243" t="s">
        <v>82</v>
      </c>
      <c r="C523" s="341" t="s">
        <v>83</v>
      </c>
      <c r="D523" s="341"/>
      <c r="E523" s="341"/>
      <c r="F523" s="245"/>
      <c r="G523" s="246"/>
      <c r="H523" s="246"/>
      <c r="I523" s="246"/>
      <c r="J523" s="249">
        <v>68.63</v>
      </c>
      <c r="K523" s="246"/>
      <c r="L523" s="249">
        <v>1.89</v>
      </c>
      <c r="M523" s="248">
        <v>9.1199999999999992</v>
      </c>
      <c r="N523" s="251">
        <v>17.239999999999998</v>
      </c>
      <c r="EZ523" s="149"/>
      <c r="FA523" s="231"/>
      <c r="FB523" s="231"/>
      <c r="FC523" s="231"/>
      <c r="FD523" s="231"/>
      <c r="FG523" s="164" t="s">
        <v>83</v>
      </c>
      <c r="FJ523" s="231"/>
      <c r="FL523" s="231"/>
    </row>
    <row r="524" spans="1:168" s="117" customFormat="1" ht="15" x14ac:dyDescent="0.25">
      <c r="A524" s="252"/>
      <c r="B524" s="243"/>
      <c r="C524" s="341" t="s">
        <v>65</v>
      </c>
      <c r="D524" s="341"/>
      <c r="E524" s="341"/>
      <c r="F524" s="245" t="s">
        <v>66</v>
      </c>
      <c r="G524" s="261">
        <v>54</v>
      </c>
      <c r="H524" s="248">
        <v>1.1499999999999999</v>
      </c>
      <c r="I524" s="272">
        <v>1.7139599999999999</v>
      </c>
      <c r="J524" s="254"/>
      <c r="K524" s="246"/>
      <c r="L524" s="254"/>
      <c r="M524" s="246"/>
      <c r="N524" s="255"/>
      <c r="EZ524" s="149"/>
      <c r="FA524" s="231"/>
      <c r="FB524" s="231"/>
      <c r="FC524" s="231"/>
      <c r="FD524" s="231"/>
      <c r="FH524" s="164" t="s">
        <v>65</v>
      </c>
      <c r="FJ524" s="231"/>
      <c r="FL524" s="231"/>
    </row>
    <row r="525" spans="1:168" s="117" customFormat="1" ht="15" x14ac:dyDescent="0.25">
      <c r="A525" s="252"/>
      <c r="B525" s="243"/>
      <c r="C525" s="341" t="s">
        <v>84</v>
      </c>
      <c r="D525" s="341"/>
      <c r="E525" s="341"/>
      <c r="F525" s="245" t="s">
        <v>66</v>
      </c>
      <c r="G525" s="271">
        <v>2.5</v>
      </c>
      <c r="H525" s="248">
        <v>1.1499999999999999</v>
      </c>
      <c r="I525" s="272">
        <v>7.9350000000000004E-2</v>
      </c>
      <c r="J525" s="254"/>
      <c r="K525" s="246"/>
      <c r="L525" s="254"/>
      <c r="M525" s="246"/>
      <c r="N525" s="255"/>
      <c r="EZ525" s="149"/>
      <c r="FA525" s="231"/>
      <c r="FB525" s="231"/>
      <c r="FC525" s="231"/>
      <c r="FD525" s="231"/>
      <c r="FH525" s="164" t="s">
        <v>84</v>
      </c>
      <c r="FJ525" s="231"/>
      <c r="FL525" s="231"/>
    </row>
    <row r="526" spans="1:168" s="117" customFormat="1" ht="15" x14ac:dyDescent="0.25">
      <c r="A526" s="240"/>
      <c r="B526" s="243"/>
      <c r="C526" s="344" t="s">
        <v>67</v>
      </c>
      <c r="D526" s="344"/>
      <c r="E526" s="344"/>
      <c r="F526" s="256"/>
      <c r="G526" s="257"/>
      <c r="H526" s="257"/>
      <c r="I526" s="257"/>
      <c r="J526" s="259">
        <v>887.51</v>
      </c>
      <c r="K526" s="257"/>
      <c r="L526" s="259">
        <v>27.88</v>
      </c>
      <c r="M526" s="257"/>
      <c r="N526" s="275">
        <v>957.44</v>
      </c>
      <c r="EZ526" s="149"/>
      <c r="FA526" s="231"/>
      <c r="FB526" s="231"/>
      <c r="FC526" s="231"/>
      <c r="FD526" s="231"/>
      <c r="FI526" s="164" t="s">
        <v>67</v>
      </c>
      <c r="FJ526" s="231"/>
      <c r="FL526" s="231"/>
    </row>
    <row r="527" spans="1:168" s="117" customFormat="1" ht="15" x14ac:dyDescent="0.25">
      <c r="A527" s="252"/>
      <c r="B527" s="243"/>
      <c r="C527" s="341" t="s">
        <v>68</v>
      </c>
      <c r="D527" s="341"/>
      <c r="E527" s="341"/>
      <c r="F527" s="245"/>
      <c r="G527" s="246"/>
      <c r="H527" s="246"/>
      <c r="I527" s="246"/>
      <c r="J527" s="254"/>
      <c r="K527" s="246"/>
      <c r="L527" s="249">
        <v>17.11</v>
      </c>
      <c r="M527" s="246"/>
      <c r="N527" s="251">
        <v>846.09</v>
      </c>
      <c r="EZ527" s="149"/>
      <c r="FA527" s="231"/>
      <c r="FB527" s="231"/>
      <c r="FC527" s="231"/>
      <c r="FD527" s="231"/>
      <c r="FH527" s="164" t="s">
        <v>68</v>
      </c>
      <c r="FJ527" s="231"/>
      <c r="FL527" s="231"/>
    </row>
    <row r="528" spans="1:168" s="117" customFormat="1" ht="23.25" x14ac:dyDescent="0.25">
      <c r="A528" s="252"/>
      <c r="B528" s="243" t="s">
        <v>649</v>
      </c>
      <c r="C528" s="341" t="s">
        <v>650</v>
      </c>
      <c r="D528" s="341"/>
      <c r="E528" s="341"/>
      <c r="F528" s="245" t="s">
        <v>71</v>
      </c>
      <c r="G528" s="261">
        <v>97</v>
      </c>
      <c r="H528" s="246"/>
      <c r="I528" s="261">
        <v>97</v>
      </c>
      <c r="J528" s="254"/>
      <c r="K528" s="246"/>
      <c r="L528" s="249">
        <v>16.600000000000001</v>
      </c>
      <c r="M528" s="246"/>
      <c r="N528" s="251">
        <v>820.71</v>
      </c>
      <c r="EZ528" s="149"/>
      <c r="FA528" s="231"/>
      <c r="FB528" s="231"/>
      <c r="FC528" s="231"/>
      <c r="FD528" s="231"/>
      <c r="FH528" s="164" t="s">
        <v>650</v>
      </c>
      <c r="FJ528" s="231"/>
      <c r="FL528" s="231"/>
    </row>
    <row r="529" spans="1:168" s="117" customFormat="1" ht="23.25" x14ac:dyDescent="0.25">
      <c r="A529" s="252"/>
      <c r="B529" s="243" t="s">
        <v>651</v>
      </c>
      <c r="C529" s="341" t="s">
        <v>652</v>
      </c>
      <c r="D529" s="341"/>
      <c r="E529" s="341"/>
      <c r="F529" s="245" t="s">
        <v>71</v>
      </c>
      <c r="G529" s="261">
        <v>51</v>
      </c>
      <c r="H529" s="246"/>
      <c r="I529" s="261">
        <v>51</v>
      </c>
      <c r="J529" s="254"/>
      <c r="K529" s="246"/>
      <c r="L529" s="249">
        <v>8.73</v>
      </c>
      <c r="M529" s="246"/>
      <c r="N529" s="251">
        <v>431.51</v>
      </c>
      <c r="EZ529" s="149"/>
      <c r="FA529" s="231"/>
      <c r="FB529" s="231"/>
      <c r="FC529" s="231"/>
      <c r="FD529" s="231"/>
      <c r="FH529" s="164" t="s">
        <v>652</v>
      </c>
      <c r="FJ529" s="231"/>
      <c r="FL529" s="231"/>
    </row>
    <row r="530" spans="1:168" s="117" customFormat="1" ht="15" x14ac:dyDescent="0.25">
      <c r="A530" s="262"/>
      <c r="B530" s="263"/>
      <c r="C530" s="342" t="s">
        <v>74</v>
      </c>
      <c r="D530" s="342"/>
      <c r="E530" s="342"/>
      <c r="F530" s="234"/>
      <c r="G530" s="235"/>
      <c r="H530" s="235"/>
      <c r="I530" s="235"/>
      <c r="J530" s="238"/>
      <c r="K530" s="235"/>
      <c r="L530" s="264">
        <v>53.21</v>
      </c>
      <c r="M530" s="257"/>
      <c r="N530" s="265">
        <v>2209.66</v>
      </c>
      <c r="EZ530" s="149"/>
      <c r="FA530" s="231"/>
      <c r="FB530" s="231"/>
      <c r="FC530" s="231"/>
      <c r="FD530" s="231"/>
      <c r="FJ530" s="231" t="s">
        <v>74</v>
      </c>
      <c r="FL530" s="231"/>
    </row>
    <row r="531" spans="1:168" s="117" customFormat="1" ht="45" x14ac:dyDescent="0.25">
      <c r="A531" s="232" t="s">
        <v>329</v>
      </c>
      <c r="B531" s="233" t="s">
        <v>558</v>
      </c>
      <c r="C531" s="342" t="s">
        <v>559</v>
      </c>
      <c r="D531" s="342"/>
      <c r="E531" s="342"/>
      <c r="F531" s="234" t="s">
        <v>118</v>
      </c>
      <c r="G531" s="235">
        <v>3.3</v>
      </c>
      <c r="H531" s="236">
        <v>1</v>
      </c>
      <c r="I531" s="277">
        <v>3.3</v>
      </c>
      <c r="J531" s="264">
        <v>463.27</v>
      </c>
      <c r="K531" s="266">
        <v>1.04236</v>
      </c>
      <c r="L531" s="267">
        <v>1593.55</v>
      </c>
      <c r="M531" s="268">
        <v>9.1199999999999992</v>
      </c>
      <c r="N531" s="265">
        <v>14533.18</v>
      </c>
      <c r="EZ531" s="149"/>
      <c r="FA531" s="231"/>
      <c r="FB531" s="231" t="s">
        <v>559</v>
      </c>
      <c r="FC531" s="231" t="s">
        <v>9</v>
      </c>
      <c r="FD531" s="231" t="s">
        <v>9</v>
      </c>
      <c r="FJ531" s="231"/>
      <c r="FL531" s="231"/>
    </row>
    <row r="532" spans="1:168" s="117" customFormat="1" ht="15" x14ac:dyDescent="0.25">
      <c r="A532" s="240"/>
      <c r="B532" s="241"/>
      <c r="C532" s="341" t="s">
        <v>676</v>
      </c>
      <c r="D532" s="341"/>
      <c r="E532" s="341"/>
      <c r="F532" s="341"/>
      <c r="G532" s="341"/>
      <c r="H532" s="341"/>
      <c r="I532" s="341"/>
      <c r="J532" s="341"/>
      <c r="K532" s="341"/>
      <c r="L532" s="341"/>
      <c r="M532" s="341"/>
      <c r="N532" s="343"/>
      <c r="EZ532" s="149"/>
      <c r="FA532" s="231"/>
      <c r="FB532" s="231"/>
      <c r="FC532" s="231"/>
      <c r="FD532" s="231"/>
      <c r="FJ532" s="231"/>
      <c r="FK532" s="164" t="s">
        <v>676</v>
      </c>
      <c r="FL532" s="231"/>
    </row>
    <row r="533" spans="1:168" s="117" customFormat="1" ht="15" x14ac:dyDescent="0.25">
      <c r="A533" s="242"/>
      <c r="B533" s="243"/>
      <c r="C533" s="336" t="s">
        <v>631</v>
      </c>
      <c r="D533" s="336"/>
      <c r="E533" s="336"/>
      <c r="F533" s="336"/>
      <c r="G533" s="336"/>
      <c r="H533" s="336"/>
      <c r="I533" s="336"/>
      <c r="J533" s="336"/>
      <c r="K533" s="336"/>
      <c r="L533" s="336"/>
      <c r="M533" s="336"/>
      <c r="N533" s="345"/>
      <c r="EZ533" s="149"/>
      <c r="FA533" s="231"/>
      <c r="FB533" s="231"/>
      <c r="FC533" s="231"/>
      <c r="FD533" s="231"/>
      <c r="FF533" s="164" t="s">
        <v>631</v>
      </c>
      <c r="FJ533" s="231"/>
      <c r="FL533" s="231"/>
    </row>
    <row r="534" spans="1:168" s="117" customFormat="1" ht="15" x14ac:dyDescent="0.25">
      <c r="A534" s="242"/>
      <c r="B534" s="243"/>
      <c r="C534" s="336" t="s">
        <v>632</v>
      </c>
      <c r="D534" s="336"/>
      <c r="E534" s="336"/>
      <c r="F534" s="336"/>
      <c r="G534" s="336"/>
      <c r="H534" s="336"/>
      <c r="I534" s="336"/>
      <c r="J534" s="336"/>
      <c r="K534" s="336"/>
      <c r="L534" s="336"/>
      <c r="M534" s="336"/>
      <c r="N534" s="345"/>
      <c r="EZ534" s="149"/>
      <c r="FA534" s="231"/>
      <c r="FB534" s="231"/>
      <c r="FC534" s="231"/>
      <c r="FD534" s="231"/>
      <c r="FF534" s="164" t="s">
        <v>632</v>
      </c>
      <c r="FJ534" s="231"/>
      <c r="FL534" s="231"/>
    </row>
    <row r="535" spans="1:168" s="117" customFormat="1" ht="15" x14ac:dyDescent="0.25">
      <c r="A535" s="262"/>
      <c r="B535" s="263"/>
      <c r="C535" s="342" t="s">
        <v>74</v>
      </c>
      <c r="D535" s="342"/>
      <c r="E535" s="342"/>
      <c r="F535" s="234"/>
      <c r="G535" s="235"/>
      <c r="H535" s="235"/>
      <c r="I535" s="235"/>
      <c r="J535" s="238"/>
      <c r="K535" s="235"/>
      <c r="L535" s="267">
        <v>1593.55</v>
      </c>
      <c r="M535" s="257"/>
      <c r="N535" s="265">
        <v>14533.18</v>
      </c>
      <c r="EZ535" s="149"/>
      <c r="FA535" s="231"/>
      <c r="FB535" s="231"/>
      <c r="FC535" s="231"/>
      <c r="FD535" s="231"/>
      <c r="FJ535" s="231" t="s">
        <v>74</v>
      </c>
      <c r="FL535" s="231"/>
    </row>
    <row r="536" spans="1:168" s="117" customFormat="1" ht="34.5" x14ac:dyDescent="0.25">
      <c r="A536" s="232" t="s">
        <v>331</v>
      </c>
      <c r="B536" s="233" t="s">
        <v>621</v>
      </c>
      <c r="C536" s="342" t="s">
        <v>622</v>
      </c>
      <c r="D536" s="342"/>
      <c r="E536" s="342"/>
      <c r="F536" s="234" t="s">
        <v>253</v>
      </c>
      <c r="G536" s="235">
        <v>1.1299999999999999E-2</v>
      </c>
      <c r="H536" s="236">
        <v>1</v>
      </c>
      <c r="I536" s="237">
        <v>1.1299999999999999E-2</v>
      </c>
      <c r="J536" s="238"/>
      <c r="K536" s="235"/>
      <c r="L536" s="238"/>
      <c r="M536" s="235"/>
      <c r="N536" s="239"/>
      <c r="EZ536" s="149"/>
      <c r="FA536" s="231"/>
      <c r="FB536" s="231" t="s">
        <v>622</v>
      </c>
      <c r="FC536" s="231" t="s">
        <v>9</v>
      </c>
      <c r="FD536" s="231" t="s">
        <v>9</v>
      </c>
      <c r="FJ536" s="231"/>
      <c r="FL536" s="231"/>
    </row>
    <row r="537" spans="1:168" s="117" customFormat="1" ht="15" x14ac:dyDescent="0.25">
      <c r="A537" s="240"/>
      <c r="B537" s="241"/>
      <c r="C537" s="341" t="s">
        <v>677</v>
      </c>
      <c r="D537" s="341"/>
      <c r="E537" s="341"/>
      <c r="F537" s="341"/>
      <c r="G537" s="341"/>
      <c r="H537" s="341"/>
      <c r="I537" s="341"/>
      <c r="J537" s="341"/>
      <c r="K537" s="341"/>
      <c r="L537" s="341"/>
      <c r="M537" s="341"/>
      <c r="N537" s="343"/>
      <c r="EZ537" s="149"/>
      <c r="FA537" s="231"/>
      <c r="FB537" s="231"/>
      <c r="FC537" s="231"/>
      <c r="FD537" s="231"/>
      <c r="FE537" s="164" t="s">
        <v>677</v>
      </c>
      <c r="FJ537" s="231"/>
      <c r="FL537" s="231"/>
    </row>
    <row r="538" spans="1:168" s="117" customFormat="1" ht="68.25" x14ac:dyDescent="0.25">
      <c r="A538" s="242"/>
      <c r="B538" s="243" t="s">
        <v>624</v>
      </c>
      <c r="C538" s="336" t="s">
        <v>625</v>
      </c>
      <c r="D538" s="336"/>
      <c r="E538" s="336"/>
      <c r="F538" s="336"/>
      <c r="G538" s="336"/>
      <c r="H538" s="336"/>
      <c r="I538" s="336"/>
      <c r="J538" s="336"/>
      <c r="K538" s="336"/>
      <c r="L538" s="336"/>
      <c r="M538" s="336"/>
      <c r="N538" s="345"/>
      <c r="EZ538" s="149"/>
      <c r="FA538" s="231"/>
      <c r="FB538" s="231"/>
      <c r="FC538" s="231"/>
      <c r="FD538" s="231"/>
      <c r="FF538" s="164" t="s">
        <v>625</v>
      </c>
      <c r="FJ538" s="231"/>
      <c r="FL538" s="231"/>
    </row>
    <row r="539" spans="1:168" s="117" customFormat="1" ht="15" x14ac:dyDescent="0.25">
      <c r="A539" s="244"/>
      <c r="B539" s="243" t="s">
        <v>57</v>
      </c>
      <c r="C539" s="341" t="s">
        <v>64</v>
      </c>
      <c r="D539" s="341"/>
      <c r="E539" s="341"/>
      <c r="F539" s="245"/>
      <c r="G539" s="246"/>
      <c r="H539" s="246"/>
      <c r="I539" s="246"/>
      <c r="J539" s="247">
        <v>2089.16</v>
      </c>
      <c r="K539" s="248">
        <v>1.1499999999999999</v>
      </c>
      <c r="L539" s="249">
        <v>27.15</v>
      </c>
      <c r="M539" s="248">
        <v>49.45</v>
      </c>
      <c r="N539" s="250">
        <v>1342.57</v>
      </c>
      <c r="EZ539" s="149"/>
      <c r="FA539" s="231"/>
      <c r="FB539" s="231"/>
      <c r="FC539" s="231"/>
      <c r="FD539" s="231"/>
      <c r="FG539" s="164" t="s">
        <v>64</v>
      </c>
      <c r="FJ539" s="231"/>
      <c r="FL539" s="231"/>
    </row>
    <row r="540" spans="1:168" s="117" customFormat="1" ht="15" x14ac:dyDescent="0.25">
      <c r="A540" s="244"/>
      <c r="B540" s="243" t="s">
        <v>75</v>
      </c>
      <c r="C540" s="341" t="s">
        <v>79</v>
      </c>
      <c r="D540" s="341"/>
      <c r="E540" s="341"/>
      <c r="F540" s="245"/>
      <c r="G540" s="246"/>
      <c r="H540" s="246"/>
      <c r="I540" s="246"/>
      <c r="J540" s="249">
        <v>236.87</v>
      </c>
      <c r="K540" s="248">
        <v>1.1499999999999999</v>
      </c>
      <c r="L540" s="249">
        <v>3.08</v>
      </c>
      <c r="M540" s="248">
        <v>14.53</v>
      </c>
      <c r="N540" s="251">
        <v>44.75</v>
      </c>
      <c r="EZ540" s="149"/>
      <c r="FA540" s="231"/>
      <c r="FB540" s="231"/>
      <c r="FC540" s="231"/>
      <c r="FD540" s="231"/>
      <c r="FG540" s="164" t="s">
        <v>79</v>
      </c>
      <c r="FJ540" s="231"/>
      <c r="FL540" s="231"/>
    </row>
    <row r="541" spans="1:168" s="117" customFormat="1" ht="15" x14ac:dyDescent="0.25">
      <c r="A541" s="244"/>
      <c r="B541" s="243" t="s">
        <v>80</v>
      </c>
      <c r="C541" s="341" t="s">
        <v>81</v>
      </c>
      <c r="D541" s="341"/>
      <c r="E541" s="341"/>
      <c r="F541" s="245"/>
      <c r="G541" s="246"/>
      <c r="H541" s="246"/>
      <c r="I541" s="246"/>
      <c r="J541" s="249">
        <v>9</v>
      </c>
      <c r="K541" s="248">
        <v>1.1499999999999999</v>
      </c>
      <c r="L541" s="249">
        <v>0.12</v>
      </c>
      <c r="M541" s="248">
        <v>49.45</v>
      </c>
      <c r="N541" s="251">
        <v>5.93</v>
      </c>
      <c r="EZ541" s="149"/>
      <c r="FA541" s="231"/>
      <c r="FB541" s="231"/>
      <c r="FC541" s="231"/>
      <c r="FD541" s="231"/>
      <c r="FG541" s="164" t="s">
        <v>81</v>
      </c>
      <c r="FJ541" s="231"/>
      <c r="FL541" s="231"/>
    </row>
    <row r="542" spans="1:168" s="117" customFormat="1" ht="15" x14ac:dyDescent="0.25">
      <c r="A542" s="244"/>
      <c r="B542" s="243" t="s">
        <v>82</v>
      </c>
      <c r="C542" s="341" t="s">
        <v>83</v>
      </c>
      <c r="D542" s="341"/>
      <c r="E542" s="341"/>
      <c r="F542" s="245"/>
      <c r="G542" s="246"/>
      <c r="H542" s="246"/>
      <c r="I542" s="246"/>
      <c r="J542" s="247">
        <v>2732.35</v>
      </c>
      <c r="K542" s="246"/>
      <c r="L542" s="249">
        <v>30.88</v>
      </c>
      <c r="M542" s="248">
        <v>9.1199999999999992</v>
      </c>
      <c r="N542" s="251">
        <v>281.63</v>
      </c>
      <c r="EZ542" s="149"/>
      <c r="FA542" s="231"/>
      <c r="FB542" s="231"/>
      <c r="FC542" s="231"/>
      <c r="FD542" s="231"/>
      <c r="FG542" s="164" t="s">
        <v>83</v>
      </c>
      <c r="FJ542" s="231"/>
      <c r="FL542" s="231"/>
    </row>
    <row r="543" spans="1:168" s="117" customFormat="1" ht="15" x14ac:dyDescent="0.25">
      <c r="A543" s="252"/>
      <c r="B543" s="243"/>
      <c r="C543" s="341" t="s">
        <v>65</v>
      </c>
      <c r="D543" s="341"/>
      <c r="E543" s="341"/>
      <c r="F543" s="245" t="s">
        <v>66</v>
      </c>
      <c r="G543" s="248">
        <v>219.68</v>
      </c>
      <c r="H543" s="248">
        <v>1.1499999999999999</v>
      </c>
      <c r="I543" s="253">
        <v>2.8547416000000001</v>
      </c>
      <c r="J543" s="254"/>
      <c r="K543" s="246"/>
      <c r="L543" s="254"/>
      <c r="M543" s="246"/>
      <c r="N543" s="255"/>
      <c r="EZ543" s="149"/>
      <c r="FA543" s="231"/>
      <c r="FB543" s="231"/>
      <c r="FC543" s="231"/>
      <c r="FD543" s="231"/>
      <c r="FH543" s="164" t="s">
        <v>65</v>
      </c>
      <c r="FJ543" s="231"/>
      <c r="FL543" s="231"/>
    </row>
    <row r="544" spans="1:168" s="117" customFormat="1" ht="15" x14ac:dyDescent="0.25">
      <c r="A544" s="252"/>
      <c r="B544" s="243"/>
      <c r="C544" s="341" t="s">
        <v>84</v>
      </c>
      <c r="D544" s="341"/>
      <c r="E544" s="341"/>
      <c r="F544" s="245" t="s">
        <v>66</v>
      </c>
      <c r="G544" s="248">
        <v>0.71</v>
      </c>
      <c r="H544" s="248">
        <v>1.1499999999999999</v>
      </c>
      <c r="I544" s="253">
        <v>9.2265000000000003E-3</v>
      </c>
      <c r="J544" s="254"/>
      <c r="K544" s="246"/>
      <c r="L544" s="254"/>
      <c r="M544" s="246"/>
      <c r="N544" s="255"/>
      <c r="EZ544" s="149"/>
      <c r="FA544" s="231"/>
      <c r="FB544" s="231"/>
      <c r="FC544" s="231"/>
      <c r="FD544" s="231"/>
      <c r="FH544" s="164" t="s">
        <v>84</v>
      </c>
      <c r="FJ544" s="231"/>
      <c r="FL544" s="231"/>
    </row>
    <row r="545" spans="1:168" s="117" customFormat="1" ht="15" x14ac:dyDescent="0.25">
      <c r="A545" s="240"/>
      <c r="B545" s="243"/>
      <c r="C545" s="344" t="s">
        <v>67</v>
      </c>
      <c r="D545" s="344"/>
      <c r="E545" s="344"/>
      <c r="F545" s="256"/>
      <c r="G545" s="257"/>
      <c r="H545" s="257"/>
      <c r="I545" s="257"/>
      <c r="J545" s="258">
        <v>5058.38</v>
      </c>
      <c r="K545" s="257"/>
      <c r="L545" s="259">
        <v>61.11</v>
      </c>
      <c r="M545" s="257"/>
      <c r="N545" s="260">
        <v>1668.95</v>
      </c>
      <c r="EZ545" s="149"/>
      <c r="FA545" s="231"/>
      <c r="FB545" s="231"/>
      <c r="FC545" s="231"/>
      <c r="FD545" s="231"/>
      <c r="FI545" s="164" t="s">
        <v>67</v>
      </c>
      <c r="FJ545" s="231"/>
      <c r="FL545" s="231"/>
    </row>
    <row r="546" spans="1:168" s="117" customFormat="1" ht="15" x14ac:dyDescent="0.25">
      <c r="A546" s="252"/>
      <c r="B546" s="243"/>
      <c r="C546" s="341" t="s">
        <v>68</v>
      </c>
      <c r="D546" s="341"/>
      <c r="E546" s="341"/>
      <c r="F546" s="245"/>
      <c r="G546" s="246"/>
      <c r="H546" s="246"/>
      <c r="I546" s="246"/>
      <c r="J546" s="254"/>
      <c r="K546" s="246"/>
      <c r="L546" s="249">
        <v>27.27</v>
      </c>
      <c r="M546" s="246"/>
      <c r="N546" s="250">
        <v>1348.5</v>
      </c>
      <c r="EZ546" s="149"/>
      <c r="FA546" s="231"/>
      <c r="FB546" s="231"/>
      <c r="FC546" s="231"/>
      <c r="FD546" s="231"/>
      <c r="FH546" s="164" t="s">
        <v>68</v>
      </c>
      <c r="FJ546" s="231"/>
      <c r="FL546" s="231"/>
    </row>
    <row r="547" spans="1:168" s="117" customFormat="1" ht="23.25" x14ac:dyDescent="0.25">
      <c r="A547" s="252"/>
      <c r="B547" s="243" t="s">
        <v>626</v>
      </c>
      <c r="C547" s="341" t="s">
        <v>627</v>
      </c>
      <c r="D547" s="341"/>
      <c r="E547" s="341"/>
      <c r="F547" s="245" t="s">
        <v>71</v>
      </c>
      <c r="G547" s="261">
        <v>126</v>
      </c>
      <c r="H547" s="246"/>
      <c r="I547" s="261">
        <v>126</v>
      </c>
      <c r="J547" s="254"/>
      <c r="K547" s="246"/>
      <c r="L547" s="249">
        <v>34.36</v>
      </c>
      <c r="M547" s="246"/>
      <c r="N547" s="250">
        <v>1699.11</v>
      </c>
      <c r="EZ547" s="149"/>
      <c r="FA547" s="231"/>
      <c r="FB547" s="231"/>
      <c r="FC547" s="231"/>
      <c r="FD547" s="231"/>
      <c r="FH547" s="164" t="s">
        <v>627</v>
      </c>
      <c r="FJ547" s="231"/>
      <c r="FL547" s="231"/>
    </row>
    <row r="548" spans="1:168" s="117" customFormat="1" ht="23.25" x14ac:dyDescent="0.25">
      <c r="A548" s="252"/>
      <c r="B548" s="243" t="s">
        <v>628</v>
      </c>
      <c r="C548" s="341" t="s">
        <v>629</v>
      </c>
      <c r="D548" s="341"/>
      <c r="E548" s="341"/>
      <c r="F548" s="245" t="s">
        <v>71</v>
      </c>
      <c r="G548" s="261">
        <v>68</v>
      </c>
      <c r="H548" s="246"/>
      <c r="I548" s="261">
        <v>68</v>
      </c>
      <c r="J548" s="254"/>
      <c r="K548" s="246"/>
      <c r="L548" s="249">
        <v>18.54</v>
      </c>
      <c r="M548" s="246"/>
      <c r="N548" s="251">
        <v>916.98</v>
      </c>
      <c r="EZ548" s="149"/>
      <c r="FA548" s="231"/>
      <c r="FB548" s="231"/>
      <c r="FC548" s="231"/>
      <c r="FD548" s="231"/>
      <c r="FH548" s="164" t="s">
        <v>629</v>
      </c>
      <c r="FJ548" s="231"/>
      <c r="FL548" s="231"/>
    </row>
    <row r="549" spans="1:168" s="117" customFormat="1" ht="15" x14ac:dyDescent="0.25">
      <c r="A549" s="262"/>
      <c r="B549" s="263"/>
      <c r="C549" s="342" t="s">
        <v>74</v>
      </c>
      <c r="D549" s="342"/>
      <c r="E549" s="342"/>
      <c r="F549" s="234"/>
      <c r="G549" s="235"/>
      <c r="H549" s="235"/>
      <c r="I549" s="235"/>
      <c r="J549" s="238"/>
      <c r="K549" s="235"/>
      <c r="L549" s="264">
        <v>114.01</v>
      </c>
      <c r="M549" s="257"/>
      <c r="N549" s="265">
        <v>4285.04</v>
      </c>
      <c r="EZ549" s="149"/>
      <c r="FA549" s="231"/>
      <c r="FB549" s="231"/>
      <c r="FC549" s="231"/>
      <c r="FD549" s="231"/>
      <c r="FJ549" s="231" t="s">
        <v>74</v>
      </c>
      <c r="FL549" s="231"/>
    </row>
    <row r="550" spans="1:168" s="117" customFormat="1" ht="33.75" x14ac:dyDescent="0.25">
      <c r="A550" s="232" t="s">
        <v>334</v>
      </c>
      <c r="B550" s="233" t="s">
        <v>589</v>
      </c>
      <c r="C550" s="342" t="s">
        <v>590</v>
      </c>
      <c r="D550" s="342"/>
      <c r="E550" s="342"/>
      <c r="F550" s="234" t="s">
        <v>118</v>
      </c>
      <c r="G550" s="235">
        <v>21</v>
      </c>
      <c r="H550" s="236">
        <v>1</v>
      </c>
      <c r="I550" s="236">
        <v>21</v>
      </c>
      <c r="J550" s="264">
        <v>87.35</v>
      </c>
      <c r="K550" s="266">
        <v>1.04236</v>
      </c>
      <c r="L550" s="267">
        <v>1912.05</v>
      </c>
      <c r="M550" s="268">
        <v>9.1199999999999992</v>
      </c>
      <c r="N550" s="265">
        <v>17437.900000000001</v>
      </c>
      <c r="EZ550" s="149"/>
      <c r="FA550" s="231"/>
      <c r="FB550" s="231" t="s">
        <v>590</v>
      </c>
      <c r="FC550" s="231" t="s">
        <v>9</v>
      </c>
      <c r="FD550" s="231" t="s">
        <v>9</v>
      </c>
      <c r="FJ550" s="231"/>
      <c r="FL550" s="231"/>
    </row>
    <row r="551" spans="1:168" s="117" customFormat="1" ht="15" x14ac:dyDescent="0.25">
      <c r="A551" s="240"/>
      <c r="B551" s="241"/>
      <c r="C551" s="341" t="s">
        <v>678</v>
      </c>
      <c r="D551" s="341"/>
      <c r="E551" s="341"/>
      <c r="F551" s="341"/>
      <c r="G551" s="341"/>
      <c r="H551" s="341"/>
      <c r="I551" s="341"/>
      <c r="J551" s="341"/>
      <c r="K551" s="341"/>
      <c r="L551" s="341"/>
      <c r="M551" s="341"/>
      <c r="N551" s="343"/>
      <c r="EZ551" s="149"/>
      <c r="FA551" s="231"/>
      <c r="FB551" s="231"/>
      <c r="FC551" s="231"/>
      <c r="FD551" s="231"/>
      <c r="FJ551" s="231"/>
      <c r="FK551" s="164" t="s">
        <v>678</v>
      </c>
      <c r="FL551" s="231"/>
    </row>
    <row r="552" spans="1:168" s="117" customFormat="1" ht="15" x14ac:dyDescent="0.25">
      <c r="A552" s="242"/>
      <c r="B552" s="243"/>
      <c r="C552" s="336" t="s">
        <v>631</v>
      </c>
      <c r="D552" s="336"/>
      <c r="E552" s="336"/>
      <c r="F552" s="336"/>
      <c r="G552" s="336"/>
      <c r="H552" s="336"/>
      <c r="I552" s="336"/>
      <c r="J552" s="336"/>
      <c r="K552" s="336"/>
      <c r="L552" s="336"/>
      <c r="M552" s="336"/>
      <c r="N552" s="345"/>
      <c r="EZ552" s="149"/>
      <c r="FA552" s="231"/>
      <c r="FB552" s="231"/>
      <c r="FC552" s="231"/>
      <c r="FD552" s="231"/>
      <c r="FF552" s="164" t="s">
        <v>631</v>
      </c>
      <c r="FJ552" s="231"/>
      <c r="FL552" s="231"/>
    </row>
    <row r="553" spans="1:168" s="117" customFormat="1" ht="15" x14ac:dyDescent="0.25">
      <c r="A553" s="242"/>
      <c r="B553" s="243"/>
      <c r="C553" s="336" t="s">
        <v>632</v>
      </c>
      <c r="D553" s="336"/>
      <c r="E553" s="336"/>
      <c r="F553" s="336"/>
      <c r="G553" s="336"/>
      <c r="H553" s="336"/>
      <c r="I553" s="336"/>
      <c r="J553" s="336"/>
      <c r="K553" s="336"/>
      <c r="L553" s="336"/>
      <c r="M553" s="336"/>
      <c r="N553" s="345"/>
      <c r="EZ553" s="149"/>
      <c r="FA553" s="231"/>
      <c r="FB553" s="231"/>
      <c r="FC553" s="231"/>
      <c r="FD553" s="231"/>
      <c r="FF553" s="164" t="s">
        <v>632</v>
      </c>
      <c r="FJ553" s="231"/>
      <c r="FL553" s="231"/>
    </row>
    <row r="554" spans="1:168" s="117" customFormat="1" ht="15" x14ac:dyDescent="0.25">
      <c r="A554" s="262"/>
      <c r="B554" s="263"/>
      <c r="C554" s="342" t="s">
        <v>74</v>
      </c>
      <c r="D554" s="342"/>
      <c r="E554" s="342"/>
      <c r="F554" s="234"/>
      <c r="G554" s="235"/>
      <c r="H554" s="235"/>
      <c r="I554" s="235"/>
      <c r="J554" s="238"/>
      <c r="K554" s="235"/>
      <c r="L554" s="267">
        <v>1912.05</v>
      </c>
      <c r="M554" s="257"/>
      <c r="N554" s="265">
        <v>17437.900000000001</v>
      </c>
      <c r="EZ554" s="149"/>
      <c r="FA554" s="231"/>
      <c r="FB554" s="231"/>
      <c r="FC554" s="231"/>
      <c r="FD554" s="231"/>
      <c r="FJ554" s="231" t="s">
        <v>74</v>
      </c>
      <c r="FL554" s="231"/>
    </row>
    <row r="555" spans="1:168" s="117" customFormat="1" ht="15" x14ac:dyDescent="0.25">
      <c r="A555" s="349" t="s">
        <v>679</v>
      </c>
      <c r="B555" s="350"/>
      <c r="C555" s="350"/>
      <c r="D555" s="350"/>
      <c r="E555" s="350"/>
      <c r="F555" s="350"/>
      <c r="G555" s="350"/>
      <c r="H555" s="350"/>
      <c r="I555" s="350"/>
      <c r="J555" s="350"/>
      <c r="K555" s="350"/>
      <c r="L555" s="350"/>
      <c r="M555" s="350"/>
      <c r="N555" s="351"/>
      <c r="EZ555" s="149"/>
      <c r="FA555" s="231" t="s">
        <v>679</v>
      </c>
      <c r="FB555" s="231"/>
      <c r="FC555" s="231"/>
      <c r="FD555" s="231"/>
      <c r="FJ555" s="231"/>
      <c r="FL555" s="231"/>
    </row>
    <row r="556" spans="1:168" s="117" customFormat="1" ht="68.25" x14ac:dyDescent="0.25">
      <c r="A556" s="232" t="s">
        <v>337</v>
      </c>
      <c r="B556" s="233" t="s">
        <v>680</v>
      </c>
      <c r="C556" s="342" t="s">
        <v>681</v>
      </c>
      <c r="D556" s="342"/>
      <c r="E556" s="342"/>
      <c r="F556" s="234" t="s">
        <v>118</v>
      </c>
      <c r="G556" s="235">
        <v>4</v>
      </c>
      <c r="H556" s="236">
        <v>1</v>
      </c>
      <c r="I556" s="236">
        <v>4</v>
      </c>
      <c r="J556" s="238"/>
      <c r="K556" s="235"/>
      <c r="L556" s="238"/>
      <c r="M556" s="235"/>
      <c r="N556" s="239"/>
      <c r="EZ556" s="149"/>
      <c r="FA556" s="231"/>
      <c r="FB556" s="231" t="s">
        <v>681</v>
      </c>
      <c r="FC556" s="231" t="s">
        <v>9</v>
      </c>
      <c r="FD556" s="231" t="s">
        <v>9</v>
      </c>
      <c r="FJ556" s="231"/>
      <c r="FL556" s="231"/>
    </row>
    <row r="557" spans="1:168" s="117" customFormat="1" ht="68.25" x14ac:dyDescent="0.25">
      <c r="A557" s="242"/>
      <c r="B557" s="243" t="s">
        <v>624</v>
      </c>
      <c r="C557" s="336" t="s">
        <v>625</v>
      </c>
      <c r="D557" s="336"/>
      <c r="E557" s="336"/>
      <c r="F557" s="336"/>
      <c r="G557" s="336"/>
      <c r="H557" s="336"/>
      <c r="I557" s="336"/>
      <c r="J557" s="336"/>
      <c r="K557" s="336"/>
      <c r="L557" s="336"/>
      <c r="M557" s="336"/>
      <c r="N557" s="345"/>
      <c r="EZ557" s="149"/>
      <c r="FA557" s="231"/>
      <c r="FB557" s="231"/>
      <c r="FC557" s="231"/>
      <c r="FD557" s="231"/>
      <c r="FF557" s="164" t="s">
        <v>625</v>
      </c>
      <c r="FJ557" s="231"/>
      <c r="FL557" s="231"/>
    </row>
    <row r="558" spans="1:168" s="117" customFormat="1" ht="15" x14ac:dyDescent="0.25">
      <c r="A558" s="244"/>
      <c r="B558" s="243" t="s">
        <v>57</v>
      </c>
      <c r="C558" s="341" t="s">
        <v>64</v>
      </c>
      <c r="D558" s="341"/>
      <c r="E558" s="341"/>
      <c r="F558" s="245"/>
      <c r="G558" s="246"/>
      <c r="H558" s="246"/>
      <c r="I558" s="246"/>
      <c r="J558" s="249">
        <v>12.97</v>
      </c>
      <c r="K558" s="248">
        <v>1.1499999999999999</v>
      </c>
      <c r="L558" s="249">
        <v>59.66</v>
      </c>
      <c r="M558" s="248">
        <v>49.45</v>
      </c>
      <c r="N558" s="250">
        <v>2950.19</v>
      </c>
      <c r="EZ558" s="149"/>
      <c r="FA558" s="231"/>
      <c r="FB558" s="231"/>
      <c r="FC558" s="231"/>
      <c r="FD558" s="231"/>
      <c r="FG558" s="164" t="s">
        <v>64</v>
      </c>
      <c r="FJ558" s="231"/>
      <c r="FL558" s="231"/>
    </row>
    <row r="559" spans="1:168" s="117" customFormat="1" ht="15" x14ac:dyDescent="0.25">
      <c r="A559" s="244"/>
      <c r="B559" s="243" t="s">
        <v>82</v>
      </c>
      <c r="C559" s="341" t="s">
        <v>83</v>
      </c>
      <c r="D559" s="341"/>
      <c r="E559" s="341"/>
      <c r="F559" s="245"/>
      <c r="G559" s="246"/>
      <c r="H559" s="246"/>
      <c r="I559" s="246"/>
      <c r="J559" s="249">
        <v>4.0999999999999996</v>
      </c>
      <c r="K559" s="246"/>
      <c r="L559" s="249">
        <v>16.399999999999999</v>
      </c>
      <c r="M559" s="248">
        <v>9.1199999999999992</v>
      </c>
      <c r="N559" s="251">
        <v>149.57</v>
      </c>
      <c r="EZ559" s="149"/>
      <c r="FA559" s="231"/>
      <c r="FB559" s="231"/>
      <c r="FC559" s="231"/>
      <c r="FD559" s="231"/>
      <c r="FG559" s="164" t="s">
        <v>83</v>
      </c>
      <c r="FJ559" s="231"/>
      <c r="FL559" s="231"/>
    </row>
    <row r="560" spans="1:168" s="117" customFormat="1" ht="15" x14ac:dyDescent="0.25">
      <c r="A560" s="252"/>
      <c r="B560" s="243"/>
      <c r="C560" s="341" t="s">
        <v>65</v>
      </c>
      <c r="D560" s="341"/>
      <c r="E560" s="341"/>
      <c r="F560" s="245" t="s">
        <v>66</v>
      </c>
      <c r="G560" s="248">
        <v>1.38</v>
      </c>
      <c r="H560" s="248">
        <v>1.1499999999999999</v>
      </c>
      <c r="I560" s="269">
        <v>6.3479999999999999</v>
      </c>
      <c r="J560" s="254"/>
      <c r="K560" s="246"/>
      <c r="L560" s="254"/>
      <c r="M560" s="246"/>
      <c r="N560" s="255"/>
      <c r="EZ560" s="149"/>
      <c r="FA560" s="231"/>
      <c r="FB560" s="231"/>
      <c r="FC560" s="231"/>
      <c r="FD560" s="231"/>
      <c r="FH560" s="164" t="s">
        <v>65</v>
      </c>
      <c r="FJ560" s="231"/>
      <c r="FL560" s="231"/>
    </row>
    <row r="561" spans="1:168" s="117" customFormat="1" ht="15" x14ac:dyDescent="0.25">
      <c r="A561" s="240"/>
      <c r="B561" s="243"/>
      <c r="C561" s="344" t="s">
        <v>67</v>
      </c>
      <c r="D561" s="344"/>
      <c r="E561" s="344"/>
      <c r="F561" s="256"/>
      <c r="G561" s="257"/>
      <c r="H561" s="257"/>
      <c r="I561" s="257"/>
      <c r="J561" s="259">
        <v>17.07</v>
      </c>
      <c r="K561" s="257"/>
      <c r="L561" s="259">
        <v>76.06</v>
      </c>
      <c r="M561" s="257"/>
      <c r="N561" s="260">
        <v>3099.76</v>
      </c>
      <c r="EZ561" s="149"/>
      <c r="FA561" s="231"/>
      <c r="FB561" s="231"/>
      <c r="FC561" s="231"/>
      <c r="FD561" s="231"/>
      <c r="FI561" s="164" t="s">
        <v>67</v>
      </c>
      <c r="FJ561" s="231"/>
      <c r="FL561" s="231"/>
    </row>
    <row r="562" spans="1:168" s="117" customFormat="1" ht="15" x14ac:dyDescent="0.25">
      <c r="A562" s="252"/>
      <c r="B562" s="243"/>
      <c r="C562" s="341" t="s">
        <v>68</v>
      </c>
      <c r="D562" s="341"/>
      <c r="E562" s="341"/>
      <c r="F562" s="245"/>
      <c r="G562" s="246"/>
      <c r="H562" s="246"/>
      <c r="I562" s="246"/>
      <c r="J562" s="254"/>
      <c r="K562" s="246"/>
      <c r="L562" s="249">
        <v>59.66</v>
      </c>
      <c r="M562" s="246"/>
      <c r="N562" s="250">
        <v>2950.19</v>
      </c>
      <c r="EZ562" s="149"/>
      <c r="FA562" s="231"/>
      <c r="FB562" s="231"/>
      <c r="FC562" s="231"/>
      <c r="FD562" s="231"/>
      <c r="FH562" s="164" t="s">
        <v>68</v>
      </c>
      <c r="FJ562" s="231"/>
      <c r="FL562" s="231"/>
    </row>
    <row r="563" spans="1:168" s="117" customFormat="1" ht="23.25" x14ac:dyDescent="0.25">
      <c r="A563" s="252"/>
      <c r="B563" s="243" t="s">
        <v>649</v>
      </c>
      <c r="C563" s="341" t="s">
        <v>650</v>
      </c>
      <c r="D563" s="341"/>
      <c r="E563" s="341"/>
      <c r="F563" s="245" t="s">
        <v>71</v>
      </c>
      <c r="G563" s="261">
        <v>97</v>
      </c>
      <c r="H563" s="246"/>
      <c r="I563" s="261">
        <v>97</v>
      </c>
      <c r="J563" s="254"/>
      <c r="K563" s="246"/>
      <c r="L563" s="249">
        <v>57.87</v>
      </c>
      <c r="M563" s="246"/>
      <c r="N563" s="250">
        <v>2861.68</v>
      </c>
      <c r="EZ563" s="149"/>
      <c r="FA563" s="231"/>
      <c r="FB563" s="231"/>
      <c r="FC563" s="231"/>
      <c r="FD563" s="231"/>
      <c r="FH563" s="164" t="s">
        <v>650</v>
      </c>
      <c r="FJ563" s="231"/>
      <c r="FL563" s="231"/>
    </row>
    <row r="564" spans="1:168" s="117" customFormat="1" ht="23.25" x14ac:dyDescent="0.25">
      <c r="A564" s="252"/>
      <c r="B564" s="243" t="s">
        <v>651</v>
      </c>
      <c r="C564" s="341" t="s">
        <v>652</v>
      </c>
      <c r="D564" s="341"/>
      <c r="E564" s="341"/>
      <c r="F564" s="245" t="s">
        <v>71</v>
      </c>
      <c r="G564" s="261">
        <v>51</v>
      </c>
      <c r="H564" s="246"/>
      <c r="I564" s="261">
        <v>51</v>
      </c>
      <c r="J564" s="254"/>
      <c r="K564" s="246"/>
      <c r="L564" s="249">
        <v>30.43</v>
      </c>
      <c r="M564" s="246"/>
      <c r="N564" s="250">
        <v>1504.6</v>
      </c>
      <c r="EZ564" s="149"/>
      <c r="FA564" s="231"/>
      <c r="FB564" s="231"/>
      <c r="FC564" s="231"/>
      <c r="FD564" s="231"/>
      <c r="FH564" s="164" t="s">
        <v>652</v>
      </c>
      <c r="FJ564" s="231"/>
      <c r="FL564" s="231"/>
    </row>
    <row r="565" spans="1:168" s="117" customFormat="1" ht="15" x14ac:dyDescent="0.25">
      <c r="A565" s="262"/>
      <c r="B565" s="263"/>
      <c r="C565" s="342" t="s">
        <v>74</v>
      </c>
      <c r="D565" s="342"/>
      <c r="E565" s="342"/>
      <c r="F565" s="234"/>
      <c r="G565" s="235"/>
      <c r="H565" s="235"/>
      <c r="I565" s="235"/>
      <c r="J565" s="238"/>
      <c r="K565" s="235"/>
      <c r="L565" s="264">
        <v>164.36</v>
      </c>
      <c r="M565" s="257"/>
      <c r="N565" s="265">
        <v>7466.04</v>
      </c>
      <c r="EZ565" s="149"/>
      <c r="FA565" s="231"/>
      <c r="FB565" s="231"/>
      <c r="FC565" s="231"/>
      <c r="FD565" s="231"/>
      <c r="FJ565" s="231" t="s">
        <v>74</v>
      </c>
      <c r="FL565" s="231"/>
    </row>
    <row r="566" spans="1:168" s="117" customFormat="1" ht="33.75" x14ac:dyDescent="0.25">
      <c r="A566" s="232" t="s">
        <v>723</v>
      </c>
      <c r="B566" s="233" t="s">
        <v>579</v>
      </c>
      <c r="C566" s="342" t="s">
        <v>580</v>
      </c>
      <c r="D566" s="342"/>
      <c r="E566" s="342"/>
      <c r="F566" s="234" t="s">
        <v>118</v>
      </c>
      <c r="G566" s="235">
        <v>4</v>
      </c>
      <c r="H566" s="236">
        <v>1</v>
      </c>
      <c r="I566" s="236">
        <v>4</v>
      </c>
      <c r="J566" s="264">
        <v>450.93</v>
      </c>
      <c r="K566" s="266">
        <v>1.04236</v>
      </c>
      <c r="L566" s="267">
        <v>1880.13</v>
      </c>
      <c r="M566" s="268">
        <v>9.1199999999999992</v>
      </c>
      <c r="N566" s="265">
        <v>17146.79</v>
      </c>
      <c r="EZ566" s="149"/>
      <c r="FA566" s="231"/>
      <c r="FB566" s="231" t="s">
        <v>580</v>
      </c>
      <c r="FC566" s="231" t="s">
        <v>9</v>
      </c>
      <c r="FD566" s="231" t="s">
        <v>9</v>
      </c>
      <c r="FJ566" s="231"/>
      <c r="FL566" s="231"/>
    </row>
    <row r="567" spans="1:168" s="117" customFormat="1" ht="15" x14ac:dyDescent="0.25">
      <c r="A567" s="240"/>
      <c r="B567" s="241"/>
      <c r="C567" s="341" t="s">
        <v>682</v>
      </c>
      <c r="D567" s="341"/>
      <c r="E567" s="341"/>
      <c r="F567" s="341"/>
      <c r="G567" s="341"/>
      <c r="H567" s="341"/>
      <c r="I567" s="341"/>
      <c r="J567" s="341"/>
      <c r="K567" s="341"/>
      <c r="L567" s="341"/>
      <c r="M567" s="341"/>
      <c r="N567" s="343"/>
      <c r="EZ567" s="149"/>
      <c r="FA567" s="231"/>
      <c r="FB567" s="231"/>
      <c r="FC567" s="231"/>
      <c r="FD567" s="231"/>
      <c r="FJ567" s="231"/>
      <c r="FK567" s="164" t="s">
        <v>682</v>
      </c>
      <c r="FL567" s="231"/>
    </row>
    <row r="568" spans="1:168" s="117" customFormat="1" ht="15" x14ac:dyDescent="0.25">
      <c r="A568" s="242"/>
      <c r="B568" s="243"/>
      <c r="C568" s="336" t="s">
        <v>631</v>
      </c>
      <c r="D568" s="336"/>
      <c r="E568" s="336"/>
      <c r="F568" s="336"/>
      <c r="G568" s="336"/>
      <c r="H568" s="336"/>
      <c r="I568" s="336"/>
      <c r="J568" s="336"/>
      <c r="K568" s="336"/>
      <c r="L568" s="336"/>
      <c r="M568" s="336"/>
      <c r="N568" s="345"/>
      <c r="EZ568" s="149"/>
      <c r="FA568" s="231"/>
      <c r="FB568" s="231"/>
      <c r="FC568" s="231"/>
      <c r="FD568" s="231"/>
      <c r="FF568" s="164" t="s">
        <v>631</v>
      </c>
      <c r="FJ568" s="231"/>
      <c r="FL568" s="231"/>
    </row>
    <row r="569" spans="1:168" s="117" customFormat="1" ht="15" x14ac:dyDescent="0.25">
      <c r="A569" s="242"/>
      <c r="B569" s="243"/>
      <c r="C569" s="336" t="s">
        <v>632</v>
      </c>
      <c r="D569" s="336"/>
      <c r="E569" s="336"/>
      <c r="F569" s="336"/>
      <c r="G569" s="336"/>
      <c r="H569" s="336"/>
      <c r="I569" s="336"/>
      <c r="J569" s="336"/>
      <c r="K569" s="336"/>
      <c r="L569" s="336"/>
      <c r="M569" s="336"/>
      <c r="N569" s="345"/>
      <c r="EZ569" s="149"/>
      <c r="FA569" s="231"/>
      <c r="FB569" s="231"/>
      <c r="FC569" s="231"/>
      <c r="FD569" s="231"/>
      <c r="FF569" s="164" t="s">
        <v>632</v>
      </c>
      <c r="FJ569" s="231"/>
      <c r="FL569" s="231"/>
    </row>
    <row r="570" spans="1:168" s="117" customFormat="1" ht="15" x14ac:dyDescent="0.25">
      <c r="A570" s="262"/>
      <c r="B570" s="263"/>
      <c r="C570" s="342" t="s">
        <v>74</v>
      </c>
      <c r="D570" s="342"/>
      <c r="E570" s="342"/>
      <c r="F570" s="234"/>
      <c r="G570" s="235"/>
      <c r="H570" s="235"/>
      <c r="I570" s="235"/>
      <c r="J570" s="238"/>
      <c r="K570" s="235"/>
      <c r="L570" s="267">
        <v>1880.13</v>
      </c>
      <c r="M570" s="257"/>
      <c r="N570" s="265">
        <v>17146.79</v>
      </c>
      <c r="EZ570" s="149"/>
      <c r="FA570" s="231"/>
      <c r="FB570" s="231"/>
      <c r="FC570" s="231"/>
      <c r="FD570" s="231"/>
      <c r="FJ570" s="231" t="s">
        <v>74</v>
      </c>
      <c r="FL570" s="231"/>
    </row>
    <row r="571" spans="1:168" s="117" customFormat="1" ht="34.5" x14ac:dyDescent="0.25">
      <c r="A571" s="232" t="s">
        <v>724</v>
      </c>
      <c r="B571" s="233" t="s">
        <v>683</v>
      </c>
      <c r="C571" s="342" t="s">
        <v>684</v>
      </c>
      <c r="D571" s="342"/>
      <c r="E571" s="342"/>
      <c r="F571" s="234" t="s">
        <v>647</v>
      </c>
      <c r="G571" s="235">
        <v>0.3</v>
      </c>
      <c r="H571" s="236">
        <v>1</v>
      </c>
      <c r="I571" s="277">
        <v>0.3</v>
      </c>
      <c r="J571" s="238"/>
      <c r="K571" s="235"/>
      <c r="L571" s="238"/>
      <c r="M571" s="235"/>
      <c r="N571" s="239"/>
      <c r="EZ571" s="149"/>
      <c r="FA571" s="231"/>
      <c r="FB571" s="231" t="s">
        <v>684</v>
      </c>
      <c r="FC571" s="231" t="s">
        <v>9</v>
      </c>
      <c r="FD571" s="231" t="s">
        <v>9</v>
      </c>
      <c r="FJ571" s="231"/>
      <c r="FL571" s="231"/>
    </row>
    <row r="572" spans="1:168" s="117" customFormat="1" ht="15" x14ac:dyDescent="0.25">
      <c r="A572" s="240"/>
      <c r="B572" s="241"/>
      <c r="C572" s="341" t="s">
        <v>685</v>
      </c>
      <c r="D572" s="341"/>
      <c r="E572" s="341"/>
      <c r="F572" s="341"/>
      <c r="G572" s="341"/>
      <c r="H572" s="341"/>
      <c r="I572" s="341"/>
      <c r="J572" s="341"/>
      <c r="K572" s="341"/>
      <c r="L572" s="341"/>
      <c r="M572" s="341"/>
      <c r="N572" s="343"/>
      <c r="EZ572" s="149"/>
      <c r="FA572" s="231"/>
      <c r="FB572" s="231"/>
      <c r="FC572" s="231"/>
      <c r="FD572" s="231"/>
      <c r="FE572" s="164" t="s">
        <v>685</v>
      </c>
      <c r="FJ572" s="231"/>
      <c r="FL572" s="231"/>
    </row>
    <row r="573" spans="1:168" s="117" customFormat="1" ht="68.25" x14ac:dyDescent="0.25">
      <c r="A573" s="242"/>
      <c r="B573" s="243" t="s">
        <v>624</v>
      </c>
      <c r="C573" s="336" t="s">
        <v>625</v>
      </c>
      <c r="D573" s="336"/>
      <c r="E573" s="336"/>
      <c r="F573" s="336"/>
      <c r="G573" s="336"/>
      <c r="H573" s="336"/>
      <c r="I573" s="336"/>
      <c r="J573" s="336"/>
      <c r="K573" s="336"/>
      <c r="L573" s="336"/>
      <c r="M573" s="336"/>
      <c r="N573" s="345"/>
      <c r="EZ573" s="149"/>
      <c r="FA573" s="231"/>
      <c r="FB573" s="231"/>
      <c r="FC573" s="231"/>
      <c r="FD573" s="231"/>
      <c r="FF573" s="164" t="s">
        <v>625</v>
      </c>
      <c r="FJ573" s="231"/>
      <c r="FL573" s="231"/>
    </row>
    <row r="574" spans="1:168" s="117" customFormat="1" ht="15" x14ac:dyDescent="0.25">
      <c r="A574" s="244"/>
      <c r="B574" s="243" t="s">
        <v>57</v>
      </c>
      <c r="C574" s="341" t="s">
        <v>64</v>
      </c>
      <c r="D574" s="341"/>
      <c r="E574" s="341"/>
      <c r="F574" s="245"/>
      <c r="G574" s="246"/>
      <c r="H574" s="246"/>
      <c r="I574" s="246"/>
      <c r="J574" s="249">
        <v>278.99</v>
      </c>
      <c r="K574" s="248">
        <v>1.1499999999999999</v>
      </c>
      <c r="L574" s="249">
        <v>96.25</v>
      </c>
      <c r="M574" s="248">
        <v>49.45</v>
      </c>
      <c r="N574" s="250">
        <v>4759.5600000000004</v>
      </c>
      <c r="EZ574" s="149"/>
      <c r="FA574" s="231"/>
      <c r="FB574" s="231"/>
      <c r="FC574" s="231"/>
      <c r="FD574" s="231"/>
      <c r="FG574" s="164" t="s">
        <v>64</v>
      </c>
      <c r="FJ574" s="231"/>
      <c r="FL574" s="231"/>
    </row>
    <row r="575" spans="1:168" s="117" customFormat="1" ht="15" x14ac:dyDescent="0.25">
      <c r="A575" s="244"/>
      <c r="B575" s="243" t="s">
        <v>75</v>
      </c>
      <c r="C575" s="341" t="s">
        <v>79</v>
      </c>
      <c r="D575" s="341"/>
      <c r="E575" s="341"/>
      <c r="F575" s="245"/>
      <c r="G575" s="246"/>
      <c r="H575" s="246"/>
      <c r="I575" s="246"/>
      <c r="J575" s="249">
        <v>90.04</v>
      </c>
      <c r="K575" s="248">
        <v>1.1499999999999999</v>
      </c>
      <c r="L575" s="249">
        <v>31.06</v>
      </c>
      <c r="M575" s="248">
        <v>14.53</v>
      </c>
      <c r="N575" s="251">
        <v>451.3</v>
      </c>
      <c r="EZ575" s="149"/>
      <c r="FA575" s="231"/>
      <c r="FB575" s="231"/>
      <c r="FC575" s="231"/>
      <c r="FD575" s="231"/>
      <c r="FG575" s="164" t="s">
        <v>79</v>
      </c>
      <c r="FJ575" s="231"/>
      <c r="FL575" s="231"/>
    </row>
    <row r="576" spans="1:168" s="117" customFormat="1" ht="15" x14ac:dyDescent="0.25">
      <c r="A576" s="244"/>
      <c r="B576" s="243" t="s">
        <v>80</v>
      </c>
      <c r="C576" s="341" t="s">
        <v>81</v>
      </c>
      <c r="D576" s="341"/>
      <c r="E576" s="341"/>
      <c r="F576" s="245"/>
      <c r="G576" s="246"/>
      <c r="H576" s="246"/>
      <c r="I576" s="246"/>
      <c r="J576" s="249">
        <v>5.0199999999999996</v>
      </c>
      <c r="K576" s="248">
        <v>1.1499999999999999</v>
      </c>
      <c r="L576" s="249">
        <v>1.73</v>
      </c>
      <c r="M576" s="248">
        <v>49.45</v>
      </c>
      <c r="N576" s="251">
        <v>85.55</v>
      </c>
      <c r="EZ576" s="149"/>
      <c r="FA576" s="231"/>
      <c r="FB576" s="231"/>
      <c r="FC576" s="231"/>
      <c r="FD576" s="231"/>
      <c r="FG576" s="164" t="s">
        <v>81</v>
      </c>
      <c r="FJ576" s="231"/>
      <c r="FL576" s="231"/>
    </row>
    <row r="577" spans="1:168" s="117" customFormat="1" ht="15" x14ac:dyDescent="0.25">
      <c r="A577" s="244"/>
      <c r="B577" s="243" t="s">
        <v>82</v>
      </c>
      <c r="C577" s="341" t="s">
        <v>83</v>
      </c>
      <c r="D577" s="341"/>
      <c r="E577" s="341"/>
      <c r="F577" s="245"/>
      <c r="G577" s="246"/>
      <c r="H577" s="246"/>
      <c r="I577" s="246"/>
      <c r="J577" s="249">
        <v>37.630000000000003</v>
      </c>
      <c r="K577" s="246"/>
      <c r="L577" s="249">
        <v>11.29</v>
      </c>
      <c r="M577" s="248">
        <v>9.1199999999999992</v>
      </c>
      <c r="N577" s="251">
        <v>102.96</v>
      </c>
      <c r="EZ577" s="149"/>
      <c r="FA577" s="231"/>
      <c r="FB577" s="231"/>
      <c r="FC577" s="231"/>
      <c r="FD577" s="231"/>
      <c r="FG577" s="164" t="s">
        <v>83</v>
      </c>
      <c r="FJ577" s="231"/>
      <c r="FL577" s="231"/>
    </row>
    <row r="578" spans="1:168" s="117" customFormat="1" ht="15" x14ac:dyDescent="0.25">
      <c r="A578" s="252"/>
      <c r="B578" s="243"/>
      <c r="C578" s="341" t="s">
        <v>65</v>
      </c>
      <c r="D578" s="341"/>
      <c r="E578" s="341"/>
      <c r="F578" s="245" t="s">
        <v>66</v>
      </c>
      <c r="G578" s="248">
        <v>29.68</v>
      </c>
      <c r="H578" s="248">
        <v>1.1499999999999999</v>
      </c>
      <c r="I578" s="270">
        <v>10.239599999999999</v>
      </c>
      <c r="J578" s="254"/>
      <c r="K578" s="246"/>
      <c r="L578" s="254"/>
      <c r="M578" s="246"/>
      <c r="N578" s="255"/>
      <c r="EZ578" s="149"/>
      <c r="FA578" s="231"/>
      <c r="FB578" s="231"/>
      <c r="FC578" s="231"/>
      <c r="FD578" s="231"/>
      <c r="FH578" s="164" t="s">
        <v>65</v>
      </c>
      <c r="FJ578" s="231"/>
      <c r="FL578" s="231"/>
    </row>
    <row r="579" spans="1:168" s="117" customFormat="1" ht="15" x14ac:dyDescent="0.25">
      <c r="A579" s="252"/>
      <c r="B579" s="243"/>
      <c r="C579" s="341" t="s">
        <v>84</v>
      </c>
      <c r="D579" s="341"/>
      <c r="E579" s="341"/>
      <c r="F579" s="245" t="s">
        <v>66</v>
      </c>
      <c r="G579" s="271">
        <v>0.4</v>
      </c>
      <c r="H579" s="248">
        <v>1.1499999999999999</v>
      </c>
      <c r="I579" s="269">
        <v>0.13800000000000001</v>
      </c>
      <c r="J579" s="254"/>
      <c r="K579" s="246"/>
      <c r="L579" s="254"/>
      <c r="M579" s="246"/>
      <c r="N579" s="255"/>
      <c r="EZ579" s="149"/>
      <c r="FA579" s="231"/>
      <c r="FB579" s="231"/>
      <c r="FC579" s="231"/>
      <c r="FD579" s="231"/>
      <c r="FH579" s="164" t="s">
        <v>84</v>
      </c>
      <c r="FJ579" s="231"/>
      <c r="FL579" s="231"/>
    </row>
    <row r="580" spans="1:168" s="117" customFormat="1" ht="15" x14ac:dyDescent="0.25">
      <c r="A580" s="240"/>
      <c r="B580" s="243"/>
      <c r="C580" s="344" t="s">
        <v>67</v>
      </c>
      <c r="D580" s="344"/>
      <c r="E580" s="344"/>
      <c r="F580" s="256"/>
      <c r="G580" s="257"/>
      <c r="H580" s="257"/>
      <c r="I580" s="257"/>
      <c r="J580" s="259">
        <v>406.66</v>
      </c>
      <c r="K580" s="257"/>
      <c r="L580" s="259">
        <v>138.6</v>
      </c>
      <c r="M580" s="257"/>
      <c r="N580" s="260">
        <v>5313.82</v>
      </c>
      <c r="EZ580" s="149"/>
      <c r="FA580" s="231"/>
      <c r="FB580" s="231"/>
      <c r="FC580" s="231"/>
      <c r="FD580" s="231"/>
      <c r="FI580" s="164" t="s">
        <v>67</v>
      </c>
      <c r="FJ580" s="231"/>
      <c r="FL580" s="231"/>
    </row>
    <row r="581" spans="1:168" s="117" customFormat="1" ht="15" x14ac:dyDescent="0.25">
      <c r="A581" s="252"/>
      <c r="B581" s="243"/>
      <c r="C581" s="341" t="s">
        <v>68</v>
      </c>
      <c r="D581" s="341"/>
      <c r="E581" s="341"/>
      <c r="F581" s="245"/>
      <c r="G581" s="246"/>
      <c r="H581" s="246"/>
      <c r="I581" s="246"/>
      <c r="J581" s="254"/>
      <c r="K581" s="246"/>
      <c r="L581" s="249">
        <v>97.98</v>
      </c>
      <c r="M581" s="246"/>
      <c r="N581" s="250">
        <v>4845.1099999999997</v>
      </c>
      <c r="EZ581" s="149"/>
      <c r="FA581" s="231"/>
      <c r="FB581" s="231"/>
      <c r="FC581" s="231"/>
      <c r="FD581" s="231"/>
      <c r="FH581" s="164" t="s">
        <v>68</v>
      </c>
      <c r="FJ581" s="231"/>
      <c r="FL581" s="231"/>
    </row>
    <row r="582" spans="1:168" s="117" customFormat="1" ht="23.25" x14ac:dyDescent="0.25">
      <c r="A582" s="252"/>
      <c r="B582" s="243" t="s">
        <v>649</v>
      </c>
      <c r="C582" s="341" t="s">
        <v>650</v>
      </c>
      <c r="D582" s="341"/>
      <c r="E582" s="341"/>
      <c r="F582" s="245" t="s">
        <v>71</v>
      </c>
      <c r="G582" s="261">
        <v>97</v>
      </c>
      <c r="H582" s="246"/>
      <c r="I582" s="261">
        <v>97</v>
      </c>
      <c r="J582" s="254"/>
      <c r="K582" s="246"/>
      <c r="L582" s="249">
        <v>95.04</v>
      </c>
      <c r="M582" s="246"/>
      <c r="N582" s="250">
        <v>4699.76</v>
      </c>
      <c r="EZ582" s="149"/>
      <c r="FA582" s="231"/>
      <c r="FB582" s="231"/>
      <c r="FC582" s="231"/>
      <c r="FD582" s="231"/>
      <c r="FH582" s="164" t="s">
        <v>650</v>
      </c>
      <c r="FJ582" s="231"/>
      <c r="FL582" s="231"/>
    </row>
    <row r="583" spans="1:168" s="117" customFormat="1" ht="23.25" x14ac:dyDescent="0.25">
      <c r="A583" s="252"/>
      <c r="B583" s="243" t="s">
        <v>651</v>
      </c>
      <c r="C583" s="341" t="s">
        <v>652</v>
      </c>
      <c r="D583" s="341"/>
      <c r="E583" s="341"/>
      <c r="F583" s="245" t="s">
        <v>71</v>
      </c>
      <c r="G583" s="261">
        <v>51</v>
      </c>
      <c r="H583" s="246"/>
      <c r="I583" s="261">
        <v>51</v>
      </c>
      <c r="J583" s="254"/>
      <c r="K583" s="246"/>
      <c r="L583" s="249">
        <v>49.97</v>
      </c>
      <c r="M583" s="246"/>
      <c r="N583" s="250">
        <v>2471.0100000000002</v>
      </c>
      <c r="EZ583" s="149"/>
      <c r="FA583" s="231"/>
      <c r="FB583" s="231"/>
      <c r="FC583" s="231"/>
      <c r="FD583" s="231"/>
      <c r="FH583" s="164" t="s">
        <v>652</v>
      </c>
      <c r="FJ583" s="231"/>
      <c r="FL583" s="231"/>
    </row>
    <row r="584" spans="1:168" s="117" customFormat="1" ht="15" x14ac:dyDescent="0.25">
      <c r="A584" s="262"/>
      <c r="B584" s="263"/>
      <c r="C584" s="342" t="s">
        <v>74</v>
      </c>
      <c r="D584" s="342"/>
      <c r="E584" s="342"/>
      <c r="F584" s="234"/>
      <c r="G584" s="235"/>
      <c r="H584" s="235"/>
      <c r="I584" s="235"/>
      <c r="J584" s="238"/>
      <c r="K584" s="235"/>
      <c r="L584" s="264">
        <v>283.61</v>
      </c>
      <c r="M584" s="257"/>
      <c r="N584" s="265">
        <v>12484.59</v>
      </c>
      <c r="EZ584" s="149"/>
      <c r="FA584" s="231"/>
      <c r="FB584" s="231"/>
      <c r="FC584" s="231"/>
      <c r="FD584" s="231"/>
      <c r="FJ584" s="231" t="s">
        <v>74</v>
      </c>
      <c r="FL584" s="231"/>
    </row>
    <row r="585" spans="1:168" s="117" customFormat="1" ht="45" x14ac:dyDescent="0.25">
      <c r="A585" s="232" t="s">
        <v>725</v>
      </c>
      <c r="B585" s="233" t="s">
        <v>583</v>
      </c>
      <c r="C585" s="342" t="s">
        <v>584</v>
      </c>
      <c r="D585" s="342"/>
      <c r="E585" s="342"/>
      <c r="F585" s="234" t="s">
        <v>290</v>
      </c>
      <c r="G585" s="235">
        <v>30.6</v>
      </c>
      <c r="H585" s="236">
        <v>1</v>
      </c>
      <c r="I585" s="277">
        <v>30.6</v>
      </c>
      <c r="J585" s="264">
        <v>169.63</v>
      </c>
      <c r="K585" s="266">
        <v>1.04236</v>
      </c>
      <c r="L585" s="267">
        <v>5410.56</v>
      </c>
      <c r="M585" s="268">
        <v>9.1199999999999992</v>
      </c>
      <c r="N585" s="265">
        <v>49344.31</v>
      </c>
      <c r="EZ585" s="149"/>
      <c r="FA585" s="231"/>
      <c r="FB585" s="231" t="s">
        <v>584</v>
      </c>
      <c r="FC585" s="231" t="s">
        <v>9</v>
      </c>
      <c r="FD585" s="231" t="s">
        <v>9</v>
      </c>
      <c r="FJ585" s="231"/>
      <c r="FL585" s="231"/>
    </row>
    <row r="586" spans="1:168" s="117" customFormat="1" ht="15" x14ac:dyDescent="0.25">
      <c r="A586" s="240"/>
      <c r="B586" s="241"/>
      <c r="C586" s="341" t="s">
        <v>686</v>
      </c>
      <c r="D586" s="341"/>
      <c r="E586" s="341"/>
      <c r="F586" s="341"/>
      <c r="G586" s="341"/>
      <c r="H586" s="341"/>
      <c r="I586" s="341"/>
      <c r="J586" s="341"/>
      <c r="K586" s="341"/>
      <c r="L586" s="341"/>
      <c r="M586" s="341"/>
      <c r="N586" s="343"/>
      <c r="EZ586" s="149"/>
      <c r="FA586" s="231"/>
      <c r="FB586" s="231"/>
      <c r="FC586" s="231"/>
      <c r="FD586" s="231"/>
      <c r="FE586" s="164" t="s">
        <v>686</v>
      </c>
      <c r="FJ586" s="231"/>
      <c r="FL586" s="231"/>
    </row>
    <row r="587" spans="1:168" s="117" customFormat="1" ht="15" x14ac:dyDescent="0.25">
      <c r="A587" s="240"/>
      <c r="B587" s="241"/>
      <c r="C587" s="341" t="s">
        <v>687</v>
      </c>
      <c r="D587" s="341"/>
      <c r="E587" s="341"/>
      <c r="F587" s="341"/>
      <c r="G587" s="341"/>
      <c r="H587" s="341"/>
      <c r="I587" s="341"/>
      <c r="J587" s="341"/>
      <c r="K587" s="341"/>
      <c r="L587" s="341"/>
      <c r="M587" s="341"/>
      <c r="N587" s="343"/>
      <c r="EZ587" s="149"/>
      <c r="FA587" s="231"/>
      <c r="FB587" s="231"/>
      <c r="FC587" s="231"/>
      <c r="FD587" s="231"/>
      <c r="FJ587" s="231"/>
      <c r="FK587" s="164" t="s">
        <v>687</v>
      </c>
      <c r="FL587" s="231"/>
    </row>
    <row r="588" spans="1:168" s="117" customFormat="1" ht="15" x14ac:dyDescent="0.25">
      <c r="A588" s="242"/>
      <c r="B588" s="243"/>
      <c r="C588" s="336" t="s">
        <v>631</v>
      </c>
      <c r="D588" s="336"/>
      <c r="E588" s="336"/>
      <c r="F588" s="336"/>
      <c r="G588" s="336"/>
      <c r="H588" s="336"/>
      <c r="I588" s="336"/>
      <c r="J588" s="336"/>
      <c r="K588" s="336"/>
      <c r="L588" s="336"/>
      <c r="M588" s="336"/>
      <c r="N588" s="345"/>
      <c r="EZ588" s="149"/>
      <c r="FA588" s="231"/>
      <c r="FB588" s="231"/>
      <c r="FC588" s="231"/>
      <c r="FD588" s="231"/>
      <c r="FF588" s="164" t="s">
        <v>631</v>
      </c>
      <c r="FJ588" s="231"/>
      <c r="FL588" s="231"/>
    </row>
    <row r="589" spans="1:168" s="117" customFormat="1" ht="15" x14ac:dyDescent="0.25">
      <c r="A589" s="242"/>
      <c r="B589" s="243"/>
      <c r="C589" s="336" t="s">
        <v>632</v>
      </c>
      <c r="D589" s="336"/>
      <c r="E589" s="336"/>
      <c r="F589" s="336"/>
      <c r="G589" s="336"/>
      <c r="H589" s="336"/>
      <c r="I589" s="336"/>
      <c r="J589" s="336"/>
      <c r="K589" s="336"/>
      <c r="L589" s="336"/>
      <c r="M589" s="336"/>
      <c r="N589" s="345"/>
      <c r="EZ589" s="149"/>
      <c r="FA589" s="231"/>
      <c r="FB589" s="231"/>
      <c r="FC589" s="231"/>
      <c r="FD589" s="231"/>
      <c r="FF589" s="164" t="s">
        <v>632</v>
      </c>
      <c r="FJ589" s="231"/>
      <c r="FL589" s="231"/>
    </row>
    <row r="590" spans="1:168" s="117" customFormat="1" ht="15" x14ac:dyDescent="0.25">
      <c r="A590" s="262"/>
      <c r="B590" s="263"/>
      <c r="C590" s="342" t="s">
        <v>74</v>
      </c>
      <c r="D590" s="342"/>
      <c r="E590" s="342"/>
      <c r="F590" s="234"/>
      <c r="G590" s="235"/>
      <c r="H590" s="235"/>
      <c r="I590" s="235"/>
      <c r="J590" s="238"/>
      <c r="K590" s="235"/>
      <c r="L590" s="267">
        <v>5410.56</v>
      </c>
      <c r="M590" s="257"/>
      <c r="N590" s="265">
        <v>49344.31</v>
      </c>
      <c r="EZ590" s="149"/>
      <c r="FA590" s="231"/>
      <c r="FB590" s="231"/>
      <c r="FC590" s="231"/>
      <c r="FD590" s="231"/>
      <c r="FJ590" s="231" t="s">
        <v>74</v>
      </c>
      <c r="FL590" s="231"/>
    </row>
    <row r="591" spans="1:168" s="117" customFormat="1" ht="23.25" x14ac:dyDescent="0.25">
      <c r="A591" s="232" t="s">
        <v>726</v>
      </c>
      <c r="B591" s="233" t="s">
        <v>688</v>
      </c>
      <c r="C591" s="342" t="s">
        <v>689</v>
      </c>
      <c r="D591" s="342"/>
      <c r="E591" s="342"/>
      <c r="F591" s="234" t="s">
        <v>635</v>
      </c>
      <c r="G591" s="235">
        <v>4.2000000000000003E-2</v>
      </c>
      <c r="H591" s="236">
        <v>1</v>
      </c>
      <c r="I591" s="273">
        <v>4.2000000000000003E-2</v>
      </c>
      <c r="J591" s="238"/>
      <c r="K591" s="235"/>
      <c r="L591" s="238"/>
      <c r="M591" s="235"/>
      <c r="N591" s="239"/>
      <c r="EZ591" s="149"/>
      <c r="FA591" s="231"/>
      <c r="FB591" s="231" t="s">
        <v>689</v>
      </c>
      <c r="FC591" s="231" t="s">
        <v>9</v>
      </c>
      <c r="FD591" s="231" t="s">
        <v>9</v>
      </c>
      <c r="FJ591" s="231"/>
      <c r="FL591" s="231"/>
    </row>
    <row r="592" spans="1:168" s="117" customFormat="1" ht="15" x14ac:dyDescent="0.25">
      <c r="A592" s="240"/>
      <c r="B592" s="241"/>
      <c r="C592" s="341" t="s">
        <v>690</v>
      </c>
      <c r="D592" s="341"/>
      <c r="E592" s="341"/>
      <c r="F592" s="341"/>
      <c r="G592" s="341"/>
      <c r="H592" s="341"/>
      <c r="I592" s="341"/>
      <c r="J592" s="341"/>
      <c r="K592" s="341"/>
      <c r="L592" s="341"/>
      <c r="M592" s="341"/>
      <c r="N592" s="343"/>
      <c r="EZ592" s="149"/>
      <c r="FA592" s="231"/>
      <c r="FB592" s="231"/>
      <c r="FC592" s="231"/>
      <c r="FD592" s="231"/>
      <c r="FE592" s="164" t="s">
        <v>690</v>
      </c>
      <c r="FJ592" s="231"/>
      <c r="FL592" s="231"/>
    </row>
    <row r="593" spans="1:168" s="117" customFormat="1" ht="68.25" x14ac:dyDescent="0.25">
      <c r="A593" s="242"/>
      <c r="B593" s="243" t="s">
        <v>624</v>
      </c>
      <c r="C593" s="336" t="s">
        <v>625</v>
      </c>
      <c r="D593" s="336"/>
      <c r="E593" s="336"/>
      <c r="F593" s="336"/>
      <c r="G593" s="336"/>
      <c r="H593" s="336"/>
      <c r="I593" s="336"/>
      <c r="J593" s="336"/>
      <c r="K593" s="336"/>
      <c r="L593" s="336"/>
      <c r="M593" s="336"/>
      <c r="N593" s="345"/>
      <c r="EZ593" s="149"/>
      <c r="FA593" s="231"/>
      <c r="FB593" s="231"/>
      <c r="FC593" s="231"/>
      <c r="FD593" s="231"/>
      <c r="FF593" s="164" t="s">
        <v>625</v>
      </c>
      <c r="FJ593" s="231"/>
      <c r="FL593" s="231"/>
    </row>
    <row r="594" spans="1:168" s="117" customFormat="1" ht="15" x14ac:dyDescent="0.25">
      <c r="A594" s="244"/>
      <c r="B594" s="243" t="s">
        <v>57</v>
      </c>
      <c r="C594" s="341" t="s">
        <v>64</v>
      </c>
      <c r="D594" s="341"/>
      <c r="E594" s="341"/>
      <c r="F594" s="245"/>
      <c r="G594" s="246"/>
      <c r="H594" s="246"/>
      <c r="I594" s="246"/>
      <c r="J594" s="249">
        <v>566.05999999999995</v>
      </c>
      <c r="K594" s="248">
        <v>1.1499999999999999</v>
      </c>
      <c r="L594" s="249">
        <v>27.34</v>
      </c>
      <c r="M594" s="248">
        <v>49.45</v>
      </c>
      <c r="N594" s="250">
        <v>1351.96</v>
      </c>
      <c r="EZ594" s="149"/>
      <c r="FA594" s="231"/>
      <c r="FB594" s="231"/>
      <c r="FC594" s="231"/>
      <c r="FD594" s="231"/>
      <c r="FG594" s="164" t="s">
        <v>64</v>
      </c>
      <c r="FJ594" s="231"/>
      <c r="FL594" s="231"/>
    </row>
    <row r="595" spans="1:168" s="117" customFormat="1" ht="15" x14ac:dyDescent="0.25">
      <c r="A595" s="244"/>
      <c r="B595" s="243" t="s">
        <v>75</v>
      </c>
      <c r="C595" s="341" t="s">
        <v>79</v>
      </c>
      <c r="D595" s="341"/>
      <c r="E595" s="341"/>
      <c r="F595" s="245"/>
      <c r="G595" s="246"/>
      <c r="H595" s="246"/>
      <c r="I595" s="246"/>
      <c r="J595" s="249">
        <v>188.94</v>
      </c>
      <c r="K595" s="248">
        <v>1.1499999999999999</v>
      </c>
      <c r="L595" s="249">
        <v>9.1300000000000008</v>
      </c>
      <c r="M595" s="248">
        <v>14.53</v>
      </c>
      <c r="N595" s="251">
        <v>132.66</v>
      </c>
      <c r="EZ595" s="149"/>
      <c r="FA595" s="231"/>
      <c r="FB595" s="231"/>
      <c r="FC595" s="231"/>
      <c r="FD595" s="231"/>
      <c r="FG595" s="164" t="s">
        <v>79</v>
      </c>
      <c r="FJ595" s="231"/>
      <c r="FL595" s="231"/>
    </row>
    <row r="596" spans="1:168" s="117" customFormat="1" ht="15" x14ac:dyDescent="0.25">
      <c r="A596" s="244"/>
      <c r="B596" s="243" t="s">
        <v>80</v>
      </c>
      <c r="C596" s="341" t="s">
        <v>81</v>
      </c>
      <c r="D596" s="341"/>
      <c r="E596" s="341"/>
      <c r="F596" s="245"/>
      <c r="G596" s="246"/>
      <c r="H596" s="246"/>
      <c r="I596" s="246"/>
      <c r="J596" s="249">
        <v>3.02</v>
      </c>
      <c r="K596" s="248">
        <v>1.1499999999999999</v>
      </c>
      <c r="L596" s="249">
        <v>0.15</v>
      </c>
      <c r="M596" s="248">
        <v>49.45</v>
      </c>
      <c r="N596" s="251">
        <v>7.42</v>
      </c>
      <c r="EZ596" s="149"/>
      <c r="FA596" s="231"/>
      <c r="FB596" s="231"/>
      <c r="FC596" s="231"/>
      <c r="FD596" s="231"/>
      <c r="FG596" s="164" t="s">
        <v>81</v>
      </c>
      <c r="FJ596" s="231"/>
      <c r="FL596" s="231"/>
    </row>
    <row r="597" spans="1:168" s="117" customFormat="1" ht="15" x14ac:dyDescent="0.25">
      <c r="A597" s="244"/>
      <c r="B597" s="243" t="s">
        <v>82</v>
      </c>
      <c r="C597" s="341" t="s">
        <v>83</v>
      </c>
      <c r="D597" s="341"/>
      <c r="E597" s="341"/>
      <c r="F597" s="245"/>
      <c r="G597" s="246"/>
      <c r="H597" s="246"/>
      <c r="I597" s="246"/>
      <c r="J597" s="249">
        <v>63.71</v>
      </c>
      <c r="K597" s="246"/>
      <c r="L597" s="249">
        <v>2.68</v>
      </c>
      <c r="M597" s="248">
        <v>9.1199999999999992</v>
      </c>
      <c r="N597" s="251">
        <v>24.44</v>
      </c>
      <c r="EZ597" s="149"/>
      <c r="FA597" s="231"/>
      <c r="FB597" s="231"/>
      <c r="FC597" s="231"/>
      <c r="FD597" s="231"/>
      <c r="FG597" s="164" t="s">
        <v>83</v>
      </c>
      <c r="FJ597" s="231"/>
      <c r="FL597" s="231"/>
    </row>
    <row r="598" spans="1:168" s="117" customFormat="1" ht="15" x14ac:dyDescent="0.25">
      <c r="A598" s="252"/>
      <c r="B598" s="243"/>
      <c r="C598" s="341" t="s">
        <v>65</v>
      </c>
      <c r="D598" s="341"/>
      <c r="E598" s="341"/>
      <c r="F598" s="245" t="s">
        <v>66</v>
      </c>
      <c r="G598" s="248">
        <v>62.41</v>
      </c>
      <c r="H598" s="248">
        <v>1.1499999999999999</v>
      </c>
      <c r="I598" s="274">
        <v>3.0144030000000002</v>
      </c>
      <c r="J598" s="254"/>
      <c r="K598" s="246"/>
      <c r="L598" s="254"/>
      <c r="M598" s="246"/>
      <c r="N598" s="255"/>
      <c r="EZ598" s="149"/>
      <c r="FA598" s="231"/>
      <c r="FB598" s="231"/>
      <c r="FC598" s="231"/>
      <c r="FD598" s="231"/>
      <c r="FH598" s="164" t="s">
        <v>65</v>
      </c>
      <c r="FJ598" s="231"/>
      <c r="FL598" s="231"/>
    </row>
    <row r="599" spans="1:168" s="117" customFormat="1" ht="15" x14ac:dyDescent="0.25">
      <c r="A599" s="252"/>
      <c r="B599" s="243"/>
      <c r="C599" s="341" t="s">
        <v>84</v>
      </c>
      <c r="D599" s="341"/>
      <c r="E599" s="341"/>
      <c r="F599" s="245" t="s">
        <v>66</v>
      </c>
      <c r="G599" s="248">
        <v>0.26</v>
      </c>
      <c r="H599" s="248">
        <v>1.1499999999999999</v>
      </c>
      <c r="I599" s="274">
        <v>1.2558E-2</v>
      </c>
      <c r="J599" s="254"/>
      <c r="K599" s="246"/>
      <c r="L599" s="254"/>
      <c r="M599" s="246"/>
      <c r="N599" s="255"/>
      <c r="EZ599" s="149"/>
      <c r="FA599" s="231"/>
      <c r="FB599" s="231"/>
      <c r="FC599" s="231"/>
      <c r="FD599" s="231"/>
      <c r="FH599" s="164" t="s">
        <v>84</v>
      </c>
      <c r="FJ599" s="231"/>
      <c r="FL599" s="231"/>
    </row>
    <row r="600" spans="1:168" s="117" customFormat="1" ht="15" x14ac:dyDescent="0.25">
      <c r="A600" s="240"/>
      <c r="B600" s="243"/>
      <c r="C600" s="344" t="s">
        <v>67</v>
      </c>
      <c r="D600" s="344"/>
      <c r="E600" s="344"/>
      <c r="F600" s="256"/>
      <c r="G600" s="257"/>
      <c r="H600" s="257"/>
      <c r="I600" s="257"/>
      <c r="J600" s="259">
        <v>818.71</v>
      </c>
      <c r="K600" s="257"/>
      <c r="L600" s="259">
        <v>39.15</v>
      </c>
      <c r="M600" s="257"/>
      <c r="N600" s="260">
        <v>1509.06</v>
      </c>
      <c r="EZ600" s="149"/>
      <c r="FA600" s="231"/>
      <c r="FB600" s="231"/>
      <c r="FC600" s="231"/>
      <c r="FD600" s="231"/>
      <c r="FI600" s="164" t="s">
        <v>67</v>
      </c>
      <c r="FJ600" s="231"/>
      <c r="FL600" s="231"/>
    </row>
    <row r="601" spans="1:168" s="117" customFormat="1" ht="15" x14ac:dyDescent="0.25">
      <c r="A601" s="252"/>
      <c r="B601" s="243"/>
      <c r="C601" s="341" t="s">
        <v>68</v>
      </c>
      <c r="D601" s="341"/>
      <c r="E601" s="341"/>
      <c r="F601" s="245"/>
      <c r="G601" s="246"/>
      <c r="H601" s="246"/>
      <c r="I601" s="246"/>
      <c r="J601" s="254"/>
      <c r="K601" s="246"/>
      <c r="L601" s="249">
        <v>27.49</v>
      </c>
      <c r="M601" s="246"/>
      <c r="N601" s="250">
        <v>1359.38</v>
      </c>
      <c r="EZ601" s="149"/>
      <c r="FA601" s="231"/>
      <c r="FB601" s="231"/>
      <c r="FC601" s="231"/>
      <c r="FD601" s="231"/>
      <c r="FH601" s="164" t="s">
        <v>68</v>
      </c>
      <c r="FJ601" s="231"/>
      <c r="FL601" s="231"/>
    </row>
    <row r="602" spans="1:168" s="117" customFormat="1" ht="15" x14ac:dyDescent="0.25">
      <c r="A602" s="252"/>
      <c r="B602" s="243" t="s">
        <v>691</v>
      </c>
      <c r="C602" s="341" t="s">
        <v>692</v>
      </c>
      <c r="D602" s="341"/>
      <c r="E602" s="341"/>
      <c r="F602" s="245" t="s">
        <v>71</v>
      </c>
      <c r="G602" s="261">
        <v>97</v>
      </c>
      <c r="H602" s="246"/>
      <c r="I602" s="261">
        <v>97</v>
      </c>
      <c r="J602" s="254"/>
      <c r="K602" s="246"/>
      <c r="L602" s="249">
        <v>26.67</v>
      </c>
      <c r="M602" s="246"/>
      <c r="N602" s="250">
        <v>1318.6</v>
      </c>
      <c r="EZ602" s="149"/>
      <c r="FA602" s="231"/>
      <c r="FB602" s="231"/>
      <c r="FC602" s="231"/>
      <c r="FD602" s="231"/>
      <c r="FH602" s="164" t="s">
        <v>692</v>
      </c>
      <c r="FJ602" s="231"/>
      <c r="FL602" s="231"/>
    </row>
    <row r="603" spans="1:168" s="117" customFormat="1" ht="22.5" x14ac:dyDescent="0.25">
      <c r="A603" s="252"/>
      <c r="B603" s="243" t="s">
        <v>693</v>
      </c>
      <c r="C603" s="341" t="s">
        <v>694</v>
      </c>
      <c r="D603" s="341"/>
      <c r="E603" s="341"/>
      <c r="F603" s="245" t="s">
        <v>71</v>
      </c>
      <c r="G603" s="261">
        <v>55</v>
      </c>
      <c r="H603" s="248">
        <v>0.85</v>
      </c>
      <c r="I603" s="248">
        <v>46.75</v>
      </c>
      <c r="J603" s="254"/>
      <c r="K603" s="246"/>
      <c r="L603" s="249">
        <v>12.85</v>
      </c>
      <c r="M603" s="246"/>
      <c r="N603" s="251">
        <v>635.51</v>
      </c>
      <c r="EZ603" s="149"/>
      <c r="FA603" s="231"/>
      <c r="FB603" s="231"/>
      <c r="FC603" s="231"/>
      <c r="FD603" s="231"/>
      <c r="FH603" s="164" t="s">
        <v>694</v>
      </c>
      <c r="FJ603" s="231"/>
      <c r="FL603" s="231"/>
    </row>
    <row r="604" spans="1:168" s="117" customFormat="1" ht="15" x14ac:dyDescent="0.25">
      <c r="A604" s="262"/>
      <c r="B604" s="263"/>
      <c r="C604" s="342" t="s">
        <v>74</v>
      </c>
      <c r="D604" s="342"/>
      <c r="E604" s="342"/>
      <c r="F604" s="234"/>
      <c r="G604" s="235"/>
      <c r="H604" s="235"/>
      <c r="I604" s="235"/>
      <c r="J604" s="238"/>
      <c r="K604" s="235"/>
      <c r="L604" s="264">
        <v>78.67</v>
      </c>
      <c r="M604" s="257"/>
      <c r="N604" s="265">
        <v>3463.17</v>
      </c>
      <c r="EZ604" s="149"/>
      <c r="FA604" s="231"/>
      <c r="FB604" s="231"/>
      <c r="FC604" s="231"/>
      <c r="FD604" s="231"/>
      <c r="FJ604" s="231" t="s">
        <v>74</v>
      </c>
      <c r="FL604" s="231"/>
    </row>
    <row r="605" spans="1:168" s="117" customFormat="1" ht="33.75" x14ac:dyDescent="0.25">
      <c r="A605" s="232" t="s">
        <v>727</v>
      </c>
      <c r="B605" s="233" t="s">
        <v>585</v>
      </c>
      <c r="C605" s="342" t="s">
        <v>586</v>
      </c>
      <c r="D605" s="342"/>
      <c r="E605" s="342"/>
      <c r="F605" s="234" t="s">
        <v>484</v>
      </c>
      <c r="G605" s="235">
        <v>6.3</v>
      </c>
      <c r="H605" s="236">
        <v>1</v>
      </c>
      <c r="I605" s="277">
        <v>6.3</v>
      </c>
      <c r="J605" s="264">
        <v>174.98</v>
      </c>
      <c r="K605" s="266">
        <v>1.04236</v>
      </c>
      <c r="L605" s="267">
        <v>1149.07</v>
      </c>
      <c r="M605" s="268">
        <v>9.1199999999999992</v>
      </c>
      <c r="N605" s="265">
        <v>10479.52</v>
      </c>
      <c r="EZ605" s="149"/>
      <c r="FA605" s="231"/>
      <c r="FB605" s="231" t="s">
        <v>586</v>
      </c>
      <c r="FC605" s="231" t="s">
        <v>9</v>
      </c>
      <c r="FD605" s="231" t="s">
        <v>9</v>
      </c>
      <c r="FJ605" s="231"/>
      <c r="FL605" s="231"/>
    </row>
    <row r="606" spans="1:168" s="117" customFormat="1" ht="15" x14ac:dyDescent="0.25">
      <c r="A606" s="240"/>
      <c r="B606" s="241"/>
      <c r="C606" s="341" t="s">
        <v>695</v>
      </c>
      <c r="D606" s="341"/>
      <c r="E606" s="341"/>
      <c r="F606" s="341"/>
      <c r="G606" s="341"/>
      <c r="H606" s="341"/>
      <c r="I606" s="341"/>
      <c r="J606" s="341"/>
      <c r="K606" s="341"/>
      <c r="L606" s="341"/>
      <c r="M606" s="341"/>
      <c r="N606" s="343"/>
      <c r="EZ606" s="149"/>
      <c r="FA606" s="231"/>
      <c r="FB606" s="231"/>
      <c r="FC606" s="231"/>
      <c r="FD606" s="231"/>
      <c r="FJ606" s="231"/>
      <c r="FK606" s="164" t="s">
        <v>695</v>
      </c>
      <c r="FL606" s="231"/>
    </row>
    <row r="607" spans="1:168" s="117" customFormat="1" ht="15" x14ac:dyDescent="0.25">
      <c r="A607" s="242"/>
      <c r="B607" s="243"/>
      <c r="C607" s="336" t="s">
        <v>631</v>
      </c>
      <c r="D607" s="336"/>
      <c r="E607" s="336"/>
      <c r="F607" s="336"/>
      <c r="G607" s="336"/>
      <c r="H607" s="336"/>
      <c r="I607" s="336"/>
      <c r="J607" s="336"/>
      <c r="K607" s="336"/>
      <c r="L607" s="336"/>
      <c r="M607" s="336"/>
      <c r="N607" s="345"/>
      <c r="EZ607" s="149"/>
      <c r="FA607" s="231"/>
      <c r="FB607" s="231"/>
      <c r="FC607" s="231"/>
      <c r="FD607" s="231"/>
      <c r="FF607" s="164" t="s">
        <v>631</v>
      </c>
      <c r="FJ607" s="231"/>
      <c r="FL607" s="231"/>
    </row>
    <row r="608" spans="1:168" s="117" customFormat="1" ht="15" x14ac:dyDescent="0.25">
      <c r="A608" s="242"/>
      <c r="B608" s="243"/>
      <c r="C608" s="336" t="s">
        <v>632</v>
      </c>
      <c r="D608" s="336"/>
      <c r="E608" s="336"/>
      <c r="F608" s="336"/>
      <c r="G608" s="336"/>
      <c r="H608" s="336"/>
      <c r="I608" s="336"/>
      <c r="J608" s="336"/>
      <c r="K608" s="336"/>
      <c r="L608" s="336"/>
      <c r="M608" s="336"/>
      <c r="N608" s="345"/>
      <c r="EZ608" s="149"/>
      <c r="FA608" s="231"/>
      <c r="FB608" s="231"/>
      <c r="FC608" s="231"/>
      <c r="FD608" s="231"/>
      <c r="FF608" s="164" t="s">
        <v>632</v>
      </c>
      <c r="FJ608" s="231"/>
      <c r="FL608" s="231"/>
    </row>
    <row r="609" spans="1:168" s="117" customFormat="1" ht="15" x14ac:dyDescent="0.25">
      <c r="A609" s="262"/>
      <c r="B609" s="263"/>
      <c r="C609" s="342" t="s">
        <v>74</v>
      </c>
      <c r="D609" s="342"/>
      <c r="E609" s="342"/>
      <c r="F609" s="234"/>
      <c r="G609" s="235"/>
      <c r="H609" s="235"/>
      <c r="I609" s="235"/>
      <c r="J609" s="238"/>
      <c r="K609" s="235"/>
      <c r="L609" s="267">
        <v>1149.07</v>
      </c>
      <c r="M609" s="257"/>
      <c r="N609" s="265">
        <v>10479.52</v>
      </c>
      <c r="EZ609" s="149"/>
      <c r="FA609" s="231"/>
      <c r="FB609" s="231"/>
      <c r="FC609" s="231"/>
      <c r="FD609" s="231"/>
      <c r="FJ609" s="231" t="s">
        <v>74</v>
      </c>
      <c r="FL609" s="231"/>
    </row>
    <row r="610" spans="1:168" s="117" customFormat="1" ht="34.5" x14ac:dyDescent="0.25">
      <c r="A610" s="232" t="s">
        <v>728</v>
      </c>
      <c r="B610" s="233" t="s">
        <v>696</v>
      </c>
      <c r="C610" s="342" t="s">
        <v>697</v>
      </c>
      <c r="D610" s="342"/>
      <c r="E610" s="342"/>
      <c r="F610" s="234" t="s">
        <v>647</v>
      </c>
      <c r="G610" s="235">
        <v>3.04</v>
      </c>
      <c r="H610" s="236">
        <v>1</v>
      </c>
      <c r="I610" s="268">
        <v>3.04</v>
      </c>
      <c r="J610" s="238"/>
      <c r="K610" s="235"/>
      <c r="L610" s="238"/>
      <c r="M610" s="235"/>
      <c r="N610" s="239"/>
      <c r="EZ610" s="149"/>
      <c r="FA610" s="231"/>
      <c r="FB610" s="231" t="s">
        <v>697</v>
      </c>
      <c r="FC610" s="231" t="s">
        <v>9</v>
      </c>
      <c r="FD610" s="231" t="s">
        <v>9</v>
      </c>
      <c r="FJ610" s="231"/>
      <c r="FL610" s="231"/>
    </row>
    <row r="611" spans="1:168" s="117" customFormat="1" ht="15" x14ac:dyDescent="0.25">
      <c r="A611" s="240"/>
      <c r="B611" s="241"/>
      <c r="C611" s="341" t="s">
        <v>698</v>
      </c>
      <c r="D611" s="341"/>
      <c r="E611" s="341"/>
      <c r="F611" s="341"/>
      <c r="G611" s="341"/>
      <c r="H611" s="341"/>
      <c r="I611" s="341"/>
      <c r="J611" s="341"/>
      <c r="K611" s="341"/>
      <c r="L611" s="341"/>
      <c r="M611" s="341"/>
      <c r="N611" s="343"/>
      <c r="EZ611" s="149"/>
      <c r="FA611" s="231"/>
      <c r="FB611" s="231"/>
      <c r="FC611" s="231"/>
      <c r="FD611" s="231"/>
      <c r="FE611" s="164" t="s">
        <v>698</v>
      </c>
      <c r="FJ611" s="231"/>
      <c r="FL611" s="231"/>
    </row>
    <row r="612" spans="1:168" s="117" customFormat="1" ht="68.25" x14ac:dyDescent="0.25">
      <c r="A612" s="242"/>
      <c r="B612" s="243" t="s">
        <v>624</v>
      </c>
      <c r="C612" s="336" t="s">
        <v>625</v>
      </c>
      <c r="D612" s="336"/>
      <c r="E612" s="336"/>
      <c r="F612" s="336"/>
      <c r="G612" s="336"/>
      <c r="H612" s="336"/>
      <c r="I612" s="336"/>
      <c r="J612" s="336"/>
      <c r="K612" s="336"/>
      <c r="L612" s="336"/>
      <c r="M612" s="336"/>
      <c r="N612" s="345"/>
      <c r="EZ612" s="149"/>
      <c r="FA612" s="231"/>
      <c r="FB612" s="231"/>
      <c r="FC612" s="231"/>
      <c r="FD612" s="231"/>
      <c r="FF612" s="164" t="s">
        <v>625</v>
      </c>
      <c r="FJ612" s="231"/>
      <c r="FL612" s="231"/>
    </row>
    <row r="613" spans="1:168" s="117" customFormat="1" ht="15" x14ac:dyDescent="0.25">
      <c r="A613" s="242"/>
      <c r="B613" s="243" t="s">
        <v>699</v>
      </c>
      <c r="C613" s="336" t="s">
        <v>700</v>
      </c>
      <c r="D613" s="336"/>
      <c r="E613" s="336"/>
      <c r="F613" s="336"/>
      <c r="G613" s="336"/>
      <c r="H613" s="336"/>
      <c r="I613" s="336"/>
      <c r="J613" s="336"/>
      <c r="K613" s="336"/>
      <c r="L613" s="336"/>
      <c r="M613" s="336"/>
      <c r="N613" s="345"/>
      <c r="EZ613" s="149"/>
      <c r="FA613" s="231"/>
      <c r="FB613" s="231"/>
      <c r="FC613" s="231"/>
      <c r="FD613" s="231"/>
      <c r="FF613" s="164" t="s">
        <v>700</v>
      </c>
      <c r="FJ613" s="231"/>
      <c r="FL613" s="231"/>
    </row>
    <row r="614" spans="1:168" s="117" customFormat="1" ht="15" x14ac:dyDescent="0.25">
      <c r="A614" s="244"/>
      <c r="B614" s="243" t="s">
        <v>57</v>
      </c>
      <c r="C614" s="341" t="s">
        <v>64</v>
      </c>
      <c r="D614" s="341"/>
      <c r="E614" s="341"/>
      <c r="F614" s="245"/>
      <c r="G614" s="246"/>
      <c r="H614" s="246"/>
      <c r="I614" s="246"/>
      <c r="J614" s="249">
        <v>230.11</v>
      </c>
      <c r="K614" s="269">
        <v>1.2649999999999999</v>
      </c>
      <c r="L614" s="249">
        <v>884.91</v>
      </c>
      <c r="M614" s="248">
        <v>49.45</v>
      </c>
      <c r="N614" s="250">
        <v>43758.8</v>
      </c>
      <c r="EZ614" s="149"/>
      <c r="FA614" s="231"/>
      <c r="FB614" s="231"/>
      <c r="FC614" s="231"/>
      <c r="FD614" s="231"/>
      <c r="FG614" s="164" t="s">
        <v>64</v>
      </c>
      <c r="FJ614" s="231"/>
      <c r="FL614" s="231"/>
    </row>
    <row r="615" spans="1:168" s="117" customFormat="1" ht="15" x14ac:dyDescent="0.25">
      <c r="A615" s="244"/>
      <c r="B615" s="243" t="s">
        <v>75</v>
      </c>
      <c r="C615" s="341" t="s">
        <v>79</v>
      </c>
      <c r="D615" s="341"/>
      <c r="E615" s="341"/>
      <c r="F615" s="245"/>
      <c r="G615" s="246"/>
      <c r="H615" s="246"/>
      <c r="I615" s="246"/>
      <c r="J615" s="249">
        <v>842.61</v>
      </c>
      <c r="K615" s="248">
        <v>1.1499999999999999</v>
      </c>
      <c r="L615" s="247">
        <v>2945.76</v>
      </c>
      <c r="M615" s="248">
        <v>14.53</v>
      </c>
      <c r="N615" s="250">
        <v>42801.89</v>
      </c>
      <c r="EZ615" s="149"/>
      <c r="FA615" s="231"/>
      <c r="FB615" s="231"/>
      <c r="FC615" s="231"/>
      <c r="FD615" s="231"/>
      <c r="FG615" s="164" t="s">
        <v>79</v>
      </c>
      <c r="FJ615" s="231"/>
      <c r="FL615" s="231"/>
    </row>
    <row r="616" spans="1:168" s="117" customFormat="1" ht="15" x14ac:dyDescent="0.25">
      <c r="A616" s="244"/>
      <c r="B616" s="243" t="s">
        <v>80</v>
      </c>
      <c r="C616" s="341" t="s">
        <v>81</v>
      </c>
      <c r="D616" s="341"/>
      <c r="E616" s="341"/>
      <c r="F616" s="245"/>
      <c r="G616" s="246"/>
      <c r="H616" s="246"/>
      <c r="I616" s="246"/>
      <c r="J616" s="249">
        <v>216.58</v>
      </c>
      <c r="K616" s="248">
        <v>1.1499999999999999</v>
      </c>
      <c r="L616" s="249">
        <v>757.16</v>
      </c>
      <c r="M616" s="248">
        <v>49.45</v>
      </c>
      <c r="N616" s="250">
        <v>37441.56</v>
      </c>
      <c r="EZ616" s="149"/>
      <c r="FA616" s="231"/>
      <c r="FB616" s="231"/>
      <c r="FC616" s="231"/>
      <c r="FD616" s="231"/>
      <c r="FG616" s="164" t="s">
        <v>81</v>
      </c>
      <c r="FJ616" s="231"/>
      <c r="FL616" s="231"/>
    </row>
    <row r="617" spans="1:168" s="117" customFormat="1" ht="15" x14ac:dyDescent="0.25">
      <c r="A617" s="244"/>
      <c r="B617" s="243" t="s">
        <v>82</v>
      </c>
      <c r="C617" s="341" t="s">
        <v>83</v>
      </c>
      <c r="D617" s="341"/>
      <c r="E617" s="341"/>
      <c r="F617" s="245"/>
      <c r="G617" s="246"/>
      <c r="H617" s="246"/>
      <c r="I617" s="246"/>
      <c r="J617" s="249">
        <v>42.16</v>
      </c>
      <c r="K617" s="246"/>
      <c r="L617" s="249">
        <v>128.16999999999999</v>
      </c>
      <c r="M617" s="248">
        <v>9.1199999999999992</v>
      </c>
      <c r="N617" s="250">
        <v>1168.9100000000001</v>
      </c>
      <c r="EZ617" s="149"/>
      <c r="FA617" s="231"/>
      <c r="FB617" s="231"/>
      <c r="FC617" s="231"/>
      <c r="FD617" s="231"/>
      <c r="FG617" s="164" t="s">
        <v>83</v>
      </c>
      <c r="FJ617" s="231"/>
      <c r="FL617" s="231"/>
    </row>
    <row r="618" spans="1:168" s="117" customFormat="1" ht="15" x14ac:dyDescent="0.25">
      <c r="A618" s="252"/>
      <c r="B618" s="243"/>
      <c r="C618" s="341" t="s">
        <v>65</v>
      </c>
      <c r="D618" s="341"/>
      <c r="E618" s="341"/>
      <c r="F618" s="245" t="s">
        <v>66</v>
      </c>
      <c r="G618" s="248">
        <v>24.48</v>
      </c>
      <c r="H618" s="269">
        <v>1.2649999999999999</v>
      </c>
      <c r="I618" s="274">
        <v>94.140287999999998</v>
      </c>
      <c r="J618" s="254"/>
      <c r="K618" s="246"/>
      <c r="L618" s="254"/>
      <c r="M618" s="246"/>
      <c r="N618" s="255"/>
      <c r="EZ618" s="149"/>
      <c r="FA618" s="231"/>
      <c r="FB618" s="231"/>
      <c r="FC618" s="231"/>
      <c r="FD618" s="231"/>
      <c r="FH618" s="164" t="s">
        <v>65</v>
      </c>
      <c r="FJ618" s="231"/>
      <c r="FL618" s="231"/>
    </row>
    <row r="619" spans="1:168" s="117" customFormat="1" ht="15" x14ac:dyDescent="0.25">
      <c r="A619" s="252"/>
      <c r="B619" s="243"/>
      <c r="C619" s="341" t="s">
        <v>84</v>
      </c>
      <c r="D619" s="341"/>
      <c r="E619" s="341"/>
      <c r="F619" s="245" t="s">
        <v>66</v>
      </c>
      <c r="G619" s="248">
        <v>19.96</v>
      </c>
      <c r="H619" s="248">
        <v>1.1499999999999999</v>
      </c>
      <c r="I619" s="272">
        <v>69.780159999999995</v>
      </c>
      <c r="J619" s="254"/>
      <c r="K619" s="246"/>
      <c r="L619" s="254"/>
      <c r="M619" s="246"/>
      <c r="N619" s="255"/>
      <c r="EZ619" s="149"/>
      <c r="FA619" s="231"/>
      <c r="FB619" s="231"/>
      <c r="FC619" s="231"/>
      <c r="FD619" s="231"/>
      <c r="FH619" s="164" t="s">
        <v>84</v>
      </c>
      <c r="FJ619" s="231"/>
      <c r="FL619" s="231"/>
    </row>
    <row r="620" spans="1:168" s="117" customFormat="1" ht="15" x14ac:dyDescent="0.25">
      <c r="A620" s="240"/>
      <c r="B620" s="243"/>
      <c r="C620" s="344" t="s">
        <v>67</v>
      </c>
      <c r="D620" s="344"/>
      <c r="E620" s="344"/>
      <c r="F620" s="256"/>
      <c r="G620" s="257"/>
      <c r="H620" s="257"/>
      <c r="I620" s="257"/>
      <c r="J620" s="258">
        <v>1114.8800000000001</v>
      </c>
      <c r="K620" s="257"/>
      <c r="L620" s="258">
        <v>3958.84</v>
      </c>
      <c r="M620" s="257"/>
      <c r="N620" s="260">
        <v>87729.600000000006</v>
      </c>
      <c r="EZ620" s="149"/>
      <c r="FA620" s="231"/>
      <c r="FB620" s="231"/>
      <c r="FC620" s="231"/>
      <c r="FD620" s="231"/>
      <c r="FI620" s="164" t="s">
        <v>67</v>
      </c>
      <c r="FJ620" s="231"/>
      <c r="FL620" s="231"/>
    </row>
    <row r="621" spans="1:168" s="117" customFormat="1" ht="15" x14ac:dyDescent="0.25">
      <c r="A621" s="252"/>
      <c r="B621" s="243"/>
      <c r="C621" s="341" t="s">
        <v>68</v>
      </c>
      <c r="D621" s="341"/>
      <c r="E621" s="341"/>
      <c r="F621" s="245"/>
      <c r="G621" s="246"/>
      <c r="H621" s="246"/>
      <c r="I621" s="246"/>
      <c r="J621" s="254"/>
      <c r="K621" s="246"/>
      <c r="L621" s="247">
        <v>1642.07</v>
      </c>
      <c r="M621" s="246"/>
      <c r="N621" s="250">
        <v>81200.36</v>
      </c>
      <c r="EZ621" s="149"/>
      <c r="FA621" s="231"/>
      <c r="FB621" s="231"/>
      <c r="FC621" s="231"/>
      <c r="FD621" s="231"/>
      <c r="FH621" s="164" t="s">
        <v>68</v>
      </c>
      <c r="FJ621" s="231"/>
      <c r="FL621" s="231"/>
    </row>
    <row r="622" spans="1:168" s="117" customFormat="1" ht="23.25" x14ac:dyDescent="0.25">
      <c r="A622" s="252"/>
      <c r="B622" s="243" t="s">
        <v>649</v>
      </c>
      <c r="C622" s="341" t="s">
        <v>650</v>
      </c>
      <c r="D622" s="341"/>
      <c r="E622" s="341"/>
      <c r="F622" s="245" t="s">
        <v>71</v>
      </c>
      <c r="G622" s="261">
        <v>97</v>
      </c>
      <c r="H622" s="246"/>
      <c r="I622" s="261">
        <v>97</v>
      </c>
      <c r="J622" s="254"/>
      <c r="K622" s="246"/>
      <c r="L622" s="247">
        <v>1592.81</v>
      </c>
      <c r="M622" s="246"/>
      <c r="N622" s="250">
        <v>78764.350000000006</v>
      </c>
      <c r="EZ622" s="149"/>
      <c r="FA622" s="231"/>
      <c r="FB622" s="231"/>
      <c r="FC622" s="231"/>
      <c r="FD622" s="231"/>
      <c r="FH622" s="164" t="s">
        <v>650</v>
      </c>
      <c r="FJ622" s="231"/>
      <c r="FL622" s="231"/>
    </row>
    <row r="623" spans="1:168" s="117" customFormat="1" ht="23.25" x14ac:dyDescent="0.25">
      <c r="A623" s="252"/>
      <c r="B623" s="243" t="s">
        <v>651</v>
      </c>
      <c r="C623" s="341" t="s">
        <v>652</v>
      </c>
      <c r="D623" s="341"/>
      <c r="E623" s="341"/>
      <c r="F623" s="245" t="s">
        <v>71</v>
      </c>
      <c r="G623" s="261">
        <v>51</v>
      </c>
      <c r="H623" s="246"/>
      <c r="I623" s="261">
        <v>51</v>
      </c>
      <c r="J623" s="254"/>
      <c r="K623" s="246"/>
      <c r="L623" s="249">
        <v>837.46</v>
      </c>
      <c r="M623" s="246"/>
      <c r="N623" s="250">
        <v>41412.18</v>
      </c>
      <c r="EZ623" s="149"/>
      <c r="FA623" s="231"/>
      <c r="FB623" s="231"/>
      <c r="FC623" s="231"/>
      <c r="FD623" s="231"/>
      <c r="FH623" s="164" t="s">
        <v>652</v>
      </c>
      <c r="FJ623" s="231"/>
      <c r="FL623" s="231"/>
    </row>
    <row r="624" spans="1:168" s="117" customFormat="1" ht="15" x14ac:dyDescent="0.25">
      <c r="A624" s="262"/>
      <c r="B624" s="263"/>
      <c r="C624" s="342" t="s">
        <v>74</v>
      </c>
      <c r="D624" s="342"/>
      <c r="E624" s="342"/>
      <c r="F624" s="234"/>
      <c r="G624" s="235"/>
      <c r="H624" s="235"/>
      <c r="I624" s="235"/>
      <c r="J624" s="238"/>
      <c r="K624" s="235"/>
      <c r="L624" s="267">
        <v>6389.11</v>
      </c>
      <c r="M624" s="257"/>
      <c r="N624" s="265">
        <v>207906.13</v>
      </c>
      <c r="EZ624" s="149"/>
      <c r="FA624" s="231"/>
      <c r="FB624" s="231"/>
      <c r="FC624" s="231"/>
      <c r="FD624" s="231"/>
      <c r="FJ624" s="231" t="s">
        <v>74</v>
      </c>
      <c r="FL624" s="231"/>
    </row>
    <row r="625" spans="1:168" s="117" customFormat="1" ht="45" x14ac:dyDescent="0.25">
      <c r="A625" s="232" t="s">
        <v>729</v>
      </c>
      <c r="B625" s="233" t="s">
        <v>583</v>
      </c>
      <c r="C625" s="342" t="s">
        <v>584</v>
      </c>
      <c r="D625" s="342"/>
      <c r="E625" s="342"/>
      <c r="F625" s="234" t="s">
        <v>290</v>
      </c>
      <c r="G625" s="235">
        <v>310.08</v>
      </c>
      <c r="H625" s="236">
        <v>1</v>
      </c>
      <c r="I625" s="268">
        <v>310.08</v>
      </c>
      <c r="J625" s="264">
        <v>169.63</v>
      </c>
      <c r="K625" s="266">
        <v>1.04236</v>
      </c>
      <c r="L625" s="267">
        <v>54826.96</v>
      </c>
      <c r="M625" s="268">
        <v>9.1199999999999992</v>
      </c>
      <c r="N625" s="265">
        <v>500021.88</v>
      </c>
      <c r="EZ625" s="149"/>
      <c r="FA625" s="231"/>
      <c r="FB625" s="231" t="s">
        <v>584</v>
      </c>
      <c r="FC625" s="231" t="s">
        <v>9</v>
      </c>
      <c r="FD625" s="231" t="s">
        <v>9</v>
      </c>
      <c r="FJ625" s="231"/>
      <c r="FL625" s="231"/>
    </row>
    <row r="626" spans="1:168" s="117" customFormat="1" ht="15" x14ac:dyDescent="0.25">
      <c r="A626" s="240"/>
      <c r="B626" s="241"/>
      <c r="C626" s="341" t="s">
        <v>701</v>
      </c>
      <c r="D626" s="341"/>
      <c r="E626" s="341"/>
      <c r="F626" s="341"/>
      <c r="G626" s="341"/>
      <c r="H626" s="341"/>
      <c r="I626" s="341"/>
      <c r="J626" s="341"/>
      <c r="K626" s="341"/>
      <c r="L626" s="341"/>
      <c r="M626" s="341"/>
      <c r="N626" s="343"/>
      <c r="EZ626" s="149"/>
      <c r="FA626" s="231"/>
      <c r="FB626" s="231"/>
      <c r="FC626" s="231"/>
      <c r="FD626" s="231"/>
      <c r="FE626" s="164" t="s">
        <v>701</v>
      </c>
      <c r="FJ626" s="231"/>
      <c r="FL626" s="231"/>
    </row>
    <row r="627" spans="1:168" s="117" customFormat="1" ht="15" x14ac:dyDescent="0.25">
      <c r="A627" s="240"/>
      <c r="B627" s="241"/>
      <c r="C627" s="341" t="s">
        <v>687</v>
      </c>
      <c r="D627" s="341"/>
      <c r="E627" s="341"/>
      <c r="F627" s="341"/>
      <c r="G627" s="341"/>
      <c r="H627" s="341"/>
      <c r="I627" s="341"/>
      <c r="J627" s="341"/>
      <c r="K627" s="341"/>
      <c r="L627" s="341"/>
      <c r="M627" s="341"/>
      <c r="N627" s="343"/>
      <c r="EZ627" s="149"/>
      <c r="FA627" s="231"/>
      <c r="FB627" s="231"/>
      <c r="FC627" s="231"/>
      <c r="FD627" s="231"/>
      <c r="FJ627" s="231"/>
      <c r="FK627" s="164" t="s">
        <v>687</v>
      </c>
      <c r="FL627" s="231"/>
    </row>
    <row r="628" spans="1:168" s="117" customFormat="1" ht="15" x14ac:dyDescent="0.25">
      <c r="A628" s="242"/>
      <c r="B628" s="243"/>
      <c r="C628" s="336" t="s">
        <v>631</v>
      </c>
      <c r="D628" s="336"/>
      <c r="E628" s="336"/>
      <c r="F628" s="336"/>
      <c r="G628" s="336"/>
      <c r="H628" s="336"/>
      <c r="I628" s="336"/>
      <c r="J628" s="336"/>
      <c r="K628" s="336"/>
      <c r="L628" s="336"/>
      <c r="M628" s="336"/>
      <c r="N628" s="345"/>
      <c r="EZ628" s="149"/>
      <c r="FA628" s="231"/>
      <c r="FB628" s="231"/>
      <c r="FC628" s="231"/>
      <c r="FD628" s="231"/>
      <c r="FF628" s="164" t="s">
        <v>631</v>
      </c>
      <c r="FJ628" s="231"/>
      <c r="FL628" s="231"/>
    </row>
    <row r="629" spans="1:168" s="117" customFormat="1" ht="15" x14ac:dyDescent="0.25">
      <c r="A629" s="242"/>
      <c r="B629" s="243"/>
      <c r="C629" s="336" t="s">
        <v>632</v>
      </c>
      <c r="D629" s="336"/>
      <c r="E629" s="336"/>
      <c r="F629" s="336"/>
      <c r="G629" s="336"/>
      <c r="H629" s="336"/>
      <c r="I629" s="336"/>
      <c r="J629" s="336"/>
      <c r="K629" s="336"/>
      <c r="L629" s="336"/>
      <c r="M629" s="336"/>
      <c r="N629" s="345"/>
      <c r="EZ629" s="149"/>
      <c r="FA629" s="231"/>
      <c r="FB629" s="231"/>
      <c r="FC629" s="231"/>
      <c r="FD629" s="231"/>
      <c r="FF629" s="164" t="s">
        <v>632</v>
      </c>
      <c r="FJ629" s="231"/>
      <c r="FL629" s="231"/>
    </row>
    <row r="630" spans="1:168" s="117" customFormat="1" ht="15" x14ac:dyDescent="0.25">
      <c r="A630" s="262"/>
      <c r="B630" s="263"/>
      <c r="C630" s="342" t="s">
        <v>74</v>
      </c>
      <c r="D630" s="342"/>
      <c r="E630" s="342"/>
      <c r="F630" s="234"/>
      <c r="G630" s="235"/>
      <c r="H630" s="235"/>
      <c r="I630" s="235"/>
      <c r="J630" s="238"/>
      <c r="K630" s="235"/>
      <c r="L630" s="267">
        <v>54826.96</v>
      </c>
      <c r="M630" s="257"/>
      <c r="N630" s="265">
        <v>500021.88</v>
      </c>
      <c r="EZ630" s="149"/>
      <c r="FA630" s="231"/>
      <c r="FB630" s="231"/>
      <c r="FC630" s="231"/>
      <c r="FD630" s="231"/>
      <c r="FJ630" s="231" t="s">
        <v>74</v>
      </c>
      <c r="FL630" s="231"/>
    </row>
    <row r="631" spans="1:168" s="117" customFormat="1" ht="45.75" x14ac:dyDescent="0.25">
      <c r="A631" s="232" t="s">
        <v>730</v>
      </c>
      <c r="B631" s="233" t="s">
        <v>683</v>
      </c>
      <c r="C631" s="342" t="s">
        <v>731</v>
      </c>
      <c r="D631" s="342"/>
      <c r="E631" s="342"/>
      <c r="F631" s="234" t="s">
        <v>647</v>
      </c>
      <c r="G631" s="235">
        <v>1.52</v>
      </c>
      <c r="H631" s="236">
        <v>1</v>
      </c>
      <c r="I631" s="268">
        <v>1.52</v>
      </c>
      <c r="J631" s="238"/>
      <c r="K631" s="235"/>
      <c r="L631" s="238"/>
      <c r="M631" s="235"/>
      <c r="N631" s="239"/>
      <c r="EZ631" s="149"/>
      <c r="FA631" s="231"/>
      <c r="FB631" s="231" t="s">
        <v>731</v>
      </c>
      <c r="FC631" s="231" t="s">
        <v>9</v>
      </c>
      <c r="FD631" s="231" t="s">
        <v>9</v>
      </c>
      <c r="FJ631" s="231"/>
      <c r="FL631" s="231"/>
    </row>
    <row r="632" spans="1:168" s="117" customFormat="1" ht="15" x14ac:dyDescent="0.25">
      <c r="A632" s="240"/>
      <c r="B632" s="241"/>
      <c r="C632" s="341" t="s">
        <v>703</v>
      </c>
      <c r="D632" s="341"/>
      <c r="E632" s="341"/>
      <c r="F632" s="341"/>
      <c r="G632" s="341"/>
      <c r="H632" s="341"/>
      <c r="I632" s="341"/>
      <c r="J632" s="341"/>
      <c r="K632" s="341"/>
      <c r="L632" s="341"/>
      <c r="M632" s="341"/>
      <c r="N632" s="343"/>
      <c r="EZ632" s="149"/>
      <c r="FA632" s="231"/>
      <c r="FB632" s="231"/>
      <c r="FC632" s="231"/>
      <c r="FD632" s="231"/>
      <c r="FE632" s="164" t="s">
        <v>703</v>
      </c>
      <c r="FJ632" s="231"/>
      <c r="FL632" s="231"/>
    </row>
    <row r="633" spans="1:168" s="117" customFormat="1" ht="68.25" x14ac:dyDescent="0.25">
      <c r="A633" s="242"/>
      <c r="B633" s="243" t="s">
        <v>624</v>
      </c>
      <c r="C633" s="336" t="s">
        <v>625</v>
      </c>
      <c r="D633" s="336"/>
      <c r="E633" s="336"/>
      <c r="F633" s="336"/>
      <c r="G633" s="336"/>
      <c r="H633" s="336"/>
      <c r="I633" s="336"/>
      <c r="J633" s="336"/>
      <c r="K633" s="336"/>
      <c r="L633" s="336"/>
      <c r="M633" s="336"/>
      <c r="N633" s="345"/>
      <c r="EZ633" s="149"/>
      <c r="FA633" s="231"/>
      <c r="FB633" s="231"/>
      <c r="FC633" s="231"/>
      <c r="FD633" s="231"/>
      <c r="FF633" s="164" t="s">
        <v>625</v>
      </c>
      <c r="FJ633" s="231"/>
      <c r="FL633" s="231"/>
    </row>
    <row r="634" spans="1:168" s="117" customFormat="1" ht="15" x14ac:dyDescent="0.25">
      <c r="A634" s="242"/>
      <c r="B634" s="243" t="s">
        <v>699</v>
      </c>
      <c r="C634" s="336" t="s">
        <v>700</v>
      </c>
      <c r="D634" s="336"/>
      <c r="E634" s="336"/>
      <c r="F634" s="336"/>
      <c r="G634" s="336"/>
      <c r="H634" s="336"/>
      <c r="I634" s="336"/>
      <c r="J634" s="336"/>
      <c r="K634" s="336"/>
      <c r="L634" s="336"/>
      <c r="M634" s="336"/>
      <c r="N634" s="345"/>
      <c r="EZ634" s="149"/>
      <c r="FA634" s="231"/>
      <c r="FB634" s="231"/>
      <c r="FC634" s="231"/>
      <c r="FD634" s="231"/>
      <c r="FF634" s="164" t="s">
        <v>700</v>
      </c>
      <c r="FJ634" s="231"/>
      <c r="FL634" s="231"/>
    </row>
    <row r="635" spans="1:168" s="117" customFormat="1" ht="15" x14ac:dyDescent="0.25">
      <c r="A635" s="244"/>
      <c r="B635" s="243" t="s">
        <v>57</v>
      </c>
      <c r="C635" s="341" t="s">
        <v>64</v>
      </c>
      <c r="D635" s="341"/>
      <c r="E635" s="341"/>
      <c r="F635" s="245"/>
      <c r="G635" s="246"/>
      <c r="H635" s="246"/>
      <c r="I635" s="246"/>
      <c r="J635" s="249">
        <v>278.99</v>
      </c>
      <c r="K635" s="269">
        <v>1.2649999999999999</v>
      </c>
      <c r="L635" s="249">
        <v>536.44000000000005</v>
      </c>
      <c r="M635" s="248">
        <v>49.45</v>
      </c>
      <c r="N635" s="250">
        <v>26526.959999999999</v>
      </c>
      <c r="EZ635" s="149"/>
      <c r="FA635" s="231"/>
      <c r="FB635" s="231"/>
      <c r="FC635" s="231"/>
      <c r="FD635" s="231"/>
      <c r="FG635" s="164" t="s">
        <v>64</v>
      </c>
      <c r="FJ635" s="231"/>
      <c r="FL635" s="231"/>
    </row>
    <row r="636" spans="1:168" s="117" customFormat="1" ht="15" x14ac:dyDescent="0.25">
      <c r="A636" s="244"/>
      <c r="B636" s="243" t="s">
        <v>75</v>
      </c>
      <c r="C636" s="341" t="s">
        <v>79</v>
      </c>
      <c r="D636" s="341"/>
      <c r="E636" s="341"/>
      <c r="F636" s="245"/>
      <c r="G636" s="246"/>
      <c r="H636" s="246"/>
      <c r="I636" s="246"/>
      <c r="J636" s="249">
        <v>90.04</v>
      </c>
      <c r="K636" s="248">
        <v>1.1499999999999999</v>
      </c>
      <c r="L636" s="249">
        <v>157.38999999999999</v>
      </c>
      <c r="M636" s="248">
        <v>14.53</v>
      </c>
      <c r="N636" s="250">
        <v>2286.88</v>
      </c>
      <c r="EZ636" s="149"/>
      <c r="FA636" s="231"/>
      <c r="FB636" s="231"/>
      <c r="FC636" s="231"/>
      <c r="FD636" s="231"/>
      <c r="FG636" s="164" t="s">
        <v>79</v>
      </c>
      <c r="FJ636" s="231"/>
      <c r="FL636" s="231"/>
    </row>
    <row r="637" spans="1:168" s="117" customFormat="1" ht="15" x14ac:dyDescent="0.25">
      <c r="A637" s="244"/>
      <c r="B637" s="243" t="s">
        <v>80</v>
      </c>
      <c r="C637" s="341" t="s">
        <v>81</v>
      </c>
      <c r="D637" s="341"/>
      <c r="E637" s="341"/>
      <c r="F637" s="245"/>
      <c r="G637" s="246"/>
      <c r="H637" s="246"/>
      <c r="I637" s="246"/>
      <c r="J637" s="249">
        <v>5.0199999999999996</v>
      </c>
      <c r="K637" s="248">
        <v>1.1499999999999999</v>
      </c>
      <c r="L637" s="249">
        <v>8.77</v>
      </c>
      <c r="M637" s="248">
        <v>49.45</v>
      </c>
      <c r="N637" s="251">
        <v>433.68</v>
      </c>
      <c r="EZ637" s="149"/>
      <c r="FA637" s="231"/>
      <c r="FB637" s="231"/>
      <c r="FC637" s="231"/>
      <c r="FD637" s="231"/>
      <c r="FG637" s="164" t="s">
        <v>81</v>
      </c>
      <c r="FJ637" s="231"/>
      <c r="FL637" s="231"/>
    </row>
    <row r="638" spans="1:168" s="117" customFormat="1" ht="15" x14ac:dyDescent="0.25">
      <c r="A638" s="244"/>
      <c r="B638" s="243" t="s">
        <v>82</v>
      </c>
      <c r="C638" s="341" t="s">
        <v>83</v>
      </c>
      <c r="D638" s="341"/>
      <c r="E638" s="341"/>
      <c r="F638" s="245"/>
      <c r="G638" s="246"/>
      <c r="H638" s="246"/>
      <c r="I638" s="246"/>
      <c r="J638" s="249">
        <v>37.630000000000003</v>
      </c>
      <c r="K638" s="246"/>
      <c r="L638" s="249">
        <v>57.2</v>
      </c>
      <c r="M638" s="248">
        <v>9.1199999999999992</v>
      </c>
      <c r="N638" s="251">
        <v>521.66</v>
      </c>
      <c r="EZ638" s="149"/>
      <c r="FA638" s="231"/>
      <c r="FB638" s="231"/>
      <c r="FC638" s="231"/>
      <c r="FD638" s="231"/>
      <c r="FG638" s="164" t="s">
        <v>83</v>
      </c>
      <c r="FJ638" s="231"/>
      <c r="FL638" s="231"/>
    </row>
    <row r="639" spans="1:168" s="117" customFormat="1" ht="15" x14ac:dyDescent="0.25">
      <c r="A639" s="252"/>
      <c r="B639" s="243"/>
      <c r="C639" s="341" t="s">
        <v>65</v>
      </c>
      <c r="D639" s="341"/>
      <c r="E639" s="341"/>
      <c r="F639" s="245" t="s">
        <v>66</v>
      </c>
      <c r="G639" s="248">
        <v>29.68</v>
      </c>
      <c r="H639" s="269">
        <v>1.2649999999999999</v>
      </c>
      <c r="I639" s="274">
        <v>57.068703999999997</v>
      </c>
      <c r="J639" s="254"/>
      <c r="K639" s="246"/>
      <c r="L639" s="254"/>
      <c r="M639" s="246"/>
      <c r="N639" s="255"/>
      <c r="EZ639" s="149"/>
      <c r="FA639" s="231"/>
      <c r="FB639" s="231"/>
      <c r="FC639" s="231"/>
      <c r="FD639" s="231"/>
      <c r="FH639" s="164" t="s">
        <v>65</v>
      </c>
      <c r="FJ639" s="231"/>
      <c r="FL639" s="231"/>
    </row>
    <row r="640" spans="1:168" s="117" customFormat="1" ht="15" x14ac:dyDescent="0.25">
      <c r="A640" s="252"/>
      <c r="B640" s="243"/>
      <c r="C640" s="341" t="s">
        <v>84</v>
      </c>
      <c r="D640" s="341"/>
      <c r="E640" s="341"/>
      <c r="F640" s="245" t="s">
        <v>66</v>
      </c>
      <c r="G640" s="271">
        <v>0.4</v>
      </c>
      <c r="H640" s="248">
        <v>1.1499999999999999</v>
      </c>
      <c r="I640" s="270">
        <v>0.69920000000000004</v>
      </c>
      <c r="J640" s="254"/>
      <c r="K640" s="246"/>
      <c r="L640" s="254"/>
      <c r="M640" s="246"/>
      <c r="N640" s="255"/>
      <c r="EZ640" s="149"/>
      <c r="FA640" s="231"/>
      <c r="FB640" s="231"/>
      <c r="FC640" s="231"/>
      <c r="FD640" s="231"/>
      <c r="FH640" s="164" t="s">
        <v>84</v>
      </c>
      <c r="FJ640" s="231"/>
      <c r="FL640" s="231"/>
    </row>
    <row r="641" spans="1:168" s="117" customFormat="1" ht="15" x14ac:dyDescent="0.25">
      <c r="A641" s="240"/>
      <c r="B641" s="243"/>
      <c r="C641" s="344" t="s">
        <v>67</v>
      </c>
      <c r="D641" s="344"/>
      <c r="E641" s="344"/>
      <c r="F641" s="256"/>
      <c r="G641" s="257"/>
      <c r="H641" s="257"/>
      <c r="I641" s="257"/>
      <c r="J641" s="259">
        <v>406.66</v>
      </c>
      <c r="K641" s="257"/>
      <c r="L641" s="259">
        <v>751.03</v>
      </c>
      <c r="M641" s="257"/>
      <c r="N641" s="260">
        <v>29335.5</v>
      </c>
      <c r="EZ641" s="149"/>
      <c r="FA641" s="231"/>
      <c r="FB641" s="231"/>
      <c r="FC641" s="231"/>
      <c r="FD641" s="231"/>
      <c r="FI641" s="164" t="s">
        <v>67</v>
      </c>
      <c r="FJ641" s="231"/>
      <c r="FL641" s="231"/>
    </row>
    <row r="642" spans="1:168" s="117" customFormat="1" ht="15" x14ac:dyDescent="0.25">
      <c r="A642" s="252"/>
      <c r="B642" s="243"/>
      <c r="C642" s="341" t="s">
        <v>68</v>
      </c>
      <c r="D642" s="341"/>
      <c r="E642" s="341"/>
      <c r="F642" s="245"/>
      <c r="G642" s="246"/>
      <c r="H642" s="246"/>
      <c r="I642" s="246"/>
      <c r="J642" s="254"/>
      <c r="K642" s="246"/>
      <c r="L642" s="249">
        <v>545.21</v>
      </c>
      <c r="M642" s="246"/>
      <c r="N642" s="250">
        <v>26960.639999999999</v>
      </c>
      <c r="EZ642" s="149"/>
      <c r="FA642" s="231"/>
      <c r="FB642" s="231"/>
      <c r="FC642" s="231"/>
      <c r="FD642" s="231"/>
      <c r="FH642" s="164" t="s">
        <v>68</v>
      </c>
      <c r="FJ642" s="231"/>
      <c r="FL642" s="231"/>
    </row>
    <row r="643" spans="1:168" s="117" customFormat="1" ht="23.25" x14ac:dyDescent="0.25">
      <c r="A643" s="252"/>
      <c r="B643" s="243" t="s">
        <v>649</v>
      </c>
      <c r="C643" s="341" t="s">
        <v>650</v>
      </c>
      <c r="D643" s="341"/>
      <c r="E643" s="341"/>
      <c r="F643" s="245" t="s">
        <v>71</v>
      </c>
      <c r="G643" s="261">
        <v>97</v>
      </c>
      <c r="H643" s="246"/>
      <c r="I643" s="261">
        <v>97</v>
      </c>
      <c r="J643" s="254"/>
      <c r="K643" s="246"/>
      <c r="L643" s="249">
        <v>528.85</v>
      </c>
      <c r="M643" s="246"/>
      <c r="N643" s="250">
        <v>26151.82</v>
      </c>
      <c r="EZ643" s="149"/>
      <c r="FA643" s="231"/>
      <c r="FB643" s="231"/>
      <c r="FC643" s="231"/>
      <c r="FD643" s="231"/>
      <c r="FH643" s="164" t="s">
        <v>650</v>
      </c>
      <c r="FJ643" s="231"/>
      <c r="FL643" s="231"/>
    </row>
    <row r="644" spans="1:168" s="117" customFormat="1" ht="23.25" x14ac:dyDescent="0.25">
      <c r="A644" s="252"/>
      <c r="B644" s="243" t="s">
        <v>651</v>
      </c>
      <c r="C644" s="341" t="s">
        <v>652</v>
      </c>
      <c r="D644" s="341"/>
      <c r="E644" s="341"/>
      <c r="F644" s="245" t="s">
        <v>71</v>
      </c>
      <c r="G644" s="261">
        <v>51</v>
      </c>
      <c r="H644" s="246"/>
      <c r="I644" s="261">
        <v>51</v>
      </c>
      <c r="J644" s="254"/>
      <c r="K644" s="246"/>
      <c r="L644" s="249">
        <v>278.06</v>
      </c>
      <c r="M644" s="246"/>
      <c r="N644" s="250">
        <v>13749.93</v>
      </c>
      <c r="EZ644" s="149"/>
      <c r="FA644" s="231"/>
      <c r="FB644" s="231"/>
      <c r="FC644" s="231"/>
      <c r="FD644" s="231"/>
      <c r="FH644" s="164" t="s">
        <v>652</v>
      </c>
      <c r="FJ644" s="231"/>
      <c r="FL644" s="231"/>
    </row>
    <row r="645" spans="1:168" s="117" customFormat="1" ht="15" x14ac:dyDescent="0.25">
      <c r="A645" s="262"/>
      <c r="B645" s="263"/>
      <c r="C645" s="342" t="s">
        <v>74</v>
      </c>
      <c r="D645" s="342"/>
      <c r="E645" s="342"/>
      <c r="F645" s="234"/>
      <c r="G645" s="235"/>
      <c r="H645" s="235"/>
      <c r="I645" s="235"/>
      <c r="J645" s="238"/>
      <c r="K645" s="235"/>
      <c r="L645" s="267">
        <v>1557.94</v>
      </c>
      <c r="M645" s="257"/>
      <c r="N645" s="265">
        <v>69237.25</v>
      </c>
      <c r="EZ645" s="149"/>
      <c r="FA645" s="231"/>
      <c r="FB645" s="231"/>
      <c r="FC645" s="231"/>
      <c r="FD645" s="231"/>
      <c r="FJ645" s="231" t="s">
        <v>74</v>
      </c>
      <c r="FL645" s="231"/>
    </row>
    <row r="646" spans="1:168" s="117" customFormat="1" ht="45" x14ac:dyDescent="0.25">
      <c r="A646" s="232" t="s">
        <v>732</v>
      </c>
      <c r="B646" s="233" t="s">
        <v>583</v>
      </c>
      <c r="C646" s="342" t="s">
        <v>584</v>
      </c>
      <c r="D646" s="342"/>
      <c r="E646" s="342"/>
      <c r="F646" s="234" t="s">
        <v>290</v>
      </c>
      <c r="G646" s="235">
        <v>155.04</v>
      </c>
      <c r="H646" s="236">
        <v>1</v>
      </c>
      <c r="I646" s="268">
        <v>155.04</v>
      </c>
      <c r="J646" s="264">
        <v>169.63</v>
      </c>
      <c r="K646" s="266">
        <v>1.04236</v>
      </c>
      <c r="L646" s="267">
        <v>27413.48</v>
      </c>
      <c r="M646" s="268">
        <v>9.1199999999999992</v>
      </c>
      <c r="N646" s="265">
        <v>250010.94</v>
      </c>
      <c r="EZ646" s="149"/>
      <c r="FA646" s="231"/>
      <c r="FB646" s="231" t="s">
        <v>584</v>
      </c>
      <c r="FC646" s="231" t="s">
        <v>9</v>
      </c>
      <c r="FD646" s="231" t="s">
        <v>9</v>
      </c>
      <c r="FJ646" s="231"/>
      <c r="FL646" s="231"/>
    </row>
    <row r="647" spans="1:168" s="117" customFormat="1" ht="15" x14ac:dyDescent="0.25">
      <c r="A647" s="240"/>
      <c r="B647" s="241"/>
      <c r="C647" s="341" t="s">
        <v>704</v>
      </c>
      <c r="D647" s="341"/>
      <c r="E647" s="341"/>
      <c r="F647" s="341"/>
      <c r="G647" s="341"/>
      <c r="H647" s="341"/>
      <c r="I647" s="341"/>
      <c r="J647" s="341"/>
      <c r="K647" s="341"/>
      <c r="L647" s="341"/>
      <c r="M647" s="341"/>
      <c r="N647" s="343"/>
      <c r="EZ647" s="149"/>
      <c r="FA647" s="231"/>
      <c r="FB647" s="231"/>
      <c r="FC647" s="231"/>
      <c r="FD647" s="231"/>
      <c r="FE647" s="164" t="s">
        <v>704</v>
      </c>
      <c r="FJ647" s="231"/>
      <c r="FL647" s="231"/>
    </row>
    <row r="648" spans="1:168" s="117" customFormat="1" ht="15" x14ac:dyDescent="0.25">
      <c r="A648" s="240"/>
      <c r="B648" s="241"/>
      <c r="C648" s="341" t="s">
        <v>687</v>
      </c>
      <c r="D648" s="341"/>
      <c r="E648" s="341"/>
      <c r="F648" s="341"/>
      <c r="G648" s="341"/>
      <c r="H648" s="341"/>
      <c r="I648" s="341"/>
      <c r="J648" s="341"/>
      <c r="K648" s="341"/>
      <c r="L648" s="341"/>
      <c r="M648" s="341"/>
      <c r="N648" s="343"/>
      <c r="EZ648" s="149"/>
      <c r="FA648" s="231"/>
      <c r="FB648" s="231"/>
      <c r="FC648" s="231"/>
      <c r="FD648" s="231"/>
      <c r="FJ648" s="231"/>
      <c r="FK648" s="164" t="s">
        <v>687</v>
      </c>
      <c r="FL648" s="231"/>
    </row>
    <row r="649" spans="1:168" s="117" customFormat="1" ht="15" x14ac:dyDescent="0.25">
      <c r="A649" s="242"/>
      <c r="B649" s="243"/>
      <c r="C649" s="336" t="s">
        <v>631</v>
      </c>
      <c r="D649" s="336"/>
      <c r="E649" s="336"/>
      <c r="F649" s="336"/>
      <c r="G649" s="336"/>
      <c r="H649" s="336"/>
      <c r="I649" s="336"/>
      <c r="J649" s="336"/>
      <c r="K649" s="336"/>
      <c r="L649" s="336"/>
      <c r="M649" s="336"/>
      <c r="N649" s="345"/>
      <c r="EZ649" s="149"/>
      <c r="FA649" s="231"/>
      <c r="FB649" s="231"/>
      <c r="FC649" s="231"/>
      <c r="FD649" s="231"/>
      <c r="FF649" s="164" t="s">
        <v>631</v>
      </c>
      <c r="FJ649" s="231"/>
      <c r="FL649" s="231"/>
    </row>
    <row r="650" spans="1:168" s="117" customFormat="1" ht="15" x14ac:dyDescent="0.25">
      <c r="A650" s="242"/>
      <c r="B650" s="243"/>
      <c r="C650" s="336" t="s">
        <v>632</v>
      </c>
      <c r="D650" s="336"/>
      <c r="E650" s="336"/>
      <c r="F650" s="336"/>
      <c r="G650" s="336"/>
      <c r="H650" s="336"/>
      <c r="I650" s="336"/>
      <c r="J650" s="336"/>
      <c r="K650" s="336"/>
      <c r="L650" s="336"/>
      <c r="M650" s="336"/>
      <c r="N650" s="345"/>
      <c r="EZ650" s="149"/>
      <c r="FA650" s="231"/>
      <c r="FB650" s="231"/>
      <c r="FC650" s="231"/>
      <c r="FD650" s="231"/>
      <c r="FF650" s="164" t="s">
        <v>632</v>
      </c>
      <c r="FJ650" s="231"/>
      <c r="FL650" s="231"/>
    </row>
    <row r="651" spans="1:168" s="117" customFormat="1" ht="15" x14ac:dyDescent="0.25">
      <c r="A651" s="262"/>
      <c r="B651" s="263"/>
      <c r="C651" s="342" t="s">
        <v>74</v>
      </c>
      <c r="D651" s="342"/>
      <c r="E651" s="342"/>
      <c r="F651" s="234"/>
      <c r="G651" s="235"/>
      <c r="H651" s="235"/>
      <c r="I651" s="235"/>
      <c r="J651" s="238"/>
      <c r="K651" s="235"/>
      <c r="L651" s="267">
        <v>27413.48</v>
      </c>
      <c r="M651" s="257"/>
      <c r="N651" s="265">
        <v>250010.94</v>
      </c>
      <c r="EZ651" s="149"/>
      <c r="FA651" s="231"/>
      <c r="FB651" s="231"/>
      <c r="FC651" s="231"/>
      <c r="FD651" s="231"/>
      <c r="FJ651" s="231" t="s">
        <v>74</v>
      </c>
      <c r="FL651" s="231"/>
    </row>
    <row r="652" spans="1:168" s="117" customFormat="1" ht="34.5" x14ac:dyDescent="0.25">
      <c r="A652" s="232" t="s">
        <v>733</v>
      </c>
      <c r="B652" s="233" t="s">
        <v>683</v>
      </c>
      <c r="C652" s="342" t="s">
        <v>684</v>
      </c>
      <c r="D652" s="342"/>
      <c r="E652" s="342"/>
      <c r="F652" s="234" t="s">
        <v>647</v>
      </c>
      <c r="G652" s="235">
        <v>3.24</v>
      </c>
      <c r="H652" s="236">
        <v>1</v>
      </c>
      <c r="I652" s="268">
        <v>3.24</v>
      </c>
      <c r="J652" s="238"/>
      <c r="K652" s="235"/>
      <c r="L652" s="238"/>
      <c r="M652" s="235"/>
      <c r="N652" s="239"/>
      <c r="EZ652" s="149"/>
      <c r="FA652" s="231"/>
      <c r="FB652" s="231" t="s">
        <v>684</v>
      </c>
      <c r="FC652" s="231" t="s">
        <v>9</v>
      </c>
      <c r="FD652" s="231" t="s">
        <v>9</v>
      </c>
      <c r="FJ652" s="231"/>
      <c r="FL652" s="231"/>
    </row>
    <row r="653" spans="1:168" s="117" customFormat="1" ht="15" x14ac:dyDescent="0.25">
      <c r="A653" s="240"/>
      <c r="B653" s="241"/>
      <c r="C653" s="341" t="s">
        <v>734</v>
      </c>
      <c r="D653" s="341"/>
      <c r="E653" s="341"/>
      <c r="F653" s="341"/>
      <c r="G653" s="341"/>
      <c r="H653" s="341"/>
      <c r="I653" s="341"/>
      <c r="J653" s="341"/>
      <c r="K653" s="341"/>
      <c r="L653" s="341"/>
      <c r="M653" s="341"/>
      <c r="N653" s="343"/>
      <c r="EZ653" s="149"/>
      <c r="FA653" s="231"/>
      <c r="FB653" s="231"/>
      <c r="FC653" s="231"/>
      <c r="FD653" s="231"/>
      <c r="FE653" s="164" t="s">
        <v>734</v>
      </c>
      <c r="FJ653" s="231"/>
      <c r="FL653" s="231"/>
    </row>
    <row r="654" spans="1:168" s="117" customFormat="1" ht="68.25" x14ac:dyDescent="0.25">
      <c r="A654" s="242"/>
      <c r="B654" s="243" t="s">
        <v>624</v>
      </c>
      <c r="C654" s="336" t="s">
        <v>625</v>
      </c>
      <c r="D654" s="336"/>
      <c r="E654" s="336"/>
      <c r="F654" s="336"/>
      <c r="G654" s="336"/>
      <c r="H654" s="336"/>
      <c r="I654" s="336"/>
      <c r="J654" s="336"/>
      <c r="K654" s="336"/>
      <c r="L654" s="336"/>
      <c r="M654" s="336"/>
      <c r="N654" s="345"/>
      <c r="EZ654" s="149"/>
      <c r="FA654" s="231"/>
      <c r="FB654" s="231"/>
      <c r="FC654" s="231"/>
      <c r="FD654" s="231"/>
      <c r="FF654" s="164" t="s">
        <v>625</v>
      </c>
      <c r="FJ654" s="231"/>
      <c r="FL654" s="231"/>
    </row>
    <row r="655" spans="1:168" s="117" customFormat="1" ht="15" x14ac:dyDescent="0.25">
      <c r="A655" s="244"/>
      <c r="B655" s="243" t="s">
        <v>57</v>
      </c>
      <c r="C655" s="341" t="s">
        <v>64</v>
      </c>
      <c r="D655" s="341"/>
      <c r="E655" s="341"/>
      <c r="F655" s="245"/>
      <c r="G655" s="246"/>
      <c r="H655" s="246"/>
      <c r="I655" s="246"/>
      <c r="J655" s="249">
        <v>278.99</v>
      </c>
      <c r="K655" s="248">
        <v>1.1499999999999999</v>
      </c>
      <c r="L655" s="247">
        <v>1039.52</v>
      </c>
      <c r="M655" s="248">
        <v>49.45</v>
      </c>
      <c r="N655" s="250">
        <v>51404.26</v>
      </c>
      <c r="EZ655" s="149"/>
      <c r="FA655" s="231"/>
      <c r="FB655" s="231"/>
      <c r="FC655" s="231"/>
      <c r="FD655" s="231"/>
      <c r="FG655" s="164" t="s">
        <v>64</v>
      </c>
      <c r="FJ655" s="231"/>
      <c r="FL655" s="231"/>
    </row>
    <row r="656" spans="1:168" s="117" customFormat="1" ht="15" x14ac:dyDescent="0.25">
      <c r="A656" s="244"/>
      <c r="B656" s="243" t="s">
        <v>75</v>
      </c>
      <c r="C656" s="341" t="s">
        <v>79</v>
      </c>
      <c r="D656" s="341"/>
      <c r="E656" s="341"/>
      <c r="F656" s="245"/>
      <c r="G656" s="246"/>
      <c r="H656" s="246"/>
      <c r="I656" s="246"/>
      <c r="J656" s="249">
        <v>90.04</v>
      </c>
      <c r="K656" s="248">
        <v>1.1499999999999999</v>
      </c>
      <c r="L656" s="249">
        <v>335.49</v>
      </c>
      <c r="M656" s="248">
        <v>14.53</v>
      </c>
      <c r="N656" s="250">
        <v>4874.67</v>
      </c>
      <c r="EZ656" s="149"/>
      <c r="FA656" s="231"/>
      <c r="FB656" s="231"/>
      <c r="FC656" s="231"/>
      <c r="FD656" s="231"/>
      <c r="FG656" s="164" t="s">
        <v>79</v>
      </c>
      <c r="FJ656" s="231"/>
      <c r="FL656" s="231"/>
    </row>
    <row r="657" spans="1:168" s="117" customFormat="1" ht="15" x14ac:dyDescent="0.25">
      <c r="A657" s="244"/>
      <c r="B657" s="243" t="s">
        <v>80</v>
      </c>
      <c r="C657" s="341" t="s">
        <v>81</v>
      </c>
      <c r="D657" s="341"/>
      <c r="E657" s="341"/>
      <c r="F657" s="245"/>
      <c r="G657" s="246"/>
      <c r="H657" s="246"/>
      <c r="I657" s="246"/>
      <c r="J657" s="249">
        <v>5.0199999999999996</v>
      </c>
      <c r="K657" s="248">
        <v>1.1499999999999999</v>
      </c>
      <c r="L657" s="249">
        <v>18.7</v>
      </c>
      <c r="M657" s="248">
        <v>49.45</v>
      </c>
      <c r="N657" s="251">
        <v>924.72</v>
      </c>
      <c r="EZ657" s="149"/>
      <c r="FA657" s="231"/>
      <c r="FB657" s="231"/>
      <c r="FC657" s="231"/>
      <c r="FD657" s="231"/>
      <c r="FG657" s="164" t="s">
        <v>81</v>
      </c>
      <c r="FJ657" s="231"/>
      <c r="FL657" s="231"/>
    </row>
    <row r="658" spans="1:168" s="117" customFormat="1" ht="15" x14ac:dyDescent="0.25">
      <c r="A658" s="244"/>
      <c r="B658" s="243" t="s">
        <v>82</v>
      </c>
      <c r="C658" s="341" t="s">
        <v>83</v>
      </c>
      <c r="D658" s="341"/>
      <c r="E658" s="341"/>
      <c r="F658" s="245"/>
      <c r="G658" s="246"/>
      <c r="H658" s="246"/>
      <c r="I658" s="246"/>
      <c r="J658" s="249">
        <v>37.630000000000003</v>
      </c>
      <c r="K658" s="246"/>
      <c r="L658" s="249">
        <v>121.92</v>
      </c>
      <c r="M658" s="248">
        <v>9.1199999999999992</v>
      </c>
      <c r="N658" s="250">
        <v>1111.9100000000001</v>
      </c>
      <c r="EZ658" s="149"/>
      <c r="FA658" s="231"/>
      <c r="FB658" s="231"/>
      <c r="FC658" s="231"/>
      <c r="FD658" s="231"/>
      <c r="FG658" s="164" t="s">
        <v>83</v>
      </c>
      <c r="FJ658" s="231"/>
      <c r="FL658" s="231"/>
    </row>
    <row r="659" spans="1:168" s="117" customFormat="1" ht="15" x14ac:dyDescent="0.25">
      <c r="A659" s="252"/>
      <c r="B659" s="243"/>
      <c r="C659" s="341" t="s">
        <v>65</v>
      </c>
      <c r="D659" s="341"/>
      <c r="E659" s="341"/>
      <c r="F659" s="245" t="s">
        <v>66</v>
      </c>
      <c r="G659" s="248">
        <v>29.68</v>
      </c>
      <c r="H659" s="248">
        <v>1.1499999999999999</v>
      </c>
      <c r="I659" s="272">
        <v>110.58768000000001</v>
      </c>
      <c r="J659" s="254"/>
      <c r="K659" s="246"/>
      <c r="L659" s="254"/>
      <c r="M659" s="246"/>
      <c r="N659" s="255"/>
      <c r="EZ659" s="149"/>
      <c r="FA659" s="231"/>
      <c r="FB659" s="231"/>
      <c r="FC659" s="231"/>
      <c r="FD659" s="231"/>
      <c r="FH659" s="164" t="s">
        <v>65</v>
      </c>
      <c r="FJ659" s="231"/>
      <c r="FL659" s="231"/>
    </row>
    <row r="660" spans="1:168" s="117" customFormat="1" ht="15" x14ac:dyDescent="0.25">
      <c r="A660" s="252"/>
      <c r="B660" s="243"/>
      <c r="C660" s="341" t="s">
        <v>84</v>
      </c>
      <c r="D660" s="341"/>
      <c r="E660" s="341"/>
      <c r="F660" s="245" t="s">
        <v>66</v>
      </c>
      <c r="G660" s="271">
        <v>0.4</v>
      </c>
      <c r="H660" s="248">
        <v>1.1499999999999999</v>
      </c>
      <c r="I660" s="270">
        <v>1.4903999999999999</v>
      </c>
      <c r="J660" s="254"/>
      <c r="K660" s="246"/>
      <c r="L660" s="254"/>
      <c r="M660" s="246"/>
      <c r="N660" s="255"/>
      <c r="EZ660" s="149"/>
      <c r="FA660" s="231"/>
      <c r="FB660" s="231"/>
      <c r="FC660" s="231"/>
      <c r="FD660" s="231"/>
      <c r="FH660" s="164" t="s">
        <v>84</v>
      </c>
      <c r="FJ660" s="231"/>
      <c r="FL660" s="231"/>
    </row>
    <row r="661" spans="1:168" s="117" customFormat="1" ht="15" x14ac:dyDescent="0.25">
      <c r="A661" s="240"/>
      <c r="B661" s="243"/>
      <c r="C661" s="344" t="s">
        <v>67</v>
      </c>
      <c r="D661" s="344"/>
      <c r="E661" s="344"/>
      <c r="F661" s="256"/>
      <c r="G661" s="257"/>
      <c r="H661" s="257"/>
      <c r="I661" s="257"/>
      <c r="J661" s="259">
        <v>406.66</v>
      </c>
      <c r="K661" s="257"/>
      <c r="L661" s="258">
        <v>1496.93</v>
      </c>
      <c r="M661" s="257"/>
      <c r="N661" s="260">
        <v>57390.84</v>
      </c>
      <c r="EZ661" s="149"/>
      <c r="FA661" s="231"/>
      <c r="FB661" s="231"/>
      <c r="FC661" s="231"/>
      <c r="FD661" s="231"/>
      <c r="FI661" s="164" t="s">
        <v>67</v>
      </c>
      <c r="FJ661" s="231"/>
      <c r="FL661" s="231"/>
    </row>
    <row r="662" spans="1:168" s="117" customFormat="1" ht="15" x14ac:dyDescent="0.25">
      <c r="A662" s="252"/>
      <c r="B662" s="243"/>
      <c r="C662" s="341" t="s">
        <v>68</v>
      </c>
      <c r="D662" s="341"/>
      <c r="E662" s="341"/>
      <c r="F662" s="245"/>
      <c r="G662" s="246"/>
      <c r="H662" s="246"/>
      <c r="I662" s="246"/>
      <c r="J662" s="254"/>
      <c r="K662" s="246"/>
      <c r="L662" s="247">
        <v>1058.22</v>
      </c>
      <c r="M662" s="246"/>
      <c r="N662" s="250">
        <v>52328.98</v>
      </c>
      <c r="EZ662" s="149"/>
      <c r="FA662" s="231"/>
      <c r="FB662" s="231"/>
      <c r="FC662" s="231"/>
      <c r="FD662" s="231"/>
      <c r="FH662" s="164" t="s">
        <v>68</v>
      </c>
      <c r="FJ662" s="231"/>
      <c r="FL662" s="231"/>
    </row>
    <row r="663" spans="1:168" s="117" customFormat="1" ht="23.25" x14ac:dyDescent="0.25">
      <c r="A663" s="252"/>
      <c r="B663" s="243" t="s">
        <v>649</v>
      </c>
      <c r="C663" s="341" t="s">
        <v>650</v>
      </c>
      <c r="D663" s="341"/>
      <c r="E663" s="341"/>
      <c r="F663" s="245" t="s">
        <v>71</v>
      </c>
      <c r="G663" s="261">
        <v>97</v>
      </c>
      <c r="H663" s="246"/>
      <c r="I663" s="261">
        <v>97</v>
      </c>
      <c r="J663" s="254"/>
      <c r="K663" s="246"/>
      <c r="L663" s="247">
        <v>1026.47</v>
      </c>
      <c r="M663" s="246"/>
      <c r="N663" s="250">
        <v>50759.11</v>
      </c>
      <c r="EZ663" s="149"/>
      <c r="FA663" s="231"/>
      <c r="FB663" s="231"/>
      <c r="FC663" s="231"/>
      <c r="FD663" s="231"/>
      <c r="FH663" s="164" t="s">
        <v>650</v>
      </c>
      <c r="FJ663" s="231"/>
      <c r="FL663" s="231"/>
    </row>
    <row r="664" spans="1:168" s="117" customFormat="1" ht="23.25" x14ac:dyDescent="0.25">
      <c r="A664" s="252"/>
      <c r="B664" s="243" t="s">
        <v>651</v>
      </c>
      <c r="C664" s="341" t="s">
        <v>652</v>
      </c>
      <c r="D664" s="341"/>
      <c r="E664" s="341"/>
      <c r="F664" s="245" t="s">
        <v>71</v>
      </c>
      <c r="G664" s="261">
        <v>51</v>
      </c>
      <c r="H664" s="246"/>
      <c r="I664" s="261">
        <v>51</v>
      </c>
      <c r="J664" s="254"/>
      <c r="K664" s="246"/>
      <c r="L664" s="249">
        <v>539.69000000000005</v>
      </c>
      <c r="M664" s="246"/>
      <c r="N664" s="250">
        <v>26687.78</v>
      </c>
      <c r="EZ664" s="149"/>
      <c r="FA664" s="231"/>
      <c r="FB664" s="231"/>
      <c r="FC664" s="231"/>
      <c r="FD664" s="231"/>
      <c r="FH664" s="164" t="s">
        <v>652</v>
      </c>
      <c r="FJ664" s="231"/>
      <c r="FL664" s="231"/>
    </row>
    <row r="665" spans="1:168" s="117" customFormat="1" ht="15" x14ac:dyDescent="0.25">
      <c r="A665" s="262"/>
      <c r="B665" s="263"/>
      <c r="C665" s="342" t="s">
        <v>74</v>
      </c>
      <c r="D665" s="342"/>
      <c r="E665" s="342"/>
      <c r="F665" s="234"/>
      <c r="G665" s="235"/>
      <c r="H665" s="235"/>
      <c r="I665" s="235"/>
      <c r="J665" s="238"/>
      <c r="K665" s="235"/>
      <c r="L665" s="267">
        <v>3063.09</v>
      </c>
      <c r="M665" s="257"/>
      <c r="N665" s="265">
        <v>134837.73000000001</v>
      </c>
      <c r="EZ665" s="149"/>
      <c r="FA665" s="231"/>
      <c r="FB665" s="231"/>
      <c r="FC665" s="231"/>
      <c r="FD665" s="231"/>
      <c r="FJ665" s="231" t="s">
        <v>74</v>
      </c>
      <c r="FL665" s="231"/>
    </row>
    <row r="666" spans="1:168" s="117" customFormat="1" ht="45" x14ac:dyDescent="0.25">
      <c r="A666" s="232" t="s">
        <v>735</v>
      </c>
      <c r="B666" s="233" t="s">
        <v>583</v>
      </c>
      <c r="C666" s="342" t="s">
        <v>584</v>
      </c>
      <c r="D666" s="342"/>
      <c r="E666" s="342"/>
      <c r="F666" s="234" t="s">
        <v>290</v>
      </c>
      <c r="G666" s="235">
        <v>330.48</v>
      </c>
      <c r="H666" s="236">
        <v>1</v>
      </c>
      <c r="I666" s="268">
        <v>330.48</v>
      </c>
      <c r="J666" s="264">
        <v>169.63</v>
      </c>
      <c r="K666" s="266">
        <v>1.04236</v>
      </c>
      <c r="L666" s="267">
        <v>58434</v>
      </c>
      <c r="M666" s="268">
        <v>9.1199999999999992</v>
      </c>
      <c r="N666" s="265">
        <v>532918.07999999996</v>
      </c>
      <c r="EZ666" s="149"/>
      <c r="FA666" s="231"/>
      <c r="FB666" s="231" t="s">
        <v>584</v>
      </c>
      <c r="FC666" s="231" t="s">
        <v>9</v>
      </c>
      <c r="FD666" s="231" t="s">
        <v>9</v>
      </c>
      <c r="FJ666" s="231"/>
      <c r="FL666" s="231"/>
    </row>
    <row r="667" spans="1:168" s="117" customFormat="1" ht="15" x14ac:dyDescent="0.25">
      <c r="A667" s="240"/>
      <c r="B667" s="241"/>
      <c r="C667" s="341" t="s">
        <v>736</v>
      </c>
      <c r="D667" s="341"/>
      <c r="E667" s="341"/>
      <c r="F667" s="341"/>
      <c r="G667" s="341"/>
      <c r="H667" s="341"/>
      <c r="I667" s="341"/>
      <c r="J667" s="341"/>
      <c r="K667" s="341"/>
      <c r="L667" s="341"/>
      <c r="M667" s="341"/>
      <c r="N667" s="343"/>
      <c r="EZ667" s="149"/>
      <c r="FA667" s="231"/>
      <c r="FB667" s="231"/>
      <c r="FC667" s="231"/>
      <c r="FD667" s="231"/>
      <c r="FE667" s="164" t="s">
        <v>736</v>
      </c>
      <c r="FJ667" s="231"/>
      <c r="FL667" s="231"/>
    </row>
    <row r="668" spans="1:168" s="117" customFormat="1" ht="15" x14ac:dyDescent="0.25">
      <c r="A668" s="240"/>
      <c r="B668" s="241"/>
      <c r="C668" s="341" t="s">
        <v>687</v>
      </c>
      <c r="D668" s="341"/>
      <c r="E668" s="341"/>
      <c r="F668" s="341"/>
      <c r="G668" s="341"/>
      <c r="H668" s="341"/>
      <c r="I668" s="341"/>
      <c r="J668" s="341"/>
      <c r="K668" s="341"/>
      <c r="L668" s="341"/>
      <c r="M668" s="341"/>
      <c r="N668" s="343"/>
      <c r="EZ668" s="149"/>
      <c r="FA668" s="231"/>
      <c r="FB668" s="231"/>
      <c r="FC668" s="231"/>
      <c r="FD668" s="231"/>
      <c r="FJ668" s="231"/>
      <c r="FK668" s="164" t="s">
        <v>687</v>
      </c>
      <c r="FL668" s="231"/>
    </row>
    <row r="669" spans="1:168" s="117" customFormat="1" ht="15" x14ac:dyDescent="0.25">
      <c r="A669" s="242"/>
      <c r="B669" s="243"/>
      <c r="C669" s="336" t="s">
        <v>631</v>
      </c>
      <c r="D669" s="336"/>
      <c r="E669" s="336"/>
      <c r="F669" s="336"/>
      <c r="G669" s="336"/>
      <c r="H669" s="336"/>
      <c r="I669" s="336"/>
      <c r="J669" s="336"/>
      <c r="K669" s="336"/>
      <c r="L669" s="336"/>
      <c r="M669" s="336"/>
      <c r="N669" s="345"/>
      <c r="EZ669" s="149"/>
      <c r="FA669" s="231"/>
      <c r="FB669" s="231"/>
      <c r="FC669" s="231"/>
      <c r="FD669" s="231"/>
      <c r="FF669" s="164" t="s">
        <v>631</v>
      </c>
      <c r="FJ669" s="231"/>
      <c r="FL669" s="231"/>
    </row>
    <row r="670" spans="1:168" s="117" customFormat="1" ht="15" x14ac:dyDescent="0.25">
      <c r="A670" s="242"/>
      <c r="B670" s="243"/>
      <c r="C670" s="336" t="s">
        <v>632</v>
      </c>
      <c r="D670" s="336"/>
      <c r="E670" s="336"/>
      <c r="F670" s="336"/>
      <c r="G670" s="336"/>
      <c r="H670" s="336"/>
      <c r="I670" s="336"/>
      <c r="J670" s="336"/>
      <c r="K670" s="336"/>
      <c r="L670" s="336"/>
      <c r="M670" s="336"/>
      <c r="N670" s="345"/>
      <c r="EZ670" s="149"/>
      <c r="FA670" s="231"/>
      <c r="FB670" s="231"/>
      <c r="FC670" s="231"/>
      <c r="FD670" s="231"/>
      <c r="FF670" s="164" t="s">
        <v>632</v>
      </c>
      <c r="FJ670" s="231"/>
      <c r="FL670" s="231"/>
    </row>
    <row r="671" spans="1:168" s="117" customFormat="1" ht="15" x14ac:dyDescent="0.25">
      <c r="A671" s="262"/>
      <c r="B671" s="263"/>
      <c r="C671" s="342" t="s">
        <v>74</v>
      </c>
      <c r="D671" s="342"/>
      <c r="E671" s="342"/>
      <c r="F671" s="234"/>
      <c r="G671" s="235"/>
      <c r="H671" s="235"/>
      <c r="I671" s="235"/>
      <c r="J671" s="238"/>
      <c r="K671" s="235"/>
      <c r="L671" s="267">
        <v>58434</v>
      </c>
      <c r="M671" s="257"/>
      <c r="N671" s="265">
        <v>532918.07999999996</v>
      </c>
      <c r="EZ671" s="149"/>
      <c r="FA671" s="231"/>
      <c r="FB671" s="231"/>
      <c r="FC671" s="231"/>
      <c r="FD671" s="231"/>
      <c r="FJ671" s="231" t="s">
        <v>74</v>
      </c>
      <c r="FL671" s="231"/>
    </row>
    <row r="672" spans="1:168" s="117" customFormat="1" ht="34.5" x14ac:dyDescent="0.25">
      <c r="A672" s="232" t="s">
        <v>737</v>
      </c>
      <c r="B672" s="233" t="s">
        <v>683</v>
      </c>
      <c r="C672" s="342" t="s">
        <v>684</v>
      </c>
      <c r="D672" s="342"/>
      <c r="E672" s="342"/>
      <c r="F672" s="234" t="s">
        <v>647</v>
      </c>
      <c r="G672" s="235">
        <v>0.2</v>
      </c>
      <c r="H672" s="236">
        <v>1</v>
      </c>
      <c r="I672" s="277">
        <v>0.2</v>
      </c>
      <c r="J672" s="238"/>
      <c r="K672" s="235"/>
      <c r="L672" s="238"/>
      <c r="M672" s="235"/>
      <c r="N672" s="239"/>
      <c r="EZ672" s="149"/>
      <c r="FA672" s="231"/>
      <c r="FB672" s="231" t="s">
        <v>684</v>
      </c>
      <c r="FC672" s="231" t="s">
        <v>9</v>
      </c>
      <c r="FD672" s="231" t="s">
        <v>9</v>
      </c>
      <c r="FJ672" s="231"/>
      <c r="FL672" s="231"/>
    </row>
    <row r="673" spans="1:168" s="117" customFormat="1" ht="15" x14ac:dyDescent="0.25">
      <c r="A673" s="240"/>
      <c r="B673" s="241"/>
      <c r="C673" s="341" t="s">
        <v>707</v>
      </c>
      <c r="D673" s="341"/>
      <c r="E673" s="341"/>
      <c r="F673" s="341"/>
      <c r="G673" s="341"/>
      <c r="H673" s="341"/>
      <c r="I673" s="341"/>
      <c r="J673" s="341"/>
      <c r="K673" s="341"/>
      <c r="L673" s="341"/>
      <c r="M673" s="341"/>
      <c r="N673" s="343"/>
      <c r="EZ673" s="149"/>
      <c r="FA673" s="231"/>
      <c r="FB673" s="231"/>
      <c r="FC673" s="231"/>
      <c r="FD673" s="231"/>
      <c r="FE673" s="164" t="s">
        <v>707</v>
      </c>
      <c r="FJ673" s="231"/>
      <c r="FL673" s="231"/>
    </row>
    <row r="674" spans="1:168" s="117" customFormat="1" ht="68.25" x14ac:dyDescent="0.25">
      <c r="A674" s="242"/>
      <c r="B674" s="243" t="s">
        <v>624</v>
      </c>
      <c r="C674" s="336" t="s">
        <v>625</v>
      </c>
      <c r="D674" s="336"/>
      <c r="E674" s="336"/>
      <c r="F674" s="336"/>
      <c r="G674" s="336"/>
      <c r="H674" s="336"/>
      <c r="I674" s="336"/>
      <c r="J674" s="336"/>
      <c r="K674" s="336"/>
      <c r="L674" s="336"/>
      <c r="M674" s="336"/>
      <c r="N674" s="345"/>
      <c r="EZ674" s="149"/>
      <c r="FA674" s="231"/>
      <c r="FB674" s="231"/>
      <c r="FC674" s="231"/>
      <c r="FD674" s="231"/>
      <c r="FF674" s="164" t="s">
        <v>625</v>
      </c>
      <c r="FJ674" s="231"/>
      <c r="FL674" s="231"/>
    </row>
    <row r="675" spans="1:168" s="117" customFormat="1" ht="15" x14ac:dyDescent="0.25">
      <c r="A675" s="244"/>
      <c r="B675" s="243" t="s">
        <v>57</v>
      </c>
      <c r="C675" s="341" t="s">
        <v>64</v>
      </c>
      <c r="D675" s="341"/>
      <c r="E675" s="341"/>
      <c r="F675" s="245"/>
      <c r="G675" s="246"/>
      <c r="H675" s="246"/>
      <c r="I675" s="246"/>
      <c r="J675" s="249">
        <v>278.99</v>
      </c>
      <c r="K675" s="248">
        <v>1.1499999999999999</v>
      </c>
      <c r="L675" s="249">
        <v>64.17</v>
      </c>
      <c r="M675" s="248">
        <v>49.45</v>
      </c>
      <c r="N675" s="250">
        <v>3173.21</v>
      </c>
      <c r="EZ675" s="149"/>
      <c r="FA675" s="231"/>
      <c r="FB675" s="231"/>
      <c r="FC675" s="231"/>
      <c r="FD675" s="231"/>
      <c r="FG675" s="164" t="s">
        <v>64</v>
      </c>
      <c r="FJ675" s="231"/>
      <c r="FL675" s="231"/>
    </row>
    <row r="676" spans="1:168" s="117" customFormat="1" ht="15" x14ac:dyDescent="0.25">
      <c r="A676" s="244"/>
      <c r="B676" s="243" t="s">
        <v>75</v>
      </c>
      <c r="C676" s="341" t="s">
        <v>79</v>
      </c>
      <c r="D676" s="341"/>
      <c r="E676" s="341"/>
      <c r="F676" s="245"/>
      <c r="G676" s="246"/>
      <c r="H676" s="246"/>
      <c r="I676" s="246"/>
      <c r="J676" s="249">
        <v>90.04</v>
      </c>
      <c r="K676" s="248">
        <v>1.1499999999999999</v>
      </c>
      <c r="L676" s="249">
        <v>20.71</v>
      </c>
      <c r="M676" s="248">
        <v>14.53</v>
      </c>
      <c r="N676" s="251">
        <v>300.92</v>
      </c>
      <c r="EZ676" s="149"/>
      <c r="FA676" s="231"/>
      <c r="FB676" s="231"/>
      <c r="FC676" s="231"/>
      <c r="FD676" s="231"/>
      <c r="FG676" s="164" t="s">
        <v>79</v>
      </c>
      <c r="FJ676" s="231"/>
      <c r="FL676" s="231"/>
    </row>
    <row r="677" spans="1:168" s="117" customFormat="1" ht="15" x14ac:dyDescent="0.25">
      <c r="A677" s="244"/>
      <c r="B677" s="243" t="s">
        <v>80</v>
      </c>
      <c r="C677" s="341" t="s">
        <v>81</v>
      </c>
      <c r="D677" s="341"/>
      <c r="E677" s="341"/>
      <c r="F677" s="245"/>
      <c r="G677" s="246"/>
      <c r="H677" s="246"/>
      <c r="I677" s="246"/>
      <c r="J677" s="249">
        <v>5.0199999999999996</v>
      </c>
      <c r="K677" s="248">
        <v>1.1499999999999999</v>
      </c>
      <c r="L677" s="249">
        <v>1.1499999999999999</v>
      </c>
      <c r="M677" s="248">
        <v>49.45</v>
      </c>
      <c r="N677" s="251">
        <v>56.87</v>
      </c>
      <c r="EZ677" s="149"/>
      <c r="FA677" s="231"/>
      <c r="FB677" s="231"/>
      <c r="FC677" s="231"/>
      <c r="FD677" s="231"/>
      <c r="FG677" s="164" t="s">
        <v>81</v>
      </c>
      <c r="FJ677" s="231"/>
      <c r="FL677" s="231"/>
    </row>
    <row r="678" spans="1:168" s="117" customFormat="1" ht="15" x14ac:dyDescent="0.25">
      <c r="A678" s="244"/>
      <c r="B678" s="243" t="s">
        <v>82</v>
      </c>
      <c r="C678" s="341" t="s">
        <v>83</v>
      </c>
      <c r="D678" s="341"/>
      <c r="E678" s="341"/>
      <c r="F678" s="245"/>
      <c r="G678" s="246"/>
      <c r="H678" s="246"/>
      <c r="I678" s="246"/>
      <c r="J678" s="249">
        <v>37.630000000000003</v>
      </c>
      <c r="K678" s="246"/>
      <c r="L678" s="249">
        <v>7.53</v>
      </c>
      <c r="M678" s="248">
        <v>9.1199999999999992</v>
      </c>
      <c r="N678" s="251">
        <v>68.67</v>
      </c>
      <c r="EZ678" s="149"/>
      <c r="FA678" s="231"/>
      <c r="FB678" s="231"/>
      <c r="FC678" s="231"/>
      <c r="FD678" s="231"/>
      <c r="FG678" s="164" t="s">
        <v>83</v>
      </c>
      <c r="FJ678" s="231"/>
      <c r="FL678" s="231"/>
    </row>
    <row r="679" spans="1:168" s="117" customFormat="1" ht="15" x14ac:dyDescent="0.25">
      <c r="A679" s="252"/>
      <c r="B679" s="243"/>
      <c r="C679" s="341" t="s">
        <v>65</v>
      </c>
      <c r="D679" s="341"/>
      <c r="E679" s="341"/>
      <c r="F679" s="245" t="s">
        <v>66</v>
      </c>
      <c r="G679" s="248">
        <v>29.68</v>
      </c>
      <c r="H679" s="248">
        <v>1.1499999999999999</v>
      </c>
      <c r="I679" s="270">
        <v>6.8263999999999996</v>
      </c>
      <c r="J679" s="254"/>
      <c r="K679" s="246"/>
      <c r="L679" s="254"/>
      <c r="M679" s="246"/>
      <c r="N679" s="255"/>
      <c r="EZ679" s="149"/>
      <c r="FA679" s="231"/>
      <c r="FB679" s="231"/>
      <c r="FC679" s="231"/>
      <c r="FD679" s="231"/>
      <c r="FH679" s="164" t="s">
        <v>65</v>
      </c>
      <c r="FJ679" s="231"/>
      <c r="FL679" s="231"/>
    </row>
    <row r="680" spans="1:168" s="117" customFormat="1" ht="15" x14ac:dyDescent="0.25">
      <c r="A680" s="252"/>
      <c r="B680" s="243"/>
      <c r="C680" s="341" t="s">
        <v>84</v>
      </c>
      <c r="D680" s="341"/>
      <c r="E680" s="341"/>
      <c r="F680" s="245" t="s">
        <v>66</v>
      </c>
      <c r="G680" s="271">
        <v>0.4</v>
      </c>
      <c r="H680" s="248">
        <v>1.1499999999999999</v>
      </c>
      <c r="I680" s="269">
        <v>9.1999999999999998E-2</v>
      </c>
      <c r="J680" s="254"/>
      <c r="K680" s="246"/>
      <c r="L680" s="254"/>
      <c r="M680" s="246"/>
      <c r="N680" s="255"/>
      <c r="EZ680" s="149"/>
      <c r="FA680" s="231"/>
      <c r="FB680" s="231"/>
      <c r="FC680" s="231"/>
      <c r="FD680" s="231"/>
      <c r="FH680" s="164" t="s">
        <v>84</v>
      </c>
      <c r="FJ680" s="231"/>
      <c r="FL680" s="231"/>
    </row>
    <row r="681" spans="1:168" s="117" customFormat="1" ht="15" x14ac:dyDescent="0.25">
      <c r="A681" s="240"/>
      <c r="B681" s="243"/>
      <c r="C681" s="344" t="s">
        <v>67</v>
      </c>
      <c r="D681" s="344"/>
      <c r="E681" s="344"/>
      <c r="F681" s="256"/>
      <c r="G681" s="257"/>
      <c r="H681" s="257"/>
      <c r="I681" s="257"/>
      <c r="J681" s="259">
        <v>406.66</v>
      </c>
      <c r="K681" s="257"/>
      <c r="L681" s="259">
        <v>92.41</v>
      </c>
      <c r="M681" s="257"/>
      <c r="N681" s="260">
        <v>3542.8</v>
      </c>
      <c r="EZ681" s="149"/>
      <c r="FA681" s="231"/>
      <c r="FB681" s="231"/>
      <c r="FC681" s="231"/>
      <c r="FD681" s="231"/>
      <c r="FI681" s="164" t="s">
        <v>67</v>
      </c>
      <c r="FJ681" s="231"/>
      <c r="FL681" s="231"/>
    </row>
    <row r="682" spans="1:168" s="117" customFormat="1" ht="15" x14ac:dyDescent="0.25">
      <c r="A682" s="252"/>
      <c r="B682" s="243"/>
      <c r="C682" s="341" t="s">
        <v>68</v>
      </c>
      <c r="D682" s="341"/>
      <c r="E682" s="341"/>
      <c r="F682" s="245"/>
      <c r="G682" s="246"/>
      <c r="H682" s="246"/>
      <c r="I682" s="246"/>
      <c r="J682" s="254"/>
      <c r="K682" s="246"/>
      <c r="L682" s="249">
        <v>65.319999999999993</v>
      </c>
      <c r="M682" s="246"/>
      <c r="N682" s="250">
        <v>3230.08</v>
      </c>
      <c r="EZ682" s="149"/>
      <c r="FA682" s="231"/>
      <c r="FB682" s="231"/>
      <c r="FC682" s="231"/>
      <c r="FD682" s="231"/>
      <c r="FH682" s="164" t="s">
        <v>68</v>
      </c>
      <c r="FJ682" s="231"/>
      <c r="FL682" s="231"/>
    </row>
    <row r="683" spans="1:168" s="117" customFormat="1" ht="23.25" x14ac:dyDescent="0.25">
      <c r="A683" s="252"/>
      <c r="B683" s="243" t="s">
        <v>649</v>
      </c>
      <c r="C683" s="341" t="s">
        <v>650</v>
      </c>
      <c r="D683" s="341"/>
      <c r="E683" s="341"/>
      <c r="F683" s="245" t="s">
        <v>71</v>
      </c>
      <c r="G683" s="261">
        <v>97</v>
      </c>
      <c r="H683" s="246"/>
      <c r="I683" s="261">
        <v>97</v>
      </c>
      <c r="J683" s="254"/>
      <c r="K683" s="246"/>
      <c r="L683" s="249">
        <v>63.36</v>
      </c>
      <c r="M683" s="246"/>
      <c r="N683" s="250">
        <v>3133.18</v>
      </c>
      <c r="EZ683" s="149"/>
      <c r="FA683" s="231"/>
      <c r="FB683" s="231"/>
      <c r="FC683" s="231"/>
      <c r="FD683" s="231"/>
      <c r="FH683" s="164" t="s">
        <v>650</v>
      </c>
      <c r="FJ683" s="231"/>
      <c r="FL683" s="231"/>
    </row>
    <row r="684" spans="1:168" s="117" customFormat="1" ht="23.25" x14ac:dyDescent="0.25">
      <c r="A684" s="252"/>
      <c r="B684" s="243" t="s">
        <v>651</v>
      </c>
      <c r="C684" s="341" t="s">
        <v>652</v>
      </c>
      <c r="D684" s="341"/>
      <c r="E684" s="341"/>
      <c r="F684" s="245" t="s">
        <v>71</v>
      </c>
      <c r="G684" s="261">
        <v>51</v>
      </c>
      <c r="H684" s="246"/>
      <c r="I684" s="261">
        <v>51</v>
      </c>
      <c r="J684" s="254"/>
      <c r="K684" s="246"/>
      <c r="L684" s="249">
        <v>33.31</v>
      </c>
      <c r="M684" s="246"/>
      <c r="N684" s="250">
        <v>1647.34</v>
      </c>
      <c r="EZ684" s="149"/>
      <c r="FA684" s="231"/>
      <c r="FB684" s="231"/>
      <c r="FC684" s="231"/>
      <c r="FD684" s="231"/>
      <c r="FH684" s="164" t="s">
        <v>652</v>
      </c>
      <c r="FJ684" s="231"/>
      <c r="FL684" s="231"/>
    </row>
    <row r="685" spans="1:168" s="117" customFormat="1" ht="15" x14ac:dyDescent="0.25">
      <c r="A685" s="262"/>
      <c r="B685" s="263"/>
      <c r="C685" s="342" t="s">
        <v>74</v>
      </c>
      <c r="D685" s="342"/>
      <c r="E685" s="342"/>
      <c r="F685" s="234"/>
      <c r="G685" s="235"/>
      <c r="H685" s="235"/>
      <c r="I685" s="235"/>
      <c r="J685" s="238"/>
      <c r="K685" s="235"/>
      <c r="L685" s="264">
        <v>189.08</v>
      </c>
      <c r="M685" s="257"/>
      <c r="N685" s="265">
        <v>8323.32</v>
      </c>
      <c r="EZ685" s="149"/>
      <c r="FA685" s="231"/>
      <c r="FB685" s="231"/>
      <c r="FC685" s="231"/>
      <c r="FD685" s="231"/>
      <c r="FJ685" s="231" t="s">
        <v>74</v>
      </c>
      <c r="FL685" s="231"/>
    </row>
    <row r="686" spans="1:168" s="117" customFormat="1" ht="45" x14ac:dyDescent="0.25">
      <c r="A686" s="232" t="s">
        <v>738</v>
      </c>
      <c r="B686" s="233" t="s">
        <v>583</v>
      </c>
      <c r="C686" s="342" t="s">
        <v>584</v>
      </c>
      <c r="D686" s="342"/>
      <c r="E686" s="342"/>
      <c r="F686" s="234" t="s">
        <v>290</v>
      </c>
      <c r="G686" s="235">
        <v>20.399999999999999</v>
      </c>
      <c r="H686" s="236">
        <v>1</v>
      </c>
      <c r="I686" s="277">
        <v>20.399999999999999</v>
      </c>
      <c r="J686" s="264">
        <v>169.63</v>
      </c>
      <c r="K686" s="266">
        <v>1.04236</v>
      </c>
      <c r="L686" s="267">
        <v>3607.04</v>
      </c>
      <c r="M686" s="268">
        <v>9.1199999999999992</v>
      </c>
      <c r="N686" s="265">
        <v>32896.199999999997</v>
      </c>
      <c r="EZ686" s="149"/>
      <c r="FA686" s="231"/>
      <c r="FB686" s="231" t="s">
        <v>584</v>
      </c>
      <c r="FC686" s="231" t="s">
        <v>9</v>
      </c>
      <c r="FD686" s="231" t="s">
        <v>9</v>
      </c>
      <c r="FJ686" s="231"/>
      <c r="FL686" s="231"/>
    </row>
    <row r="687" spans="1:168" s="117" customFormat="1" ht="15" x14ac:dyDescent="0.25">
      <c r="A687" s="240"/>
      <c r="B687" s="241"/>
      <c r="C687" s="341" t="s">
        <v>708</v>
      </c>
      <c r="D687" s="341"/>
      <c r="E687" s="341"/>
      <c r="F687" s="341"/>
      <c r="G687" s="341"/>
      <c r="H687" s="341"/>
      <c r="I687" s="341"/>
      <c r="J687" s="341"/>
      <c r="K687" s="341"/>
      <c r="L687" s="341"/>
      <c r="M687" s="341"/>
      <c r="N687" s="343"/>
      <c r="EZ687" s="149"/>
      <c r="FA687" s="231"/>
      <c r="FB687" s="231"/>
      <c r="FC687" s="231"/>
      <c r="FD687" s="231"/>
      <c r="FE687" s="164" t="s">
        <v>708</v>
      </c>
      <c r="FJ687" s="231"/>
      <c r="FL687" s="231"/>
    </row>
    <row r="688" spans="1:168" s="117" customFormat="1" ht="15" x14ac:dyDescent="0.25">
      <c r="A688" s="240"/>
      <c r="B688" s="241"/>
      <c r="C688" s="341" t="s">
        <v>687</v>
      </c>
      <c r="D688" s="341"/>
      <c r="E688" s="341"/>
      <c r="F688" s="341"/>
      <c r="G688" s="341"/>
      <c r="H688" s="341"/>
      <c r="I688" s="341"/>
      <c r="J688" s="341"/>
      <c r="K688" s="341"/>
      <c r="L688" s="341"/>
      <c r="M688" s="341"/>
      <c r="N688" s="343"/>
      <c r="EZ688" s="149"/>
      <c r="FA688" s="231"/>
      <c r="FB688" s="231"/>
      <c r="FC688" s="231"/>
      <c r="FD688" s="231"/>
      <c r="FJ688" s="231"/>
      <c r="FK688" s="164" t="s">
        <v>687</v>
      </c>
      <c r="FL688" s="231"/>
    </row>
    <row r="689" spans="1:168" s="117" customFormat="1" ht="15" x14ac:dyDescent="0.25">
      <c r="A689" s="242"/>
      <c r="B689" s="243"/>
      <c r="C689" s="336" t="s">
        <v>631</v>
      </c>
      <c r="D689" s="336"/>
      <c r="E689" s="336"/>
      <c r="F689" s="336"/>
      <c r="G689" s="336"/>
      <c r="H689" s="336"/>
      <c r="I689" s="336"/>
      <c r="J689" s="336"/>
      <c r="K689" s="336"/>
      <c r="L689" s="336"/>
      <c r="M689" s="336"/>
      <c r="N689" s="345"/>
      <c r="EZ689" s="149"/>
      <c r="FA689" s="231"/>
      <c r="FB689" s="231"/>
      <c r="FC689" s="231"/>
      <c r="FD689" s="231"/>
      <c r="FF689" s="164" t="s">
        <v>631</v>
      </c>
      <c r="FJ689" s="231"/>
      <c r="FL689" s="231"/>
    </row>
    <row r="690" spans="1:168" s="117" customFormat="1" ht="15" x14ac:dyDescent="0.25">
      <c r="A690" s="242"/>
      <c r="B690" s="243"/>
      <c r="C690" s="336" t="s">
        <v>632</v>
      </c>
      <c r="D690" s="336"/>
      <c r="E690" s="336"/>
      <c r="F690" s="336"/>
      <c r="G690" s="336"/>
      <c r="H690" s="336"/>
      <c r="I690" s="336"/>
      <c r="J690" s="336"/>
      <c r="K690" s="336"/>
      <c r="L690" s="336"/>
      <c r="M690" s="336"/>
      <c r="N690" s="345"/>
      <c r="EZ690" s="149"/>
      <c r="FA690" s="231"/>
      <c r="FB690" s="231"/>
      <c r="FC690" s="231"/>
      <c r="FD690" s="231"/>
      <c r="FF690" s="164" t="s">
        <v>632</v>
      </c>
      <c r="FJ690" s="231"/>
      <c r="FL690" s="231"/>
    </row>
    <row r="691" spans="1:168" s="117" customFormat="1" ht="15" x14ac:dyDescent="0.25">
      <c r="A691" s="262"/>
      <c r="B691" s="263"/>
      <c r="C691" s="342" t="s">
        <v>74</v>
      </c>
      <c r="D691" s="342"/>
      <c r="E691" s="342"/>
      <c r="F691" s="234"/>
      <c r="G691" s="235"/>
      <c r="H691" s="235"/>
      <c r="I691" s="235"/>
      <c r="J691" s="238"/>
      <c r="K691" s="235"/>
      <c r="L691" s="267">
        <v>3607.04</v>
      </c>
      <c r="M691" s="257"/>
      <c r="N691" s="265">
        <v>32896.199999999997</v>
      </c>
      <c r="EZ691" s="149"/>
      <c r="FA691" s="231"/>
      <c r="FB691" s="231"/>
      <c r="FC691" s="231"/>
      <c r="FD691" s="231"/>
      <c r="FJ691" s="231" t="s">
        <v>74</v>
      </c>
      <c r="FL691" s="231"/>
    </row>
    <row r="692" spans="1:168" s="117" customFormat="1" ht="34.5" x14ac:dyDescent="0.25">
      <c r="A692" s="232" t="s">
        <v>739</v>
      </c>
      <c r="B692" s="233" t="s">
        <v>683</v>
      </c>
      <c r="C692" s="342" t="s">
        <v>684</v>
      </c>
      <c r="D692" s="342"/>
      <c r="E692" s="342"/>
      <c r="F692" s="234" t="s">
        <v>647</v>
      </c>
      <c r="G692" s="235">
        <v>0.4</v>
      </c>
      <c r="H692" s="236">
        <v>1</v>
      </c>
      <c r="I692" s="277">
        <v>0.4</v>
      </c>
      <c r="J692" s="238"/>
      <c r="K692" s="235"/>
      <c r="L692" s="238"/>
      <c r="M692" s="235"/>
      <c r="N692" s="239"/>
      <c r="EZ692" s="149"/>
      <c r="FA692" s="231"/>
      <c r="FB692" s="231" t="s">
        <v>684</v>
      </c>
      <c r="FC692" s="231" t="s">
        <v>9</v>
      </c>
      <c r="FD692" s="231" t="s">
        <v>9</v>
      </c>
      <c r="FJ692" s="231"/>
      <c r="FL692" s="231"/>
    </row>
    <row r="693" spans="1:168" s="117" customFormat="1" ht="15" x14ac:dyDescent="0.25">
      <c r="A693" s="240"/>
      <c r="B693" s="241"/>
      <c r="C693" s="341" t="s">
        <v>709</v>
      </c>
      <c r="D693" s="341"/>
      <c r="E693" s="341"/>
      <c r="F693" s="341"/>
      <c r="G693" s="341"/>
      <c r="H693" s="341"/>
      <c r="I693" s="341"/>
      <c r="J693" s="341"/>
      <c r="K693" s="341"/>
      <c r="L693" s="341"/>
      <c r="M693" s="341"/>
      <c r="N693" s="343"/>
      <c r="EZ693" s="149"/>
      <c r="FA693" s="231"/>
      <c r="FB693" s="231"/>
      <c r="FC693" s="231"/>
      <c r="FD693" s="231"/>
      <c r="FE693" s="164" t="s">
        <v>709</v>
      </c>
      <c r="FJ693" s="231"/>
      <c r="FL693" s="231"/>
    </row>
    <row r="694" spans="1:168" s="117" customFormat="1" ht="68.25" x14ac:dyDescent="0.25">
      <c r="A694" s="242"/>
      <c r="B694" s="243" t="s">
        <v>624</v>
      </c>
      <c r="C694" s="336" t="s">
        <v>625</v>
      </c>
      <c r="D694" s="336"/>
      <c r="E694" s="336"/>
      <c r="F694" s="336"/>
      <c r="G694" s="336"/>
      <c r="H694" s="336"/>
      <c r="I694" s="336"/>
      <c r="J694" s="336"/>
      <c r="K694" s="336"/>
      <c r="L694" s="336"/>
      <c r="M694" s="336"/>
      <c r="N694" s="345"/>
      <c r="EZ694" s="149"/>
      <c r="FA694" s="231"/>
      <c r="FB694" s="231"/>
      <c r="FC694" s="231"/>
      <c r="FD694" s="231"/>
      <c r="FF694" s="164" t="s">
        <v>625</v>
      </c>
      <c r="FJ694" s="231"/>
      <c r="FL694" s="231"/>
    </row>
    <row r="695" spans="1:168" s="117" customFormat="1" ht="15" x14ac:dyDescent="0.25">
      <c r="A695" s="244"/>
      <c r="B695" s="243" t="s">
        <v>57</v>
      </c>
      <c r="C695" s="341" t="s">
        <v>64</v>
      </c>
      <c r="D695" s="341"/>
      <c r="E695" s="341"/>
      <c r="F695" s="245"/>
      <c r="G695" s="246"/>
      <c r="H695" s="246"/>
      <c r="I695" s="246"/>
      <c r="J695" s="249">
        <v>278.99</v>
      </c>
      <c r="K695" s="248">
        <v>1.1499999999999999</v>
      </c>
      <c r="L695" s="249">
        <v>128.34</v>
      </c>
      <c r="M695" s="248">
        <v>49.45</v>
      </c>
      <c r="N695" s="250">
        <v>6346.41</v>
      </c>
      <c r="EZ695" s="149"/>
      <c r="FA695" s="231"/>
      <c r="FB695" s="231"/>
      <c r="FC695" s="231"/>
      <c r="FD695" s="231"/>
      <c r="FG695" s="164" t="s">
        <v>64</v>
      </c>
      <c r="FJ695" s="231"/>
      <c r="FL695" s="231"/>
    </row>
    <row r="696" spans="1:168" s="117" customFormat="1" ht="15" x14ac:dyDescent="0.25">
      <c r="A696" s="244"/>
      <c r="B696" s="243" t="s">
        <v>75</v>
      </c>
      <c r="C696" s="341" t="s">
        <v>79</v>
      </c>
      <c r="D696" s="341"/>
      <c r="E696" s="341"/>
      <c r="F696" s="245"/>
      <c r="G696" s="246"/>
      <c r="H696" s="246"/>
      <c r="I696" s="246"/>
      <c r="J696" s="249">
        <v>90.04</v>
      </c>
      <c r="K696" s="248">
        <v>1.1499999999999999</v>
      </c>
      <c r="L696" s="249">
        <v>41.42</v>
      </c>
      <c r="M696" s="248">
        <v>14.53</v>
      </c>
      <c r="N696" s="251">
        <v>601.83000000000004</v>
      </c>
      <c r="EZ696" s="149"/>
      <c r="FA696" s="231"/>
      <c r="FB696" s="231"/>
      <c r="FC696" s="231"/>
      <c r="FD696" s="231"/>
      <c r="FG696" s="164" t="s">
        <v>79</v>
      </c>
      <c r="FJ696" s="231"/>
      <c r="FL696" s="231"/>
    </row>
    <row r="697" spans="1:168" s="117" customFormat="1" ht="15" x14ac:dyDescent="0.25">
      <c r="A697" s="244"/>
      <c r="B697" s="243" t="s">
        <v>80</v>
      </c>
      <c r="C697" s="341" t="s">
        <v>81</v>
      </c>
      <c r="D697" s="341"/>
      <c r="E697" s="341"/>
      <c r="F697" s="245"/>
      <c r="G697" s="246"/>
      <c r="H697" s="246"/>
      <c r="I697" s="246"/>
      <c r="J697" s="249">
        <v>5.0199999999999996</v>
      </c>
      <c r="K697" s="248">
        <v>1.1499999999999999</v>
      </c>
      <c r="L697" s="249">
        <v>2.31</v>
      </c>
      <c r="M697" s="248">
        <v>49.45</v>
      </c>
      <c r="N697" s="251">
        <v>114.23</v>
      </c>
      <c r="EZ697" s="149"/>
      <c r="FA697" s="231"/>
      <c r="FB697" s="231"/>
      <c r="FC697" s="231"/>
      <c r="FD697" s="231"/>
      <c r="FG697" s="164" t="s">
        <v>81</v>
      </c>
      <c r="FJ697" s="231"/>
      <c r="FL697" s="231"/>
    </row>
    <row r="698" spans="1:168" s="117" customFormat="1" ht="15" x14ac:dyDescent="0.25">
      <c r="A698" s="244"/>
      <c r="B698" s="243" t="s">
        <v>82</v>
      </c>
      <c r="C698" s="341" t="s">
        <v>83</v>
      </c>
      <c r="D698" s="341"/>
      <c r="E698" s="341"/>
      <c r="F698" s="245"/>
      <c r="G698" s="246"/>
      <c r="H698" s="246"/>
      <c r="I698" s="246"/>
      <c r="J698" s="249">
        <v>37.630000000000003</v>
      </c>
      <c r="K698" s="246"/>
      <c r="L698" s="249">
        <v>15.05</v>
      </c>
      <c r="M698" s="248">
        <v>9.1199999999999992</v>
      </c>
      <c r="N698" s="251">
        <v>137.26</v>
      </c>
      <c r="EZ698" s="149"/>
      <c r="FA698" s="231"/>
      <c r="FB698" s="231"/>
      <c r="FC698" s="231"/>
      <c r="FD698" s="231"/>
      <c r="FG698" s="164" t="s">
        <v>83</v>
      </c>
      <c r="FJ698" s="231"/>
      <c r="FL698" s="231"/>
    </row>
    <row r="699" spans="1:168" s="117" customFormat="1" ht="15" x14ac:dyDescent="0.25">
      <c r="A699" s="252"/>
      <c r="B699" s="243"/>
      <c r="C699" s="341" t="s">
        <v>65</v>
      </c>
      <c r="D699" s="341"/>
      <c r="E699" s="341"/>
      <c r="F699" s="245" t="s">
        <v>66</v>
      </c>
      <c r="G699" s="248">
        <v>29.68</v>
      </c>
      <c r="H699" s="248">
        <v>1.1499999999999999</v>
      </c>
      <c r="I699" s="270">
        <v>13.652799999999999</v>
      </c>
      <c r="J699" s="254"/>
      <c r="K699" s="246"/>
      <c r="L699" s="254"/>
      <c r="M699" s="246"/>
      <c r="N699" s="255"/>
      <c r="EZ699" s="149"/>
      <c r="FA699" s="231"/>
      <c r="FB699" s="231"/>
      <c r="FC699" s="231"/>
      <c r="FD699" s="231"/>
      <c r="FH699" s="164" t="s">
        <v>65</v>
      </c>
      <c r="FJ699" s="231"/>
      <c r="FL699" s="231"/>
    </row>
    <row r="700" spans="1:168" s="117" customFormat="1" ht="15" x14ac:dyDescent="0.25">
      <c r="A700" s="252"/>
      <c r="B700" s="243"/>
      <c r="C700" s="341" t="s">
        <v>84</v>
      </c>
      <c r="D700" s="341"/>
      <c r="E700" s="341"/>
      <c r="F700" s="245" t="s">
        <v>66</v>
      </c>
      <c r="G700" s="271">
        <v>0.4</v>
      </c>
      <c r="H700" s="248">
        <v>1.1499999999999999</v>
      </c>
      <c r="I700" s="269">
        <v>0.184</v>
      </c>
      <c r="J700" s="254"/>
      <c r="K700" s="246"/>
      <c r="L700" s="254"/>
      <c r="M700" s="246"/>
      <c r="N700" s="255"/>
      <c r="EZ700" s="149"/>
      <c r="FA700" s="231"/>
      <c r="FB700" s="231"/>
      <c r="FC700" s="231"/>
      <c r="FD700" s="231"/>
      <c r="FH700" s="164" t="s">
        <v>84</v>
      </c>
      <c r="FJ700" s="231"/>
      <c r="FL700" s="231"/>
    </row>
    <row r="701" spans="1:168" s="117" customFormat="1" ht="15" x14ac:dyDescent="0.25">
      <c r="A701" s="240"/>
      <c r="B701" s="243"/>
      <c r="C701" s="344" t="s">
        <v>67</v>
      </c>
      <c r="D701" s="344"/>
      <c r="E701" s="344"/>
      <c r="F701" s="256"/>
      <c r="G701" s="257"/>
      <c r="H701" s="257"/>
      <c r="I701" s="257"/>
      <c r="J701" s="259">
        <v>406.66</v>
      </c>
      <c r="K701" s="257"/>
      <c r="L701" s="259">
        <v>184.81</v>
      </c>
      <c r="M701" s="257"/>
      <c r="N701" s="260">
        <v>7085.5</v>
      </c>
      <c r="EZ701" s="149"/>
      <c r="FA701" s="231"/>
      <c r="FB701" s="231"/>
      <c r="FC701" s="231"/>
      <c r="FD701" s="231"/>
      <c r="FI701" s="164" t="s">
        <v>67</v>
      </c>
      <c r="FJ701" s="231"/>
      <c r="FL701" s="231"/>
    </row>
    <row r="702" spans="1:168" s="117" customFormat="1" ht="15" x14ac:dyDescent="0.25">
      <c r="A702" s="252"/>
      <c r="B702" s="243"/>
      <c r="C702" s="341" t="s">
        <v>68</v>
      </c>
      <c r="D702" s="341"/>
      <c r="E702" s="341"/>
      <c r="F702" s="245"/>
      <c r="G702" s="246"/>
      <c r="H702" s="246"/>
      <c r="I702" s="246"/>
      <c r="J702" s="254"/>
      <c r="K702" s="246"/>
      <c r="L702" s="249">
        <v>130.65</v>
      </c>
      <c r="M702" s="246"/>
      <c r="N702" s="250">
        <v>6460.64</v>
      </c>
      <c r="EZ702" s="149"/>
      <c r="FA702" s="231"/>
      <c r="FB702" s="231"/>
      <c r="FC702" s="231"/>
      <c r="FD702" s="231"/>
      <c r="FH702" s="164" t="s">
        <v>68</v>
      </c>
      <c r="FJ702" s="231"/>
      <c r="FL702" s="231"/>
    </row>
    <row r="703" spans="1:168" s="117" customFormat="1" ht="23.25" x14ac:dyDescent="0.25">
      <c r="A703" s="252"/>
      <c r="B703" s="243" t="s">
        <v>649</v>
      </c>
      <c r="C703" s="341" t="s">
        <v>650</v>
      </c>
      <c r="D703" s="341"/>
      <c r="E703" s="341"/>
      <c r="F703" s="245" t="s">
        <v>71</v>
      </c>
      <c r="G703" s="261">
        <v>97</v>
      </c>
      <c r="H703" s="246"/>
      <c r="I703" s="261">
        <v>97</v>
      </c>
      <c r="J703" s="254"/>
      <c r="K703" s="246"/>
      <c r="L703" s="249">
        <v>126.73</v>
      </c>
      <c r="M703" s="246"/>
      <c r="N703" s="250">
        <v>6266.82</v>
      </c>
      <c r="EZ703" s="149"/>
      <c r="FA703" s="231"/>
      <c r="FB703" s="231"/>
      <c r="FC703" s="231"/>
      <c r="FD703" s="231"/>
      <c r="FH703" s="164" t="s">
        <v>650</v>
      </c>
      <c r="FJ703" s="231"/>
      <c r="FL703" s="231"/>
    </row>
    <row r="704" spans="1:168" s="117" customFormat="1" ht="23.25" x14ac:dyDescent="0.25">
      <c r="A704" s="252"/>
      <c r="B704" s="243" t="s">
        <v>651</v>
      </c>
      <c r="C704" s="341" t="s">
        <v>652</v>
      </c>
      <c r="D704" s="341"/>
      <c r="E704" s="341"/>
      <c r="F704" s="245" t="s">
        <v>71</v>
      </c>
      <c r="G704" s="261">
        <v>51</v>
      </c>
      <c r="H704" s="246"/>
      <c r="I704" s="261">
        <v>51</v>
      </c>
      <c r="J704" s="254"/>
      <c r="K704" s="246"/>
      <c r="L704" s="249">
        <v>66.63</v>
      </c>
      <c r="M704" s="246"/>
      <c r="N704" s="250">
        <v>3294.93</v>
      </c>
      <c r="EZ704" s="149"/>
      <c r="FA704" s="231"/>
      <c r="FB704" s="231"/>
      <c r="FC704" s="231"/>
      <c r="FD704" s="231"/>
      <c r="FH704" s="164" t="s">
        <v>652</v>
      </c>
      <c r="FJ704" s="231"/>
      <c r="FL704" s="231"/>
    </row>
    <row r="705" spans="1:168" s="117" customFormat="1" ht="15" x14ac:dyDescent="0.25">
      <c r="A705" s="262"/>
      <c r="B705" s="263"/>
      <c r="C705" s="342" t="s">
        <v>74</v>
      </c>
      <c r="D705" s="342"/>
      <c r="E705" s="342"/>
      <c r="F705" s="234"/>
      <c r="G705" s="235"/>
      <c r="H705" s="235"/>
      <c r="I705" s="235"/>
      <c r="J705" s="238"/>
      <c r="K705" s="235"/>
      <c r="L705" s="264">
        <v>378.17</v>
      </c>
      <c r="M705" s="257"/>
      <c r="N705" s="265">
        <v>16647.25</v>
      </c>
      <c r="EZ705" s="149"/>
      <c r="FA705" s="231"/>
      <c r="FB705" s="231"/>
      <c r="FC705" s="231"/>
      <c r="FD705" s="231"/>
      <c r="FJ705" s="231" t="s">
        <v>74</v>
      </c>
      <c r="FL705" s="231"/>
    </row>
    <row r="706" spans="1:168" s="117" customFormat="1" ht="45" x14ac:dyDescent="0.25">
      <c r="A706" s="232" t="s">
        <v>740</v>
      </c>
      <c r="B706" s="233" t="s">
        <v>583</v>
      </c>
      <c r="C706" s="342" t="s">
        <v>584</v>
      </c>
      <c r="D706" s="342"/>
      <c r="E706" s="342"/>
      <c r="F706" s="234" t="s">
        <v>290</v>
      </c>
      <c r="G706" s="235">
        <v>40.799999999999997</v>
      </c>
      <c r="H706" s="236">
        <v>1</v>
      </c>
      <c r="I706" s="277">
        <v>40.799999999999997</v>
      </c>
      <c r="J706" s="264">
        <v>169.63</v>
      </c>
      <c r="K706" s="266">
        <v>1.04236</v>
      </c>
      <c r="L706" s="267">
        <v>7214.07</v>
      </c>
      <c r="M706" s="268">
        <v>9.1199999999999992</v>
      </c>
      <c r="N706" s="265">
        <v>65792.320000000007</v>
      </c>
      <c r="EZ706" s="149"/>
      <c r="FA706" s="231"/>
      <c r="FB706" s="231" t="s">
        <v>584</v>
      </c>
      <c r="FC706" s="231" t="s">
        <v>9</v>
      </c>
      <c r="FD706" s="231" t="s">
        <v>9</v>
      </c>
      <c r="FJ706" s="231"/>
      <c r="FL706" s="231"/>
    </row>
    <row r="707" spans="1:168" s="117" customFormat="1" ht="15" x14ac:dyDescent="0.25">
      <c r="A707" s="240"/>
      <c r="B707" s="241"/>
      <c r="C707" s="341" t="s">
        <v>710</v>
      </c>
      <c r="D707" s="341"/>
      <c r="E707" s="341"/>
      <c r="F707" s="341"/>
      <c r="G707" s="341"/>
      <c r="H707" s="341"/>
      <c r="I707" s="341"/>
      <c r="J707" s="341"/>
      <c r="K707" s="341"/>
      <c r="L707" s="341"/>
      <c r="M707" s="341"/>
      <c r="N707" s="343"/>
      <c r="EZ707" s="149"/>
      <c r="FA707" s="231"/>
      <c r="FB707" s="231"/>
      <c r="FC707" s="231"/>
      <c r="FD707" s="231"/>
      <c r="FE707" s="164" t="s">
        <v>710</v>
      </c>
      <c r="FJ707" s="231"/>
      <c r="FL707" s="231"/>
    </row>
    <row r="708" spans="1:168" s="117" customFormat="1" ht="15" x14ac:dyDescent="0.25">
      <c r="A708" s="240"/>
      <c r="B708" s="241"/>
      <c r="C708" s="341" t="s">
        <v>687</v>
      </c>
      <c r="D708" s="341"/>
      <c r="E708" s="341"/>
      <c r="F708" s="341"/>
      <c r="G708" s="341"/>
      <c r="H708" s="341"/>
      <c r="I708" s="341"/>
      <c r="J708" s="341"/>
      <c r="K708" s="341"/>
      <c r="L708" s="341"/>
      <c r="M708" s="341"/>
      <c r="N708" s="343"/>
      <c r="EZ708" s="149"/>
      <c r="FA708" s="231"/>
      <c r="FB708" s="231"/>
      <c r="FC708" s="231"/>
      <c r="FD708" s="231"/>
      <c r="FJ708" s="231"/>
      <c r="FK708" s="164" t="s">
        <v>687</v>
      </c>
      <c r="FL708" s="231"/>
    </row>
    <row r="709" spans="1:168" s="117" customFormat="1" ht="15" x14ac:dyDescent="0.25">
      <c r="A709" s="242"/>
      <c r="B709" s="243"/>
      <c r="C709" s="336" t="s">
        <v>631</v>
      </c>
      <c r="D709" s="336"/>
      <c r="E709" s="336"/>
      <c r="F709" s="336"/>
      <c r="G709" s="336"/>
      <c r="H709" s="336"/>
      <c r="I709" s="336"/>
      <c r="J709" s="336"/>
      <c r="K709" s="336"/>
      <c r="L709" s="336"/>
      <c r="M709" s="336"/>
      <c r="N709" s="345"/>
      <c r="EZ709" s="149"/>
      <c r="FA709" s="231"/>
      <c r="FB709" s="231"/>
      <c r="FC709" s="231"/>
      <c r="FD709" s="231"/>
      <c r="FF709" s="164" t="s">
        <v>631</v>
      </c>
      <c r="FJ709" s="231"/>
      <c r="FL709" s="231"/>
    </row>
    <row r="710" spans="1:168" s="117" customFormat="1" ht="15" x14ac:dyDescent="0.25">
      <c r="A710" s="242"/>
      <c r="B710" s="243"/>
      <c r="C710" s="336" t="s">
        <v>632</v>
      </c>
      <c r="D710" s="336"/>
      <c r="E710" s="336"/>
      <c r="F710" s="336"/>
      <c r="G710" s="336"/>
      <c r="H710" s="336"/>
      <c r="I710" s="336"/>
      <c r="J710" s="336"/>
      <c r="K710" s="336"/>
      <c r="L710" s="336"/>
      <c r="M710" s="336"/>
      <c r="N710" s="345"/>
      <c r="EZ710" s="149"/>
      <c r="FA710" s="231"/>
      <c r="FB710" s="231"/>
      <c r="FC710" s="231"/>
      <c r="FD710" s="231"/>
      <c r="FF710" s="164" t="s">
        <v>632</v>
      </c>
      <c r="FJ710" s="231"/>
      <c r="FL710" s="231"/>
    </row>
    <row r="711" spans="1:168" s="117" customFormat="1" ht="15" x14ac:dyDescent="0.25">
      <c r="A711" s="262"/>
      <c r="B711" s="263"/>
      <c r="C711" s="342" t="s">
        <v>74</v>
      </c>
      <c r="D711" s="342"/>
      <c r="E711" s="342"/>
      <c r="F711" s="234"/>
      <c r="G711" s="235"/>
      <c r="H711" s="235"/>
      <c r="I711" s="235"/>
      <c r="J711" s="238"/>
      <c r="K711" s="235"/>
      <c r="L711" s="267">
        <v>7214.07</v>
      </c>
      <c r="M711" s="257"/>
      <c r="N711" s="265">
        <v>65792.320000000007</v>
      </c>
      <c r="EZ711" s="149"/>
      <c r="FA711" s="231"/>
      <c r="FB711" s="231"/>
      <c r="FC711" s="231"/>
      <c r="FD711" s="231"/>
      <c r="FJ711" s="231" t="s">
        <v>74</v>
      </c>
      <c r="FL711" s="231"/>
    </row>
    <row r="712" spans="1:168" s="117" customFormat="1" ht="23.25" x14ac:dyDescent="0.25">
      <c r="A712" s="232" t="s">
        <v>741</v>
      </c>
      <c r="B712" s="233" t="s">
        <v>688</v>
      </c>
      <c r="C712" s="342" t="s">
        <v>689</v>
      </c>
      <c r="D712" s="342"/>
      <c r="E712" s="342"/>
      <c r="F712" s="234" t="s">
        <v>635</v>
      </c>
      <c r="G712" s="235">
        <v>0.54300000000000004</v>
      </c>
      <c r="H712" s="236">
        <v>1</v>
      </c>
      <c r="I712" s="273">
        <v>0.54300000000000004</v>
      </c>
      <c r="J712" s="238"/>
      <c r="K712" s="235"/>
      <c r="L712" s="238"/>
      <c r="M712" s="235"/>
      <c r="N712" s="239"/>
      <c r="EZ712" s="149"/>
      <c r="FA712" s="231"/>
      <c r="FB712" s="231" t="s">
        <v>689</v>
      </c>
      <c r="FC712" s="231" t="s">
        <v>9</v>
      </c>
      <c r="FD712" s="231" t="s">
        <v>9</v>
      </c>
      <c r="FJ712" s="231"/>
      <c r="FL712" s="231"/>
    </row>
    <row r="713" spans="1:168" s="117" customFormat="1" ht="15" x14ac:dyDescent="0.25">
      <c r="A713" s="240"/>
      <c r="B713" s="241"/>
      <c r="C713" s="341" t="s">
        <v>742</v>
      </c>
      <c r="D713" s="341"/>
      <c r="E713" s="341"/>
      <c r="F713" s="341"/>
      <c r="G713" s="341"/>
      <c r="H713" s="341"/>
      <c r="I713" s="341"/>
      <c r="J713" s="341"/>
      <c r="K713" s="341"/>
      <c r="L713" s="341"/>
      <c r="M713" s="341"/>
      <c r="N713" s="343"/>
      <c r="EZ713" s="149"/>
      <c r="FA713" s="231"/>
      <c r="FB713" s="231"/>
      <c r="FC713" s="231"/>
      <c r="FD713" s="231"/>
      <c r="FE713" s="164" t="s">
        <v>742</v>
      </c>
      <c r="FJ713" s="231"/>
      <c r="FL713" s="231"/>
    </row>
    <row r="714" spans="1:168" s="117" customFormat="1" ht="68.25" x14ac:dyDescent="0.25">
      <c r="A714" s="242"/>
      <c r="B714" s="243" t="s">
        <v>624</v>
      </c>
      <c r="C714" s="336" t="s">
        <v>625</v>
      </c>
      <c r="D714" s="336"/>
      <c r="E714" s="336"/>
      <c r="F714" s="336"/>
      <c r="G714" s="336"/>
      <c r="H714" s="336"/>
      <c r="I714" s="336"/>
      <c r="J714" s="336"/>
      <c r="K714" s="336"/>
      <c r="L714" s="336"/>
      <c r="M714" s="336"/>
      <c r="N714" s="345"/>
      <c r="EZ714" s="149"/>
      <c r="FA714" s="231"/>
      <c r="FB714" s="231"/>
      <c r="FC714" s="231"/>
      <c r="FD714" s="231"/>
      <c r="FF714" s="164" t="s">
        <v>625</v>
      </c>
      <c r="FJ714" s="231"/>
      <c r="FL714" s="231"/>
    </row>
    <row r="715" spans="1:168" s="117" customFormat="1" ht="15" x14ac:dyDescent="0.25">
      <c r="A715" s="244"/>
      <c r="B715" s="243" t="s">
        <v>57</v>
      </c>
      <c r="C715" s="341" t="s">
        <v>64</v>
      </c>
      <c r="D715" s="341"/>
      <c r="E715" s="341"/>
      <c r="F715" s="245"/>
      <c r="G715" s="246"/>
      <c r="H715" s="246"/>
      <c r="I715" s="246"/>
      <c r="J715" s="249">
        <v>566.05999999999995</v>
      </c>
      <c r="K715" s="248">
        <v>1.1499999999999999</v>
      </c>
      <c r="L715" s="249">
        <v>353.48</v>
      </c>
      <c r="M715" s="248">
        <v>49.45</v>
      </c>
      <c r="N715" s="250">
        <v>17479.59</v>
      </c>
      <c r="EZ715" s="149"/>
      <c r="FA715" s="231"/>
      <c r="FB715" s="231"/>
      <c r="FC715" s="231"/>
      <c r="FD715" s="231"/>
      <c r="FG715" s="164" t="s">
        <v>64</v>
      </c>
      <c r="FJ715" s="231"/>
      <c r="FL715" s="231"/>
    </row>
    <row r="716" spans="1:168" s="117" customFormat="1" ht="15" x14ac:dyDescent="0.25">
      <c r="A716" s="244"/>
      <c r="B716" s="243" t="s">
        <v>75</v>
      </c>
      <c r="C716" s="341" t="s">
        <v>79</v>
      </c>
      <c r="D716" s="341"/>
      <c r="E716" s="341"/>
      <c r="F716" s="245"/>
      <c r="G716" s="246"/>
      <c r="H716" s="246"/>
      <c r="I716" s="246"/>
      <c r="J716" s="249">
        <v>188.94</v>
      </c>
      <c r="K716" s="248">
        <v>1.1499999999999999</v>
      </c>
      <c r="L716" s="249">
        <v>117.98</v>
      </c>
      <c r="M716" s="248">
        <v>14.53</v>
      </c>
      <c r="N716" s="250">
        <v>1714.25</v>
      </c>
      <c r="EZ716" s="149"/>
      <c r="FA716" s="231"/>
      <c r="FB716" s="231"/>
      <c r="FC716" s="231"/>
      <c r="FD716" s="231"/>
      <c r="FG716" s="164" t="s">
        <v>79</v>
      </c>
      <c r="FJ716" s="231"/>
      <c r="FL716" s="231"/>
    </row>
    <row r="717" spans="1:168" s="117" customFormat="1" ht="15" x14ac:dyDescent="0.25">
      <c r="A717" s="244"/>
      <c r="B717" s="243" t="s">
        <v>80</v>
      </c>
      <c r="C717" s="341" t="s">
        <v>81</v>
      </c>
      <c r="D717" s="341"/>
      <c r="E717" s="341"/>
      <c r="F717" s="245"/>
      <c r="G717" s="246"/>
      <c r="H717" s="246"/>
      <c r="I717" s="246"/>
      <c r="J717" s="249">
        <v>3.02</v>
      </c>
      <c r="K717" s="248">
        <v>1.1499999999999999</v>
      </c>
      <c r="L717" s="249">
        <v>1.89</v>
      </c>
      <c r="M717" s="248">
        <v>49.45</v>
      </c>
      <c r="N717" s="251">
        <v>93.46</v>
      </c>
      <c r="EZ717" s="149"/>
      <c r="FA717" s="231"/>
      <c r="FB717" s="231"/>
      <c r="FC717" s="231"/>
      <c r="FD717" s="231"/>
      <c r="FG717" s="164" t="s">
        <v>81</v>
      </c>
      <c r="FJ717" s="231"/>
      <c r="FL717" s="231"/>
    </row>
    <row r="718" spans="1:168" s="117" customFormat="1" ht="15" x14ac:dyDescent="0.25">
      <c r="A718" s="244"/>
      <c r="B718" s="243" t="s">
        <v>82</v>
      </c>
      <c r="C718" s="341" t="s">
        <v>83</v>
      </c>
      <c r="D718" s="341"/>
      <c r="E718" s="341"/>
      <c r="F718" s="245"/>
      <c r="G718" s="246"/>
      <c r="H718" s="246"/>
      <c r="I718" s="246"/>
      <c r="J718" s="249">
        <v>63.71</v>
      </c>
      <c r="K718" s="246"/>
      <c r="L718" s="249">
        <v>34.590000000000003</v>
      </c>
      <c r="M718" s="248">
        <v>9.1199999999999992</v>
      </c>
      <c r="N718" s="251">
        <v>315.45999999999998</v>
      </c>
      <c r="EZ718" s="149"/>
      <c r="FA718" s="231"/>
      <c r="FB718" s="231"/>
      <c r="FC718" s="231"/>
      <c r="FD718" s="231"/>
      <c r="FG718" s="164" t="s">
        <v>83</v>
      </c>
      <c r="FJ718" s="231"/>
      <c r="FL718" s="231"/>
    </row>
    <row r="719" spans="1:168" s="117" customFormat="1" ht="15" x14ac:dyDescent="0.25">
      <c r="A719" s="252"/>
      <c r="B719" s="243"/>
      <c r="C719" s="341" t="s">
        <v>65</v>
      </c>
      <c r="D719" s="341"/>
      <c r="E719" s="341"/>
      <c r="F719" s="245" t="s">
        <v>66</v>
      </c>
      <c r="G719" s="248">
        <v>62.41</v>
      </c>
      <c r="H719" s="248">
        <v>1.1499999999999999</v>
      </c>
      <c r="I719" s="253">
        <v>38.9719245</v>
      </c>
      <c r="J719" s="254"/>
      <c r="K719" s="246"/>
      <c r="L719" s="254"/>
      <c r="M719" s="246"/>
      <c r="N719" s="255"/>
      <c r="EZ719" s="149"/>
      <c r="FA719" s="231"/>
      <c r="FB719" s="231"/>
      <c r="FC719" s="231"/>
      <c r="FD719" s="231"/>
      <c r="FH719" s="164" t="s">
        <v>65</v>
      </c>
      <c r="FJ719" s="231"/>
      <c r="FL719" s="231"/>
    </row>
    <row r="720" spans="1:168" s="117" customFormat="1" ht="15" x14ac:dyDescent="0.25">
      <c r="A720" s="252"/>
      <c r="B720" s="243"/>
      <c r="C720" s="341" t="s">
        <v>84</v>
      </c>
      <c r="D720" s="341"/>
      <c r="E720" s="341"/>
      <c r="F720" s="245" t="s">
        <v>66</v>
      </c>
      <c r="G720" s="248">
        <v>0.26</v>
      </c>
      <c r="H720" s="248">
        <v>1.1499999999999999</v>
      </c>
      <c r="I720" s="274">
        <v>0.162357</v>
      </c>
      <c r="J720" s="254"/>
      <c r="K720" s="246"/>
      <c r="L720" s="254"/>
      <c r="M720" s="246"/>
      <c r="N720" s="255"/>
      <c r="EZ720" s="149"/>
      <c r="FA720" s="231"/>
      <c r="FB720" s="231"/>
      <c r="FC720" s="231"/>
      <c r="FD720" s="231"/>
      <c r="FH720" s="164" t="s">
        <v>84</v>
      </c>
      <c r="FJ720" s="231"/>
      <c r="FL720" s="231"/>
    </row>
    <row r="721" spans="1:168" s="117" customFormat="1" ht="15" x14ac:dyDescent="0.25">
      <c r="A721" s="240"/>
      <c r="B721" s="243"/>
      <c r="C721" s="344" t="s">
        <v>67</v>
      </c>
      <c r="D721" s="344"/>
      <c r="E721" s="344"/>
      <c r="F721" s="256"/>
      <c r="G721" s="257"/>
      <c r="H721" s="257"/>
      <c r="I721" s="257"/>
      <c r="J721" s="259">
        <v>818.71</v>
      </c>
      <c r="K721" s="257"/>
      <c r="L721" s="259">
        <v>506.05</v>
      </c>
      <c r="M721" s="257"/>
      <c r="N721" s="260">
        <v>19509.3</v>
      </c>
      <c r="EZ721" s="149"/>
      <c r="FA721" s="231"/>
      <c r="FB721" s="231"/>
      <c r="FC721" s="231"/>
      <c r="FD721" s="231"/>
      <c r="FI721" s="164" t="s">
        <v>67</v>
      </c>
      <c r="FJ721" s="231"/>
      <c r="FL721" s="231"/>
    </row>
    <row r="722" spans="1:168" s="117" customFormat="1" ht="15" x14ac:dyDescent="0.25">
      <c r="A722" s="252"/>
      <c r="B722" s="243"/>
      <c r="C722" s="341" t="s">
        <v>68</v>
      </c>
      <c r="D722" s="341"/>
      <c r="E722" s="341"/>
      <c r="F722" s="245"/>
      <c r="G722" s="246"/>
      <c r="H722" s="246"/>
      <c r="I722" s="246"/>
      <c r="J722" s="254"/>
      <c r="K722" s="246"/>
      <c r="L722" s="249">
        <v>355.37</v>
      </c>
      <c r="M722" s="246"/>
      <c r="N722" s="250">
        <v>17573.05</v>
      </c>
      <c r="EZ722" s="149"/>
      <c r="FA722" s="231"/>
      <c r="FB722" s="231"/>
      <c r="FC722" s="231"/>
      <c r="FD722" s="231"/>
      <c r="FH722" s="164" t="s">
        <v>68</v>
      </c>
      <c r="FJ722" s="231"/>
      <c r="FL722" s="231"/>
    </row>
    <row r="723" spans="1:168" s="117" customFormat="1" ht="15" x14ac:dyDescent="0.25">
      <c r="A723" s="252"/>
      <c r="B723" s="243" t="s">
        <v>691</v>
      </c>
      <c r="C723" s="341" t="s">
        <v>692</v>
      </c>
      <c r="D723" s="341"/>
      <c r="E723" s="341"/>
      <c r="F723" s="245" t="s">
        <v>71</v>
      </c>
      <c r="G723" s="261">
        <v>97</v>
      </c>
      <c r="H723" s="246"/>
      <c r="I723" s="261">
        <v>97</v>
      </c>
      <c r="J723" s="254"/>
      <c r="K723" s="246"/>
      <c r="L723" s="249">
        <v>344.71</v>
      </c>
      <c r="M723" s="246"/>
      <c r="N723" s="250">
        <v>17045.86</v>
      </c>
      <c r="EZ723" s="149"/>
      <c r="FA723" s="231"/>
      <c r="FB723" s="231"/>
      <c r="FC723" s="231"/>
      <c r="FD723" s="231"/>
      <c r="FH723" s="164" t="s">
        <v>692</v>
      </c>
      <c r="FJ723" s="231"/>
      <c r="FL723" s="231"/>
    </row>
    <row r="724" spans="1:168" s="117" customFormat="1" ht="22.5" x14ac:dyDescent="0.25">
      <c r="A724" s="252"/>
      <c r="B724" s="243" t="s">
        <v>693</v>
      </c>
      <c r="C724" s="341" t="s">
        <v>694</v>
      </c>
      <c r="D724" s="341"/>
      <c r="E724" s="341"/>
      <c r="F724" s="245" t="s">
        <v>71</v>
      </c>
      <c r="G724" s="261">
        <v>55</v>
      </c>
      <c r="H724" s="248">
        <v>0.85</v>
      </c>
      <c r="I724" s="248">
        <v>46.75</v>
      </c>
      <c r="J724" s="254"/>
      <c r="K724" s="246"/>
      <c r="L724" s="249">
        <v>166.14</v>
      </c>
      <c r="M724" s="246"/>
      <c r="N724" s="250">
        <v>8215.4</v>
      </c>
      <c r="EZ724" s="149"/>
      <c r="FA724" s="231"/>
      <c r="FB724" s="231"/>
      <c r="FC724" s="231"/>
      <c r="FD724" s="231"/>
      <c r="FH724" s="164" t="s">
        <v>694</v>
      </c>
      <c r="FJ724" s="231"/>
      <c r="FL724" s="231"/>
    </row>
    <row r="725" spans="1:168" s="117" customFormat="1" ht="15" x14ac:dyDescent="0.25">
      <c r="A725" s="262"/>
      <c r="B725" s="263"/>
      <c r="C725" s="342" t="s">
        <v>74</v>
      </c>
      <c r="D725" s="342"/>
      <c r="E725" s="342"/>
      <c r="F725" s="234"/>
      <c r="G725" s="235"/>
      <c r="H725" s="235"/>
      <c r="I725" s="235"/>
      <c r="J725" s="238"/>
      <c r="K725" s="235"/>
      <c r="L725" s="267">
        <v>1016.9</v>
      </c>
      <c r="M725" s="257"/>
      <c r="N725" s="265">
        <v>44770.559999999998</v>
      </c>
      <c r="EZ725" s="149"/>
      <c r="FA725" s="231"/>
      <c r="FB725" s="231"/>
      <c r="FC725" s="231"/>
      <c r="FD725" s="231"/>
      <c r="FJ725" s="231" t="s">
        <v>74</v>
      </c>
      <c r="FL725" s="231"/>
    </row>
    <row r="726" spans="1:168" s="117" customFormat="1" ht="33.75" x14ac:dyDescent="0.25">
      <c r="A726" s="232" t="s">
        <v>743</v>
      </c>
      <c r="B726" s="233" t="s">
        <v>585</v>
      </c>
      <c r="C726" s="342" t="s">
        <v>586</v>
      </c>
      <c r="D726" s="342"/>
      <c r="E726" s="342"/>
      <c r="F726" s="234" t="s">
        <v>484</v>
      </c>
      <c r="G726" s="235">
        <v>81.5</v>
      </c>
      <c r="H726" s="236">
        <v>1</v>
      </c>
      <c r="I726" s="277">
        <v>81.5</v>
      </c>
      <c r="J726" s="264">
        <v>174.98</v>
      </c>
      <c r="K726" s="266">
        <v>1.04236</v>
      </c>
      <c r="L726" s="267">
        <v>14864.96</v>
      </c>
      <c r="M726" s="268">
        <v>9.1199999999999992</v>
      </c>
      <c r="N726" s="265">
        <v>135568.44</v>
      </c>
      <c r="EZ726" s="149"/>
      <c r="FA726" s="231"/>
      <c r="FB726" s="231" t="s">
        <v>586</v>
      </c>
      <c r="FC726" s="231" t="s">
        <v>9</v>
      </c>
      <c r="FD726" s="231" t="s">
        <v>9</v>
      </c>
      <c r="FJ726" s="231"/>
      <c r="FL726" s="231"/>
    </row>
    <row r="727" spans="1:168" s="117" customFormat="1" ht="15" x14ac:dyDescent="0.25">
      <c r="A727" s="240"/>
      <c r="B727" s="241"/>
      <c r="C727" s="341" t="s">
        <v>695</v>
      </c>
      <c r="D727" s="341"/>
      <c r="E727" s="341"/>
      <c r="F727" s="341"/>
      <c r="G727" s="341"/>
      <c r="H727" s="341"/>
      <c r="I727" s="341"/>
      <c r="J727" s="341"/>
      <c r="K727" s="341"/>
      <c r="L727" s="341"/>
      <c r="M727" s="341"/>
      <c r="N727" s="343"/>
      <c r="EZ727" s="149"/>
      <c r="FA727" s="231"/>
      <c r="FB727" s="231"/>
      <c r="FC727" s="231"/>
      <c r="FD727" s="231"/>
      <c r="FJ727" s="231"/>
      <c r="FK727" s="164" t="s">
        <v>695</v>
      </c>
      <c r="FL727" s="231"/>
    </row>
    <row r="728" spans="1:168" s="117" customFormat="1" ht="15" x14ac:dyDescent="0.25">
      <c r="A728" s="242"/>
      <c r="B728" s="243"/>
      <c r="C728" s="336" t="s">
        <v>631</v>
      </c>
      <c r="D728" s="336"/>
      <c r="E728" s="336"/>
      <c r="F728" s="336"/>
      <c r="G728" s="336"/>
      <c r="H728" s="336"/>
      <c r="I728" s="336"/>
      <c r="J728" s="336"/>
      <c r="K728" s="336"/>
      <c r="L728" s="336"/>
      <c r="M728" s="336"/>
      <c r="N728" s="345"/>
      <c r="EZ728" s="149"/>
      <c r="FA728" s="231"/>
      <c r="FB728" s="231"/>
      <c r="FC728" s="231"/>
      <c r="FD728" s="231"/>
      <c r="FF728" s="164" t="s">
        <v>631</v>
      </c>
      <c r="FJ728" s="231"/>
      <c r="FL728" s="231"/>
    </row>
    <row r="729" spans="1:168" s="117" customFormat="1" ht="15" x14ac:dyDescent="0.25">
      <c r="A729" s="242"/>
      <c r="B729" s="243"/>
      <c r="C729" s="336" t="s">
        <v>632</v>
      </c>
      <c r="D729" s="336"/>
      <c r="E729" s="336"/>
      <c r="F729" s="336"/>
      <c r="G729" s="336"/>
      <c r="H729" s="336"/>
      <c r="I729" s="336"/>
      <c r="J729" s="336"/>
      <c r="K729" s="336"/>
      <c r="L729" s="336"/>
      <c r="M729" s="336"/>
      <c r="N729" s="345"/>
      <c r="EZ729" s="149"/>
      <c r="FA729" s="231"/>
      <c r="FB729" s="231"/>
      <c r="FC729" s="231"/>
      <c r="FD729" s="231"/>
      <c r="FF729" s="164" t="s">
        <v>632</v>
      </c>
      <c r="FJ729" s="231"/>
      <c r="FL729" s="231"/>
    </row>
    <row r="730" spans="1:168" s="117" customFormat="1" ht="15" x14ac:dyDescent="0.25">
      <c r="A730" s="262"/>
      <c r="B730" s="263"/>
      <c r="C730" s="342" t="s">
        <v>74</v>
      </c>
      <c r="D730" s="342"/>
      <c r="E730" s="342"/>
      <c r="F730" s="234"/>
      <c r="G730" s="235"/>
      <c r="H730" s="235"/>
      <c r="I730" s="235"/>
      <c r="J730" s="238"/>
      <c r="K730" s="235"/>
      <c r="L730" s="267">
        <v>14864.96</v>
      </c>
      <c r="M730" s="257"/>
      <c r="N730" s="265">
        <v>135568.44</v>
      </c>
      <c r="EZ730" s="149"/>
      <c r="FA730" s="231"/>
      <c r="FB730" s="231"/>
      <c r="FC730" s="231"/>
      <c r="FD730" s="231"/>
      <c r="FJ730" s="231" t="s">
        <v>74</v>
      </c>
      <c r="FL730" s="231"/>
    </row>
    <row r="731" spans="1:168" s="117" customFormat="1" ht="34.5" x14ac:dyDescent="0.25">
      <c r="A731" s="232" t="s">
        <v>744</v>
      </c>
      <c r="B731" s="233" t="s">
        <v>712</v>
      </c>
      <c r="C731" s="342" t="s">
        <v>713</v>
      </c>
      <c r="D731" s="342"/>
      <c r="E731" s="342"/>
      <c r="F731" s="234" t="s">
        <v>118</v>
      </c>
      <c r="G731" s="235">
        <v>2</v>
      </c>
      <c r="H731" s="236">
        <v>1</v>
      </c>
      <c r="I731" s="236">
        <v>2</v>
      </c>
      <c r="J731" s="238"/>
      <c r="K731" s="235"/>
      <c r="L731" s="238"/>
      <c r="M731" s="235"/>
      <c r="N731" s="239"/>
      <c r="EZ731" s="149"/>
      <c r="FA731" s="231"/>
      <c r="FB731" s="231" t="s">
        <v>713</v>
      </c>
      <c r="FC731" s="231" t="s">
        <v>9</v>
      </c>
      <c r="FD731" s="231" t="s">
        <v>9</v>
      </c>
      <c r="FJ731" s="231"/>
      <c r="FL731" s="231"/>
    </row>
    <row r="732" spans="1:168" s="117" customFormat="1" ht="68.25" x14ac:dyDescent="0.25">
      <c r="A732" s="242"/>
      <c r="B732" s="243" t="s">
        <v>624</v>
      </c>
      <c r="C732" s="336" t="s">
        <v>625</v>
      </c>
      <c r="D732" s="336"/>
      <c r="E732" s="336"/>
      <c r="F732" s="336"/>
      <c r="G732" s="336"/>
      <c r="H732" s="336"/>
      <c r="I732" s="336"/>
      <c r="J732" s="336"/>
      <c r="K732" s="336"/>
      <c r="L732" s="336"/>
      <c r="M732" s="336"/>
      <c r="N732" s="345"/>
      <c r="EZ732" s="149"/>
      <c r="FA732" s="231"/>
      <c r="FB732" s="231"/>
      <c r="FC732" s="231"/>
      <c r="FD732" s="231"/>
      <c r="FF732" s="164" t="s">
        <v>625</v>
      </c>
      <c r="FJ732" s="231"/>
      <c r="FL732" s="231"/>
    </row>
    <row r="733" spans="1:168" s="117" customFormat="1" ht="15" x14ac:dyDescent="0.25">
      <c r="A733" s="244"/>
      <c r="B733" s="243" t="s">
        <v>57</v>
      </c>
      <c r="C733" s="341" t="s">
        <v>64</v>
      </c>
      <c r="D733" s="341"/>
      <c r="E733" s="341"/>
      <c r="F733" s="245"/>
      <c r="G733" s="246"/>
      <c r="H733" s="246"/>
      <c r="I733" s="246"/>
      <c r="J733" s="249">
        <v>3.57</v>
      </c>
      <c r="K733" s="248">
        <v>1.1499999999999999</v>
      </c>
      <c r="L733" s="249">
        <v>8.2100000000000009</v>
      </c>
      <c r="M733" s="248">
        <v>49.45</v>
      </c>
      <c r="N733" s="251">
        <v>405.98</v>
      </c>
      <c r="EZ733" s="149"/>
      <c r="FA733" s="231"/>
      <c r="FB733" s="231"/>
      <c r="FC733" s="231"/>
      <c r="FD733" s="231"/>
      <c r="FG733" s="164" t="s">
        <v>64</v>
      </c>
      <c r="FJ733" s="231"/>
      <c r="FL733" s="231"/>
    </row>
    <row r="734" spans="1:168" s="117" customFormat="1" ht="15" x14ac:dyDescent="0.25">
      <c r="A734" s="244"/>
      <c r="B734" s="243" t="s">
        <v>82</v>
      </c>
      <c r="C734" s="341" t="s">
        <v>83</v>
      </c>
      <c r="D734" s="341"/>
      <c r="E734" s="341"/>
      <c r="F734" s="245"/>
      <c r="G734" s="246"/>
      <c r="H734" s="246"/>
      <c r="I734" s="246"/>
      <c r="J734" s="249">
        <v>15.07</v>
      </c>
      <c r="K734" s="246"/>
      <c r="L734" s="249">
        <v>30.14</v>
      </c>
      <c r="M734" s="248">
        <v>9.1199999999999992</v>
      </c>
      <c r="N734" s="251">
        <v>274.88</v>
      </c>
      <c r="EZ734" s="149"/>
      <c r="FA734" s="231"/>
      <c r="FB734" s="231"/>
      <c r="FC734" s="231"/>
      <c r="FD734" s="231"/>
      <c r="FG734" s="164" t="s">
        <v>83</v>
      </c>
      <c r="FJ734" s="231"/>
      <c r="FL734" s="231"/>
    </row>
    <row r="735" spans="1:168" s="117" customFormat="1" ht="15" x14ac:dyDescent="0.25">
      <c r="A735" s="252"/>
      <c r="B735" s="243"/>
      <c r="C735" s="341" t="s">
        <v>65</v>
      </c>
      <c r="D735" s="341"/>
      <c r="E735" s="341"/>
      <c r="F735" s="245" t="s">
        <v>66</v>
      </c>
      <c r="G735" s="248">
        <v>0.38</v>
      </c>
      <c r="H735" s="248">
        <v>1.1499999999999999</v>
      </c>
      <c r="I735" s="269">
        <v>0.874</v>
      </c>
      <c r="J735" s="254"/>
      <c r="K735" s="246"/>
      <c r="L735" s="254"/>
      <c r="M735" s="246"/>
      <c r="N735" s="255"/>
      <c r="EZ735" s="149"/>
      <c r="FA735" s="231"/>
      <c r="FB735" s="231"/>
      <c r="FC735" s="231"/>
      <c r="FD735" s="231"/>
      <c r="FH735" s="164" t="s">
        <v>65</v>
      </c>
      <c r="FJ735" s="231"/>
      <c r="FL735" s="231"/>
    </row>
    <row r="736" spans="1:168" s="117" customFormat="1" ht="15" x14ac:dyDescent="0.25">
      <c r="A736" s="240"/>
      <c r="B736" s="243"/>
      <c r="C736" s="344" t="s">
        <v>67</v>
      </c>
      <c r="D736" s="344"/>
      <c r="E736" s="344"/>
      <c r="F736" s="256"/>
      <c r="G736" s="257"/>
      <c r="H736" s="257"/>
      <c r="I736" s="257"/>
      <c r="J736" s="259">
        <v>18.64</v>
      </c>
      <c r="K736" s="257"/>
      <c r="L736" s="259">
        <v>38.35</v>
      </c>
      <c r="M736" s="257"/>
      <c r="N736" s="275">
        <v>680.86</v>
      </c>
      <c r="EZ736" s="149"/>
      <c r="FA736" s="231"/>
      <c r="FB736" s="231"/>
      <c r="FC736" s="231"/>
      <c r="FD736" s="231"/>
      <c r="FI736" s="164" t="s">
        <v>67</v>
      </c>
      <c r="FJ736" s="231"/>
      <c r="FL736" s="231"/>
    </row>
    <row r="737" spans="1:168" s="117" customFormat="1" ht="15" x14ac:dyDescent="0.25">
      <c r="A737" s="252"/>
      <c r="B737" s="243"/>
      <c r="C737" s="341" t="s">
        <v>68</v>
      </c>
      <c r="D737" s="341"/>
      <c r="E737" s="341"/>
      <c r="F737" s="245"/>
      <c r="G737" s="246"/>
      <c r="H737" s="246"/>
      <c r="I737" s="246"/>
      <c r="J737" s="254"/>
      <c r="K737" s="246"/>
      <c r="L737" s="249">
        <v>8.2100000000000009</v>
      </c>
      <c r="M737" s="246"/>
      <c r="N737" s="251">
        <v>405.98</v>
      </c>
      <c r="EZ737" s="149"/>
      <c r="FA737" s="231"/>
      <c r="FB737" s="231"/>
      <c r="FC737" s="231"/>
      <c r="FD737" s="231"/>
      <c r="FH737" s="164" t="s">
        <v>68</v>
      </c>
      <c r="FJ737" s="231"/>
      <c r="FL737" s="231"/>
    </row>
    <row r="738" spans="1:168" s="117" customFormat="1" ht="23.25" x14ac:dyDescent="0.25">
      <c r="A738" s="252"/>
      <c r="B738" s="243" t="s">
        <v>649</v>
      </c>
      <c r="C738" s="341" t="s">
        <v>650</v>
      </c>
      <c r="D738" s="341"/>
      <c r="E738" s="341"/>
      <c r="F738" s="245" t="s">
        <v>71</v>
      </c>
      <c r="G738" s="261">
        <v>97</v>
      </c>
      <c r="H738" s="246"/>
      <c r="I738" s="261">
        <v>97</v>
      </c>
      <c r="J738" s="254"/>
      <c r="K738" s="246"/>
      <c r="L738" s="249">
        <v>7.96</v>
      </c>
      <c r="M738" s="246"/>
      <c r="N738" s="251">
        <v>393.8</v>
      </c>
      <c r="EZ738" s="149"/>
      <c r="FA738" s="231"/>
      <c r="FB738" s="231"/>
      <c r="FC738" s="231"/>
      <c r="FD738" s="231"/>
      <c r="FH738" s="164" t="s">
        <v>650</v>
      </c>
      <c r="FJ738" s="231"/>
      <c r="FL738" s="231"/>
    </row>
    <row r="739" spans="1:168" s="117" customFormat="1" ht="23.25" x14ac:dyDescent="0.25">
      <c r="A739" s="252"/>
      <c r="B739" s="243" t="s">
        <v>651</v>
      </c>
      <c r="C739" s="341" t="s">
        <v>652</v>
      </c>
      <c r="D739" s="341"/>
      <c r="E739" s="341"/>
      <c r="F739" s="245" t="s">
        <v>71</v>
      </c>
      <c r="G739" s="261">
        <v>51</v>
      </c>
      <c r="H739" s="246"/>
      <c r="I739" s="261">
        <v>51</v>
      </c>
      <c r="J739" s="254"/>
      <c r="K739" s="246"/>
      <c r="L739" s="249">
        <v>4.1900000000000004</v>
      </c>
      <c r="M739" s="246"/>
      <c r="N739" s="251">
        <v>207.05</v>
      </c>
      <c r="EZ739" s="149"/>
      <c r="FA739" s="231"/>
      <c r="FB739" s="231"/>
      <c r="FC739" s="231"/>
      <c r="FD739" s="231"/>
      <c r="FH739" s="164" t="s">
        <v>652</v>
      </c>
      <c r="FJ739" s="231"/>
      <c r="FL739" s="231"/>
    </row>
    <row r="740" spans="1:168" s="117" customFormat="1" ht="15" x14ac:dyDescent="0.25">
      <c r="A740" s="262"/>
      <c r="B740" s="263"/>
      <c r="C740" s="342" t="s">
        <v>74</v>
      </c>
      <c r="D740" s="342"/>
      <c r="E740" s="342"/>
      <c r="F740" s="234"/>
      <c r="G740" s="235"/>
      <c r="H740" s="235"/>
      <c r="I740" s="235"/>
      <c r="J740" s="238"/>
      <c r="K740" s="235"/>
      <c r="L740" s="264">
        <v>50.5</v>
      </c>
      <c r="M740" s="257"/>
      <c r="N740" s="265">
        <v>1281.71</v>
      </c>
      <c r="EZ740" s="149"/>
      <c r="FA740" s="231"/>
      <c r="FB740" s="231"/>
      <c r="FC740" s="231"/>
      <c r="FD740" s="231"/>
      <c r="FJ740" s="231" t="s">
        <v>74</v>
      </c>
      <c r="FL740" s="231"/>
    </row>
    <row r="741" spans="1:168" s="117" customFormat="1" ht="15" x14ac:dyDescent="0.25">
      <c r="A741" s="232" t="s">
        <v>745</v>
      </c>
      <c r="B741" s="233" t="s">
        <v>595</v>
      </c>
      <c r="C741" s="342" t="s">
        <v>498</v>
      </c>
      <c r="D741" s="342"/>
      <c r="E741" s="342"/>
      <c r="F741" s="234" t="s">
        <v>484</v>
      </c>
      <c r="G741" s="235">
        <v>-1.44</v>
      </c>
      <c r="H741" s="236">
        <v>1</v>
      </c>
      <c r="I741" s="268">
        <v>-1.44</v>
      </c>
      <c r="J741" s="264">
        <v>16.7</v>
      </c>
      <c r="K741" s="235"/>
      <c r="L741" s="264">
        <v>-24.05</v>
      </c>
      <c r="M741" s="268">
        <v>9.1199999999999992</v>
      </c>
      <c r="N741" s="276">
        <v>-219.34</v>
      </c>
      <c r="EZ741" s="149"/>
      <c r="FA741" s="231"/>
      <c r="FB741" s="231" t="s">
        <v>498</v>
      </c>
      <c r="FC741" s="231" t="s">
        <v>9</v>
      </c>
      <c r="FD741" s="231" t="s">
        <v>9</v>
      </c>
      <c r="FJ741" s="231"/>
      <c r="FL741" s="231"/>
    </row>
    <row r="742" spans="1:168" s="117" customFormat="1" ht="15" x14ac:dyDescent="0.25">
      <c r="A742" s="262"/>
      <c r="B742" s="263"/>
      <c r="C742" s="342" t="s">
        <v>74</v>
      </c>
      <c r="D742" s="342"/>
      <c r="E742" s="342"/>
      <c r="F742" s="234"/>
      <c r="G742" s="235"/>
      <c r="H742" s="235"/>
      <c r="I742" s="235"/>
      <c r="J742" s="238"/>
      <c r="K742" s="235"/>
      <c r="L742" s="264">
        <v>-24.05</v>
      </c>
      <c r="M742" s="257"/>
      <c r="N742" s="276">
        <v>-219.34</v>
      </c>
      <c r="EZ742" s="149"/>
      <c r="FA742" s="231"/>
      <c r="FB742" s="231"/>
      <c r="FC742" s="231"/>
      <c r="FD742" s="231"/>
      <c r="FJ742" s="231" t="s">
        <v>74</v>
      </c>
      <c r="FL742" s="231"/>
    </row>
    <row r="743" spans="1:168" s="117" customFormat="1" ht="33.75" x14ac:dyDescent="0.25">
      <c r="A743" s="232" t="s">
        <v>746</v>
      </c>
      <c r="B743" s="233" t="s">
        <v>554</v>
      </c>
      <c r="C743" s="342" t="s">
        <v>555</v>
      </c>
      <c r="D743" s="342"/>
      <c r="E743" s="342"/>
      <c r="F743" s="234" t="s">
        <v>118</v>
      </c>
      <c r="G743" s="235">
        <v>2</v>
      </c>
      <c r="H743" s="236">
        <v>1</v>
      </c>
      <c r="I743" s="236">
        <v>2</v>
      </c>
      <c r="J743" s="264">
        <v>630.48</v>
      </c>
      <c r="K743" s="266">
        <v>1.04236</v>
      </c>
      <c r="L743" s="267">
        <v>1314.37</v>
      </c>
      <c r="M743" s="268">
        <v>9.1199999999999992</v>
      </c>
      <c r="N743" s="265">
        <v>11987.05</v>
      </c>
      <c r="EZ743" s="149"/>
      <c r="FA743" s="231"/>
      <c r="FB743" s="231" t="s">
        <v>555</v>
      </c>
      <c r="FC743" s="231" t="s">
        <v>9</v>
      </c>
      <c r="FD743" s="231" t="s">
        <v>9</v>
      </c>
      <c r="FJ743" s="231"/>
      <c r="FL743" s="231"/>
    </row>
    <row r="744" spans="1:168" s="117" customFormat="1" ht="15" x14ac:dyDescent="0.25">
      <c r="A744" s="240"/>
      <c r="B744" s="241"/>
      <c r="C744" s="341" t="s">
        <v>714</v>
      </c>
      <c r="D744" s="341"/>
      <c r="E744" s="341"/>
      <c r="F744" s="341"/>
      <c r="G744" s="341"/>
      <c r="H744" s="341"/>
      <c r="I744" s="341"/>
      <c r="J744" s="341"/>
      <c r="K744" s="341"/>
      <c r="L744" s="341"/>
      <c r="M744" s="341"/>
      <c r="N744" s="343"/>
      <c r="EZ744" s="149"/>
      <c r="FA744" s="231"/>
      <c r="FB744" s="231"/>
      <c r="FC744" s="231"/>
      <c r="FD744" s="231"/>
      <c r="FJ744" s="231"/>
      <c r="FK744" s="164" t="s">
        <v>714</v>
      </c>
      <c r="FL744" s="231"/>
    </row>
    <row r="745" spans="1:168" s="117" customFormat="1" ht="15" x14ac:dyDescent="0.25">
      <c r="A745" s="242"/>
      <c r="B745" s="243"/>
      <c r="C745" s="336" t="s">
        <v>631</v>
      </c>
      <c r="D745" s="336"/>
      <c r="E745" s="336"/>
      <c r="F745" s="336"/>
      <c r="G745" s="336"/>
      <c r="H745" s="336"/>
      <c r="I745" s="336"/>
      <c r="J745" s="336"/>
      <c r="K745" s="336"/>
      <c r="L745" s="336"/>
      <c r="M745" s="336"/>
      <c r="N745" s="345"/>
      <c r="EZ745" s="149"/>
      <c r="FA745" s="231"/>
      <c r="FB745" s="231"/>
      <c r="FC745" s="231"/>
      <c r="FD745" s="231"/>
      <c r="FF745" s="164" t="s">
        <v>631</v>
      </c>
      <c r="FJ745" s="231"/>
      <c r="FL745" s="231"/>
    </row>
    <row r="746" spans="1:168" s="117" customFormat="1" ht="15" x14ac:dyDescent="0.25">
      <c r="A746" s="242"/>
      <c r="B746" s="243"/>
      <c r="C746" s="336" t="s">
        <v>632</v>
      </c>
      <c r="D746" s="336"/>
      <c r="E746" s="336"/>
      <c r="F746" s="336"/>
      <c r="G746" s="336"/>
      <c r="H746" s="336"/>
      <c r="I746" s="336"/>
      <c r="J746" s="336"/>
      <c r="K746" s="336"/>
      <c r="L746" s="336"/>
      <c r="M746" s="336"/>
      <c r="N746" s="345"/>
      <c r="EZ746" s="149"/>
      <c r="FA746" s="231"/>
      <c r="FB746" s="231"/>
      <c r="FC746" s="231"/>
      <c r="FD746" s="231"/>
      <c r="FF746" s="164" t="s">
        <v>632</v>
      </c>
      <c r="FJ746" s="231"/>
      <c r="FL746" s="231"/>
    </row>
    <row r="747" spans="1:168" s="117" customFormat="1" ht="15" x14ac:dyDescent="0.25">
      <c r="A747" s="262"/>
      <c r="B747" s="263"/>
      <c r="C747" s="342" t="s">
        <v>74</v>
      </c>
      <c r="D747" s="342"/>
      <c r="E747" s="342"/>
      <c r="F747" s="234"/>
      <c r="G747" s="235"/>
      <c r="H747" s="235"/>
      <c r="I747" s="235"/>
      <c r="J747" s="238"/>
      <c r="K747" s="235"/>
      <c r="L747" s="267">
        <v>1314.37</v>
      </c>
      <c r="M747" s="257"/>
      <c r="N747" s="265">
        <v>11987.05</v>
      </c>
      <c r="EZ747" s="149"/>
      <c r="FA747" s="231"/>
      <c r="FB747" s="231"/>
      <c r="FC747" s="231"/>
      <c r="FD747" s="231"/>
      <c r="FJ747" s="231" t="s">
        <v>74</v>
      </c>
      <c r="FL747" s="231"/>
    </row>
    <row r="748" spans="1:168" s="117" customFormat="1" ht="15" x14ac:dyDescent="0.25">
      <c r="A748" s="278"/>
      <c r="B748" s="279"/>
      <c r="C748" s="279"/>
      <c r="D748" s="279"/>
      <c r="E748" s="279"/>
      <c r="F748" s="280"/>
      <c r="G748" s="280"/>
      <c r="H748" s="280"/>
      <c r="I748" s="280"/>
      <c r="J748" s="281"/>
      <c r="K748" s="280"/>
      <c r="L748" s="281"/>
      <c r="M748" s="246"/>
      <c r="N748" s="281"/>
      <c r="EZ748" s="149"/>
      <c r="FA748" s="231"/>
      <c r="FB748" s="231"/>
      <c r="FC748" s="231"/>
      <c r="FD748" s="231"/>
      <c r="FJ748" s="231"/>
      <c r="FL748" s="231"/>
    </row>
    <row r="749" spans="1:168" s="117" customFormat="1" ht="15" x14ac:dyDescent="0.25">
      <c r="A749" s="282"/>
      <c r="B749" s="283"/>
      <c r="C749" s="342" t="s">
        <v>747</v>
      </c>
      <c r="D749" s="342"/>
      <c r="E749" s="342"/>
      <c r="F749" s="342"/>
      <c r="G749" s="342"/>
      <c r="H749" s="342"/>
      <c r="I749" s="342"/>
      <c r="J749" s="342"/>
      <c r="K749" s="342"/>
      <c r="L749" s="284">
        <v>257081.92</v>
      </c>
      <c r="M749" s="285"/>
      <c r="N749" s="286">
        <v>2773653.95</v>
      </c>
      <c r="EZ749" s="149"/>
      <c r="FA749" s="231"/>
      <c r="FB749" s="231"/>
      <c r="FC749" s="231"/>
      <c r="FD749" s="231"/>
      <c r="FJ749" s="231"/>
      <c r="FL749" s="231" t="s">
        <v>747</v>
      </c>
    </row>
    <row r="750" spans="1:168" s="117" customFormat="1" ht="15" x14ac:dyDescent="0.25">
      <c r="A750" s="346" t="s">
        <v>748</v>
      </c>
      <c r="B750" s="347"/>
      <c r="C750" s="347"/>
      <c r="D750" s="347"/>
      <c r="E750" s="347"/>
      <c r="F750" s="347"/>
      <c r="G750" s="347"/>
      <c r="H750" s="347"/>
      <c r="I750" s="347"/>
      <c r="J750" s="347"/>
      <c r="K750" s="347"/>
      <c r="L750" s="347"/>
      <c r="M750" s="347"/>
      <c r="N750" s="348"/>
      <c r="EZ750" s="149" t="s">
        <v>748</v>
      </c>
      <c r="FA750" s="231"/>
      <c r="FB750" s="231"/>
      <c r="FC750" s="231"/>
      <c r="FD750" s="231"/>
      <c r="FJ750" s="231"/>
      <c r="FL750" s="231"/>
    </row>
    <row r="751" spans="1:168" s="117" customFormat="1" ht="15" x14ac:dyDescent="0.25">
      <c r="A751" s="349" t="s">
        <v>749</v>
      </c>
      <c r="B751" s="350"/>
      <c r="C751" s="350"/>
      <c r="D751" s="350"/>
      <c r="E751" s="350"/>
      <c r="F751" s="350"/>
      <c r="G751" s="350"/>
      <c r="H751" s="350"/>
      <c r="I751" s="350"/>
      <c r="J751" s="350"/>
      <c r="K751" s="350"/>
      <c r="L751" s="350"/>
      <c r="M751" s="350"/>
      <c r="N751" s="351"/>
      <c r="EZ751" s="149"/>
      <c r="FA751" s="231" t="s">
        <v>749</v>
      </c>
      <c r="FB751" s="231"/>
      <c r="FC751" s="231"/>
      <c r="FD751" s="231"/>
      <c r="FJ751" s="231"/>
      <c r="FL751" s="231"/>
    </row>
    <row r="752" spans="1:168" s="117" customFormat="1" ht="34.5" x14ac:dyDescent="0.25">
      <c r="A752" s="232" t="s">
        <v>750</v>
      </c>
      <c r="B752" s="233" t="s">
        <v>633</v>
      </c>
      <c r="C752" s="342" t="s">
        <v>751</v>
      </c>
      <c r="D752" s="342"/>
      <c r="E752" s="342"/>
      <c r="F752" s="234" t="s">
        <v>635</v>
      </c>
      <c r="G752" s="235">
        <v>0.45</v>
      </c>
      <c r="H752" s="236">
        <v>1</v>
      </c>
      <c r="I752" s="268">
        <v>0.45</v>
      </c>
      <c r="J752" s="238"/>
      <c r="K752" s="235"/>
      <c r="L752" s="238"/>
      <c r="M752" s="235"/>
      <c r="N752" s="239"/>
      <c r="EZ752" s="149"/>
      <c r="FA752" s="231"/>
      <c r="FB752" s="231" t="s">
        <v>751</v>
      </c>
      <c r="FC752" s="231" t="s">
        <v>9</v>
      </c>
      <c r="FD752" s="231" t="s">
        <v>9</v>
      </c>
      <c r="FJ752" s="231"/>
      <c r="FL752" s="231"/>
    </row>
    <row r="753" spans="1:168" s="117" customFormat="1" ht="15" x14ac:dyDescent="0.25">
      <c r="A753" s="240"/>
      <c r="B753" s="241"/>
      <c r="C753" s="341" t="s">
        <v>752</v>
      </c>
      <c r="D753" s="341"/>
      <c r="E753" s="341"/>
      <c r="F753" s="341"/>
      <c r="G753" s="341"/>
      <c r="H753" s="341"/>
      <c r="I753" s="341"/>
      <c r="J753" s="341"/>
      <c r="K753" s="341"/>
      <c r="L753" s="341"/>
      <c r="M753" s="341"/>
      <c r="N753" s="343"/>
      <c r="EZ753" s="149"/>
      <c r="FA753" s="231"/>
      <c r="FB753" s="231"/>
      <c r="FC753" s="231"/>
      <c r="FD753" s="231"/>
      <c r="FE753" s="164" t="s">
        <v>752</v>
      </c>
      <c r="FJ753" s="231"/>
      <c r="FL753" s="231"/>
    </row>
    <row r="754" spans="1:168" s="117" customFormat="1" ht="68.25" x14ac:dyDescent="0.25">
      <c r="A754" s="242"/>
      <c r="B754" s="243" t="s">
        <v>624</v>
      </c>
      <c r="C754" s="336" t="s">
        <v>625</v>
      </c>
      <c r="D754" s="336"/>
      <c r="E754" s="336"/>
      <c r="F754" s="336"/>
      <c r="G754" s="336"/>
      <c r="H754" s="336"/>
      <c r="I754" s="336"/>
      <c r="J754" s="336"/>
      <c r="K754" s="336"/>
      <c r="L754" s="336"/>
      <c r="M754" s="336"/>
      <c r="N754" s="345"/>
      <c r="EZ754" s="149"/>
      <c r="FA754" s="231"/>
      <c r="FB754" s="231"/>
      <c r="FC754" s="231"/>
      <c r="FD754" s="231"/>
      <c r="FF754" s="164" t="s">
        <v>625</v>
      </c>
      <c r="FJ754" s="231"/>
      <c r="FL754" s="231"/>
    </row>
    <row r="755" spans="1:168" s="117" customFormat="1" ht="22.5" x14ac:dyDescent="0.25">
      <c r="A755" s="242"/>
      <c r="B755" s="243" t="s">
        <v>152</v>
      </c>
      <c r="C755" s="336" t="s">
        <v>637</v>
      </c>
      <c r="D755" s="336"/>
      <c r="E755" s="336"/>
      <c r="F755" s="336"/>
      <c r="G755" s="336"/>
      <c r="H755" s="336"/>
      <c r="I755" s="336"/>
      <c r="J755" s="336"/>
      <c r="K755" s="336"/>
      <c r="L755" s="336"/>
      <c r="M755" s="336"/>
      <c r="N755" s="345"/>
      <c r="EZ755" s="149"/>
      <c r="FA755" s="231"/>
      <c r="FB755" s="231"/>
      <c r="FC755" s="231"/>
      <c r="FD755" s="231"/>
      <c r="FF755" s="164" t="s">
        <v>637</v>
      </c>
      <c r="FJ755" s="231"/>
      <c r="FL755" s="231"/>
    </row>
    <row r="756" spans="1:168" s="117" customFormat="1" ht="15" x14ac:dyDescent="0.25">
      <c r="A756" s="244"/>
      <c r="B756" s="243" t="s">
        <v>57</v>
      </c>
      <c r="C756" s="341" t="s">
        <v>64</v>
      </c>
      <c r="D756" s="341"/>
      <c r="E756" s="341"/>
      <c r="F756" s="245"/>
      <c r="G756" s="246"/>
      <c r="H756" s="246"/>
      <c r="I756" s="246"/>
      <c r="J756" s="249">
        <v>852.58</v>
      </c>
      <c r="K756" s="269">
        <v>0.80500000000000005</v>
      </c>
      <c r="L756" s="249">
        <v>308.85000000000002</v>
      </c>
      <c r="M756" s="248">
        <v>49.45</v>
      </c>
      <c r="N756" s="250">
        <v>15272.63</v>
      </c>
      <c r="EZ756" s="149"/>
      <c r="FA756" s="231"/>
      <c r="FB756" s="231"/>
      <c r="FC756" s="231"/>
      <c r="FD756" s="231"/>
      <c r="FG756" s="164" t="s">
        <v>64</v>
      </c>
      <c r="FJ756" s="231"/>
      <c r="FL756" s="231"/>
    </row>
    <row r="757" spans="1:168" s="117" customFormat="1" ht="15" x14ac:dyDescent="0.25">
      <c r="A757" s="244"/>
      <c r="B757" s="243" t="s">
        <v>75</v>
      </c>
      <c r="C757" s="341" t="s">
        <v>79</v>
      </c>
      <c r="D757" s="341"/>
      <c r="E757" s="341"/>
      <c r="F757" s="245"/>
      <c r="G757" s="246"/>
      <c r="H757" s="246"/>
      <c r="I757" s="246"/>
      <c r="J757" s="247">
        <v>2390.59</v>
      </c>
      <c r="K757" s="269">
        <v>0.80500000000000005</v>
      </c>
      <c r="L757" s="249">
        <v>865.99</v>
      </c>
      <c r="M757" s="248">
        <v>14.53</v>
      </c>
      <c r="N757" s="250">
        <v>12582.83</v>
      </c>
      <c r="EZ757" s="149"/>
      <c r="FA757" s="231"/>
      <c r="FB757" s="231"/>
      <c r="FC757" s="231"/>
      <c r="FD757" s="231"/>
      <c r="FG757" s="164" t="s">
        <v>79</v>
      </c>
      <c r="FJ757" s="231"/>
      <c r="FL757" s="231"/>
    </row>
    <row r="758" spans="1:168" s="117" customFormat="1" ht="15" x14ac:dyDescent="0.25">
      <c r="A758" s="244"/>
      <c r="B758" s="243" t="s">
        <v>80</v>
      </c>
      <c r="C758" s="341" t="s">
        <v>81</v>
      </c>
      <c r="D758" s="341"/>
      <c r="E758" s="341"/>
      <c r="F758" s="245"/>
      <c r="G758" s="246"/>
      <c r="H758" s="246"/>
      <c r="I758" s="246"/>
      <c r="J758" s="249">
        <v>229.05</v>
      </c>
      <c r="K758" s="269">
        <v>0.80500000000000005</v>
      </c>
      <c r="L758" s="249">
        <v>82.97</v>
      </c>
      <c r="M758" s="248">
        <v>49.45</v>
      </c>
      <c r="N758" s="250">
        <v>4102.87</v>
      </c>
      <c r="EZ758" s="149"/>
      <c r="FA758" s="231"/>
      <c r="FB758" s="231"/>
      <c r="FC758" s="231"/>
      <c r="FD758" s="231"/>
      <c r="FG758" s="164" t="s">
        <v>81</v>
      </c>
      <c r="FJ758" s="231"/>
      <c r="FL758" s="231"/>
    </row>
    <row r="759" spans="1:168" s="117" customFormat="1" ht="15" x14ac:dyDescent="0.25">
      <c r="A759" s="244"/>
      <c r="B759" s="243" t="s">
        <v>82</v>
      </c>
      <c r="C759" s="341" t="s">
        <v>83</v>
      </c>
      <c r="D759" s="341"/>
      <c r="E759" s="341"/>
      <c r="F759" s="245"/>
      <c r="G759" s="246"/>
      <c r="H759" s="246"/>
      <c r="I759" s="246"/>
      <c r="J759" s="249">
        <v>300.83999999999997</v>
      </c>
      <c r="K759" s="261">
        <v>0</v>
      </c>
      <c r="L759" s="249">
        <v>0</v>
      </c>
      <c r="M759" s="248">
        <v>9.1199999999999992</v>
      </c>
      <c r="N759" s="255"/>
      <c r="EZ759" s="149"/>
      <c r="FA759" s="231"/>
      <c r="FB759" s="231"/>
      <c r="FC759" s="231"/>
      <c r="FD759" s="231"/>
      <c r="FG759" s="164" t="s">
        <v>83</v>
      </c>
      <c r="FJ759" s="231"/>
      <c r="FL759" s="231"/>
    </row>
    <row r="760" spans="1:168" s="117" customFormat="1" ht="15" x14ac:dyDescent="0.25">
      <c r="A760" s="252"/>
      <c r="B760" s="243"/>
      <c r="C760" s="341" t="s">
        <v>65</v>
      </c>
      <c r="D760" s="341"/>
      <c r="E760" s="341"/>
      <c r="F760" s="245" t="s">
        <v>66</v>
      </c>
      <c r="G760" s="261">
        <v>94</v>
      </c>
      <c r="H760" s="269">
        <v>0.80500000000000005</v>
      </c>
      <c r="I760" s="270">
        <v>34.051499999999997</v>
      </c>
      <c r="J760" s="254"/>
      <c r="K760" s="246"/>
      <c r="L760" s="254"/>
      <c r="M760" s="246"/>
      <c r="N760" s="255"/>
      <c r="EZ760" s="149"/>
      <c r="FA760" s="231"/>
      <c r="FB760" s="231"/>
      <c r="FC760" s="231"/>
      <c r="FD760" s="231"/>
      <c r="FH760" s="164" t="s">
        <v>65</v>
      </c>
      <c r="FJ760" s="231"/>
      <c r="FL760" s="231"/>
    </row>
    <row r="761" spans="1:168" s="117" customFormat="1" ht="15" x14ac:dyDescent="0.25">
      <c r="A761" s="252"/>
      <c r="B761" s="243"/>
      <c r="C761" s="341" t="s">
        <v>84</v>
      </c>
      <c r="D761" s="341"/>
      <c r="E761" s="341"/>
      <c r="F761" s="245" t="s">
        <v>66</v>
      </c>
      <c r="G761" s="271">
        <v>16.899999999999999</v>
      </c>
      <c r="H761" s="269">
        <v>0.80500000000000005</v>
      </c>
      <c r="I761" s="274">
        <v>6.1220249999999998</v>
      </c>
      <c r="J761" s="254"/>
      <c r="K761" s="246"/>
      <c r="L761" s="254"/>
      <c r="M761" s="246"/>
      <c r="N761" s="255"/>
      <c r="EZ761" s="149"/>
      <c r="FA761" s="231"/>
      <c r="FB761" s="231"/>
      <c r="FC761" s="231"/>
      <c r="FD761" s="231"/>
      <c r="FH761" s="164" t="s">
        <v>84</v>
      </c>
      <c r="FJ761" s="231"/>
      <c r="FL761" s="231"/>
    </row>
    <row r="762" spans="1:168" s="117" customFormat="1" ht="15" x14ac:dyDescent="0.25">
      <c r="A762" s="240"/>
      <c r="B762" s="243"/>
      <c r="C762" s="344" t="s">
        <v>67</v>
      </c>
      <c r="D762" s="344"/>
      <c r="E762" s="344"/>
      <c r="F762" s="256"/>
      <c r="G762" s="257"/>
      <c r="H762" s="257"/>
      <c r="I762" s="257"/>
      <c r="J762" s="258">
        <v>3544.01</v>
      </c>
      <c r="K762" s="257"/>
      <c r="L762" s="258">
        <v>1174.8399999999999</v>
      </c>
      <c r="M762" s="257"/>
      <c r="N762" s="260">
        <v>27855.46</v>
      </c>
      <c r="EZ762" s="149"/>
      <c r="FA762" s="231"/>
      <c r="FB762" s="231"/>
      <c r="FC762" s="231"/>
      <c r="FD762" s="231"/>
      <c r="FI762" s="164" t="s">
        <v>67</v>
      </c>
      <c r="FJ762" s="231"/>
      <c r="FL762" s="231"/>
    </row>
    <row r="763" spans="1:168" s="117" customFormat="1" ht="15" x14ac:dyDescent="0.25">
      <c r="A763" s="252"/>
      <c r="B763" s="243"/>
      <c r="C763" s="341" t="s">
        <v>68</v>
      </c>
      <c r="D763" s="341"/>
      <c r="E763" s="341"/>
      <c r="F763" s="245"/>
      <c r="G763" s="246"/>
      <c r="H763" s="246"/>
      <c r="I763" s="246"/>
      <c r="J763" s="254"/>
      <c r="K763" s="246"/>
      <c r="L763" s="249">
        <v>391.82</v>
      </c>
      <c r="M763" s="246"/>
      <c r="N763" s="250">
        <v>19375.5</v>
      </c>
      <c r="EZ763" s="149"/>
      <c r="FA763" s="231"/>
      <c r="FB763" s="231"/>
      <c r="FC763" s="231"/>
      <c r="FD763" s="231"/>
      <c r="FH763" s="164" t="s">
        <v>68</v>
      </c>
      <c r="FJ763" s="231"/>
      <c r="FL763" s="231"/>
    </row>
    <row r="764" spans="1:168" s="117" customFormat="1" ht="23.25" x14ac:dyDescent="0.25">
      <c r="A764" s="252"/>
      <c r="B764" s="243" t="s">
        <v>638</v>
      </c>
      <c r="C764" s="341" t="s">
        <v>639</v>
      </c>
      <c r="D764" s="341"/>
      <c r="E764" s="341"/>
      <c r="F764" s="245" t="s">
        <v>71</v>
      </c>
      <c r="G764" s="261">
        <v>93</v>
      </c>
      <c r="H764" s="246"/>
      <c r="I764" s="261">
        <v>93</v>
      </c>
      <c r="J764" s="254"/>
      <c r="K764" s="246"/>
      <c r="L764" s="249">
        <v>364.39</v>
      </c>
      <c r="M764" s="246"/>
      <c r="N764" s="250">
        <v>18019.22</v>
      </c>
      <c r="EZ764" s="149"/>
      <c r="FA764" s="231"/>
      <c r="FB764" s="231"/>
      <c r="FC764" s="231"/>
      <c r="FD764" s="231"/>
      <c r="FH764" s="164" t="s">
        <v>639</v>
      </c>
      <c r="FJ764" s="231"/>
      <c r="FL764" s="231"/>
    </row>
    <row r="765" spans="1:168" s="117" customFormat="1" ht="45" x14ac:dyDescent="0.25">
      <c r="A765" s="252"/>
      <c r="B765" s="243" t="s">
        <v>640</v>
      </c>
      <c r="C765" s="341" t="s">
        <v>641</v>
      </c>
      <c r="D765" s="341"/>
      <c r="E765" s="341"/>
      <c r="F765" s="245" t="s">
        <v>71</v>
      </c>
      <c r="G765" s="261">
        <v>62</v>
      </c>
      <c r="H765" s="248">
        <v>0.85</v>
      </c>
      <c r="I765" s="271">
        <v>52.7</v>
      </c>
      <c r="J765" s="254"/>
      <c r="K765" s="246"/>
      <c r="L765" s="249">
        <v>206.49</v>
      </c>
      <c r="M765" s="246"/>
      <c r="N765" s="250">
        <v>10210.89</v>
      </c>
      <c r="EZ765" s="149"/>
      <c r="FA765" s="231"/>
      <c r="FB765" s="231"/>
      <c r="FC765" s="231"/>
      <c r="FD765" s="231"/>
      <c r="FH765" s="164" t="s">
        <v>641</v>
      </c>
      <c r="FJ765" s="231"/>
      <c r="FL765" s="231"/>
    </row>
    <row r="766" spans="1:168" s="117" customFormat="1" ht="15" x14ac:dyDescent="0.25">
      <c r="A766" s="262"/>
      <c r="B766" s="263"/>
      <c r="C766" s="342" t="s">
        <v>74</v>
      </c>
      <c r="D766" s="342"/>
      <c r="E766" s="342"/>
      <c r="F766" s="234"/>
      <c r="G766" s="235"/>
      <c r="H766" s="235"/>
      <c r="I766" s="235"/>
      <c r="J766" s="238"/>
      <c r="K766" s="235"/>
      <c r="L766" s="267">
        <v>1745.72</v>
      </c>
      <c r="M766" s="257"/>
      <c r="N766" s="265">
        <v>56085.57</v>
      </c>
      <c r="EZ766" s="149"/>
      <c r="FA766" s="231"/>
      <c r="FB766" s="231"/>
      <c r="FC766" s="231"/>
      <c r="FD766" s="231"/>
      <c r="FJ766" s="231" t="s">
        <v>74</v>
      </c>
      <c r="FL766" s="231"/>
    </row>
    <row r="767" spans="1:168" s="117" customFormat="1" ht="34.5" x14ac:dyDescent="0.25">
      <c r="A767" s="232" t="s">
        <v>753</v>
      </c>
      <c r="B767" s="233" t="s">
        <v>621</v>
      </c>
      <c r="C767" s="342" t="s">
        <v>622</v>
      </c>
      <c r="D767" s="342"/>
      <c r="E767" s="342"/>
      <c r="F767" s="234" t="s">
        <v>253</v>
      </c>
      <c r="G767" s="235">
        <v>0.03</v>
      </c>
      <c r="H767" s="236">
        <v>1</v>
      </c>
      <c r="I767" s="268">
        <v>0.03</v>
      </c>
      <c r="J767" s="238"/>
      <c r="K767" s="235"/>
      <c r="L767" s="238"/>
      <c r="M767" s="235"/>
      <c r="N767" s="239"/>
      <c r="EZ767" s="149"/>
      <c r="FA767" s="231"/>
      <c r="FB767" s="231" t="s">
        <v>622</v>
      </c>
      <c r="FC767" s="231" t="s">
        <v>9</v>
      </c>
      <c r="FD767" s="231" t="s">
        <v>9</v>
      </c>
      <c r="FJ767" s="231"/>
      <c r="FL767" s="231"/>
    </row>
    <row r="768" spans="1:168" s="117" customFormat="1" ht="15" x14ac:dyDescent="0.25">
      <c r="A768" s="240"/>
      <c r="B768" s="241"/>
      <c r="C768" s="341" t="s">
        <v>754</v>
      </c>
      <c r="D768" s="341"/>
      <c r="E768" s="341"/>
      <c r="F768" s="341"/>
      <c r="G768" s="341"/>
      <c r="H768" s="341"/>
      <c r="I768" s="341"/>
      <c r="J768" s="341"/>
      <c r="K768" s="341"/>
      <c r="L768" s="341"/>
      <c r="M768" s="341"/>
      <c r="N768" s="343"/>
      <c r="EZ768" s="149"/>
      <c r="FA768" s="231"/>
      <c r="FB768" s="231"/>
      <c r="FC768" s="231"/>
      <c r="FD768" s="231"/>
      <c r="FE768" s="164" t="s">
        <v>754</v>
      </c>
      <c r="FJ768" s="231"/>
      <c r="FL768" s="231"/>
    </row>
    <row r="769" spans="1:168" s="117" customFormat="1" ht="68.25" x14ac:dyDescent="0.25">
      <c r="A769" s="242"/>
      <c r="B769" s="243" t="s">
        <v>624</v>
      </c>
      <c r="C769" s="336" t="s">
        <v>625</v>
      </c>
      <c r="D769" s="336"/>
      <c r="E769" s="336"/>
      <c r="F769" s="336"/>
      <c r="G769" s="336"/>
      <c r="H769" s="336"/>
      <c r="I769" s="336"/>
      <c r="J769" s="336"/>
      <c r="K769" s="336"/>
      <c r="L769" s="336"/>
      <c r="M769" s="336"/>
      <c r="N769" s="345"/>
      <c r="EZ769" s="149"/>
      <c r="FA769" s="231"/>
      <c r="FB769" s="231"/>
      <c r="FC769" s="231"/>
      <c r="FD769" s="231"/>
      <c r="FF769" s="164" t="s">
        <v>625</v>
      </c>
      <c r="FJ769" s="231"/>
      <c r="FL769" s="231"/>
    </row>
    <row r="770" spans="1:168" s="117" customFormat="1" ht="15" x14ac:dyDescent="0.25">
      <c r="A770" s="244"/>
      <c r="B770" s="243" t="s">
        <v>57</v>
      </c>
      <c r="C770" s="341" t="s">
        <v>64</v>
      </c>
      <c r="D770" s="341"/>
      <c r="E770" s="341"/>
      <c r="F770" s="245"/>
      <c r="G770" s="246"/>
      <c r="H770" s="246"/>
      <c r="I770" s="246"/>
      <c r="J770" s="247">
        <v>2089.16</v>
      </c>
      <c r="K770" s="248">
        <v>1.1499999999999999</v>
      </c>
      <c r="L770" s="249">
        <v>72.08</v>
      </c>
      <c r="M770" s="248">
        <v>49.45</v>
      </c>
      <c r="N770" s="250">
        <v>3564.36</v>
      </c>
      <c r="EZ770" s="149"/>
      <c r="FA770" s="231"/>
      <c r="FB770" s="231"/>
      <c r="FC770" s="231"/>
      <c r="FD770" s="231"/>
      <c r="FG770" s="164" t="s">
        <v>64</v>
      </c>
      <c r="FJ770" s="231"/>
      <c r="FL770" s="231"/>
    </row>
    <row r="771" spans="1:168" s="117" customFormat="1" ht="15" x14ac:dyDescent="0.25">
      <c r="A771" s="244"/>
      <c r="B771" s="243" t="s">
        <v>75</v>
      </c>
      <c r="C771" s="341" t="s">
        <v>79</v>
      </c>
      <c r="D771" s="341"/>
      <c r="E771" s="341"/>
      <c r="F771" s="245"/>
      <c r="G771" s="246"/>
      <c r="H771" s="246"/>
      <c r="I771" s="246"/>
      <c r="J771" s="249">
        <v>236.87</v>
      </c>
      <c r="K771" s="248">
        <v>1.1499999999999999</v>
      </c>
      <c r="L771" s="249">
        <v>8.17</v>
      </c>
      <c r="M771" s="248">
        <v>14.53</v>
      </c>
      <c r="N771" s="251">
        <v>118.71</v>
      </c>
      <c r="EZ771" s="149"/>
      <c r="FA771" s="231"/>
      <c r="FB771" s="231"/>
      <c r="FC771" s="231"/>
      <c r="FD771" s="231"/>
      <c r="FG771" s="164" t="s">
        <v>79</v>
      </c>
      <c r="FJ771" s="231"/>
      <c r="FL771" s="231"/>
    </row>
    <row r="772" spans="1:168" s="117" customFormat="1" ht="15" x14ac:dyDescent="0.25">
      <c r="A772" s="244"/>
      <c r="B772" s="243" t="s">
        <v>80</v>
      </c>
      <c r="C772" s="341" t="s">
        <v>81</v>
      </c>
      <c r="D772" s="341"/>
      <c r="E772" s="341"/>
      <c r="F772" s="245"/>
      <c r="G772" s="246"/>
      <c r="H772" s="246"/>
      <c r="I772" s="246"/>
      <c r="J772" s="249">
        <v>9</v>
      </c>
      <c r="K772" s="248">
        <v>1.1499999999999999</v>
      </c>
      <c r="L772" s="249">
        <v>0.31</v>
      </c>
      <c r="M772" s="248">
        <v>49.45</v>
      </c>
      <c r="N772" s="251">
        <v>15.33</v>
      </c>
      <c r="EZ772" s="149"/>
      <c r="FA772" s="231"/>
      <c r="FB772" s="231"/>
      <c r="FC772" s="231"/>
      <c r="FD772" s="231"/>
      <c r="FG772" s="164" t="s">
        <v>81</v>
      </c>
      <c r="FJ772" s="231"/>
      <c r="FL772" s="231"/>
    </row>
    <row r="773" spans="1:168" s="117" customFormat="1" ht="15" x14ac:dyDescent="0.25">
      <c r="A773" s="244"/>
      <c r="B773" s="243" t="s">
        <v>82</v>
      </c>
      <c r="C773" s="341" t="s">
        <v>83</v>
      </c>
      <c r="D773" s="341"/>
      <c r="E773" s="341"/>
      <c r="F773" s="245"/>
      <c r="G773" s="246"/>
      <c r="H773" s="246"/>
      <c r="I773" s="246"/>
      <c r="J773" s="247">
        <v>2732.35</v>
      </c>
      <c r="K773" s="246"/>
      <c r="L773" s="249">
        <v>81.97</v>
      </c>
      <c r="M773" s="248">
        <v>9.1199999999999992</v>
      </c>
      <c r="N773" s="251">
        <v>747.57</v>
      </c>
      <c r="EZ773" s="149"/>
      <c r="FA773" s="231"/>
      <c r="FB773" s="231"/>
      <c r="FC773" s="231"/>
      <c r="FD773" s="231"/>
      <c r="FG773" s="164" t="s">
        <v>83</v>
      </c>
      <c r="FJ773" s="231"/>
      <c r="FL773" s="231"/>
    </row>
    <row r="774" spans="1:168" s="117" customFormat="1" ht="15" x14ac:dyDescent="0.25">
      <c r="A774" s="252"/>
      <c r="B774" s="243"/>
      <c r="C774" s="341" t="s">
        <v>65</v>
      </c>
      <c r="D774" s="341"/>
      <c r="E774" s="341"/>
      <c r="F774" s="245" t="s">
        <v>66</v>
      </c>
      <c r="G774" s="248">
        <v>219.68</v>
      </c>
      <c r="H774" s="248">
        <v>1.1499999999999999</v>
      </c>
      <c r="I774" s="272">
        <v>7.5789600000000004</v>
      </c>
      <c r="J774" s="254"/>
      <c r="K774" s="246"/>
      <c r="L774" s="254"/>
      <c r="M774" s="246"/>
      <c r="N774" s="255"/>
      <c r="EZ774" s="149"/>
      <c r="FA774" s="231"/>
      <c r="FB774" s="231"/>
      <c r="FC774" s="231"/>
      <c r="FD774" s="231"/>
      <c r="FH774" s="164" t="s">
        <v>65</v>
      </c>
      <c r="FJ774" s="231"/>
      <c r="FL774" s="231"/>
    </row>
    <row r="775" spans="1:168" s="117" customFormat="1" ht="15" x14ac:dyDescent="0.25">
      <c r="A775" s="252"/>
      <c r="B775" s="243"/>
      <c r="C775" s="341" t="s">
        <v>84</v>
      </c>
      <c r="D775" s="341"/>
      <c r="E775" s="341"/>
      <c r="F775" s="245" t="s">
        <v>66</v>
      </c>
      <c r="G775" s="248">
        <v>0.71</v>
      </c>
      <c r="H775" s="248">
        <v>1.1499999999999999</v>
      </c>
      <c r="I775" s="274">
        <v>2.4494999999999999E-2</v>
      </c>
      <c r="J775" s="254"/>
      <c r="K775" s="246"/>
      <c r="L775" s="254"/>
      <c r="M775" s="246"/>
      <c r="N775" s="255"/>
      <c r="EZ775" s="149"/>
      <c r="FA775" s="231"/>
      <c r="FB775" s="231"/>
      <c r="FC775" s="231"/>
      <c r="FD775" s="231"/>
      <c r="FH775" s="164" t="s">
        <v>84</v>
      </c>
      <c r="FJ775" s="231"/>
      <c r="FL775" s="231"/>
    </row>
    <row r="776" spans="1:168" s="117" customFormat="1" ht="15" x14ac:dyDescent="0.25">
      <c r="A776" s="240"/>
      <c r="B776" s="243"/>
      <c r="C776" s="344" t="s">
        <v>67</v>
      </c>
      <c r="D776" s="344"/>
      <c r="E776" s="344"/>
      <c r="F776" s="256"/>
      <c r="G776" s="257"/>
      <c r="H776" s="257"/>
      <c r="I776" s="257"/>
      <c r="J776" s="258">
        <v>5058.38</v>
      </c>
      <c r="K776" s="257"/>
      <c r="L776" s="259">
        <v>162.22</v>
      </c>
      <c r="M776" s="257"/>
      <c r="N776" s="260">
        <v>4430.6400000000003</v>
      </c>
      <c r="EZ776" s="149"/>
      <c r="FA776" s="231"/>
      <c r="FB776" s="231"/>
      <c r="FC776" s="231"/>
      <c r="FD776" s="231"/>
      <c r="FI776" s="164" t="s">
        <v>67</v>
      </c>
      <c r="FJ776" s="231"/>
      <c r="FL776" s="231"/>
    </row>
    <row r="777" spans="1:168" s="117" customFormat="1" ht="15" x14ac:dyDescent="0.25">
      <c r="A777" s="252"/>
      <c r="B777" s="243"/>
      <c r="C777" s="341" t="s">
        <v>68</v>
      </c>
      <c r="D777" s="341"/>
      <c r="E777" s="341"/>
      <c r="F777" s="245"/>
      <c r="G777" s="246"/>
      <c r="H777" s="246"/>
      <c r="I777" s="246"/>
      <c r="J777" s="254"/>
      <c r="K777" s="246"/>
      <c r="L777" s="249">
        <v>72.39</v>
      </c>
      <c r="M777" s="246"/>
      <c r="N777" s="250">
        <v>3579.69</v>
      </c>
      <c r="EZ777" s="149"/>
      <c r="FA777" s="231"/>
      <c r="FB777" s="231"/>
      <c r="FC777" s="231"/>
      <c r="FD777" s="231"/>
      <c r="FH777" s="164" t="s">
        <v>68</v>
      </c>
      <c r="FJ777" s="231"/>
      <c r="FL777" s="231"/>
    </row>
    <row r="778" spans="1:168" s="117" customFormat="1" ht="23.25" x14ac:dyDescent="0.25">
      <c r="A778" s="252"/>
      <c r="B778" s="243" t="s">
        <v>626</v>
      </c>
      <c r="C778" s="341" t="s">
        <v>627</v>
      </c>
      <c r="D778" s="341"/>
      <c r="E778" s="341"/>
      <c r="F778" s="245" t="s">
        <v>71</v>
      </c>
      <c r="G778" s="261">
        <v>126</v>
      </c>
      <c r="H778" s="246"/>
      <c r="I778" s="261">
        <v>126</v>
      </c>
      <c r="J778" s="254"/>
      <c r="K778" s="246"/>
      <c r="L778" s="249">
        <v>91.21</v>
      </c>
      <c r="M778" s="246"/>
      <c r="N778" s="250">
        <v>4510.41</v>
      </c>
      <c r="EZ778" s="149"/>
      <c r="FA778" s="231"/>
      <c r="FB778" s="231"/>
      <c r="FC778" s="231"/>
      <c r="FD778" s="231"/>
      <c r="FH778" s="164" t="s">
        <v>627</v>
      </c>
      <c r="FJ778" s="231"/>
      <c r="FL778" s="231"/>
    </row>
    <row r="779" spans="1:168" s="117" customFormat="1" ht="23.25" x14ac:dyDescent="0.25">
      <c r="A779" s="252"/>
      <c r="B779" s="243" t="s">
        <v>628</v>
      </c>
      <c r="C779" s="341" t="s">
        <v>629</v>
      </c>
      <c r="D779" s="341"/>
      <c r="E779" s="341"/>
      <c r="F779" s="245" t="s">
        <v>71</v>
      </c>
      <c r="G779" s="261">
        <v>68</v>
      </c>
      <c r="H779" s="246"/>
      <c r="I779" s="261">
        <v>68</v>
      </c>
      <c r="J779" s="254"/>
      <c r="K779" s="246"/>
      <c r="L779" s="249">
        <v>49.23</v>
      </c>
      <c r="M779" s="246"/>
      <c r="N779" s="250">
        <v>2434.19</v>
      </c>
      <c r="EZ779" s="149"/>
      <c r="FA779" s="231"/>
      <c r="FB779" s="231"/>
      <c r="FC779" s="231"/>
      <c r="FD779" s="231"/>
      <c r="FH779" s="164" t="s">
        <v>629</v>
      </c>
      <c r="FJ779" s="231"/>
      <c r="FL779" s="231"/>
    </row>
    <row r="780" spans="1:168" s="117" customFormat="1" ht="15" x14ac:dyDescent="0.25">
      <c r="A780" s="262"/>
      <c r="B780" s="263"/>
      <c r="C780" s="342" t="s">
        <v>74</v>
      </c>
      <c r="D780" s="342"/>
      <c r="E780" s="342"/>
      <c r="F780" s="234"/>
      <c r="G780" s="235"/>
      <c r="H780" s="235"/>
      <c r="I780" s="235"/>
      <c r="J780" s="238"/>
      <c r="K780" s="235"/>
      <c r="L780" s="264">
        <v>302.66000000000003</v>
      </c>
      <c r="M780" s="257"/>
      <c r="N780" s="265">
        <v>11375.24</v>
      </c>
      <c r="EZ780" s="149"/>
      <c r="FA780" s="231"/>
      <c r="FB780" s="231"/>
      <c r="FC780" s="231"/>
      <c r="FD780" s="231"/>
      <c r="FJ780" s="231" t="s">
        <v>74</v>
      </c>
      <c r="FL780" s="231"/>
    </row>
    <row r="781" spans="1:168" s="117" customFormat="1" ht="34.5" x14ac:dyDescent="0.25">
      <c r="A781" s="232" t="s">
        <v>755</v>
      </c>
      <c r="B781" s="233" t="s">
        <v>604</v>
      </c>
      <c r="C781" s="342" t="s">
        <v>605</v>
      </c>
      <c r="D781" s="342"/>
      <c r="E781" s="342"/>
      <c r="F781" s="234" t="s">
        <v>290</v>
      </c>
      <c r="G781" s="235">
        <v>53.96</v>
      </c>
      <c r="H781" s="236">
        <v>1</v>
      </c>
      <c r="I781" s="268">
        <v>53.96</v>
      </c>
      <c r="J781" s="264">
        <v>46.17</v>
      </c>
      <c r="K781" s="235"/>
      <c r="L781" s="267">
        <v>2491.33</v>
      </c>
      <c r="M781" s="268">
        <v>9.1199999999999992</v>
      </c>
      <c r="N781" s="265">
        <v>22720.93</v>
      </c>
      <c r="EZ781" s="149"/>
      <c r="FA781" s="231"/>
      <c r="FB781" s="231" t="s">
        <v>605</v>
      </c>
      <c r="FC781" s="231" t="s">
        <v>9</v>
      </c>
      <c r="FD781" s="231" t="s">
        <v>9</v>
      </c>
      <c r="FJ781" s="231"/>
      <c r="FL781" s="231"/>
    </row>
    <row r="782" spans="1:168" s="117" customFormat="1" ht="15" x14ac:dyDescent="0.25">
      <c r="A782" s="240"/>
      <c r="B782" s="241"/>
      <c r="C782" s="341" t="s">
        <v>756</v>
      </c>
      <c r="D782" s="341"/>
      <c r="E782" s="341"/>
      <c r="F782" s="341"/>
      <c r="G782" s="341"/>
      <c r="H782" s="341"/>
      <c r="I782" s="341"/>
      <c r="J782" s="341"/>
      <c r="K782" s="341"/>
      <c r="L782" s="341"/>
      <c r="M782" s="341"/>
      <c r="N782" s="343"/>
      <c r="EZ782" s="149"/>
      <c r="FA782" s="231"/>
      <c r="FB782" s="231"/>
      <c r="FC782" s="231"/>
      <c r="FD782" s="231"/>
      <c r="FE782" s="164" t="s">
        <v>756</v>
      </c>
      <c r="FJ782" s="231"/>
      <c r="FL782" s="231"/>
    </row>
    <row r="783" spans="1:168" s="117" customFormat="1" ht="15" x14ac:dyDescent="0.25">
      <c r="A783" s="262"/>
      <c r="B783" s="263"/>
      <c r="C783" s="342" t="s">
        <v>74</v>
      </c>
      <c r="D783" s="342"/>
      <c r="E783" s="342"/>
      <c r="F783" s="234"/>
      <c r="G783" s="235"/>
      <c r="H783" s="235"/>
      <c r="I783" s="235"/>
      <c r="J783" s="238"/>
      <c r="K783" s="235"/>
      <c r="L783" s="267">
        <v>2491.33</v>
      </c>
      <c r="M783" s="257"/>
      <c r="N783" s="265">
        <v>22720.93</v>
      </c>
      <c r="EZ783" s="149"/>
      <c r="FA783" s="231"/>
      <c r="FB783" s="231"/>
      <c r="FC783" s="231"/>
      <c r="FD783" s="231"/>
      <c r="FJ783" s="231" t="s">
        <v>74</v>
      </c>
      <c r="FL783" s="231"/>
    </row>
    <row r="784" spans="1:168" s="117" customFormat="1" ht="45.75" x14ac:dyDescent="0.25">
      <c r="A784" s="232" t="s">
        <v>757</v>
      </c>
      <c r="B784" s="233" t="s">
        <v>758</v>
      </c>
      <c r="C784" s="342" t="s">
        <v>759</v>
      </c>
      <c r="D784" s="342"/>
      <c r="E784" s="342"/>
      <c r="F784" s="234" t="s">
        <v>253</v>
      </c>
      <c r="G784" s="235">
        <v>9.4999999999999998E-3</v>
      </c>
      <c r="H784" s="236">
        <v>1</v>
      </c>
      <c r="I784" s="237">
        <v>9.4999999999999998E-3</v>
      </c>
      <c r="J784" s="238"/>
      <c r="K784" s="235"/>
      <c r="L784" s="238"/>
      <c r="M784" s="235"/>
      <c r="N784" s="239"/>
      <c r="EZ784" s="149"/>
      <c r="FA784" s="231"/>
      <c r="FB784" s="231" t="s">
        <v>759</v>
      </c>
      <c r="FC784" s="231" t="s">
        <v>9</v>
      </c>
      <c r="FD784" s="231" t="s">
        <v>9</v>
      </c>
      <c r="FJ784" s="231"/>
      <c r="FL784" s="231"/>
    </row>
    <row r="785" spans="1:168" s="117" customFormat="1" ht="15" x14ac:dyDescent="0.25">
      <c r="A785" s="240"/>
      <c r="B785" s="241"/>
      <c r="C785" s="341" t="s">
        <v>760</v>
      </c>
      <c r="D785" s="341"/>
      <c r="E785" s="341"/>
      <c r="F785" s="341"/>
      <c r="G785" s="341"/>
      <c r="H785" s="341"/>
      <c r="I785" s="341"/>
      <c r="J785" s="341"/>
      <c r="K785" s="341"/>
      <c r="L785" s="341"/>
      <c r="M785" s="341"/>
      <c r="N785" s="343"/>
      <c r="EZ785" s="149"/>
      <c r="FA785" s="231"/>
      <c r="FB785" s="231"/>
      <c r="FC785" s="231"/>
      <c r="FD785" s="231"/>
      <c r="FE785" s="164" t="s">
        <v>760</v>
      </c>
      <c r="FJ785" s="231"/>
      <c r="FL785" s="231"/>
    </row>
    <row r="786" spans="1:168" s="117" customFormat="1" ht="68.25" x14ac:dyDescent="0.25">
      <c r="A786" s="242"/>
      <c r="B786" s="243" t="s">
        <v>624</v>
      </c>
      <c r="C786" s="336" t="s">
        <v>625</v>
      </c>
      <c r="D786" s="336"/>
      <c r="E786" s="336"/>
      <c r="F786" s="336"/>
      <c r="G786" s="336"/>
      <c r="H786" s="336"/>
      <c r="I786" s="336"/>
      <c r="J786" s="336"/>
      <c r="K786" s="336"/>
      <c r="L786" s="336"/>
      <c r="M786" s="336"/>
      <c r="N786" s="345"/>
      <c r="EZ786" s="149"/>
      <c r="FA786" s="231"/>
      <c r="FB786" s="231"/>
      <c r="FC786" s="231"/>
      <c r="FD786" s="231"/>
      <c r="FF786" s="164" t="s">
        <v>625</v>
      </c>
      <c r="FJ786" s="231"/>
      <c r="FL786" s="231"/>
    </row>
    <row r="787" spans="1:168" s="117" customFormat="1" ht="15" x14ac:dyDescent="0.25">
      <c r="A787" s="242"/>
      <c r="B787" s="243" t="s">
        <v>699</v>
      </c>
      <c r="C787" s="336" t="s">
        <v>700</v>
      </c>
      <c r="D787" s="336"/>
      <c r="E787" s="336"/>
      <c r="F787" s="336"/>
      <c r="G787" s="336"/>
      <c r="H787" s="336"/>
      <c r="I787" s="336"/>
      <c r="J787" s="336"/>
      <c r="K787" s="336"/>
      <c r="L787" s="336"/>
      <c r="M787" s="336"/>
      <c r="N787" s="345"/>
      <c r="EZ787" s="149"/>
      <c r="FA787" s="231"/>
      <c r="FB787" s="231"/>
      <c r="FC787" s="231"/>
      <c r="FD787" s="231"/>
      <c r="FF787" s="164" t="s">
        <v>700</v>
      </c>
      <c r="FJ787" s="231"/>
      <c r="FL787" s="231"/>
    </row>
    <row r="788" spans="1:168" s="117" customFormat="1" ht="15" x14ac:dyDescent="0.25">
      <c r="A788" s="244"/>
      <c r="B788" s="243" t="s">
        <v>57</v>
      </c>
      <c r="C788" s="341" t="s">
        <v>64</v>
      </c>
      <c r="D788" s="341"/>
      <c r="E788" s="341"/>
      <c r="F788" s="245"/>
      <c r="G788" s="246"/>
      <c r="H788" s="246"/>
      <c r="I788" s="246"/>
      <c r="J788" s="249">
        <v>436.91</v>
      </c>
      <c r="K788" s="269">
        <v>1.2649999999999999</v>
      </c>
      <c r="L788" s="249">
        <v>5.25</v>
      </c>
      <c r="M788" s="248">
        <v>49.45</v>
      </c>
      <c r="N788" s="251">
        <v>259.61</v>
      </c>
      <c r="EZ788" s="149"/>
      <c r="FA788" s="231"/>
      <c r="FB788" s="231"/>
      <c r="FC788" s="231"/>
      <c r="FD788" s="231"/>
      <c r="FG788" s="164" t="s">
        <v>64</v>
      </c>
      <c r="FJ788" s="231"/>
      <c r="FL788" s="231"/>
    </row>
    <row r="789" spans="1:168" s="117" customFormat="1" ht="15" x14ac:dyDescent="0.25">
      <c r="A789" s="244"/>
      <c r="B789" s="243" t="s">
        <v>75</v>
      </c>
      <c r="C789" s="341" t="s">
        <v>79</v>
      </c>
      <c r="D789" s="341"/>
      <c r="E789" s="341"/>
      <c r="F789" s="245"/>
      <c r="G789" s="246"/>
      <c r="H789" s="246"/>
      <c r="I789" s="246"/>
      <c r="J789" s="249">
        <v>295.08</v>
      </c>
      <c r="K789" s="248">
        <v>1.1499999999999999</v>
      </c>
      <c r="L789" s="249">
        <v>3.22</v>
      </c>
      <c r="M789" s="248">
        <v>14.53</v>
      </c>
      <c r="N789" s="251">
        <v>46.79</v>
      </c>
      <c r="EZ789" s="149"/>
      <c r="FA789" s="231"/>
      <c r="FB789" s="231"/>
      <c r="FC789" s="231"/>
      <c r="FD789" s="231"/>
      <c r="FG789" s="164" t="s">
        <v>79</v>
      </c>
      <c r="FJ789" s="231"/>
      <c r="FL789" s="231"/>
    </row>
    <row r="790" spans="1:168" s="117" customFormat="1" ht="15" x14ac:dyDescent="0.25">
      <c r="A790" s="244"/>
      <c r="B790" s="243" t="s">
        <v>80</v>
      </c>
      <c r="C790" s="341" t="s">
        <v>81</v>
      </c>
      <c r="D790" s="341"/>
      <c r="E790" s="341"/>
      <c r="F790" s="245"/>
      <c r="G790" s="246"/>
      <c r="H790" s="246"/>
      <c r="I790" s="246"/>
      <c r="J790" s="249">
        <v>31.38</v>
      </c>
      <c r="K790" s="248">
        <v>1.1499999999999999</v>
      </c>
      <c r="L790" s="249">
        <v>0.34</v>
      </c>
      <c r="M790" s="248">
        <v>49.45</v>
      </c>
      <c r="N790" s="251">
        <v>16.809999999999999</v>
      </c>
      <c r="EZ790" s="149"/>
      <c r="FA790" s="231"/>
      <c r="FB790" s="231"/>
      <c r="FC790" s="231"/>
      <c r="FD790" s="231"/>
      <c r="FG790" s="164" t="s">
        <v>81</v>
      </c>
      <c r="FJ790" s="231"/>
      <c r="FL790" s="231"/>
    </row>
    <row r="791" spans="1:168" s="117" customFormat="1" ht="15" x14ac:dyDescent="0.25">
      <c r="A791" s="244"/>
      <c r="B791" s="243" t="s">
        <v>82</v>
      </c>
      <c r="C791" s="341" t="s">
        <v>83</v>
      </c>
      <c r="D791" s="341"/>
      <c r="E791" s="341"/>
      <c r="F791" s="245"/>
      <c r="G791" s="246"/>
      <c r="H791" s="246"/>
      <c r="I791" s="246"/>
      <c r="J791" s="249">
        <v>52.95</v>
      </c>
      <c r="K791" s="246"/>
      <c r="L791" s="249">
        <v>0.5</v>
      </c>
      <c r="M791" s="248">
        <v>9.1199999999999992</v>
      </c>
      <c r="N791" s="251">
        <v>4.5599999999999996</v>
      </c>
      <c r="EZ791" s="149"/>
      <c r="FA791" s="231"/>
      <c r="FB791" s="231"/>
      <c r="FC791" s="231"/>
      <c r="FD791" s="231"/>
      <c r="FG791" s="164" t="s">
        <v>83</v>
      </c>
      <c r="FJ791" s="231"/>
      <c r="FL791" s="231"/>
    </row>
    <row r="792" spans="1:168" s="117" customFormat="1" ht="15" x14ac:dyDescent="0.25">
      <c r="A792" s="252"/>
      <c r="B792" s="243"/>
      <c r="C792" s="341" t="s">
        <v>65</v>
      </c>
      <c r="D792" s="341"/>
      <c r="E792" s="341"/>
      <c r="F792" s="245" t="s">
        <v>66</v>
      </c>
      <c r="G792" s="248">
        <v>46.48</v>
      </c>
      <c r="H792" s="269">
        <v>1.2649999999999999</v>
      </c>
      <c r="I792" s="253">
        <v>0.5585734</v>
      </c>
      <c r="J792" s="254"/>
      <c r="K792" s="246"/>
      <c r="L792" s="254"/>
      <c r="M792" s="246"/>
      <c r="N792" s="255"/>
      <c r="EZ792" s="149"/>
      <c r="FA792" s="231"/>
      <c r="FB792" s="231"/>
      <c r="FC792" s="231"/>
      <c r="FD792" s="231"/>
      <c r="FH792" s="164" t="s">
        <v>65</v>
      </c>
      <c r="FJ792" s="231"/>
      <c r="FL792" s="231"/>
    </row>
    <row r="793" spans="1:168" s="117" customFormat="1" ht="15" x14ac:dyDescent="0.25">
      <c r="A793" s="252"/>
      <c r="B793" s="243"/>
      <c r="C793" s="341" t="s">
        <v>84</v>
      </c>
      <c r="D793" s="341"/>
      <c r="E793" s="341"/>
      <c r="F793" s="245" t="s">
        <v>66</v>
      </c>
      <c r="G793" s="271">
        <v>2.5</v>
      </c>
      <c r="H793" s="248">
        <v>1.1499999999999999</v>
      </c>
      <c r="I793" s="253">
        <v>2.73125E-2</v>
      </c>
      <c r="J793" s="254"/>
      <c r="K793" s="246"/>
      <c r="L793" s="254"/>
      <c r="M793" s="246"/>
      <c r="N793" s="255"/>
      <c r="EZ793" s="149"/>
      <c r="FA793" s="231"/>
      <c r="FB793" s="231"/>
      <c r="FC793" s="231"/>
      <c r="FD793" s="231"/>
      <c r="FH793" s="164" t="s">
        <v>84</v>
      </c>
      <c r="FJ793" s="231"/>
      <c r="FL793" s="231"/>
    </row>
    <row r="794" spans="1:168" s="117" customFormat="1" ht="15" x14ac:dyDescent="0.25">
      <c r="A794" s="240"/>
      <c r="B794" s="243"/>
      <c r="C794" s="344" t="s">
        <v>67</v>
      </c>
      <c r="D794" s="344"/>
      <c r="E794" s="344"/>
      <c r="F794" s="256"/>
      <c r="G794" s="257"/>
      <c r="H794" s="257"/>
      <c r="I794" s="257"/>
      <c r="J794" s="259">
        <v>784.94</v>
      </c>
      <c r="K794" s="257"/>
      <c r="L794" s="259">
        <v>8.9700000000000006</v>
      </c>
      <c r="M794" s="257"/>
      <c r="N794" s="275">
        <v>310.95999999999998</v>
      </c>
      <c r="EZ794" s="149"/>
      <c r="FA794" s="231"/>
      <c r="FB794" s="231"/>
      <c r="FC794" s="231"/>
      <c r="FD794" s="231"/>
      <c r="FI794" s="164" t="s">
        <v>67</v>
      </c>
      <c r="FJ794" s="231"/>
      <c r="FL794" s="231"/>
    </row>
    <row r="795" spans="1:168" s="117" customFormat="1" ht="15" x14ac:dyDescent="0.25">
      <c r="A795" s="252"/>
      <c r="B795" s="243"/>
      <c r="C795" s="341" t="s">
        <v>68</v>
      </c>
      <c r="D795" s="341"/>
      <c r="E795" s="341"/>
      <c r="F795" s="245"/>
      <c r="G795" s="246"/>
      <c r="H795" s="246"/>
      <c r="I795" s="246"/>
      <c r="J795" s="254"/>
      <c r="K795" s="246"/>
      <c r="L795" s="249">
        <v>5.59</v>
      </c>
      <c r="M795" s="246"/>
      <c r="N795" s="251">
        <v>276.42</v>
      </c>
      <c r="EZ795" s="149"/>
      <c r="FA795" s="231"/>
      <c r="FB795" s="231"/>
      <c r="FC795" s="231"/>
      <c r="FD795" s="231"/>
      <c r="FH795" s="164" t="s">
        <v>68</v>
      </c>
      <c r="FJ795" s="231"/>
      <c r="FL795" s="231"/>
    </row>
    <row r="796" spans="1:168" s="117" customFormat="1" ht="23.25" x14ac:dyDescent="0.25">
      <c r="A796" s="252"/>
      <c r="B796" s="243" t="s">
        <v>649</v>
      </c>
      <c r="C796" s="341" t="s">
        <v>650</v>
      </c>
      <c r="D796" s="341"/>
      <c r="E796" s="341"/>
      <c r="F796" s="245" t="s">
        <v>71</v>
      </c>
      <c r="G796" s="261">
        <v>97</v>
      </c>
      <c r="H796" s="246"/>
      <c r="I796" s="261">
        <v>97</v>
      </c>
      <c r="J796" s="254"/>
      <c r="K796" s="246"/>
      <c r="L796" s="249">
        <v>5.42</v>
      </c>
      <c r="M796" s="246"/>
      <c r="N796" s="251">
        <v>268.13</v>
      </c>
      <c r="EZ796" s="149"/>
      <c r="FA796" s="231"/>
      <c r="FB796" s="231"/>
      <c r="FC796" s="231"/>
      <c r="FD796" s="231"/>
      <c r="FH796" s="164" t="s">
        <v>650</v>
      </c>
      <c r="FJ796" s="231"/>
      <c r="FL796" s="231"/>
    </row>
    <row r="797" spans="1:168" s="117" customFormat="1" ht="23.25" x14ac:dyDescent="0.25">
      <c r="A797" s="252"/>
      <c r="B797" s="243" t="s">
        <v>651</v>
      </c>
      <c r="C797" s="341" t="s">
        <v>652</v>
      </c>
      <c r="D797" s="341"/>
      <c r="E797" s="341"/>
      <c r="F797" s="245" t="s">
        <v>71</v>
      </c>
      <c r="G797" s="261">
        <v>51</v>
      </c>
      <c r="H797" s="246"/>
      <c r="I797" s="261">
        <v>51</v>
      </c>
      <c r="J797" s="254"/>
      <c r="K797" s="246"/>
      <c r="L797" s="249">
        <v>2.85</v>
      </c>
      <c r="M797" s="246"/>
      <c r="N797" s="251">
        <v>140.97</v>
      </c>
      <c r="EZ797" s="149"/>
      <c r="FA797" s="231"/>
      <c r="FB797" s="231"/>
      <c r="FC797" s="231"/>
      <c r="FD797" s="231"/>
      <c r="FH797" s="164" t="s">
        <v>652</v>
      </c>
      <c r="FJ797" s="231"/>
      <c r="FL797" s="231"/>
    </row>
    <row r="798" spans="1:168" s="117" customFormat="1" ht="15" x14ac:dyDescent="0.25">
      <c r="A798" s="262"/>
      <c r="B798" s="263"/>
      <c r="C798" s="342" t="s">
        <v>74</v>
      </c>
      <c r="D798" s="342"/>
      <c r="E798" s="342"/>
      <c r="F798" s="234"/>
      <c r="G798" s="235"/>
      <c r="H798" s="235"/>
      <c r="I798" s="235"/>
      <c r="J798" s="238"/>
      <c r="K798" s="235"/>
      <c r="L798" s="264">
        <v>17.239999999999998</v>
      </c>
      <c r="M798" s="257"/>
      <c r="N798" s="276">
        <v>720.06</v>
      </c>
      <c r="EZ798" s="149"/>
      <c r="FA798" s="231"/>
      <c r="FB798" s="231"/>
      <c r="FC798" s="231"/>
      <c r="FD798" s="231"/>
      <c r="FJ798" s="231" t="s">
        <v>74</v>
      </c>
      <c r="FL798" s="231"/>
    </row>
    <row r="799" spans="1:168" s="117" customFormat="1" ht="45" x14ac:dyDescent="0.25">
      <c r="A799" s="232" t="s">
        <v>761</v>
      </c>
      <c r="B799" s="233" t="s">
        <v>563</v>
      </c>
      <c r="C799" s="342" t="s">
        <v>557</v>
      </c>
      <c r="D799" s="342"/>
      <c r="E799" s="342"/>
      <c r="F799" s="234" t="s">
        <v>118</v>
      </c>
      <c r="G799" s="235">
        <v>1</v>
      </c>
      <c r="H799" s="236">
        <v>1</v>
      </c>
      <c r="I799" s="236">
        <v>1</v>
      </c>
      <c r="J799" s="267">
        <v>2498.17</v>
      </c>
      <c r="K799" s="266">
        <v>1.04236</v>
      </c>
      <c r="L799" s="267">
        <v>2603.9899999999998</v>
      </c>
      <c r="M799" s="268">
        <v>9.1199999999999992</v>
      </c>
      <c r="N799" s="265">
        <v>23748.39</v>
      </c>
      <c r="EZ799" s="149"/>
      <c r="FA799" s="231"/>
      <c r="FB799" s="231" t="s">
        <v>557</v>
      </c>
      <c r="FC799" s="231" t="s">
        <v>9</v>
      </c>
      <c r="FD799" s="231" t="s">
        <v>9</v>
      </c>
      <c r="FJ799" s="231"/>
      <c r="FL799" s="231"/>
    </row>
    <row r="800" spans="1:168" s="117" customFormat="1" ht="15" x14ac:dyDescent="0.25">
      <c r="A800" s="240"/>
      <c r="B800" s="241"/>
      <c r="C800" s="341" t="s">
        <v>762</v>
      </c>
      <c r="D800" s="341"/>
      <c r="E800" s="341"/>
      <c r="F800" s="341"/>
      <c r="G800" s="341"/>
      <c r="H800" s="341"/>
      <c r="I800" s="341"/>
      <c r="J800" s="341"/>
      <c r="K800" s="341"/>
      <c r="L800" s="341"/>
      <c r="M800" s="341"/>
      <c r="N800" s="343"/>
      <c r="EZ800" s="149"/>
      <c r="FA800" s="231"/>
      <c r="FB800" s="231"/>
      <c r="FC800" s="231"/>
      <c r="FD800" s="231"/>
      <c r="FJ800" s="231"/>
      <c r="FK800" s="164" t="s">
        <v>762</v>
      </c>
      <c r="FL800" s="231"/>
    </row>
    <row r="801" spans="1:168" s="117" customFormat="1" ht="15" x14ac:dyDescent="0.25">
      <c r="A801" s="242"/>
      <c r="B801" s="243"/>
      <c r="C801" s="336" t="s">
        <v>631</v>
      </c>
      <c r="D801" s="336"/>
      <c r="E801" s="336"/>
      <c r="F801" s="336"/>
      <c r="G801" s="336"/>
      <c r="H801" s="336"/>
      <c r="I801" s="336"/>
      <c r="J801" s="336"/>
      <c r="K801" s="336"/>
      <c r="L801" s="336"/>
      <c r="M801" s="336"/>
      <c r="N801" s="345"/>
      <c r="EZ801" s="149"/>
      <c r="FA801" s="231"/>
      <c r="FB801" s="231"/>
      <c r="FC801" s="231"/>
      <c r="FD801" s="231"/>
      <c r="FF801" s="164" t="s">
        <v>631</v>
      </c>
      <c r="FJ801" s="231"/>
      <c r="FL801" s="231"/>
    </row>
    <row r="802" spans="1:168" s="117" customFormat="1" ht="15" x14ac:dyDescent="0.25">
      <c r="A802" s="242"/>
      <c r="B802" s="243"/>
      <c r="C802" s="336" t="s">
        <v>632</v>
      </c>
      <c r="D802" s="336"/>
      <c r="E802" s="336"/>
      <c r="F802" s="336"/>
      <c r="G802" s="336"/>
      <c r="H802" s="336"/>
      <c r="I802" s="336"/>
      <c r="J802" s="336"/>
      <c r="K802" s="336"/>
      <c r="L802" s="336"/>
      <c r="M802" s="336"/>
      <c r="N802" s="345"/>
      <c r="EZ802" s="149"/>
      <c r="FA802" s="231"/>
      <c r="FB802" s="231"/>
      <c r="FC802" s="231"/>
      <c r="FD802" s="231"/>
      <c r="FF802" s="164" t="s">
        <v>632</v>
      </c>
      <c r="FJ802" s="231"/>
      <c r="FL802" s="231"/>
    </row>
    <row r="803" spans="1:168" s="117" customFormat="1" ht="15" x14ac:dyDescent="0.25">
      <c r="A803" s="262"/>
      <c r="B803" s="263"/>
      <c r="C803" s="342" t="s">
        <v>74</v>
      </c>
      <c r="D803" s="342"/>
      <c r="E803" s="342"/>
      <c r="F803" s="234"/>
      <c r="G803" s="235"/>
      <c r="H803" s="235"/>
      <c r="I803" s="235"/>
      <c r="J803" s="238"/>
      <c r="K803" s="235"/>
      <c r="L803" s="267">
        <v>2603.9899999999998</v>
      </c>
      <c r="M803" s="257"/>
      <c r="N803" s="265">
        <v>23748.39</v>
      </c>
      <c r="EZ803" s="149"/>
      <c r="FA803" s="231"/>
      <c r="FB803" s="231"/>
      <c r="FC803" s="231"/>
      <c r="FD803" s="231"/>
      <c r="FJ803" s="231" t="s">
        <v>74</v>
      </c>
      <c r="FL803" s="231"/>
    </row>
    <row r="804" spans="1:168" s="117" customFormat="1" ht="45.75" x14ac:dyDescent="0.25">
      <c r="A804" s="232" t="s">
        <v>763</v>
      </c>
      <c r="B804" s="233" t="s">
        <v>758</v>
      </c>
      <c r="C804" s="342" t="s">
        <v>764</v>
      </c>
      <c r="D804" s="342"/>
      <c r="E804" s="342"/>
      <c r="F804" s="234" t="s">
        <v>253</v>
      </c>
      <c r="G804" s="235">
        <v>1.5900000000000001E-2</v>
      </c>
      <c r="H804" s="236">
        <v>1</v>
      </c>
      <c r="I804" s="237">
        <v>1.5900000000000001E-2</v>
      </c>
      <c r="J804" s="238"/>
      <c r="K804" s="235"/>
      <c r="L804" s="238"/>
      <c r="M804" s="235"/>
      <c r="N804" s="239"/>
      <c r="EZ804" s="149"/>
      <c r="FA804" s="231"/>
      <c r="FB804" s="231" t="s">
        <v>764</v>
      </c>
      <c r="FC804" s="231" t="s">
        <v>9</v>
      </c>
      <c r="FD804" s="231" t="s">
        <v>9</v>
      </c>
      <c r="FJ804" s="231"/>
      <c r="FL804" s="231"/>
    </row>
    <row r="805" spans="1:168" s="117" customFormat="1" ht="15" x14ac:dyDescent="0.25">
      <c r="A805" s="240"/>
      <c r="B805" s="241"/>
      <c r="C805" s="341" t="s">
        <v>765</v>
      </c>
      <c r="D805" s="341"/>
      <c r="E805" s="341"/>
      <c r="F805" s="341"/>
      <c r="G805" s="341"/>
      <c r="H805" s="341"/>
      <c r="I805" s="341"/>
      <c r="J805" s="341"/>
      <c r="K805" s="341"/>
      <c r="L805" s="341"/>
      <c r="M805" s="341"/>
      <c r="N805" s="343"/>
      <c r="EZ805" s="149"/>
      <c r="FA805" s="231"/>
      <c r="FB805" s="231"/>
      <c r="FC805" s="231"/>
      <c r="FD805" s="231"/>
      <c r="FE805" s="164" t="s">
        <v>765</v>
      </c>
      <c r="FJ805" s="231"/>
      <c r="FL805" s="231"/>
    </row>
    <row r="806" spans="1:168" s="117" customFormat="1" ht="68.25" x14ac:dyDescent="0.25">
      <c r="A806" s="242"/>
      <c r="B806" s="243" t="s">
        <v>624</v>
      </c>
      <c r="C806" s="336" t="s">
        <v>625</v>
      </c>
      <c r="D806" s="336"/>
      <c r="E806" s="336"/>
      <c r="F806" s="336"/>
      <c r="G806" s="336"/>
      <c r="H806" s="336"/>
      <c r="I806" s="336"/>
      <c r="J806" s="336"/>
      <c r="K806" s="336"/>
      <c r="L806" s="336"/>
      <c r="M806" s="336"/>
      <c r="N806" s="345"/>
      <c r="EZ806" s="149"/>
      <c r="FA806" s="231"/>
      <c r="FB806" s="231"/>
      <c r="FC806" s="231"/>
      <c r="FD806" s="231"/>
      <c r="FF806" s="164" t="s">
        <v>625</v>
      </c>
      <c r="FJ806" s="231"/>
      <c r="FL806" s="231"/>
    </row>
    <row r="807" spans="1:168" s="117" customFormat="1" ht="15" x14ac:dyDescent="0.25">
      <c r="A807" s="242"/>
      <c r="B807" s="243" t="s">
        <v>699</v>
      </c>
      <c r="C807" s="336" t="s">
        <v>700</v>
      </c>
      <c r="D807" s="336"/>
      <c r="E807" s="336"/>
      <c r="F807" s="336"/>
      <c r="G807" s="336"/>
      <c r="H807" s="336"/>
      <c r="I807" s="336"/>
      <c r="J807" s="336"/>
      <c r="K807" s="336"/>
      <c r="L807" s="336"/>
      <c r="M807" s="336"/>
      <c r="N807" s="345"/>
      <c r="EZ807" s="149"/>
      <c r="FA807" s="231"/>
      <c r="FB807" s="231"/>
      <c r="FC807" s="231"/>
      <c r="FD807" s="231"/>
      <c r="FF807" s="164" t="s">
        <v>700</v>
      </c>
      <c r="FJ807" s="231"/>
      <c r="FL807" s="231"/>
    </row>
    <row r="808" spans="1:168" s="117" customFormat="1" ht="15" x14ac:dyDescent="0.25">
      <c r="A808" s="244"/>
      <c r="B808" s="243" t="s">
        <v>57</v>
      </c>
      <c r="C808" s="341" t="s">
        <v>64</v>
      </c>
      <c r="D808" s="341"/>
      <c r="E808" s="341"/>
      <c r="F808" s="245"/>
      <c r="G808" s="246"/>
      <c r="H808" s="246"/>
      <c r="I808" s="246"/>
      <c r="J808" s="249">
        <v>436.91</v>
      </c>
      <c r="K808" s="269">
        <v>1.2649999999999999</v>
      </c>
      <c r="L808" s="249">
        <v>8.7899999999999991</v>
      </c>
      <c r="M808" s="248">
        <v>49.45</v>
      </c>
      <c r="N808" s="251">
        <v>434.67</v>
      </c>
      <c r="EZ808" s="149"/>
      <c r="FA808" s="231"/>
      <c r="FB808" s="231"/>
      <c r="FC808" s="231"/>
      <c r="FD808" s="231"/>
      <c r="FG808" s="164" t="s">
        <v>64</v>
      </c>
      <c r="FJ808" s="231"/>
      <c r="FL808" s="231"/>
    </row>
    <row r="809" spans="1:168" s="117" customFormat="1" ht="15" x14ac:dyDescent="0.25">
      <c r="A809" s="244"/>
      <c r="B809" s="243" t="s">
        <v>75</v>
      </c>
      <c r="C809" s="341" t="s">
        <v>79</v>
      </c>
      <c r="D809" s="341"/>
      <c r="E809" s="341"/>
      <c r="F809" s="245"/>
      <c r="G809" s="246"/>
      <c r="H809" s="246"/>
      <c r="I809" s="246"/>
      <c r="J809" s="249">
        <v>295.08</v>
      </c>
      <c r="K809" s="248">
        <v>1.1499999999999999</v>
      </c>
      <c r="L809" s="249">
        <v>5.4</v>
      </c>
      <c r="M809" s="248">
        <v>14.53</v>
      </c>
      <c r="N809" s="251">
        <v>78.459999999999994</v>
      </c>
      <c r="EZ809" s="149"/>
      <c r="FA809" s="231"/>
      <c r="FB809" s="231"/>
      <c r="FC809" s="231"/>
      <c r="FD809" s="231"/>
      <c r="FG809" s="164" t="s">
        <v>79</v>
      </c>
      <c r="FJ809" s="231"/>
      <c r="FL809" s="231"/>
    </row>
    <row r="810" spans="1:168" s="117" customFormat="1" ht="15" x14ac:dyDescent="0.25">
      <c r="A810" s="244"/>
      <c r="B810" s="243" t="s">
        <v>80</v>
      </c>
      <c r="C810" s="341" t="s">
        <v>81</v>
      </c>
      <c r="D810" s="341"/>
      <c r="E810" s="341"/>
      <c r="F810" s="245"/>
      <c r="G810" s="246"/>
      <c r="H810" s="246"/>
      <c r="I810" s="246"/>
      <c r="J810" s="249">
        <v>31.38</v>
      </c>
      <c r="K810" s="248">
        <v>1.1499999999999999</v>
      </c>
      <c r="L810" s="249">
        <v>0.56999999999999995</v>
      </c>
      <c r="M810" s="248">
        <v>49.45</v>
      </c>
      <c r="N810" s="251">
        <v>28.19</v>
      </c>
      <c r="EZ810" s="149"/>
      <c r="FA810" s="231"/>
      <c r="FB810" s="231"/>
      <c r="FC810" s="231"/>
      <c r="FD810" s="231"/>
      <c r="FG810" s="164" t="s">
        <v>81</v>
      </c>
      <c r="FJ810" s="231"/>
      <c r="FL810" s="231"/>
    </row>
    <row r="811" spans="1:168" s="117" customFormat="1" ht="15" x14ac:dyDescent="0.25">
      <c r="A811" s="244"/>
      <c r="B811" s="243" t="s">
        <v>82</v>
      </c>
      <c r="C811" s="341" t="s">
        <v>83</v>
      </c>
      <c r="D811" s="341"/>
      <c r="E811" s="341"/>
      <c r="F811" s="245"/>
      <c r="G811" s="246"/>
      <c r="H811" s="246"/>
      <c r="I811" s="246"/>
      <c r="J811" s="249">
        <v>52.95</v>
      </c>
      <c r="K811" s="246"/>
      <c r="L811" s="249">
        <v>0.84</v>
      </c>
      <c r="M811" s="248">
        <v>9.1199999999999992</v>
      </c>
      <c r="N811" s="251">
        <v>7.66</v>
      </c>
      <c r="EZ811" s="149"/>
      <c r="FA811" s="231"/>
      <c r="FB811" s="231"/>
      <c r="FC811" s="231"/>
      <c r="FD811" s="231"/>
      <c r="FG811" s="164" t="s">
        <v>83</v>
      </c>
      <c r="FJ811" s="231"/>
      <c r="FL811" s="231"/>
    </row>
    <row r="812" spans="1:168" s="117" customFormat="1" ht="15" x14ac:dyDescent="0.25">
      <c r="A812" s="252"/>
      <c r="B812" s="243"/>
      <c r="C812" s="341" t="s">
        <v>65</v>
      </c>
      <c r="D812" s="341"/>
      <c r="E812" s="341"/>
      <c r="F812" s="245" t="s">
        <v>66</v>
      </c>
      <c r="G812" s="248">
        <v>46.48</v>
      </c>
      <c r="H812" s="269">
        <v>1.2649999999999999</v>
      </c>
      <c r="I812" s="253">
        <v>0.93487549999999997</v>
      </c>
      <c r="J812" s="254"/>
      <c r="K812" s="246"/>
      <c r="L812" s="254"/>
      <c r="M812" s="246"/>
      <c r="N812" s="255"/>
      <c r="EZ812" s="149"/>
      <c r="FA812" s="231"/>
      <c r="FB812" s="231"/>
      <c r="FC812" s="231"/>
      <c r="FD812" s="231"/>
      <c r="FH812" s="164" t="s">
        <v>65</v>
      </c>
      <c r="FJ812" s="231"/>
      <c r="FL812" s="231"/>
    </row>
    <row r="813" spans="1:168" s="117" customFormat="1" ht="15" x14ac:dyDescent="0.25">
      <c r="A813" s="252"/>
      <c r="B813" s="243"/>
      <c r="C813" s="341" t="s">
        <v>84</v>
      </c>
      <c r="D813" s="341"/>
      <c r="E813" s="341"/>
      <c r="F813" s="245" t="s">
        <v>66</v>
      </c>
      <c r="G813" s="271">
        <v>2.5</v>
      </c>
      <c r="H813" s="248">
        <v>1.1499999999999999</v>
      </c>
      <c r="I813" s="253">
        <v>4.5712500000000003E-2</v>
      </c>
      <c r="J813" s="254"/>
      <c r="K813" s="246"/>
      <c r="L813" s="254"/>
      <c r="M813" s="246"/>
      <c r="N813" s="255"/>
      <c r="EZ813" s="149"/>
      <c r="FA813" s="231"/>
      <c r="FB813" s="231"/>
      <c r="FC813" s="231"/>
      <c r="FD813" s="231"/>
      <c r="FH813" s="164" t="s">
        <v>84</v>
      </c>
      <c r="FJ813" s="231"/>
      <c r="FL813" s="231"/>
    </row>
    <row r="814" spans="1:168" s="117" customFormat="1" ht="15" x14ac:dyDescent="0.25">
      <c r="A814" s="240"/>
      <c r="B814" s="243"/>
      <c r="C814" s="344" t="s">
        <v>67</v>
      </c>
      <c r="D814" s="344"/>
      <c r="E814" s="344"/>
      <c r="F814" s="256"/>
      <c r="G814" s="257"/>
      <c r="H814" s="257"/>
      <c r="I814" s="257"/>
      <c r="J814" s="259">
        <v>784.94</v>
      </c>
      <c r="K814" s="257"/>
      <c r="L814" s="259">
        <v>15.03</v>
      </c>
      <c r="M814" s="257"/>
      <c r="N814" s="275">
        <v>520.79</v>
      </c>
      <c r="EZ814" s="149"/>
      <c r="FA814" s="231"/>
      <c r="FB814" s="231"/>
      <c r="FC814" s="231"/>
      <c r="FD814" s="231"/>
      <c r="FI814" s="164" t="s">
        <v>67</v>
      </c>
      <c r="FJ814" s="231"/>
      <c r="FL814" s="231"/>
    </row>
    <row r="815" spans="1:168" s="117" customFormat="1" ht="15" x14ac:dyDescent="0.25">
      <c r="A815" s="252"/>
      <c r="B815" s="243"/>
      <c r="C815" s="341" t="s">
        <v>68</v>
      </c>
      <c r="D815" s="341"/>
      <c r="E815" s="341"/>
      <c r="F815" s="245"/>
      <c r="G815" s="246"/>
      <c r="H815" s="246"/>
      <c r="I815" s="246"/>
      <c r="J815" s="254"/>
      <c r="K815" s="246"/>
      <c r="L815" s="249">
        <v>9.36</v>
      </c>
      <c r="M815" s="246"/>
      <c r="N815" s="251">
        <v>462.86</v>
      </c>
      <c r="EZ815" s="149"/>
      <c r="FA815" s="231"/>
      <c r="FB815" s="231"/>
      <c r="FC815" s="231"/>
      <c r="FD815" s="231"/>
      <c r="FH815" s="164" t="s">
        <v>68</v>
      </c>
      <c r="FJ815" s="231"/>
      <c r="FL815" s="231"/>
    </row>
    <row r="816" spans="1:168" s="117" customFormat="1" ht="23.25" x14ac:dyDescent="0.25">
      <c r="A816" s="252"/>
      <c r="B816" s="243" t="s">
        <v>649</v>
      </c>
      <c r="C816" s="341" t="s">
        <v>650</v>
      </c>
      <c r="D816" s="341"/>
      <c r="E816" s="341"/>
      <c r="F816" s="245" t="s">
        <v>71</v>
      </c>
      <c r="G816" s="261">
        <v>97</v>
      </c>
      <c r="H816" s="246"/>
      <c r="I816" s="261">
        <v>97</v>
      </c>
      <c r="J816" s="254"/>
      <c r="K816" s="246"/>
      <c r="L816" s="249">
        <v>9.08</v>
      </c>
      <c r="M816" s="246"/>
      <c r="N816" s="251">
        <v>448.97</v>
      </c>
      <c r="EZ816" s="149"/>
      <c r="FA816" s="231"/>
      <c r="FB816" s="231"/>
      <c r="FC816" s="231"/>
      <c r="FD816" s="231"/>
      <c r="FH816" s="164" t="s">
        <v>650</v>
      </c>
      <c r="FJ816" s="231"/>
      <c r="FL816" s="231"/>
    </row>
    <row r="817" spans="1:168" s="117" customFormat="1" ht="23.25" x14ac:dyDescent="0.25">
      <c r="A817" s="252"/>
      <c r="B817" s="243" t="s">
        <v>651</v>
      </c>
      <c r="C817" s="341" t="s">
        <v>652</v>
      </c>
      <c r="D817" s="341"/>
      <c r="E817" s="341"/>
      <c r="F817" s="245" t="s">
        <v>71</v>
      </c>
      <c r="G817" s="261">
        <v>51</v>
      </c>
      <c r="H817" s="246"/>
      <c r="I817" s="261">
        <v>51</v>
      </c>
      <c r="J817" s="254"/>
      <c r="K817" s="246"/>
      <c r="L817" s="249">
        <v>4.7699999999999996</v>
      </c>
      <c r="M817" s="246"/>
      <c r="N817" s="251">
        <v>236.06</v>
      </c>
      <c r="EZ817" s="149"/>
      <c r="FA817" s="231"/>
      <c r="FB817" s="231"/>
      <c r="FC817" s="231"/>
      <c r="FD817" s="231"/>
      <c r="FH817" s="164" t="s">
        <v>652</v>
      </c>
      <c r="FJ817" s="231"/>
      <c r="FL817" s="231"/>
    </row>
    <row r="818" spans="1:168" s="117" customFormat="1" ht="15" x14ac:dyDescent="0.25">
      <c r="A818" s="262"/>
      <c r="B818" s="263"/>
      <c r="C818" s="342" t="s">
        <v>74</v>
      </c>
      <c r="D818" s="342"/>
      <c r="E818" s="342"/>
      <c r="F818" s="234"/>
      <c r="G818" s="235"/>
      <c r="H818" s="235"/>
      <c r="I818" s="235"/>
      <c r="J818" s="238"/>
      <c r="K818" s="235"/>
      <c r="L818" s="264">
        <v>28.88</v>
      </c>
      <c r="M818" s="257"/>
      <c r="N818" s="265">
        <v>1205.82</v>
      </c>
      <c r="EZ818" s="149"/>
      <c r="FA818" s="231"/>
      <c r="FB818" s="231"/>
      <c r="FC818" s="231"/>
      <c r="FD818" s="231"/>
      <c r="FJ818" s="231" t="s">
        <v>74</v>
      </c>
      <c r="FL818" s="231"/>
    </row>
    <row r="819" spans="1:168" s="117" customFormat="1" ht="45" x14ac:dyDescent="0.25">
      <c r="A819" s="232" t="s">
        <v>766</v>
      </c>
      <c r="B819" s="233" t="s">
        <v>556</v>
      </c>
      <c r="C819" s="342" t="s">
        <v>557</v>
      </c>
      <c r="D819" s="342"/>
      <c r="E819" s="342"/>
      <c r="F819" s="234" t="s">
        <v>118</v>
      </c>
      <c r="G819" s="235">
        <v>1.7</v>
      </c>
      <c r="H819" s="236">
        <v>1</v>
      </c>
      <c r="I819" s="277">
        <v>1.7</v>
      </c>
      <c r="J819" s="267">
        <v>2498.17</v>
      </c>
      <c r="K819" s="266">
        <v>1.04236</v>
      </c>
      <c r="L819" s="267">
        <v>4426.79</v>
      </c>
      <c r="M819" s="268">
        <v>9.1199999999999992</v>
      </c>
      <c r="N819" s="265">
        <v>40372.32</v>
      </c>
      <c r="EZ819" s="149"/>
      <c r="FA819" s="231"/>
      <c r="FB819" s="231" t="s">
        <v>557</v>
      </c>
      <c r="FC819" s="231" t="s">
        <v>9</v>
      </c>
      <c r="FD819" s="231" t="s">
        <v>9</v>
      </c>
      <c r="FJ819" s="231"/>
      <c r="FL819" s="231"/>
    </row>
    <row r="820" spans="1:168" s="117" customFormat="1" ht="15" x14ac:dyDescent="0.25">
      <c r="A820" s="240"/>
      <c r="B820" s="241"/>
      <c r="C820" s="341" t="s">
        <v>767</v>
      </c>
      <c r="D820" s="341"/>
      <c r="E820" s="341"/>
      <c r="F820" s="341"/>
      <c r="G820" s="341"/>
      <c r="H820" s="341"/>
      <c r="I820" s="341"/>
      <c r="J820" s="341"/>
      <c r="K820" s="341"/>
      <c r="L820" s="341"/>
      <c r="M820" s="341"/>
      <c r="N820" s="343"/>
      <c r="EZ820" s="149"/>
      <c r="FA820" s="231"/>
      <c r="FB820" s="231"/>
      <c r="FC820" s="231"/>
      <c r="FD820" s="231"/>
      <c r="FE820" s="164" t="s">
        <v>767</v>
      </c>
      <c r="FJ820" s="231"/>
      <c r="FL820" s="231"/>
    </row>
    <row r="821" spans="1:168" s="117" customFormat="1" ht="15" x14ac:dyDescent="0.25">
      <c r="A821" s="240"/>
      <c r="B821" s="241"/>
      <c r="C821" s="341" t="s">
        <v>762</v>
      </c>
      <c r="D821" s="341"/>
      <c r="E821" s="341"/>
      <c r="F821" s="341"/>
      <c r="G821" s="341"/>
      <c r="H821" s="341"/>
      <c r="I821" s="341"/>
      <c r="J821" s="341"/>
      <c r="K821" s="341"/>
      <c r="L821" s="341"/>
      <c r="M821" s="341"/>
      <c r="N821" s="343"/>
      <c r="EZ821" s="149"/>
      <c r="FA821" s="231"/>
      <c r="FB821" s="231"/>
      <c r="FC821" s="231"/>
      <c r="FD821" s="231"/>
      <c r="FJ821" s="231"/>
      <c r="FK821" s="164" t="s">
        <v>762</v>
      </c>
      <c r="FL821" s="231"/>
    </row>
    <row r="822" spans="1:168" s="117" customFormat="1" ht="15" x14ac:dyDescent="0.25">
      <c r="A822" s="242"/>
      <c r="B822" s="243"/>
      <c r="C822" s="336" t="s">
        <v>631</v>
      </c>
      <c r="D822" s="336"/>
      <c r="E822" s="336"/>
      <c r="F822" s="336"/>
      <c r="G822" s="336"/>
      <c r="H822" s="336"/>
      <c r="I822" s="336"/>
      <c r="J822" s="336"/>
      <c r="K822" s="336"/>
      <c r="L822" s="336"/>
      <c r="M822" s="336"/>
      <c r="N822" s="345"/>
      <c r="EZ822" s="149"/>
      <c r="FA822" s="231"/>
      <c r="FB822" s="231"/>
      <c r="FC822" s="231"/>
      <c r="FD822" s="231"/>
      <c r="FF822" s="164" t="s">
        <v>631</v>
      </c>
      <c r="FJ822" s="231"/>
      <c r="FL822" s="231"/>
    </row>
    <row r="823" spans="1:168" s="117" customFormat="1" ht="15" x14ac:dyDescent="0.25">
      <c r="A823" s="242"/>
      <c r="B823" s="243"/>
      <c r="C823" s="336" t="s">
        <v>632</v>
      </c>
      <c r="D823" s="336"/>
      <c r="E823" s="336"/>
      <c r="F823" s="336"/>
      <c r="G823" s="336"/>
      <c r="H823" s="336"/>
      <c r="I823" s="336"/>
      <c r="J823" s="336"/>
      <c r="K823" s="336"/>
      <c r="L823" s="336"/>
      <c r="M823" s="336"/>
      <c r="N823" s="345"/>
      <c r="EZ823" s="149"/>
      <c r="FA823" s="231"/>
      <c r="FB823" s="231"/>
      <c r="FC823" s="231"/>
      <c r="FD823" s="231"/>
      <c r="FF823" s="164" t="s">
        <v>632</v>
      </c>
      <c r="FJ823" s="231"/>
      <c r="FL823" s="231"/>
    </row>
    <row r="824" spans="1:168" s="117" customFormat="1" ht="15" x14ac:dyDescent="0.25">
      <c r="A824" s="262"/>
      <c r="B824" s="263"/>
      <c r="C824" s="342" t="s">
        <v>74</v>
      </c>
      <c r="D824" s="342"/>
      <c r="E824" s="342"/>
      <c r="F824" s="234"/>
      <c r="G824" s="235"/>
      <c r="H824" s="235"/>
      <c r="I824" s="235"/>
      <c r="J824" s="238"/>
      <c r="K824" s="235"/>
      <c r="L824" s="267">
        <v>4426.79</v>
      </c>
      <c r="M824" s="257"/>
      <c r="N824" s="265">
        <v>40372.32</v>
      </c>
      <c r="EZ824" s="149"/>
      <c r="FA824" s="231"/>
      <c r="FB824" s="231"/>
      <c r="FC824" s="231"/>
      <c r="FD824" s="231"/>
      <c r="FJ824" s="231" t="s">
        <v>74</v>
      </c>
      <c r="FL824" s="231"/>
    </row>
    <row r="825" spans="1:168" s="117" customFormat="1" ht="45.75" x14ac:dyDescent="0.25">
      <c r="A825" s="232" t="s">
        <v>768</v>
      </c>
      <c r="B825" s="233" t="s">
        <v>633</v>
      </c>
      <c r="C825" s="342" t="s">
        <v>643</v>
      </c>
      <c r="D825" s="342"/>
      <c r="E825" s="342"/>
      <c r="F825" s="234" t="s">
        <v>635</v>
      </c>
      <c r="G825" s="235">
        <v>0.45</v>
      </c>
      <c r="H825" s="236">
        <v>1</v>
      </c>
      <c r="I825" s="268">
        <v>0.45</v>
      </c>
      <c r="J825" s="238"/>
      <c r="K825" s="235"/>
      <c r="L825" s="238"/>
      <c r="M825" s="235"/>
      <c r="N825" s="239"/>
      <c r="EZ825" s="149"/>
      <c r="FA825" s="231"/>
      <c r="FB825" s="231" t="s">
        <v>643</v>
      </c>
      <c r="FC825" s="231" t="s">
        <v>9</v>
      </c>
      <c r="FD825" s="231" t="s">
        <v>9</v>
      </c>
      <c r="FJ825" s="231"/>
      <c r="FL825" s="231"/>
    </row>
    <row r="826" spans="1:168" s="117" customFormat="1" ht="15" x14ac:dyDescent="0.25">
      <c r="A826" s="240"/>
      <c r="B826" s="241"/>
      <c r="C826" s="341" t="s">
        <v>752</v>
      </c>
      <c r="D826" s="341"/>
      <c r="E826" s="341"/>
      <c r="F826" s="341"/>
      <c r="G826" s="341"/>
      <c r="H826" s="341"/>
      <c r="I826" s="341"/>
      <c r="J826" s="341"/>
      <c r="K826" s="341"/>
      <c r="L826" s="341"/>
      <c r="M826" s="341"/>
      <c r="N826" s="343"/>
      <c r="EZ826" s="149"/>
      <c r="FA826" s="231"/>
      <c r="FB826" s="231"/>
      <c r="FC826" s="231"/>
      <c r="FD826" s="231"/>
      <c r="FE826" s="164" t="s">
        <v>752</v>
      </c>
      <c r="FJ826" s="231"/>
      <c r="FL826" s="231"/>
    </row>
    <row r="827" spans="1:168" s="117" customFormat="1" ht="68.25" x14ac:dyDescent="0.25">
      <c r="A827" s="242"/>
      <c r="B827" s="243" t="s">
        <v>624</v>
      </c>
      <c r="C827" s="336" t="s">
        <v>625</v>
      </c>
      <c r="D827" s="336"/>
      <c r="E827" s="336"/>
      <c r="F827" s="336"/>
      <c r="G827" s="336"/>
      <c r="H827" s="336"/>
      <c r="I827" s="336"/>
      <c r="J827" s="336"/>
      <c r="K827" s="336"/>
      <c r="L827" s="336"/>
      <c r="M827" s="336"/>
      <c r="N827" s="345"/>
      <c r="EZ827" s="149"/>
      <c r="FA827" s="231"/>
      <c r="FB827" s="231"/>
      <c r="FC827" s="231"/>
      <c r="FD827" s="231"/>
      <c r="FF827" s="164" t="s">
        <v>625</v>
      </c>
      <c r="FJ827" s="231"/>
      <c r="FL827" s="231"/>
    </row>
    <row r="828" spans="1:168" s="117" customFormat="1" ht="15" x14ac:dyDescent="0.25">
      <c r="A828" s="244"/>
      <c r="B828" s="243" t="s">
        <v>57</v>
      </c>
      <c r="C828" s="341" t="s">
        <v>64</v>
      </c>
      <c r="D828" s="341"/>
      <c r="E828" s="341"/>
      <c r="F828" s="245"/>
      <c r="G828" s="246"/>
      <c r="H828" s="246"/>
      <c r="I828" s="246"/>
      <c r="J828" s="249">
        <v>852.58</v>
      </c>
      <c r="K828" s="248">
        <v>1.1499999999999999</v>
      </c>
      <c r="L828" s="249">
        <v>441.21</v>
      </c>
      <c r="M828" s="248">
        <v>49.45</v>
      </c>
      <c r="N828" s="250">
        <v>21817.83</v>
      </c>
      <c r="EZ828" s="149"/>
      <c r="FA828" s="231"/>
      <c r="FB828" s="231"/>
      <c r="FC828" s="231"/>
      <c r="FD828" s="231"/>
      <c r="FG828" s="164" t="s">
        <v>64</v>
      </c>
      <c r="FJ828" s="231"/>
      <c r="FL828" s="231"/>
    </row>
    <row r="829" spans="1:168" s="117" customFormat="1" ht="15" x14ac:dyDescent="0.25">
      <c r="A829" s="244"/>
      <c r="B829" s="243" t="s">
        <v>75</v>
      </c>
      <c r="C829" s="341" t="s">
        <v>79</v>
      </c>
      <c r="D829" s="341"/>
      <c r="E829" s="341"/>
      <c r="F829" s="245"/>
      <c r="G829" s="246"/>
      <c r="H829" s="246"/>
      <c r="I829" s="246"/>
      <c r="J829" s="247">
        <v>2390.59</v>
      </c>
      <c r="K829" s="248">
        <v>1.1499999999999999</v>
      </c>
      <c r="L829" s="247">
        <v>1237.1300000000001</v>
      </c>
      <c r="M829" s="248">
        <v>14.53</v>
      </c>
      <c r="N829" s="250">
        <v>17975.5</v>
      </c>
      <c r="EZ829" s="149"/>
      <c r="FA829" s="231"/>
      <c r="FB829" s="231"/>
      <c r="FC829" s="231"/>
      <c r="FD829" s="231"/>
      <c r="FG829" s="164" t="s">
        <v>79</v>
      </c>
      <c r="FJ829" s="231"/>
      <c r="FL829" s="231"/>
    </row>
    <row r="830" spans="1:168" s="117" customFormat="1" ht="15" x14ac:dyDescent="0.25">
      <c r="A830" s="244"/>
      <c r="B830" s="243" t="s">
        <v>80</v>
      </c>
      <c r="C830" s="341" t="s">
        <v>81</v>
      </c>
      <c r="D830" s="341"/>
      <c r="E830" s="341"/>
      <c r="F830" s="245"/>
      <c r="G830" s="246"/>
      <c r="H830" s="246"/>
      <c r="I830" s="246"/>
      <c r="J830" s="249">
        <v>229.05</v>
      </c>
      <c r="K830" s="248">
        <v>1.1499999999999999</v>
      </c>
      <c r="L830" s="249">
        <v>118.53</v>
      </c>
      <c r="M830" s="248">
        <v>49.45</v>
      </c>
      <c r="N830" s="250">
        <v>5861.31</v>
      </c>
      <c r="EZ830" s="149"/>
      <c r="FA830" s="231"/>
      <c r="FB830" s="231"/>
      <c r="FC830" s="231"/>
      <c r="FD830" s="231"/>
      <c r="FG830" s="164" t="s">
        <v>81</v>
      </c>
      <c r="FJ830" s="231"/>
      <c r="FL830" s="231"/>
    </row>
    <row r="831" spans="1:168" s="117" customFormat="1" ht="15" x14ac:dyDescent="0.25">
      <c r="A831" s="244"/>
      <c r="B831" s="243" t="s">
        <v>82</v>
      </c>
      <c r="C831" s="341" t="s">
        <v>83</v>
      </c>
      <c r="D831" s="341"/>
      <c r="E831" s="341"/>
      <c r="F831" s="245"/>
      <c r="G831" s="246"/>
      <c r="H831" s="246"/>
      <c r="I831" s="246"/>
      <c r="J831" s="249">
        <v>300.83999999999997</v>
      </c>
      <c r="K831" s="246"/>
      <c r="L831" s="249">
        <v>135.38</v>
      </c>
      <c r="M831" s="248">
        <v>9.1199999999999992</v>
      </c>
      <c r="N831" s="250">
        <v>1234.67</v>
      </c>
      <c r="EZ831" s="149"/>
      <c r="FA831" s="231"/>
      <c r="FB831" s="231"/>
      <c r="FC831" s="231"/>
      <c r="FD831" s="231"/>
      <c r="FG831" s="164" t="s">
        <v>83</v>
      </c>
      <c r="FJ831" s="231"/>
      <c r="FL831" s="231"/>
    </row>
    <row r="832" spans="1:168" s="117" customFormat="1" ht="15" x14ac:dyDescent="0.25">
      <c r="A832" s="252"/>
      <c r="B832" s="243"/>
      <c r="C832" s="341" t="s">
        <v>65</v>
      </c>
      <c r="D832" s="341"/>
      <c r="E832" s="341"/>
      <c r="F832" s="245" t="s">
        <v>66</v>
      </c>
      <c r="G832" s="261">
        <v>94</v>
      </c>
      <c r="H832" s="248">
        <v>1.1499999999999999</v>
      </c>
      <c r="I832" s="269">
        <v>48.645000000000003</v>
      </c>
      <c r="J832" s="254"/>
      <c r="K832" s="246"/>
      <c r="L832" s="254"/>
      <c r="M832" s="246"/>
      <c r="N832" s="255"/>
      <c r="EZ832" s="149"/>
      <c r="FA832" s="231"/>
      <c r="FB832" s="231"/>
      <c r="FC832" s="231"/>
      <c r="FD832" s="231"/>
      <c r="FH832" s="164" t="s">
        <v>65</v>
      </c>
      <c r="FJ832" s="231"/>
      <c r="FL832" s="231"/>
    </row>
    <row r="833" spans="1:168" s="117" customFormat="1" ht="15" x14ac:dyDescent="0.25">
      <c r="A833" s="252"/>
      <c r="B833" s="243"/>
      <c r="C833" s="341" t="s">
        <v>84</v>
      </c>
      <c r="D833" s="341"/>
      <c r="E833" s="341"/>
      <c r="F833" s="245" t="s">
        <v>66</v>
      </c>
      <c r="G833" s="271">
        <v>16.899999999999999</v>
      </c>
      <c r="H833" s="248">
        <v>1.1499999999999999</v>
      </c>
      <c r="I833" s="272">
        <v>8.7457499999999992</v>
      </c>
      <c r="J833" s="254"/>
      <c r="K833" s="246"/>
      <c r="L833" s="254"/>
      <c r="M833" s="246"/>
      <c r="N833" s="255"/>
      <c r="EZ833" s="149"/>
      <c r="FA833" s="231"/>
      <c r="FB833" s="231"/>
      <c r="FC833" s="231"/>
      <c r="FD833" s="231"/>
      <c r="FH833" s="164" t="s">
        <v>84</v>
      </c>
      <c r="FJ833" s="231"/>
      <c r="FL833" s="231"/>
    </row>
    <row r="834" spans="1:168" s="117" customFormat="1" ht="15" x14ac:dyDescent="0.25">
      <c r="A834" s="240"/>
      <c r="B834" s="243"/>
      <c r="C834" s="344" t="s">
        <v>67</v>
      </c>
      <c r="D834" s="344"/>
      <c r="E834" s="344"/>
      <c r="F834" s="256"/>
      <c r="G834" s="257"/>
      <c r="H834" s="257"/>
      <c r="I834" s="257"/>
      <c r="J834" s="258">
        <v>3544.01</v>
      </c>
      <c r="K834" s="257"/>
      <c r="L834" s="258">
        <v>1813.72</v>
      </c>
      <c r="M834" s="257"/>
      <c r="N834" s="260">
        <v>41028</v>
      </c>
      <c r="EZ834" s="149"/>
      <c r="FA834" s="231"/>
      <c r="FB834" s="231"/>
      <c r="FC834" s="231"/>
      <c r="FD834" s="231"/>
      <c r="FI834" s="164" t="s">
        <v>67</v>
      </c>
      <c r="FJ834" s="231"/>
      <c r="FL834" s="231"/>
    </row>
    <row r="835" spans="1:168" s="117" customFormat="1" ht="15" x14ac:dyDescent="0.25">
      <c r="A835" s="252"/>
      <c r="B835" s="243"/>
      <c r="C835" s="341" t="s">
        <v>68</v>
      </c>
      <c r="D835" s="341"/>
      <c r="E835" s="341"/>
      <c r="F835" s="245"/>
      <c r="G835" s="246"/>
      <c r="H835" s="246"/>
      <c r="I835" s="246"/>
      <c r="J835" s="254"/>
      <c r="K835" s="246"/>
      <c r="L835" s="249">
        <v>559.74</v>
      </c>
      <c r="M835" s="246"/>
      <c r="N835" s="250">
        <v>27679.14</v>
      </c>
      <c r="EZ835" s="149"/>
      <c r="FA835" s="231"/>
      <c r="FB835" s="231"/>
      <c r="FC835" s="231"/>
      <c r="FD835" s="231"/>
      <c r="FH835" s="164" t="s">
        <v>68</v>
      </c>
      <c r="FJ835" s="231"/>
      <c r="FL835" s="231"/>
    </row>
    <row r="836" spans="1:168" s="117" customFormat="1" ht="23.25" x14ac:dyDescent="0.25">
      <c r="A836" s="252"/>
      <c r="B836" s="243" t="s">
        <v>638</v>
      </c>
      <c r="C836" s="341" t="s">
        <v>639</v>
      </c>
      <c r="D836" s="341"/>
      <c r="E836" s="341"/>
      <c r="F836" s="245" t="s">
        <v>71</v>
      </c>
      <c r="G836" s="261">
        <v>93</v>
      </c>
      <c r="H836" s="246"/>
      <c r="I836" s="261">
        <v>93</v>
      </c>
      <c r="J836" s="254"/>
      <c r="K836" s="246"/>
      <c r="L836" s="249">
        <v>520.55999999999995</v>
      </c>
      <c r="M836" s="246"/>
      <c r="N836" s="250">
        <v>25741.599999999999</v>
      </c>
      <c r="EZ836" s="149"/>
      <c r="FA836" s="231"/>
      <c r="FB836" s="231"/>
      <c r="FC836" s="231"/>
      <c r="FD836" s="231"/>
      <c r="FH836" s="164" t="s">
        <v>639</v>
      </c>
      <c r="FJ836" s="231"/>
      <c r="FL836" s="231"/>
    </row>
    <row r="837" spans="1:168" s="117" customFormat="1" ht="45" x14ac:dyDescent="0.25">
      <c r="A837" s="252"/>
      <c r="B837" s="243" t="s">
        <v>640</v>
      </c>
      <c r="C837" s="341" t="s">
        <v>641</v>
      </c>
      <c r="D837" s="341"/>
      <c r="E837" s="341"/>
      <c r="F837" s="245" t="s">
        <v>71</v>
      </c>
      <c r="G837" s="261">
        <v>62</v>
      </c>
      <c r="H837" s="248">
        <v>0.85</v>
      </c>
      <c r="I837" s="271">
        <v>52.7</v>
      </c>
      <c r="J837" s="254"/>
      <c r="K837" s="246"/>
      <c r="L837" s="249">
        <v>294.98</v>
      </c>
      <c r="M837" s="246"/>
      <c r="N837" s="250">
        <v>14586.91</v>
      </c>
      <c r="EZ837" s="149"/>
      <c r="FA837" s="231"/>
      <c r="FB837" s="231"/>
      <c r="FC837" s="231"/>
      <c r="FD837" s="231"/>
      <c r="FH837" s="164" t="s">
        <v>641</v>
      </c>
      <c r="FJ837" s="231"/>
      <c r="FL837" s="231"/>
    </row>
    <row r="838" spans="1:168" s="117" customFormat="1" ht="15" x14ac:dyDescent="0.25">
      <c r="A838" s="262"/>
      <c r="B838" s="263"/>
      <c r="C838" s="342" t="s">
        <v>74</v>
      </c>
      <c r="D838" s="342"/>
      <c r="E838" s="342"/>
      <c r="F838" s="234"/>
      <c r="G838" s="235"/>
      <c r="H838" s="235"/>
      <c r="I838" s="235"/>
      <c r="J838" s="238"/>
      <c r="K838" s="235"/>
      <c r="L838" s="267">
        <v>2629.26</v>
      </c>
      <c r="M838" s="257"/>
      <c r="N838" s="265">
        <v>81356.509999999995</v>
      </c>
      <c r="EZ838" s="149"/>
      <c r="FA838" s="231"/>
      <c r="FB838" s="231"/>
      <c r="FC838" s="231"/>
      <c r="FD838" s="231"/>
      <c r="FJ838" s="231" t="s">
        <v>74</v>
      </c>
      <c r="FL838" s="231"/>
    </row>
    <row r="839" spans="1:168" s="117" customFormat="1" ht="34.5" x14ac:dyDescent="0.25">
      <c r="A839" s="232" t="s">
        <v>769</v>
      </c>
      <c r="B839" s="233" t="s">
        <v>621</v>
      </c>
      <c r="C839" s="342" t="s">
        <v>622</v>
      </c>
      <c r="D839" s="342"/>
      <c r="E839" s="342"/>
      <c r="F839" s="234" t="s">
        <v>253</v>
      </c>
      <c r="G839" s="235">
        <v>6.3E-3</v>
      </c>
      <c r="H839" s="236">
        <v>1</v>
      </c>
      <c r="I839" s="237">
        <v>6.3E-3</v>
      </c>
      <c r="J839" s="238"/>
      <c r="K839" s="235"/>
      <c r="L839" s="238"/>
      <c r="M839" s="235"/>
      <c r="N839" s="239"/>
      <c r="EZ839" s="149"/>
      <c r="FA839" s="231"/>
      <c r="FB839" s="231" t="s">
        <v>622</v>
      </c>
      <c r="FC839" s="231" t="s">
        <v>9</v>
      </c>
      <c r="FD839" s="231" t="s">
        <v>9</v>
      </c>
      <c r="FJ839" s="231"/>
      <c r="FL839" s="231"/>
    </row>
    <row r="840" spans="1:168" s="117" customFormat="1" ht="15" x14ac:dyDescent="0.25">
      <c r="A840" s="240"/>
      <c r="B840" s="241"/>
      <c r="C840" s="341" t="s">
        <v>770</v>
      </c>
      <c r="D840" s="341"/>
      <c r="E840" s="341"/>
      <c r="F840" s="341"/>
      <c r="G840" s="341"/>
      <c r="H840" s="341"/>
      <c r="I840" s="341"/>
      <c r="J840" s="341"/>
      <c r="K840" s="341"/>
      <c r="L840" s="341"/>
      <c r="M840" s="341"/>
      <c r="N840" s="343"/>
      <c r="EZ840" s="149"/>
      <c r="FA840" s="231"/>
      <c r="FB840" s="231"/>
      <c r="FC840" s="231"/>
      <c r="FD840" s="231"/>
      <c r="FE840" s="164" t="s">
        <v>770</v>
      </c>
      <c r="FJ840" s="231"/>
      <c r="FL840" s="231"/>
    </row>
    <row r="841" spans="1:168" s="117" customFormat="1" ht="68.25" x14ac:dyDescent="0.25">
      <c r="A841" s="242"/>
      <c r="B841" s="243" t="s">
        <v>624</v>
      </c>
      <c r="C841" s="336" t="s">
        <v>625</v>
      </c>
      <c r="D841" s="336"/>
      <c r="E841" s="336"/>
      <c r="F841" s="336"/>
      <c r="G841" s="336"/>
      <c r="H841" s="336"/>
      <c r="I841" s="336"/>
      <c r="J841" s="336"/>
      <c r="K841" s="336"/>
      <c r="L841" s="336"/>
      <c r="M841" s="336"/>
      <c r="N841" s="345"/>
      <c r="EZ841" s="149"/>
      <c r="FA841" s="231"/>
      <c r="FB841" s="231"/>
      <c r="FC841" s="231"/>
      <c r="FD841" s="231"/>
      <c r="FF841" s="164" t="s">
        <v>625</v>
      </c>
      <c r="FJ841" s="231"/>
      <c r="FL841" s="231"/>
    </row>
    <row r="842" spans="1:168" s="117" customFormat="1" ht="15" x14ac:dyDescent="0.25">
      <c r="A842" s="244"/>
      <c r="B842" s="243" t="s">
        <v>57</v>
      </c>
      <c r="C842" s="341" t="s">
        <v>64</v>
      </c>
      <c r="D842" s="341"/>
      <c r="E842" s="341"/>
      <c r="F842" s="245"/>
      <c r="G842" s="246"/>
      <c r="H842" s="246"/>
      <c r="I842" s="246"/>
      <c r="J842" s="247">
        <v>2089.16</v>
      </c>
      <c r="K842" s="248">
        <v>1.1499999999999999</v>
      </c>
      <c r="L842" s="249">
        <v>15.14</v>
      </c>
      <c r="M842" s="248">
        <v>49.45</v>
      </c>
      <c r="N842" s="251">
        <v>748.67</v>
      </c>
      <c r="EZ842" s="149"/>
      <c r="FA842" s="231"/>
      <c r="FB842" s="231"/>
      <c r="FC842" s="231"/>
      <c r="FD842" s="231"/>
      <c r="FG842" s="164" t="s">
        <v>64</v>
      </c>
      <c r="FJ842" s="231"/>
      <c r="FL842" s="231"/>
    </row>
    <row r="843" spans="1:168" s="117" customFormat="1" ht="15" x14ac:dyDescent="0.25">
      <c r="A843" s="244"/>
      <c r="B843" s="243" t="s">
        <v>75</v>
      </c>
      <c r="C843" s="341" t="s">
        <v>79</v>
      </c>
      <c r="D843" s="341"/>
      <c r="E843" s="341"/>
      <c r="F843" s="245"/>
      <c r="G843" s="246"/>
      <c r="H843" s="246"/>
      <c r="I843" s="246"/>
      <c r="J843" s="249">
        <v>236.87</v>
      </c>
      <c r="K843" s="248">
        <v>1.1499999999999999</v>
      </c>
      <c r="L843" s="249">
        <v>1.72</v>
      </c>
      <c r="M843" s="248">
        <v>14.53</v>
      </c>
      <c r="N843" s="251">
        <v>24.99</v>
      </c>
      <c r="EZ843" s="149"/>
      <c r="FA843" s="231"/>
      <c r="FB843" s="231"/>
      <c r="FC843" s="231"/>
      <c r="FD843" s="231"/>
      <c r="FG843" s="164" t="s">
        <v>79</v>
      </c>
      <c r="FJ843" s="231"/>
      <c r="FL843" s="231"/>
    </row>
    <row r="844" spans="1:168" s="117" customFormat="1" ht="15" x14ac:dyDescent="0.25">
      <c r="A844" s="244"/>
      <c r="B844" s="243" t="s">
        <v>80</v>
      </c>
      <c r="C844" s="341" t="s">
        <v>81</v>
      </c>
      <c r="D844" s="341"/>
      <c r="E844" s="341"/>
      <c r="F844" s="245"/>
      <c r="G844" s="246"/>
      <c r="H844" s="246"/>
      <c r="I844" s="246"/>
      <c r="J844" s="249">
        <v>9</v>
      </c>
      <c r="K844" s="248">
        <v>1.1499999999999999</v>
      </c>
      <c r="L844" s="249">
        <v>7.0000000000000007E-2</v>
      </c>
      <c r="M844" s="248">
        <v>49.45</v>
      </c>
      <c r="N844" s="251">
        <v>3.46</v>
      </c>
      <c r="EZ844" s="149"/>
      <c r="FA844" s="231"/>
      <c r="FB844" s="231"/>
      <c r="FC844" s="231"/>
      <c r="FD844" s="231"/>
      <c r="FG844" s="164" t="s">
        <v>81</v>
      </c>
      <c r="FJ844" s="231"/>
      <c r="FL844" s="231"/>
    </row>
    <row r="845" spans="1:168" s="117" customFormat="1" ht="15" x14ac:dyDescent="0.25">
      <c r="A845" s="244"/>
      <c r="B845" s="243" t="s">
        <v>82</v>
      </c>
      <c r="C845" s="341" t="s">
        <v>83</v>
      </c>
      <c r="D845" s="341"/>
      <c r="E845" s="341"/>
      <c r="F845" s="245"/>
      <c r="G845" s="246"/>
      <c r="H845" s="246"/>
      <c r="I845" s="246"/>
      <c r="J845" s="247">
        <v>2732.35</v>
      </c>
      <c r="K845" s="246"/>
      <c r="L845" s="249">
        <v>17.21</v>
      </c>
      <c r="M845" s="248">
        <v>9.1199999999999992</v>
      </c>
      <c r="N845" s="251">
        <v>156.96</v>
      </c>
      <c r="EZ845" s="149"/>
      <c r="FA845" s="231"/>
      <c r="FB845" s="231"/>
      <c r="FC845" s="231"/>
      <c r="FD845" s="231"/>
      <c r="FG845" s="164" t="s">
        <v>83</v>
      </c>
      <c r="FJ845" s="231"/>
      <c r="FL845" s="231"/>
    </row>
    <row r="846" spans="1:168" s="117" customFormat="1" ht="15" x14ac:dyDescent="0.25">
      <c r="A846" s="252"/>
      <c r="B846" s="243"/>
      <c r="C846" s="341" t="s">
        <v>65</v>
      </c>
      <c r="D846" s="341"/>
      <c r="E846" s="341"/>
      <c r="F846" s="245" t="s">
        <v>66</v>
      </c>
      <c r="G846" s="248">
        <v>219.68</v>
      </c>
      <c r="H846" s="248">
        <v>1.1499999999999999</v>
      </c>
      <c r="I846" s="253">
        <v>1.5915816</v>
      </c>
      <c r="J846" s="254"/>
      <c r="K846" s="246"/>
      <c r="L846" s="254"/>
      <c r="M846" s="246"/>
      <c r="N846" s="255"/>
      <c r="EZ846" s="149"/>
      <c r="FA846" s="231"/>
      <c r="FB846" s="231"/>
      <c r="FC846" s="231"/>
      <c r="FD846" s="231"/>
      <c r="FH846" s="164" t="s">
        <v>65</v>
      </c>
      <c r="FJ846" s="231"/>
      <c r="FL846" s="231"/>
    </row>
    <row r="847" spans="1:168" s="117" customFormat="1" ht="15" x14ac:dyDescent="0.25">
      <c r="A847" s="252"/>
      <c r="B847" s="243"/>
      <c r="C847" s="341" t="s">
        <v>84</v>
      </c>
      <c r="D847" s="341"/>
      <c r="E847" s="341"/>
      <c r="F847" s="245" t="s">
        <v>66</v>
      </c>
      <c r="G847" s="248">
        <v>0.71</v>
      </c>
      <c r="H847" s="248">
        <v>1.1499999999999999</v>
      </c>
      <c r="I847" s="274">
        <v>5.1440000000000001E-3</v>
      </c>
      <c r="J847" s="254"/>
      <c r="K847" s="246"/>
      <c r="L847" s="254"/>
      <c r="M847" s="246"/>
      <c r="N847" s="255"/>
      <c r="EZ847" s="149"/>
      <c r="FA847" s="231"/>
      <c r="FB847" s="231"/>
      <c r="FC847" s="231"/>
      <c r="FD847" s="231"/>
      <c r="FH847" s="164" t="s">
        <v>84</v>
      </c>
      <c r="FJ847" s="231"/>
      <c r="FL847" s="231"/>
    </row>
    <row r="848" spans="1:168" s="117" customFormat="1" ht="15" x14ac:dyDescent="0.25">
      <c r="A848" s="240"/>
      <c r="B848" s="243"/>
      <c r="C848" s="344" t="s">
        <v>67</v>
      </c>
      <c r="D848" s="344"/>
      <c r="E848" s="344"/>
      <c r="F848" s="256"/>
      <c r="G848" s="257"/>
      <c r="H848" s="257"/>
      <c r="I848" s="257"/>
      <c r="J848" s="258">
        <v>5058.38</v>
      </c>
      <c r="K848" s="257"/>
      <c r="L848" s="259">
        <v>34.07</v>
      </c>
      <c r="M848" s="257"/>
      <c r="N848" s="275">
        <v>930.62</v>
      </c>
      <c r="EZ848" s="149"/>
      <c r="FA848" s="231"/>
      <c r="FB848" s="231"/>
      <c r="FC848" s="231"/>
      <c r="FD848" s="231"/>
      <c r="FI848" s="164" t="s">
        <v>67</v>
      </c>
      <c r="FJ848" s="231"/>
      <c r="FL848" s="231"/>
    </row>
    <row r="849" spans="1:168" s="117" customFormat="1" ht="15" x14ac:dyDescent="0.25">
      <c r="A849" s="252"/>
      <c r="B849" s="243"/>
      <c r="C849" s="341" t="s">
        <v>68</v>
      </c>
      <c r="D849" s="341"/>
      <c r="E849" s="341"/>
      <c r="F849" s="245"/>
      <c r="G849" s="246"/>
      <c r="H849" s="246"/>
      <c r="I849" s="246"/>
      <c r="J849" s="254"/>
      <c r="K849" s="246"/>
      <c r="L849" s="249">
        <v>15.21</v>
      </c>
      <c r="M849" s="246"/>
      <c r="N849" s="251">
        <v>752.13</v>
      </c>
      <c r="EZ849" s="149"/>
      <c r="FA849" s="231"/>
      <c r="FB849" s="231"/>
      <c r="FC849" s="231"/>
      <c r="FD849" s="231"/>
      <c r="FH849" s="164" t="s">
        <v>68</v>
      </c>
      <c r="FJ849" s="231"/>
      <c r="FL849" s="231"/>
    </row>
    <row r="850" spans="1:168" s="117" customFormat="1" ht="23.25" x14ac:dyDescent="0.25">
      <c r="A850" s="252"/>
      <c r="B850" s="243" t="s">
        <v>626</v>
      </c>
      <c r="C850" s="341" t="s">
        <v>627</v>
      </c>
      <c r="D850" s="341"/>
      <c r="E850" s="341"/>
      <c r="F850" s="245" t="s">
        <v>71</v>
      </c>
      <c r="G850" s="261">
        <v>126</v>
      </c>
      <c r="H850" s="246"/>
      <c r="I850" s="261">
        <v>126</v>
      </c>
      <c r="J850" s="254"/>
      <c r="K850" s="246"/>
      <c r="L850" s="249">
        <v>19.16</v>
      </c>
      <c r="M850" s="246"/>
      <c r="N850" s="251">
        <v>947.68</v>
      </c>
      <c r="EZ850" s="149"/>
      <c r="FA850" s="231"/>
      <c r="FB850" s="231"/>
      <c r="FC850" s="231"/>
      <c r="FD850" s="231"/>
      <c r="FH850" s="164" t="s">
        <v>627</v>
      </c>
      <c r="FJ850" s="231"/>
      <c r="FL850" s="231"/>
    </row>
    <row r="851" spans="1:168" s="117" customFormat="1" ht="23.25" x14ac:dyDescent="0.25">
      <c r="A851" s="252"/>
      <c r="B851" s="243" t="s">
        <v>628</v>
      </c>
      <c r="C851" s="341" t="s">
        <v>629</v>
      </c>
      <c r="D851" s="341"/>
      <c r="E851" s="341"/>
      <c r="F851" s="245" t="s">
        <v>71</v>
      </c>
      <c r="G851" s="261">
        <v>68</v>
      </c>
      <c r="H851" s="246"/>
      <c r="I851" s="261">
        <v>68</v>
      </c>
      <c r="J851" s="254"/>
      <c r="K851" s="246"/>
      <c r="L851" s="249">
        <v>10.34</v>
      </c>
      <c r="M851" s="246"/>
      <c r="N851" s="251">
        <v>511.45</v>
      </c>
      <c r="EZ851" s="149"/>
      <c r="FA851" s="231"/>
      <c r="FB851" s="231"/>
      <c r="FC851" s="231"/>
      <c r="FD851" s="231"/>
      <c r="FH851" s="164" t="s">
        <v>629</v>
      </c>
      <c r="FJ851" s="231"/>
      <c r="FL851" s="231"/>
    </row>
    <row r="852" spans="1:168" s="117" customFormat="1" ht="15" x14ac:dyDescent="0.25">
      <c r="A852" s="262"/>
      <c r="B852" s="263"/>
      <c r="C852" s="342" t="s">
        <v>74</v>
      </c>
      <c r="D852" s="342"/>
      <c r="E852" s="342"/>
      <c r="F852" s="234"/>
      <c r="G852" s="235"/>
      <c r="H852" s="235"/>
      <c r="I852" s="235"/>
      <c r="J852" s="238"/>
      <c r="K852" s="235"/>
      <c r="L852" s="264">
        <v>63.57</v>
      </c>
      <c r="M852" s="257"/>
      <c r="N852" s="265">
        <v>2389.75</v>
      </c>
      <c r="EZ852" s="149"/>
      <c r="FA852" s="231"/>
      <c r="FB852" s="231"/>
      <c r="FC852" s="231"/>
      <c r="FD852" s="231"/>
      <c r="FJ852" s="231" t="s">
        <v>74</v>
      </c>
      <c r="FL852" s="231"/>
    </row>
    <row r="853" spans="1:168" s="117" customFormat="1" ht="33.75" x14ac:dyDescent="0.25">
      <c r="A853" s="232" t="s">
        <v>771</v>
      </c>
      <c r="B853" s="233" t="s">
        <v>591</v>
      </c>
      <c r="C853" s="342" t="s">
        <v>592</v>
      </c>
      <c r="D853" s="342"/>
      <c r="E853" s="342"/>
      <c r="F853" s="234" t="s">
        <v>118</v>
      </c>
      <c r="G853" s="235">
        <v>6</v>
      </c>
      <c r="H853" s="236">
        <v>1</v>
      </c>
      <c r="I853" s="236">
        <v>6</v>
      </c>
      <c r="J853" s="264">
        <v>142.16999999999999</v>
      </c>
      <c r="K853" s="266">
        <v>1.04236</v>
      </c>
      <c r="L853" s="264">
        <v>889.15</v>
      </c>
      <c r="M853" s="268">
        <v>9.1199999999999992</v>
      </c>
      <c r="N853" s="265">
        <v>8109.05</v>
      </c>
      <c r="EZ853" s="149"/>
      <c r="FA853" s="231"/>
      <c r="FB853" s="231" t="s">
        <v>592</v>
      </c>
      <c r="FC853" s="231" t="s">
        <v>9</v>
      </c>
      <c r="FD853" s="231" t="s">
        <v>9</v>
      </c>
      <c r="FJ853" s="231"/>
      <c r="FL853" s="231"/>
    </row>
    <row r="854" spans="1:168" s="117" customFormat="1" ht="15" x14ac:dyDescent="0.25">
      <c r="A854" s="240"/>
      <c r="B854" s="241"/>
      <c r="C854" s="341" t="s">
        <v>630</v>
      </c>
      <c r="D854" s="341"/>
      <c r="E854" s="341"/>
      <c r="F854" s="341"/>
      <c r="G854" s="341"/>
      <c r="H854" s="341"/>
      <c r="I854" s="341"/>
      <c r="J854" s="341"/>
      <c r="K854" s="341"/>
      <c r="L854" s="341"/>
      <c r="M854" s="341"/>
      <c r="N854" s="343"/>
      <c r="EZ854" s="149"/>
      <c r="FA854" s="231"/>
      <c r="FB854" s="231"/>
      <c r="FC854" s="231"/>
      <c r="FD854" s="231"/>
      <c r="FJ854" s="231"/>
      <c r="FK854" s="164" t="s">
        <v>630</v>
      </c>
      <c r="FL854" s="231"/>
    </row>
    <row r="855" spans="1:168" s="117" customFormat="1" ht="15" x14ac:dyDescent="0.25">
      <c r="A855" s="242"/>
      <c r="B855" s="243"/>
      <c r="C855" s="336" t="s">
        <v>631</v>
      </c>
      <c r="D855" s="336"/>
      <c r="E855" s="336"/>
      <c r="F855" s="336"/>
      <c r="G855" s="336"/>
      <c r="H855" s="336"/>
      <c r="I855" s="336"/>
      <c r="J855" s="336"/>
      <c r="K855" s="336"/>
      <c r="L855" s="336"/>
      <c r="M855" s="336"/>
      <c r="N855" s="345"/>
      <c r="EZ855" s="149"/>
      <c r="FA855" s="231"/>
      <c r="FB855" s="231"/>
      <c r="FC855" s="231"/>
      <c r="FD855" s="231"/>
      <c r="FF855" s="164" t="s">
        <v>631</v>
      </c>
      <c r="FJ855" s="231"/>
      <c r="FL855" s="231"/>
    </row>
    <row r="856" spans="1:168" s="117" customFormat="1" ht="15" x14ac:dyDescent="0.25">
      <c r="A856" s="242"/>
      <c r="B856" s="243"/>
      <c r="C856" s="336" t="s">
        <v>632</v>
      </c>
      <c r="D856" s="336"/>
      <c r="E856" s="336"/>
      <c r="F856" s="336"/>
      <c r="G856" s="336"/>
      <c r="H856" s="336"/>
      <c r="I856" s="336"/>
      <c r="J856" s="336"/>
      <c r="K856" s="336"/>
      <c r="L856" s="336"/>
      <c r="M856" s="336"/>
      <c r="N856" s="345"/>
      <c r="EZ856" s="149"/>
      <c r="FA856" s="231"/>
      <c r="FB856" s="231"/>
      <c r="FC856" s="231"/>
      <c r="FD856" s="231"/>
      <c r="FF856" s="164" t="s">
        <v>632</v>
      </c>
      <c r="FJ856" s="231"/>
      <c r="FL856" s="231"/>
    </row>
    <row r="857" spans="1:168" s="117" customFormat="1" ht="15" x14ac:dyDescent="0.25">
      <c r="A857" s="262"/>
      <c r="B857" s="263"/>
      <c r="C857" s="342" t="s">
        <v>74</v>
      </c>
      <c r="D857" s="342"/>
      <c r="E857" s="342"/>
      <c r="F857" s="234"/>
      <c r="G857" s="235"/>
      <c r="H857" s="235"/>
      <c r="I857" s="235"/>
      <c r="J857" s="238"/>
      <c r="K857" s="235"/>
      <c r="L857" s="264">
        <v>889.15</v>
      </c>
      <c r="M857" s="257"/>
      <c r="N857" s="265">
        <v>8109.05</v>
      </c>
      <c r="EZ857" s="149"/>
      <c r="FA857" s="231"/>
      <c r="FB857" s="231"/>
      <c r="FC857" s="231"/>
      <c r="FD857" s="231"/>
      <c r="FJ857" s="231" t="s">
        <v>74</v>
      </c>
      <c r="FL857" s="231"/>
    </row>
    <row r="858" spans="1:168" s="117" customFormat="1" ht="45.75" x14ac:dyDescent="0.25">
      <c r="A858" s="232" t="s">
        <v>772</v>
      </c>
      <c r="B858" s="233" t="s">
        <v>758</v>
      </c>
      <c r="C858" s="342" t="s">
        <v>759</v>
      </c>
      <c r="D858" s="342"/>
      <c r="E858" s="342"/>
      <c r="F858" s="234" t="s">
        <v>253</v>
      </c>
      <c r="G858" s="235">
        <v>2.5399999999999999E-2</v>
      </c>
      <c r="H858" s="236">
        <v>1</v>
      </c>
      <c r="I858" s="237">
        <v>2.5399999999999999E-2</v>
      </c>
      <c r="J858" s="238"/>
      <c r="K858" s="235"/>
      <c r="L858" s="238"/>
      <c r="M858" s="235"/>
      <c r="N858" s="239"/>
      <c r="EZ858" s="149"/>
      <c r="FA858" s="231"/>
      <c r="FB858" s="231" t="s">
        <v>759</v>
      </c>
      <c r="FC858" s="231" t="s">
        <v>9</v>
      </c>
      <c r="FD858" s="231" t="s">
        <v>9</v>
      </c>
      <c r="FJ858" s="231"/>
      <c r="FL858" s="231"/>
    </row>
    <row r="859" spans="1:168" s="117" customFormat="1" ht="15" x14ac:dyDescent="0.25">
      <c r="A859" s="240"/>
      <c r="B859" s="241"/>
      <c r="C859" s="341" t="s">
        <v>773</v>
      </c>
      <c r="D859" s="341"/>
      <c r="E859" s="341"/>
      <c r="F859" s="341"/>
      <c r="G859" s="341"/>
      <c r="H859" s="341"/>
      <c r="I859" s="341"/>
      <c r="J859" s="341"/>
      <c r="K859" s="341"/>
      <c r="L859" s="341"/>
      <c r="M859" s="341"/>
      <c r="N859" s="343"/>
      <c r="EZ859" s="149"/>
      <c r="FA859" s="231"/>
      <c r="FB859" s="231"/>
      <c r="FC859" s="231"/>
      <c r="FD859" s="231"/>
      <c r="FE859" s="164" t="s">
        <v>773</v>
      </c>
      <c r="FJ859" s="231"/>
      <c r="FL859" s="231"/>
    </row>
    <row r="860" spans="1:168" s="117" customFormat="1" ht="68.25" x14ac:dyDescent="0.25">
      <c r="A860" s="242"/>
      <c r="B860" s="243" t="s">
        <v>624</v>
      </c>
      <c r="C860" s="336" t="s">
        <v>625</v>
      </c>
      <c r="D860" s="336"/>
      <c r="E860" s="336"/>
      <c r="F860" s="336"/>
      <c r="G860" s="336"/>
      <c r="H860" s="336"/>
      <c r="I860" s="336"/>
      <c r="J860" s="336"/>
      <c r="K860" s="336"/>
      <c r="L860" s="336"/>
      <c r="M860" s="336"/>
      <c r="N860" s="345"/>
      <c r="EZ860" s="149"/>
      <c r="FA860" s="231"/>
      <c r="FB860" s="231"/>
      <c r="FC860" s="231"/>
      <c r="FD860" s="231"/>
      <c r="FF860" s="164" t="s">
        <v>625</v>
      </c>
      <c r="FJ860" s="231"/>
      <c r="FL860" s="231"/>
    </row>
    <row r="861" spans="1:168" s="117" customFormat="1" ht="15" x14ac:dyDescent="0.25">
      <c r="A861" s="242"/>
      <c r="B861" s="243" t="s">
        <v>699</v>
      </c>
      <c r="C861" s="336" t="s">
        <v>700</v>
      </c>
      <c r="D861" s="336"/>
      <c r="E861" s="336"/>
      <c r="F861" s="336"/>
      <c r="G861" s="336"/>
      <c r="H861" s="336"/>
      <c r="I861" s="336"/>
      <c r="J861" s="336"/>
      <c r="K861" s="336"/>
      <c r="L861" s="336"/>
      <c r="M861" s="336"/>
      <c r="N861" s="345"/>
      <c r="EZ861" s="149"/>
      <c r="FA861" s="231"/>
      <c r="FB861" s="231"/>
      <c r="FC861" s="231"/>
      <c r="FD861" s="231"/>
      <c r="FF861" s="164" t="s">
        <v>700</v>
      </c>
      <c r="FJ861" s="231"/>
      <c r="FL861" s="231"/>
    </row>
    <row r="862" spans="1:168" s="117" customFormat="1" ht="15" x14ac:dyDescent="0.25">
      <c r="A862" s="244"/>
      <c r="B862" s="243" t="s">
        <v>57</v>
      </c>
      <c r="C862" s="341" t="s">
        <v>64</v>
      </c>
      <c r="D862" s="341"/>
      <c r="E862" s="341"/>
      <c r="F862" s="245"/>
      <c r="G862" s="246"/>
      <c r="H862" s="246"/>
      <c r="I862" s="246"/>
      <c r="J862" s="249">
        <v>436.91</v>
      </c>
      <c r="K862" s="269">
        <v>1.2649999999999999</v>
      </c>
      <c r="L862" s="249">
        <v>14.04</v>
      </c>
      <c r="M862" s="248">
        <v>49.45</v>
      </c>
      <c r="N862" s="251">
        <v>694.28</v>
      </c>
      <c r="EZ862" s="149"/>
      <c r="FA862" s="231"/>
      <c r="FB862" s="231"/>
      <c r="FC862" s="231"/>
      <c r="FD862" s="231"/>
      <c r="FG862" s="164" t="s">
        <v>64</v>
      </c>
      <c r="FJ862" s="231"/>
      <c r="FL862" s="231"/>
    </row>
    <row r="863" spans="1:168" s="117" customFormat="1" ht="15" x14ac:dyDescent="0.25">
      <c r="A863" s="244"/>
      <c r="B863" s="243" t="s">
        <v>75</v>
      </c>
      <c r="C863" s="341" t="s">
        <v>79</v>
      </c>
      <c r="D863" s="341"/>
      <c r="E863" s="341"/>
      <c r="F863" s="245"/>
      <c r="G863" s="246"/>
      <c r="H863" s="246"/>
      <c r="I863" s="246"/>
      <c r="J863" s="249">
        <v>295.08</v>
      </c>
      <c r="K863" s="248">
        <v>1.1499999999999999</v>
      </c>
      <c r="L863" s="249">
        <v>8.6199999999999992</v>
      </c>
      <c r="M863" s="248">
        <v>14.53</v>
      </c>
      <c r="N863" s="251">
        <v>125.25</v>
      </c>
      <c r="EZ863" s="149"/>
      <c r="FA863" s="231"/>
      <c r="FB863" s="231"/>
      <c r="FC863" s="231"/>
      <c r="FD863" s="231"/>
      <c r="FG863" s="164" t="s">
        <v>79</v>
      </c>
      <c r="FJ863" s="231"/>
      <c r="FL863" s="231"/>
    </row>
    <row r="864" spans="1:168" s="117" customFormat="1" ht="15" x14ac:dyDescent="0.25">
      <c r="A864" s="244"/>
      <c r="B864" s="243" t="s">
        <v>80</v>
      </c>
      <c r="C864" s="341" t="s">
        <v>81</v>
      </c>
      <c r="D864" s="341"/>
      <c r="E864" s="341"/>
      <c r="F864" s="245"/>
      <c r="G864" s="246"/>
      <c r="H864" s="246"/>
      <c r="I864" s="246"/>
      <c r="J864" s="249">
        <v>31.38</v>
      </c>
      <c r="K864" s="248">
        <v>1.1499999999999999</v>
      </c>
      <c r="L864" s="249">
        <v>0.92</v>
      </c>
      <c r="M864" s="248">
        <v>49.45</v>
      </c>
      <c r="N864" s="251">
        <v>45.49</v>
      </c>
      <c r="EZ864" s="149"/>
      <c r="FA864" s="231"/>
      <c r="FB864" s="231"/>
      <c r="FC864" s="231"/>
      <c r="FD864" s="231"/>
      <c r="FG864" s="164" t="s">
        <v>81</v>
      </c>
      <c r="FJ864" s="231"/>
      <c r="FL864" s="231"/>
    </row>
    <row r="865" spans="1:168" s="117" customFormat="1" ht="15" x14ac:dyDescent="0.25">
      <c r="A865" s="244"/>
      <c r="B865" s="243" t="s">
        <v>82</v>
      </c>
      <c r="C865" s="341" t="s">
        <v>83</v>
      </c>
      <c r="D865" s="341"/>
      <c r="E865" s="341"/>
      <c r="F865" s="245"/>
      <c r="G865" s="246"/>
      <c r="H865" s="246"/>
      <c r="I865" s="246"/>
      <c r="J865" s="249">
        <v>52.95</v>
      </c>
      <c r="K865" s="246"/>
      <c r="L865" s="249">
        <v>1.34</v>
      </c>
      <c r="M865" s="248">
        <v>9.1199999999999992</v>
      </c>
      <c r="N865" s="251">
        <v>12.22</v>
      </c>
      <c r="EZ865" s="149"/>
      <c r="FA865" s="231"/>
      <c r="FB865" s="231"/>
      <c r="FC865" s="231"/>
      <c r="FD865" s="231"/>
      <c r="FG865" s="164" t="s">
        <v>83</v>
      </c>
      <c r="FJ865" s="231"/>
      <c r="FL865" s="231"/>
    </row>
    <row r="866" spans="1:168" s="117" customFormat="1" ht="15" x14ac:dyDescent="0.25">
      <c r="A866" s="252"/>
      <c r="B866" s="243"/>
      <c r="C866" s="341" t="s">
        <v>65</v>
      </c>
      <c r="D866" s="341"/>
      <c r="E866" s="341"/>
      <c r="F866" s="245" t="s">
        <v>66</v>
      </c>
      <c r="G866" s="248">
        <v>46.48</v>
      </c>
      <c r="H866" s="269">
        <v>1.2649999999999999</v>
      </c>
      <c r="I866" s="253">
        <v>1.4934489</v>
      </c>
      <c r="J866" s="254"/>
      <c r="K866" s="246"/>
      <c r="L866" s="254"/>
      <c r="M866" s="246"/>
      <c r="N866" s="255"/>
      <c r="EZ866" s="149"/>
      <c r="FA866" s="231"/>
      <c r="FB866" s="231"/>
      <c r="FC866" s="231"/>
      <c r="FD866" s="231"/>
      <c r="FH866" s="164" t="s">
        <v>65</v>
      </c>
      <c r="FJ866" s="231"/>
      <c r="FL866" s="231"/>
    </row>
    <row r="867" spans="1:168" s="117" customFormat="1" ht="15" x14ac:dyDescent="0.25">
      <c r="A867" s="252"/>
      <c r="B867" s="243"/>
      <c r="C867" s="341" t="s">
        <v>84</v>
      </c>
      <c r="D867" s="341"/>
      <c r="E867" s="341"/>
      <c r="F867" s="245" t="s">
        <v>66</v>
      </c>
      <c r="G867" s="271">
        <v>2.5</v>
      </c>
      <c r="H867" s="248">
        <v>1.1499999999999999</v>
      </c>
      <c r="I867" s="274">
        <v>7.3025000000000007E-2</v>
      </c>
      <c r="J867" s="254"/>
      <c r="K867" s="246"/>
      <c r="L867" s="254"/>
      <c r="M867" s="246"/>
      <c r="N867" s="255"/>
      <c r="EZ867" s="149"/>
      <c r="FA867" s="231"/>
      <c r="FB867" s="231"/>
      <c r="FC867" s="231"/>
      <c r="FD867" s="231"/>
      <c r="FH867" s="164" t="s">
        <v>84</v>
      </c>
      <c r="FJ867" s="231"/>
      <c r="FL867" s="231"/>
    </row>
    <row r="868" spans="1:168" s="117" customFormat="1" ht="15" x14ac:dyDescent="0.25">
      <c r="A868" s="240"/>
      <c r="B868" s="243"/>
      <c r="C868" s="344" t="s">
        <v>67</v>
      </c>
      <c r="D868" s="344"/>
      <c r="E868" s="344"/>
      <c r="F868" s="256"/>
      <c r="G868" s="257"/>
      <c r="H868" s="257"/>
      <c r="I868" s="257"/>
      <c r="J868" s="259">
        <v>784.94</v>
      </c>
      <c r="K868" s="257"/>
      <c r="L868" s="259">
        <v>24</v>
      </c>
      <c r="M868" s="257"/>
      <c r="N868" s="275">
        <v>831.75</v>
      </c>
      <c r="EZ868" s="149"/>
      <c r="FA868" s="231"/>
      <c r="FB868" s="231"/>
      <c r="FC868" s="231"/>
      <c r="FD868" s="231"/>
      <c r="FI868" s="164" t="s">
        <v>67</v>
      </c>
      <c r="FJ868" s="231"/>
      <c r="FL868" s="231"/>
    </row>
    <row r="869" spans="1:168" s="117" customFormat="1" ht="15" x14ac:dyDescent="0.25">
      <c r="A869" s="252"/>
      <c r="B869" s="243"/>
      <c r="C869" s="341" t="s">
        <v>68</v>
      </c>
      <c r="D869" s="341"/>
      <c r="E869" s="341"/>
      <c r="F869" s="245"/>
      <c r="G869" s="246"/>
      <c r="H869" s="246"/>
      <c r="I869" s="246"/>
      <c r="J869" s="254"/>
      <c r="K869" s="246"/>
      <c r="L869" s="249">
        <v>14.96</v>
      </c>
      <c r="M869" s="246"/>
      <c r="N869" s="251">
        <v>739.77</v>
      </c>
      <c r="EZ869" s="149"/>
      <c r="FA869" s="231"/>
      <c r="FB869" s="231"/>
      <c r="FC869" s="231"/>
      <c r="FD869" s="231"/>
      <c r="FH869" s="164" t="s">
        <v>68</v>
      </c>
      <c r="FJ869" s="231"/>
      <c r="FL869" s="231"/>
    </row>
    <row r="870" spans="1:168" s="117" customFormat="1" ht="23.25" x14ac:dyDescent="0.25">
      <c r="A870" s="252"/>
      <c r="B870" s="243" t="s">
        <v>649</v>
      </c>
      <c r="C870" s="341" t="s">
        <v>650</v>
      </c>
      <c r="D870" s="341"/>
      <c r="E870" s="341"/>
      <c r="F870" s="245" t="s">
        <v>71</v>
      </c>
      <c r="G870" s="261">
        <v>97</v>
      </c>
      <c r="H870" s="246"/>
      <c r="I870" s="261">
        <v>97</v>
      </c>
      <c r="J870" s="254"/>
      <c r="K870" s="246"/>
      <c r="L870" s="249">
        <v>14.51</v>
      </c>
      <c r="M870" s="246"/>
      <c r="N870" s="251">
        <v>717.58</v>
      </c>
      <c r="EZ870" s="149"/>
      <c r="FA870" s="231"/>
      <c r="FB870" s="231"/>
      <c r="FC870" s="231"/>
      <c r="FD870" s="231"/>
      <c r="FH870" s="164" t="s">
        <v>650</v>
      </c>
      <c r="FJ870" s="231"/>
      <c r="FL870" s="231"/>
    </row>
    <row r="871" spans="1:168" s="117" customFormat="1" ht="23.25" x14ac:dyDescent="0.25">
      <c r="A871" s="252"/>
      <c r="B871" s="243" t="s">
        <v>651</v>
      </c>
      <c r="C871" s="341" t="s">
        <v>652</v>
      </c>
      <c r="D871" s="341"/>
      <c r="E871" s="341"/>
      <c r="F871" s="245" t="s">
        <v>71</v>
      </c>
      <c r="G871" s="261">
        <v>51</v>
      </c>
      <c r="H871" s="246"/>
      <c r="I871" s="261">
        <v>51</v>
      </c>
      <c r="J871" s="254"/>
      <c r="K871" s="246"/>
      <c r="L871" s="249">
        <v>7.63</v>
      </c>
      <c r="M871" s="246"/>
      <c r="N871" s="251">
        <v>377.28</v>
      </c>
      <c r="EZ871" s="149"/>
      <c r="FA871" s="231"/>
      <c r="FB871" s="231"/>
      <c r="FC871" s="231"/>
      <c r="FD871" s="231"/>
      <c r="FH871" s="164" t="s">
        <v>652</v>
      </c>
      <c r="FJ871" s="231"/>
      <c r="FL871" s="231"/>
    </row>
    <row r="872" spans="1:168" s="117" customFormat="1" ht="15" x14ac:dyDescent="0.25">
      <c r="A872" s="262"/>
      <c r="B872" s="263"/>
      <c r="C872" s="342" t="s">
        <v>74</v>
      </c>
      <c r="D872" s="342"/>
      <c r="E872" s="342"/>
      <c r="F872" s="234"/>
      <c r="G872" s="235"/>
      <c r="H872" s="235"/>
      <c r="I872" s="235"/>
      <c r="J872" s="238"/>
      <c r="K872" s="235"/>
      <c r="L872" s="264">
        <v>46.14</v>
      </c>
      <c r="M872" s="257"/>
      <c r="N872" s="265">
        <v>1926.61</v>
      </c>
      <c r="EZ872" s="149"/>
      <c r="FA872" s="231"/>
      <c r="FB872" s="231"/>
      <c r="FC872" s="231"/>
      <c r="FD872" s="231"/>
      <c r="FJ872" s="231" t="s">
        <v>74</v>
      </c>
      <c r="FL872" s="231"/>
    </row>
    <row r="873" spans="1:168" s="117" customFormat="1" ht="45" x14ac:dyDescent="0.25">
      <c r="A873" s="232" t="s">
        <v>774</v>
      </c>
      <c r="B873" s="233" t="s">
        <v>563</v>
      </c>
      <c r="C873" s="342" t="s">
        <v>557</v>
      </c>
      <c r="D873" s="342"/>
      <c r="E873" s="342"/>
      <c r="F873" s="234" t="s">
        <v>118</v>
      </c>
      <c r="G873" s="235">
        <v>2.7</v>
      </c>
      <c r="H873" s="236">
        <v>1</v>
      </c>
      <c r="I873" s="277">
        <v>2.7</v>
      </c>
      <c r="J873" s="267">
        <v>2498.17</v>
      </c>
      <c r="K873" s="266">
        <v>1.04236</v>
      </c>
      <c r="L873" s="267">
        <v>7030.78</v>
      </c>
      <c r="M873" s="268">
        <v>9.1199999999999992</v>
      </c>
      <c r="N873" s="265">
        <v>64120.71</v>
      </c>
      <c r="EZ873" s="149"/>
      <c r="FA873" s="231"/>
      <c r="FB873" s="231" t="s">
        <v>557</v>
      </c>
      <c r="FC873" s="231" t="s">
        <v>9</v>
      </c>
      <c r="FD873" s="231" t="s">
        <v>9</v>
      </c>
      <c r="FJ873" s="231"/>
      <c r="FL873" s="231"/>
    </row>
    <row r="874" spans="1:168" s="117" customFormat="1" ht="15" x14ac:dyDescent="0.25">
      <c r="A874" s="240"/>
      <c r="B874" s="241"/>
      <c r="C874" s="341" t="s">
        <v>762</v>
      </c>
      <c r="D874" s="341"/>
      <c r="E874" s="341"/>
      <c r="F874" s="341"/>
      <c r="G874" s="341"/>
      <c r="H874" s="341"/>
      <c r="I874" s="341"/>
      <c r="J874" s="341"/>
      <c r="K874" s="341"/>
      <c r="L874" s="341"/>
      <c r="M874" s="341"/>
      <c r="N874" s="343"/>
      <c r="EZ874" s="149"/>
      <c r="FA874" s="231"/>
      <c r="FB874" s="231"/>
      <c r="FC874" s="231"/>
      <c r="FD874" s="231"/>
      <c r="FJ874" s="231"/>
      <c r="FK874" s="164" t="s">
        <v>762</v>
      </c>
      <c r="FL874" s="231"/>
    </row>
    <row r="875" spans="1:168" s="117" customFormat="1" ht="15" x14ac:dyDescent="0.25">
      <c r="A875" s="242"/>
      <c r="B875" s="243"/>
      <c r="C875" s="336" t="s">
        <v>631</v>
      </c>
      <c r="D875" s="336"/>
      <c r="E875" s="336"/>
      <c r="F875" s="336"/>
      <c r="G875" s="336"/>
      <c r="H875" s="336"/>
      <c r="I875" s="336"/>
      <c r="J875" s="336"/>
      <c r="K875" s="336"/>
      <c r="L875" s="336"/>
      <c r="M875" s="336"/>
      <c r="N875" s="345"/>
      <c r="EZ875" s="149"/>
      <c r="FA875" s="231"/>
      <c r="FB875" s="231"/>
      <c r="FC875" s="231"/>
      <c r="FD875" s="231"/>
      <c r="FF875" s="164" t="s">
        <v>631</v>
      </c>
      <c r="FJ875" s="231"/>
      <c r="FL875" s="231"/>
    </row>
    <row r="876" spans="1:168" s="117" customFormat="1" ht="15" x14ac:dyDescent="0.25">
      <c r="A876" s="242"/>
      <c r="B876" s="243"/>
      <c r="C876" s="336" t="s">
        <v>632</v>
      </c>
      <c r="D876" s="336"/>
      <c r="E876" s="336"/>
      <c r="F876" s="336"/>
      <c r="G876" s="336"/>
      <c r="H876" s="336"/>
      <c r="I876" s="336"/>
      <c r="J876" s="336"/>
      <c r="K876" s="336"/>
      <c r="L876" s="336"/>
      <c r="M876" s="336"/>
      <c r="N876" s="345"/>
      <c r="EZ876" s="149"/>
      <c r="FA876" s="231"/>
      <c r="FB876" s="231"/>
      <c r="FC876" s="231"/>
      <c r="FD876" s="231"/>
      <c r="FF876" s="164" t="s">
        <v>632</v>
      </c>
      <c r="FJ876" s="231"/>
      <c r="FL876" s="231"/>
    </row>
    <row r="877" spans="1:168" s="117" customFormat="1" ht="15" x14ac:dyDescent="0.25">
      <c r="A877" s="262"/>
      <c r="B877" s="263"/>
      <c r="C877" s="342" t="s">
        <v>74</v>
      </c>
      <c r="D877" s="342"/>
      <c r="E877" s="342"/>
      <c r="F877" s="234"/>
      <c r="G877" s="235"/>
      <c r="H877" s="235"/>
      <c r="I877" s="235"/>
      <c r="J877" s="238"/>
      <c r="K877" s="235"/>
      <c r="L877" s="267">
        <v>7030.78</v>
      </c>
      <c r="M877" s="257"/>
      <c r="N877" s="265">
        <v>64120.71</v>
      </c>
      <c r="EZ877" s="149"/>
      <c r="FA877" s="231"/>
      <c r="FB877" s="231"/>
      <c r="FC877" s="231"/>
      <c r="FD877" s="231"/>
      <c r="FJ877" s="231" t="s">
        <v>74</v>
      </c>
      <c r="FL877" s="231"/>
    </row>
    <row r="878" spans="1:168" s="117" customFormat="1" ht="34.5" x14ac:dyDescent="0.25">
      <c r="A878" s="232" t="s">
        <v>775</v>
      </c>
      <c r="B878" s="233" t="s">
        <v>776</v>
      </c>
      <c r="C878" s="342" t="s">
        <v>777</v>
      </c>
      <c r="D878" s="342"/>
      <c r="E878" s="342"/>
      <c r="F878" s="234" t="s">
        <v>126</v>
      </c>
      <c r="G878" s="235">
        <v>0.16</v>
      </c>
      <c r="H878" s="236">
        <v>1</v>
      </c>
      <c r="I878" s="268">
        <v>0.16</v>
      </c>
      <c r="J878" s="238"/>
      <c r="K878" s="235"/>
      <c r="L878" s="238"/>
      <c r="M878" s="235"/>
      <c r="N878" s="239"/>
      <c r="EZ878" s="149"/>
      <c r="FA878" s="231"/>
      <c r="FB878" s="231" t="s">
        <v>777</v>
      </c>
      <c r="FC878" s="231" t="s">
        <v>9</v>
      </c>
      <c r="FD878" s="231" t="s">
        <v>9</v>
      </c>
      <c r="FJ878" s="231"/>
      <c r="FL878" s="231"/>
    </row>
    <row r="879" spans="1:168" s="117" customFormat="1" ht="15" x14ac:dyDescent="0.25">
      <c r="A879" s="240"/>
      <c r="B879" s="241"/>
      <c r="C879" s="341" t="s">
        <v>778</v>
      </c>
      <c r="D879" s="341"/>
      <c r="E879" s="341"/>
      <c r="F879" s="341"/>
      <c r="G879" s="341"/>
      <c r="H879" s="341"/>
      <c r="I879" s="341"/>
      <c r="J879" s="341"/>
      <c r="K879" s="341"/>
      <c r="L879" s="341"/>
      <c r="M879" s="341"/>
      <c r="N879" s="343"/>
      <c r="EZ879" s="149"/>
      <c r="FA879" s="231"/>
      <c r="FB879" s="231"/>
      <c r="FC879" s="231"/>
      <c r="FD879" s="231"/>
      <c r="FE879" s="164" t="s">
        <v>778</v>
      </c>
      <c r="FJ879" s="231"/>
      <c r="FL879" s="231"/>
    </row>
    <row r="880" spans="1:168" s="117" customFormat="1" ht="68.25" x14ac:dyDescent="0.25">
      <c r="A880" s="242"/>
      <c r="B880" s="243" t="s">
        <v>624</v>
      </c>
      <c r="C880" s="336" t="s">
        <v>625</v>
      </c>
      <c r="D880" s="336"/>
      <c r="E880" s="336"/>
      <c r="F880" s="336"/>
      <c r="G880" s="336"/>
      <c r="H880" s="336"/>
      <c r="I880" s="336"/>
      <c r="J880" s="336"/>
      <c r="K880" s="336"/>
      <c r="L880" s="336"/>
      <c r="M880" s="336"/>
      <c r="N880" s="345"/>
      <c r="EZ880" s="149"/>
      <c r="FA880" s="231"/>
      <c r="FB880" s="231"/>
      <c r="FC880" s="231"/>
      <c r="FD880" s="231"/>
      <c r="FF880" s="164" t="s">
        <v>625</v>
      </c>
      <c r="FJ880" s="231"/>
      <c r="FL880" s="231"/>
    </row>
    <row r="881" spans="1:168" s="117" customFormat="1" ht="15" x14ac:dyDescent="0.25">
      <c r="A881" s="244"/>
      <c r="B881" s="243" t="s">
        <v>57</v>
      </c>
      <c r="C881" s="341" t="s">
        <v>64</v>
      </c>
      <c r="D881" s="341"/>
      <c r="E881" s="341"/>
      <c r="F881" s="245"/>
      <c r="G881" s="246"/>
      <c r="H881" s="246"/>
      <c r="I881" s="246"/>
      <c r="J881" s="249">
        <v>213.57</v>
      </c>
      <c r="K881" s="248">
        <v>1.1499999999999999</v>
      </c>
      <c r="L881" s="249">
        <v>39.299999999999997</v>
      </c>
      <c r="M881" s="248">
        <v>49.45</v>
      </c>
      <c r="N881" s="250">
        <v>1943.39</v>
      </c>
      <c r="EZ881" s="149"/>
      <c r="FA881" s="231"/>
      <c r="FB881" s="231"/>
      <c r="FC881" s="231"/>
      <c r="FD881" s="231"/>
      <c r="FG881" s="164" t="s">
        <v>64</v>
      </c>
      <c r="FJ881" s="231"/>
      <c r="FL881" s="231"/>
    </row>
    <row r="882" spans="1:168" s="117" customFormat="1" ht="15" x14ac:dyDescent="0.25">
      <c r="A882" s="244"/>
      <c r="B882" s="243" t="s">
        <v>75</v>
      </c>
      <c r="C882" s="341" t="s">
        <v>79</v>
      </c>
      <c r="D882" s="341"/>
      <c r="E882" s="341"/>
      <c r="F882" s="245"/>
      <c r="G882" s="246"/>
      <c r="H882" s="246"/>
      <c r="I882" s="246"/>
      <c r="J882" s="249">
        <v>144.37</v>
      </c>
      <c r="K882" s="248">
        <v>1.1499999999999999</v>
      </c>
      <c r="L882" s="249">
        <v>26.56</v>
      </c>
      <c r="M882" s="248">
        <v>14.53</v>
      </c>
      <c r="N882" s="251">
        <v>385.92</v>
      </c>
      <c r="EZ882" s="149"/>
      <c r="FA882" s="231"/>
      <c r="FB882" s="231"/>
      <c r="FC882" s="231"/>
      <c r="FD882" s="231"/>
      <c r="FG882" s="164" t="s">
        <v>79</v>
      </c>
      <c r="FJ882" s="231"/>
      <c r="FL882" s="231"/>
    </row>
    <row r="883" spans="1:168" s="117" customFormat="1" ht="15" x14ac:dyDescent="0.25">
      <c r="A883" s="244"/>
      <c r="B883" s="243" t="s">
        <v>80</v>
      </c>
      <c r="C883" s="341" t="s">
        <v>81</v>
      </c>
      <c r="D883" s="341"/>
      <c r="E883" s="341"/>
      <c r="F883" s="245"/>
      <c r="G883" s="246"/>
      <c r="H883" s="246"/>
      <c r="I883" s="246"/>
      <c r="J883" s="249">
        <v>0.26</v>
      </c>
      <c r="K883" s="248">
        <v>1.1499999999999999</v>
      </c>
      <c r="L883" s="249">
        <v>0.05</v>
      </c>
      <c r="M883" s="248">
        <v>49.45</v>
      </c>
      <c r="N883" s="251">
        <v>2.4700000000000002</v>
      </c>
      <c r="EZ883" s="149"/>
      <c r="FA883" s="231"/>
      <c r="FB883" s="231"/>
      <c r="FC883" s="231"/>
      <c r="FD883" s="231"/>
      <c r="FG883" s="164" t="s">
        <v>81</v>
      </c>
      <c r="FJ883" s="231"/>
      <c r="FL883" s="231"/>
    </row>
    <row r="884" spans="1:168" s="117" customFormat="1" ht="15" x14ac:dyDescent="0.25">
      <c r="A884" s="244"/>
      <c r="B884" s="243" t="s">
        <v>82</v>
      </c>
      <c r="C884" s="341" t="s">
        <v>83</v>
      </c>
      <c r="D884" s="341"/>
      <c r="E884" s="341"/>
      <c r="F884" s="245"/>
      <c r="G884" s="246"/>
      <c r="H884" s="246"/>
      <c r="I884" s="246"/>
      <c r="J884" s="249">
        <v>50.53</v>
      </c>
      <c r="K884" s="246"/>
      <c r="L884" s="249">
        <v>8.08</v>
      </c>
      <c r="M884" s="248">
        <v>9.1199999999999992</v>
      </c>
      <c r="N884" s="251">
        <v>73.69</v>
      </c>
      <c r="EZ884" s="149"/>
      <c r="FA884" s="231"/>
      <c r="FB884" s="231"/>
      <c r="FC884" s="231"/>
      <c r="FD884" s="231"/>
      <c r="FG884" s="164" t="s">
        <v>83</v>
      </c>
      <c r="FJ884" s="231"/>
      <c r="FL884" s="231"/>
    </row>
    <row r="885" spans="1:168" s="117" customFormat="1" ht="15" x14ac:dyDescent="0.25">
      <c r="A885" s="252"/>
      <c r="B885" s="243"/>
      <c r="C885" s="341" t="s">
        <v>65</v>
      </c>
      <c r="D885" s="341"/>
      <c r="E885" s="341"/>
      <c r="F885" s="245" t="s">
        <v>66</v>
      </c>
      <c r="G885" s="248">
        <v>22.72</v>
      </c>
      <c r="H885" s="248">
        <v>1.1499999999999999</v>
      </c>
      <c r="I885" s="272">
        <v>4.1804800000000002</v>
      </c>
      <c r="J885" s="254"/>
      <c r="K885" s="246"/>
      <c r="L885" s="254"/>
      <c r="M885" s="246"/>
      <c r="N885" s="255"/>
      <c r="EZ885" s="149"/>
      <c r="FA885" s="231"/>
      <c r="FB885" s="231"/>
      <c r="FC885" s="231"/>
      <c r="FD885" s="231"/>
      <c r="FH885" s="164" t="s">
        <v>65</v>
      </c>
      <c r="FJ885" s="231"/>
      <c r="FL885" s="231"/>
    </row>
    <row r="886" spans="1:168" s="117" customFormat="1" ht="15" x14ac:dyDescent="0.25">
      <c r="A886" s="252"/>
      <c r="B886" s="243"/>
      <c r="C886" s="341" t="s">
        <v>84</v>
      </c>
      <c r="D886" s="341"/>
      <c r="E886" s="341"/>
      <c r="F886" s="245" t="s">
        <v>66</v>
      </c>
      <c r="G886" s="248">
        <v>0.02</v>
      </c>
      <c r="H886" s="248">
        <v>1.1499999999999999</v>
      </c>
      <c r="I886" s="272">
        <v>3.6800000000000001E-3</v>
      </c>
      <c r="J886" s="254"/>
      <c r="K886" s="246"/>
      <c r="L886" s="254"/>
      <c r="M886" s="246"/>
      <c r="N886" s="255"/>
      <c r="EZ886" s="149"/>
      <c r="FA886" s="231"/>
      <c r="FB886" s="231"/>
      <c r="FC886" s="231"/>
      <c r="FD886" s="231"/>
      <c r="FH886" s="164" t="s">
        <v>84</v>
      </c>
      <c r="FJ886" s="231"/>
      <c r="FL886" s="231"/>
    </row>
    <row r="887" spans="1:168" s="117" customFormat="1" ht="15" x14ac:dyDescent="0.25">
      <c r="A887" s="240"/>
      <c r="B887" s="243"/>
      <c r="C887" s="344" t="s">
        <v>67</v>
      </c>
      <c r="D887" s="344"/>
      <c r="E887" s="344"/>
      <c r="F887" s="256"/>
      <c r="G887" s="257"/>
      <c r="H887" s="257"/>
      <c r="I887" s="257"/>
      <c r="J887" s="259">
        <v>408.47</v>
      </c>
      <c r="K887" s="257"/>
      <c r="L887" s="259">
        <v>73.94</v>
      </c>
      <c r="M887" s="257"/>
      <c r="N887" s="260">
        <v>2403</v>
      </c>
      <c r="EZ887" s="149"/>
      <c r="FA887" s="231"/>
      <c r="FB887" s="231"/>
      <c r="FC887" s="231"/>
      <c r="FD887" s="231"/>
      <c r="FI887" s="164" t="s">
        <v>67</v>
      </c>
      <c r="FJ887" s="231"/>
      <c r="FL887" s="231"/>
    </row>
    <row r="888" spans="1:168" s="117" customFormat="1" ht="15" x14ac:dyDescent="0.25">
      <c r="A888" s="252"/>
      <c r="B888" s="243"/>
      <c r="C888" s="341" t="s">
        <v>68</v>
      </c>
      <c r="D888" s="341"/>
      <c r="E888" s="341"/>
      <c r="F888" s="245"/>
      <c r="G888" s="246"/>
      <c r="H888" s="246"/>
      <c r="I888" s="246"/>
      <c r="J888" s="254"/>
      <c r="K888" s="246"/>
      <c r="L888" s="249">
        <v>39.35</v>
      </c>
      <c r="M888" s="246"/>
      <c r="N888" s="250">
        <v>1945.86</v>
      </c>
      <c r="EZ888" s="149"/>
      <c r="FA888" s="231"/>
      <c r="FB888" s="231"/>
      <c r="FC888" s="231"/>
      <c r="FD888" s="231"/>
      <c r="FH888" s="164" t="s">
        <v>68</v>
      </c>
      <c r="FJ888" s="231"/>
      <c r="FL888" s="231"/>
    </row>
    <row r="889" spans="1:168" s="117" customFormat="1" ht="23.25" x14ac:dyDescent="0.25">
      <c r="A889" s="252"/>
      <c r="B889" s="243" t="s">
        <v>649</v>
      </c>
      <c r="C889" s="341" t="s">
        <v>650</v>
      </c>
      <c r="D889" s="341"/>
      <c r="E889" s="341"/>
      <c r="F889" s="245" t="s">
        <v>71</v>
      </c>
      <c r="G889" s="261">
        <v>97</v>
      </c>
      <c r="H889" s="246"/>
      <c r="I889" s="261">
        <v>97</v>
      </c>
      <c r="J889" s="254"/>
      <c r="K889" s="246"/>
      <c r="L889" s="249">
        <v>38.17</v>
      </c>
      <c r="M889" s="246"/>
      <c r="N889" s="250">
        <v>1887.48</v>
      </c>
      <c r="EZ889" s="149"/>
      <c r="FA889" s="231"/>
      <c r="FB889" s="231"/>
      <c r="FC889" s="231"/>
      <c r="FD889" s="231"/>
      <c r="FH889" s="164" t="s">
        <v>650</v>
      </c>
      <c r="FJ889" s="231"/>
      <c r="FL889" s="231"/>
    </row>
    <row r="890" spans="1:168" s="117" customFormat="1" ht="23.25" x14ac:dyDescent="0.25">
      <c r="A890" s="252"/>
      <c r="B890" s="243" t="s">
        <v>651</v>
      </c>
      <c r="C890" s="341" t="s">
        <v>652</v>
      </c>
      <c r="D890" s="341"/>
      <c r="E890" s="341"/>
      <c r="F890" s="245" t="s">
        <v>71</v>
      </c>
      <c r="G890" s="261">
        <v>51</v>
      </c>
      <c r="H890" s="246"/>
      <c r="I890" s="261">
        <v>51</v>
      </c>
      <c r="J890" s="254"/>
      <c r="K890" s="246"/>
      <c r="L890" s="249">
        <v>20.07</v>
      </c>
      <c r="M890" s="246"/>
      <c r="N890" s="251">
        <v>992.39</v>
      </c>
      <c r="EZ890" s="149"/>
      <c r="FA890" s="231"/>
      <c r="FB890" s="231"/>
      <c r="FC890" s="231"/>
      <c r="FD890" s="231"/>
      <c r="FH890" s="164" t="s">
        <v>652</v>
      </c>
      <c r="FJ890" s="231"/>
      <c r="FL890" s="231"/>
    </row>
    <row r="891" spans="1:168" s="117" customFormat="1" ht="15" x14ac:dyDescent="0.25">
      <c r="A891" s="262"/>
      <c r="B891" s="263"/>
      <c r="C891" s="342" t="s">
        <v>74</v>
      </c>
      <c r="D891" s="342"/>
      <c r="E891" s="342"/>
      <c r="F891" s="234"/>
      <c r="G891" s="235"/>
      <c r="H891" s="235"/>
      <c r="I891" s="235"/>
      <c r="J891" s="238"/>
      <c r="K891" s="235"/>
      <c r="L891" s="264">
        <v>132.18</v>
      </c>
      <c r="M891" s="257"/>
      <c r="N891" s="265">
        <v>5282.87</v>
      </c>
      <c r="EZ891" s="149"/>
      <c r="FA891" s="231"/>
      <c r="FB891" s="231"/>
      <c r="FC891" s="231"/>
      <c r="FD891" s="231"/>
      <c r="FJ891" s="231" t="s">
        <v>74</v>
      </c>
      <c r="FL891" s="231"/>
    </row>
    <row r="892" spans="1:168" s="117" customFormat="1" ht="45" x14ac:dyDescent="0.25">
      <c r="A892" s="232" t="s">
        <v>779</v>
      </c>
      <c r="B892" s="233" t="s">
        <v>593</v>
      </c>
      <c r="C892" s="342" t="s">
        <v>594</v>
      </c>
      <c r="D892" s="342"/>
      <c r="E892" s="342"/>
      <c r="F892" s="234" t="s">
        <v>118</v>
      </c>
      <c r="G892" s="235">
        <v>16</v>
      </c>
      <c r="H892" s="236">
        <v>1</v>
      </c>
      <c r="I892" s="236">
        <v>16</v>
      </c>
      <c r="J892" s="264">
        <v>466.01</v>
      </c>
      <c r="K892" s="266">
        <v>1.04236</v>
      </c>
      <c r="L892" s="267">
        <v>7772</v>
      </c>
      <c r="M892" s="268">
        <v>9.1199999999999992</v>
      </c>
      <c r="N892" s="265">
        <v>70880.639999999999</v>
      </c>
      <c r="EZ892" s="149"/>
      <c r="FA892" s="231"/>
      <c r="FB892" s="231" t="s">
        <v>594</v>
      </c>
      <c r="FC892" s="231" t="s">
        <v>9</v>
      </c>
      <c r="FD892" s="231" t="s">
        <v>9</v>
      </c>
      <c r="FJ892" s="231"/>
      <c r="FL892" s="231"/>
    </row>
    <row r="893" spans="1:168" s="117" customFormat="1" ht="15" x14ac:dyDescent="0.25">
      <c r="A893" s="240"/>
      <c r="B893" s="241"/>
      <c r="C893" s="341" t="s">
        <v>780</v>
      </c>
      <c r="D893" s="341"/>
      <c r="E893" s="341"/>
      <c r="F893" s="341"/>
      <c r="G893" s="341"/>
      <c r="H893" s="341"/>
      <c r="I893" s="341"/>
      <c r="J893" s="341"/>
      <c r="K893" s="341"/>
      <c r="L893" s="341"/>
      <c r="M893" s="341"/>
      <c r="N893" s="343"/>
      <c r="EZ893" s="149"/>
      <c r="FA893" s="231"/>
      <c r="FB893" s="231"/>
      <c r="FC893" s="231"/>
      <c r="FD893" s="231"/>
      <c r="FJ893" s="231"/>
      <c r="FK893" s="164" t="s">
        <v>780</v>
      </c>
      <c r="FL893" s="231"/>
    </row>
    <row r="894" spans="1:168" s="117" customFormat="1" ht="15" x14ac:dyDescent="0.25">
      <c r="A894" s="242"/>
      <c r="B894" s="243"/>
      <c r="C894" s="336" t="s">
        <v>631</v>
      </c>
      <c r="D894" s="336"/>
      <c r="E894" s="336"/>
      <c r="F894" s="336"/>
      <c r="G894" s="336"/>
      <c r="H894" s="336"/>
      <c r="I894" s="336"/>
      <c r="J894" s="336"/>
      <c r="K894" s="336"/>
      <c r="L894" s="336"/>
      <c r="M894" s="336"/>
      <c r="N894" s="345"/>
      <c r="EZ894" s="149"/>
      <c r="FA894" s="231"/>
      <c r="FB894" s="231"/>
      <c r="FC894" s="231"/>
      <c r="FD894" s="231"/>
      <c r="FF894" s="164" t="s">
        <v>631</v>
      </c>
      <c r="FJ894" s="231"/>
      <c r="FL894" s="231"/>
    </row>
    <row r="895" spans="1:168" s="117" customFormat="1" ht="15" x14ac:dyDescent="0.25">
      <c r="A895" s="242"/>
      <c r="B895" s="243"/>
      <c r="C895" s="336" t="s">
        <v>632</v>
      </c>
      <c r="D895" s="336"/>
      <c r="E895" s="336"/>
      <c r="F895" s="336"/>
      <c r="G895" s="336"/>
      <c r="H895" s="336"/>
      <c r="I895" s="336"/>
      <c r="J895" s="336"/>
      <c r="K895" s="336"/>
      <c r="L895" s="336"/>
      <c r="M895" s="336"/>
      <c r="N895" s="345"/>
      <c r="EZ895" s="149"/>
      <c r="FA895" s="231"/>
      <c r="FB895" s="231"/>
      <c r="FC895" s="231"/>
      <c r="FD895" s="231"/>
      <c r="FF895" s="164" t="s">
        <v>632</v>
      </c>
      <c r="FJ895" s="231"/>
      <c r="FL895" s="231"/>
    </row>
    <row r="896" spans="1:168" s="117" customFormat="1" ht="15" x14ac:dyDescent="0.25">
      <c r="A896" s="262"/>
      <c r="B896" s="263"/>
      <c r="C896" s="342" t="s">
        <v>74</v>
      </c>
      <c r="D896" s="342"/>
      <c r="E896" s="342"/>
      <c r="F896" s="234"/>
      <c r="G896" s="235"/>
      <c r="H896" s="235"/>
      <c r="I896" s="235"/>
      <c r="J896" s="238"/>
      <c r="K896" s="235"/>
      <c r="L896" s="267">
        <v>7772</v>
      </c>
      <c r="M896" s="257"/>
      <c r="N896" s="265">
        <v>70880.639999999999</v>
      </c>
      <c r="EZ896" s="149"/>
      <c r="FA896" s="231"/>
      <c r="FB896" s="231"/>
      <c r="FC896" s="231"/>
      <c r="FD896" s="231"/>
      <c r="FJ896" s="231" t="s">
        <v>74</v>
      </c>
      <c r="FL896" s="231"/>
    </row>
    <row r="897" spans="1:168" s="117" customFormat="1" ht="34.5" x14ac:dyDescent="0.25">
      <c r="A897" s="232" t="s">
        <v>781</v>
      </c>
      <c r="B897" s="233" t="s">
        <v>782</v>
      </c>
      <c r="C897" s="342" t="s">
        <v>783</v>
      </c>
      <c r="D897" s="342"/>
      <c r="E897" s="342"/>
      <c r="F897" s="234" t="s">
        <v>647</v>
      </c>
      <c r="G897" s="235">
        <v>0.3</v>
      </c>
      <c r="H897" s="236">
        <v>1</v>
      </c>
      <c r="I897" s="277">
        <v>0.3</v>
      </c>
      <c r="J897" s="238"/>
      <c r="K897" s="235"/>
      <c r="L897" s="238"/>
      <c r="M897" s="235"/>
      <c r="N897" s="239"/>
      <c r="EZ897" s="149"/>
      <c r="FA897" s="231"/>
      <c r="FB897" s="231" t="s">
        <v>783</v>
      </c>
      <c r="FC897" s="231" t="s">
        <v>9</v>
      </c>
      <c r="FD897" s="231" t="s">
        <v>9</v>
      </c>
      <c r="FJ897" s="231"/>
      <c r="FL897" s="231"/>
    </row>
    <row r="898" spans="1:168" s="117" customFormat="1" ht="15" x14ac:dyDescent="0.25">
      <c r="A898" s="240"/>
      <c r="B898" s="241"/>
      <c r="C898" s="341" t="s">
        <v>685</v>
      </c>
      <c r="D898" s="341"/>
      <c r="E898" s="341"/>
      <c r="F898" s="341"/>
      <c r="G898" s="341"/>
      <c r="H898" s="341"/>
      <c r="I898" s="341"/>
      <c r="J898" s="341"/>
      <c r="K898" s="341"/>
      <c r="L898" s="341"/>
      <c r="M898" s="341"/>
      <c r="N898" s="343"/>
      <c r="EZ898" s="149"/>
      <c r="FA898" s="231"/>
      <c r="FB898" s="231"/>
      <c r="FC898" s="231"/>
      <c r="FD898" s="231"/>
      <c r="FE898" s="164" t="s">
        <v>685</v>
      </c>
      <c r="FJ898" s="231"/>
      <c r="FL898" s="231"/>
    </row>
    <row r="899" spans="1:168" s="117" customFormat="1" ht="68.25" x14ac:dyDescent="0.25">
      <c r="A899" s="242"/>
      <c r="B899" s="243" t="s">
        <v>624</v>
      </c>
      <c r="C899" s="336" t="s">
        <v>625</v>
      </c>
      <c r="D899" s="336"/>
      <c r="E899" s="336"/>
      <c r="F899" s="336"/>
      <c r="G899" s="336"/>
      <c r="H899" s="336"/>
      <c r="I899" s="336"/>
      <c r="J899" s="336"/>
      <c r="K899" s="336"/>
      <c r="L899" s="336"/>
      <c r="M899" s="336"/>
      <c r="N899" s="345"/>
      <c r="EZ899" s="149"/>
      <c r="FA899" s="231"/>
      <c r="FB899" s="231"/>
      <c r="FC899" s="231"/>
      <c r="FD899" s="231"/>
      <c r="FF899" s="164" t="s">
        <v>625</v>
      </c>
      <c r="FJ899" s="231"/>
      <c r="FL899" s="231"/>
    </row>
    <row r="900" spans="1:168" s="117" customFormat="1" ht="15" x14ac:dyDescent="0.25">
      <c r="A900" s="244"/>
      <c r="B900" s="243" t="s">
        <v>57</v>
      </c>
      <c r="C900" s="341" t="s">
        <v>64</v>
      </c>
      <c r="D900" s="341"/>
      <c r="E900" s="341"/>
      <c r="F900" s="245"/>
      <c r="G900" s="246"/>
      <c r="H900" s="246"/>
      <c r="I900" s="246"/>
      <c r="J900" s="249">
        <v>238.38</v>
      </c>
      <c r="K900" s="248">
        <v>1.1499999999999999</v>
      </c>
      <c r="L900" s="249">
        <v>82.24</v>
      </c>
      <c r="M900" s="248">
        <v>49.45</v>
      </c>
      <c r="N900" s="250">
        <v>4066.77</v>
      </c>
      <c r="EZ900" s="149"/>
      <c r="FA900" s="231"/>
      <c r="FB900" s="231"/>
      <c r="FC900" s="231"/>
      <c r="FD900" s="231"/>
      <c r="FG900" s="164" t="s">
        <v>64</v>
      </c>
      <c r="FJ900" s="231"/>
      <c r="FL900" s="231"/>
    </row>
    <row r="901" spans="1:168" s="117" customFormat="1" ht="15" x14ac:dyDescent="0.25">
      <c r="A901" s="244"/>
      <c r="B901" s="243" t="s">
        <v>75</v>
      </c>
      <c r="C901" s="341" t="s">
        <v>79</v>
      </c>
      <c r="D901" s="341"/>
      <c r="E901" s="341"/>
      <c r="F901" s="245"/>
      <c r="G901" s="246"/>
      <c r="H901" s="246"/>
      <c r="I901" s="246"/>
      <c r="J901" s="249">
        <v>241.14</v>
      </c>
      <c r="K901" s="248">
        <v>1.1499999999999999</v>
      </c>
      <c r="L901" s="249">
        <v>83.19</v>
      </c>
      <c r="M901" s="248">
        <v>14.53</v>
      </c>
      <c r="N901" s="250">
        <v>1208.75</v>
      </c>
      <c r="EZ901" s="149"/>
      <c r="FA901" s="231"/>
      <c r="FB901" s="231"/>
      <c r="FC901" s="231"/>
      <c r="FD901" s="231"/>
      <c r="FG901" s="164" t="s">
        <v>79</v>
      </c>
      <c r="FJ901" s="231"/>
      <c r="FL901" s="231"/>
    </row>
    <row r="902" spans="1:168" s="117" customFormat="1" ht="15" x14ac:dyDescent="0.25">
      <c r="A902" s="244"/>
      <c r="B902" s="243" t="s">
        <v>80</v>
      </c>
      <c r="C902" s="341" t="s">
        <v>81</v>
      </c>
      <c r="D902" s="341"/>
      <c r="E902" s="341"/>
      <c r="F902" s="245"/>
      <c r="G902" s="246"/>
      <c r="H902" s="246"/>
      <c r="I902" s="246"/>
      <c r="J902" s="249">
        <v>71.319999999999993</v>
      </c>
      <c r="K902" s="248">
        <v>1.1499999999999999</v>
      </c>
      <c r="L902" s="249">
        <v>24.61</v>
      </c>
      <c r="M902" s="248">
        <v>49.45</v>
      </c>
      <c r="N902" s="250">
        <v>1216.96</v>
      </c>
      <c r="EZ902" s="149"/>
      <c r="FA902" s="231"/>
      <c r="FB902" s="231"/>
      <c r="FC902" s="231"/>
      <c r="FD902" s="231"/>
      <c r="FG902" s="164" t="s">
        <v>81</v>
      </c>
      <c r="FJ902" s="231"/>
      <c r="FL902" s="231"/>
    </row>
    <row r="903" spans="1:168" s="117" customFormat="1" ht="15" x14ac:dyDescent="0.25">
      <c r="A903" s="244"/>
      <c r="B903" s="243" t="s">
        <v>82</v>
      </c>
      <c r="C903" s="341" t="s">
        <v>83</v>
      </c>
      <c r="D903" s="341"/>
      <c r="E903" s="341"/>
      <c r="F903" s="245"/>
      <c r="G903" s="246"/>
      <c r="H903" s="246"/>
      <c r="I903" s="246"/>
      <c r="J903" s="249">
        <v>186.57</v>
      </c>
      <c r="K903" s="246"/>
      <c r="L903" s="249">
        <v>55.97</v>
      </c>
      <c r="M903" s="248">
        <v>9.1199999999999992</v>
      </c>
      <c r="N903" s="251">
        <v>510.45</v>
      </c>
      <c r="EZ903" s="149"/>
      <c r="FA903" s="231"/>
      <c r="FB903" s="231"/>
      <c r="FC903" s="231"/>
      <c r="FD903" s="231"/>
      <c r="FG903" s="164" t="s">
        <v>83</v>
      </c>
      <c r="FJ903" s="231"/>
      <c r="FL903" s="231"/>
    </row>
    <row r="904" spans="1:168" s="117" customFormat="1" ht="15" x14ac:dyDescent="0.25">
      <c r="A904" s="252"/>
      <c r="B904" s="243"/>
      <c r="C904" s="341" t="s">
        <v>65</v>
      </c>
      <c r="D904" s="341"/>
      <c r="E904" s="341"/>
      <c r="F904" s="245" t="s">
        <v>66</v>
      </c>
      <c r="G904" s="248">
        <v>25.36</v>
      </c>
      <c r="H904" s="248">
        <v>1.1499999999999999</v>
      </c>
      <c r="I904" s="270">
        <v>8.7492000000000001</v>
      </c>
      <c r="J904" s="254"/>
      <c r="K904" s="246"/>
      <c r="L904" s="254"/>
      <c r="M904" s="246"/>
      <c r="N904" s="255"/>
      <c r="EZ904" s="149"/>
      <c r="FA904" s="231"/>
      <c r="FB904" s="231"/>
      <c r="FC904" s="231"/>
      <c r="FD904" s="231"/>
      <c r="FH904" s="164" t="s">
        <v>65</v>
      </c>
      <c r="FJ904" s="231"/>
      <c r="FL904" s="231"/>
    </row>
    <row r="905" spans="1:168" s="117" customFormat="1" ht="15" x14ac:dyDescent="0.25">
      <c r="A905" s="252"/>
      <c r="B905" s="243"/>
      <c r="C905" s="341" t="s">
        <v>84</v>
      </c>
      <c r="D905" s="341"/>
      <c r="E905" s="341"/>
      <c r="F905" s="245" t="s">
        <v>66</v>
      </c>
      <c r="G905" s="248">
        <v>7.04</v>
      </c>
      <c r="H905" s="248">
        <v>1.1499999999999999</v>
      </c>
      <c r="I905" s="270">
        <v>2.4287999999999998</v>
      </c>
      <c r="J905" s="254"/>
      <c r="K905" s="246"/>
      <c r="L905" s="254"/>
      <c r="M905" s="246"/>
      <c r="N905" s="255"/>
      <c r="EZ905" s="149"/>
      <c r="FA905" s="231"/>
      <c r="FB905" s="231"/>
      <c r="FC905" s="231"/>
      <c r="FD905" s="231"/>
      <c r="FH905" s="164" t="s">
        <v>84</v>
      </c>
      <c r="FJ905" s="231"/>
      <c r="FL905" s="231"/>
    </row>
    <row r="906" spans="1:168" s="117" customFormat="1" ht="15" x14ac:dyDescent="0.25">
      <c r="A906" s="240"/>
      <c r="B906" s="243"/>
      <c r="C906" s="344" t="s">
        <v>67</v>
      </c>
      <c r="D906" s="344"/>
      <c r="E906" s="344"/>
      <c r="F906" s="256"/>
      <c r="G906" s="257"/>
      <c r="H906" s="257"/>
      <c r="I906" s="257"/>
      <c r="J906" s="259">
        <v>666.09</v>
      </c>
      <c r="K906" s="257"/>
      <c r="L906" s="259">
        <v>221.4</v>
      </c>
      <c r="M906" s="257"/>
      <c r="N906" s="260">
        <v>5785.97</v>
      </c>
      <c r="EZ906" s="149"/>
      <c r="FA906" s="231"/>
      <c r="FB906" s="231"/>
      <c r="FC906" s="231"/>
      <c r="FD906" s="231"/>
      <c r="FI906" s="164" t="s">
        <v>67</v>
      </c>
      <c r="FJ906" s="231"/>
      <c r="FL906" s="231"/>
    </row>
    <row r="907" spans="1:168" s="117" customFormat="1" ht="15" x14ac:dyDescent="0.25">
      <c r="A907" s="252"/>
      <c r="B907" s="243"/>
      <c r="C907" s="341" t="s">
        <v>68</v>
      </c>
      <c r="D907" s="341"/>
      <c r="E907" s="341"/>
      <c r="F907" s="245"/>
      <c r="G907" s="246"/>
      <c r="H907" s="246"/>
      <c r="I907" s="246"/>
      <c r="J907" s="254"/>
      <c r="K907" s="246"/>
      <c r="L907" s="249">
        <v>106.85</v>
      </c>
      <c r="M907" s="246"/>
      <c r="N907" s="250">
        <v>5283.73</v>
      </c>
      <c r="EZ907" s="149"/>
      <c r="FA907" s="231"/>
      <c r="FB907" s="231"/>
      <c r="FC907" s="231"/>
      <c r="FD907" s="231"/>
      <c r="FH907" s="164" t="s">
        <v>68</v>
      </c>
      <c r="FJ907" s="231"/>
      <c r="FL907" s="231"/>
    </row>
    <row r="908" spans="1:168" s="117" customFormat="1" ht="23.25" x14ac:dyDescent="0.25">
      <c r="A908" s="252"/>
      <c r="B908" s="243" t="s">
        <v>649</v>
      </c>
      <c r="C908" s="341" t="s">
        <v>650</v>
      </c>
      <c r="D908" s="341"/>
      <c r="E908" s="341"/>
      <c r="F908" s="245" t="s">
        <v>71</v>
      </c>
      <c r="G908" s="261">
        <v>97</v>
      </c>
      <c r="H908" s="246"/>
      <c r="I908" s="261">
        <v>97</v>
      </c>
      <c r="J908" s="254"/>
      <c r="K908" s="246"/>
      <c r="L908" s="249">
        <v>103.64</v>
      </c>
      <c r="M908" s="246"/>
      <c r="N908" s="250">
        <v>5125.22</v>
      </c>
      <c r="EZ908" s="149"/>
      <c r="FA908" s="231"/>
      <c r="FB908" s="231"/>
      <c r="FC908" s="231"/>
      <c r="FD908" s="231"/>
      <c r="FH908" s="164" t="s">
        <v>650</v>
      </c>
      <c r="FJ908" s="231"/>
      <c r="FL908" s="231"/>
    </row>
    <row r="909" spans="1:168" s="117" customFormat="1" ht="23.25" x14ac:dyDescent="0.25">
      <c r="A909" s="252"/>
      <c r="B909" s="243" t="s">
        <v>651</v>
      </c>
      <c r="C909" s="341" t="s">
        <v>652</v>
      </c>
      <c r="D909" s="341"/>
      <c r="E909" s="341"/>
      <c r="F909" s="245" t="s">
        <v>71</v>
      </c>
      <c r="G909" s="261">
        <v>51</v>
      </c>
      <c r="H909" s="246"/>
      <c r="I909" s="261">
        <v>51</v>
      </c>
      <c r="J909" s="254"/>
      <c r="K909" s="246"/>
      <c r="L909" s="249">
        <v>54.49</v>
      </c>
      <c r="M909" s="246"/>
      <c r="N909" s="250">
        <v>2694.7</v>
      </c>
      <c r="EZ909" s="149"/>
      <c r="FA909" s="231"/>
      <c r="FB909" s="231"/>
      <c r="FC909" s="231"/>
      <c r="FD909" s="231"/>
      <c r="FH909" s="164" t="s">
        <v>652</v>
      </c>
      <c r="FJ909" s="231"/>
      <c r="FL909" s="231"/>
    </row>
    <row r="910" spans="1:168" s="117" customFormat="1" ht="15" x14ac:dyDescent="0.25">
      <c r="A910" s="262"/>
      <c r="B910" s="263"/>
      <c r="C910" s="342" t="s">
        <v>74</v>
      </c>
      <c r="D910" s="342"/>
      <c r="E910" s="342"/>
      <c r="F910" s="234"/>
      <c r="G910" s="235"/>
      <c r="H910" s="235"/>
      <c r="I910" s="235"/>
      <c r="J910" s="238"/>
      <c r="K910" s="235"/>
      <c r="L910" s="264">
        <v>379.53</v>
      </c>
      <c r="M910" s="257"/>
      <c r="N910" s="265">
        <v>13605.89</v>
      </c>
      <c r="EZ910" s="149"/>
      <c r="FA910" s="231"/>
      <c r="FB910" s="231"/>
      <c r="FC910" s="231"/>
      <c r="FD910" s="231"/>
      <c r="FJ910" s="231" t="s">
        <v>74</v>
      </c>
      <c r="FL910" s="231"/>
    </row>
    <row r="911" spans="1:168" s="117" customFormat="1" ht="45" x14ac:dyDescent="0.25">
      <c r="A911" s="232" t="s">
        <v>784</v>
      </c>
      <c r="B911" s="233" t="s">
        <v>577</v>
      </c>
      <c r="C911" s="342" t="s">
        <v>578</v>
      </c>
      <c r="D911" s="342"/>
      <c r="E911" s="342"/>
      <c r="F911" s="234" t="s">
        <v>118</v>
      </c>
      <c r="G911" s="235">
        <v>10</v>
      </c>
      <c r="H911" s="236">
        <v>1</v>
      </c>
      <c r="I911" s="236">
        <v>10</v>
      </c>
      <c r="J911" s="267">
        <v>1480.17</v>
      </c>
      <c r="K911" s="266">
        <v>1.04236</v>
      </c>
      <c r="L911" s="267">
        <v>15428.7</v>
      </c>
      <c r="M911" s="268">
        <v>9.1199999999999992</v>
      </c>
      <c r="N911" s="265">
        <v>140709.74</v>
      </c>
      <c r="EZ911" s="149"/>
      <c r="FA911" s="231"/>
      <c r="FB911" s="231" t="s">
        <v>578</v>
      </c>
      <c r="FC911" s="231" t="s">
        <v>9</v>
      </c>
      <c r="FD911" s="231" t="s">
        <v>9</v>
      </c>
      <c r="FJ911" s="231"/>
      <c r="FL911" s="231"/>
    </row>
    <row r="912" spans="1:168" s="117" customFormat="1" ht="15" x14ac:dyDescent="0.25">
      <c r="A912" s="240"/>
      <c r="B912" s="241"/>
      <c r="C912" s="341" t="s">
        <v>653</v>
      </c>
      <c r="D912" s="341"/>
      <c r="E912" s="341"/>
      <c r="F912" s="341"/>
      <c r="G912" s="341"/>
      <c r="H912" s="341"/>
      <c r="I912" s="341"/>
      <c r="J912" s="341"/>
      <c r="K912" s="341"/>
      <c r="L912" s="341"/>
      <c r="M912" s="341"/>
      <c r="N912" s="343"/>
      <c r="EZ912" s="149"/>
      <c r="FA912" s="231"/>
      <c r="FB912" s="231"/>
      <c r="FC912" s="231"/>
      <c r="FD912" s="231"/>
      <c r="FJ912" s="231"/>
      <c r="FK912" s="164" t="s">
        <v>653</v>
      </c>
      <c r="FL912" s="231"/>
    </row>
    <row r="913" spans="1:168" s="117" customFormat="1" ht="15" x14ac:dyDescent="0.25">
      <c r="A913" s="242"/>
      <c r="B913" s="243"/>
      <c r="C913" s="336" t="s">
        <v>631</v>
      </c>
      <c r="D913" s="336"/>
      <c r="E913" s="336"/>
      <c r="F913" s="336"/>
      <c r="G913" s="336"/>
      <c r="H913" s="336"/>
      <c r="I913" s="336"/>
      <c r="J913" s="336"/>
      <c r="K913" s="336"/>
      <c r="L913" s="336"/>
      <c r="M913" s="336"/>
      <c r="N913" s="345"/>
      <c r="EZ913" s="149"/>
      <c r="FA913" s="231"/>
      <c r="FB913" s="231"/>
      <c r="FC913" s="231"/>
      <c r="FD913" s="231"/>
      <c r="FF913" s="164" t="s">
        <v>631</v>
      </c>
      <c r="FJ913" s="231"/>
      <c r="FL913" s="231"/>
    </row>
    <row r="914" spans="1:168" s="117" customFormat="1" ht="15" x14ac:dyDescent="0.25">
      <c r="A914" s="242"/>
      <c r="B914" s="243"/>
      <c r="C914" s="336" t="s">
        <v>632</v>
      </c>
      <c r="D914" s="336"/>
      <c r="E914" s="336"/>
      <c r="F914" s="336"/>
      <c r="G914" s="336"/>
      <c r="H914" s="336"/>
      <c r="I914" s="336"/>
      <c r="J914" s="336"/>
      <c r="K914" s="336"/>
      <c r="L914" s="336"/>
      <c r="M914" s="336"/>
      <c r="N914" s="345"/>
      <c r="EZ914" s="149"/>
      <c r="FA914" s="231"/>
      <c r="FB914" s="231"/>
      <c r="FC914" s="231"/>
      <c r="FD914" s="231"/>
      <c r="FF914" s="164" t="s">
        <v>632</v>
      </c>
      <c r="FJ914" s="231"/>
      <c r="FL914" s="231"/>
    </row>
    <row r="915" spans="1:168" s="117" customFormat="1" ht="15" x14ac:dyDescent="0.25">
      <c r="A915" s="262"/>
      <c r="B915" s="263"/>
      <c r="C915" s="342" t="s">
        <v>74</v>
      </c>
      <c r="D915" s="342"/>
      <c r="E915" s="342"/>
      <c r="F915" s="234"/>
      <c r="G915" s="235"/>
      <c r="H915" s="235"/>
      <c r="I915" s="235"/>
      <c r="J915" s="238"/>
      <c r="K915" s="235"/>
      <c r="L915" s="267">
        <v>15428.7</v>
      </c>
      <c r="M915" s="257"/>
      <c r="N915" s="265">
        <v>140709.74</v>
      </c>
      <c r="EZ915" s="149"/>
      <c r="FA915" s="231"/>
      <c r="FB915" s="231"/>
      <c r="FC915" s="231"/>
      <c r="FD915" s="231"/>
      <c r="FJ915" s="231" t="s">
        <v>74</v>
      </c>
      <c r="FL915" s="231"/>
    </row>
    <row r="916" spans="1:168" s="117" customFormat="1" ht="45" x14ac:dyDescent="0.25">
      <c r="A916" s="232" t="s">
        <v>785</v>
      </c>
      <c r="B916" s="233" t="s">
        <v>575</v>
      </c>
      <c r="C916" s="342" t="s">
        <v>576</v>
      </c>
      <c r="D916" s="342"/>
      <c r="E916" s="342"/>
      <c r="F916" s="234" t="s">
        <v>118</v>
      </c>
      <c r="G916" s="235">
        <v>10</v>
      </c>
      <c r="H916" s="236">
        <v>1</v>
      </c>
      <c r="I916" s="236">
        <v>10</v>
      </c>
      <c r="J916" s="264">
        <v>343.11</v>
      </c>
      <c r="K916" s="266">
        <v>1.04236</v>
      </c>
      <c r="L916" s="267">
        <v>3576.44</v>
      </c>
      <c r="M916" s="268">
        <v>9.1199999999999992</v>
      </c>
      <c r="N916" s="265">
        <v>32617.13</v>
      </c>
      <c r="EZ916" s="149"/>
      <c r="FA916" s="231"/>
      <c r="FB916" s="231" t="s">
        <v>576</v>
      </c>
      <c r="FC916" s="231" t="s">
        <v>9</v>
      </c>
      <c r="FD916" s="231" t="s">
        <v>9</v>
      </c>
      <c r="FJ916" s="231"/>
      <c r="FL916" s="231"/>
    </row>
    <row r="917" spans="1:168" s="117" customFormat="1" ht="15" x14ac:dyDescent="0.25">
      <c r="A917" s="240"/>
      <c r="B917" s="241"/>
      <c r="C917" s="341" t="s">
        <v>654</v>
      </c>
      <c r="D917" s="341"/>
      <c r="E917" s="341"/>
      <c r="F917" s="341"/>
      <c r="G917" s="341"/>
      <c r="H917" s="341"/>
      <c r="I917" s="341"/>
      <c r="J917" s="341"/>
      <c r="K917" s="341"/>
      <c r="L917" s="341"/>
      <c r="M917" s="341"/>
      <c r="N917" s="343"/>
      <c r="EZ917" s="149"/>
      <c r="FA917" s="231"/>
      <c r="FB917" s="231"/>
      <c r="FC917" s="231"/>
      <c r="FD917" s="231"/>
      <c r="FJ917" s="231"/>
      <c r="FK917" s="164" t="s">
        <v>654</v>
      </c>
      <c r="FL917" s="231"/>
    </row>
    <row r="918" spans="1:168" s="117" customFormat="1" ht="15" x14ac:dyDescent="0.25">
      <c r="A918" s="242"/>
      <c r="B918" s="243"/>
      <c r="C918" s="336" t="s">
        <v>631</v>
      </c>
      <c r="D918" s="336"/>
      <c r="E918" s="336"/>
      <c r="F918" s="336"/>
      <c r="G918" s="336"/>
      <c r="H918" s="336"/>
      <c r="I918" s="336"/>
      <c r="J918" s="336"/>
      <c r="K918" s="336"/>
      <c r="L918" s="336"/>
      <c r="M918" s="336"/>
      <c r="N918" s="345"/>
      <c r="EZ918" s="149"/>
      <c r="FA918" s="231"/>
      <c r="FB918" s="231"/>
      <c r="FC918" s="231"/>
      <c r="FD918" s="231"/>
      <c r="FF918" s="164" t="s">
        <v>631</v>
      </c>
      <c r="FJ918" s="231"/>
      <c r="FL918" s="231"/>
    </row>
    <row r="919" spans="1:168" s="117" customFormat="1" ht="15" x14ac:dyDescent="0.25">
      <c r="A919" s="242"/>
      <c r="B919" s="243"/>
      <c r="C919" s="336" t="s">
        <v>632</v>
      </c>
      <c r="D919" s="336"/>
      <c r="E919" s="336"/>
      <c r="F919" s="336"/>
      <c r="G919" s="336"/>
      <c r="H919" s="336"/>
      <c r="I919" s="336"/>
      <c r="J919" s="336"/>
      <c r="K919" s="336"/>
      <c r="L919" s="336"/>
      <c r="M919" s="336"/>
      <c r="N919" s="345"/>
      <c r="EZ919" s="149"/>
      <c r="FA919" s="231"/>
      <c r="FB919" s="231"/>
      <c r="FC919" s="231"/>
      <c r="FD919" s="231"/>
      <c r="FF919" s="164" t="s">
        <v>632</v>
      </c>
      <c r="FJ919" s="231"/>
      <c r="FL919" s="231"/>
    </row>
    <row r="920" spans="1:168" s="117" customFormat="1" ht="15" x14ac:dyDescent="0.25">
      <c r="A920" s="262"/>
      <c r="B920" s="263"/>
      <c r="C920" s="342" t="s">
        <v>74</v>
      </c>
      <c r="D920" s="342"/>
      <c r="E920" s="342"/>
      <c r="F920" s="234"/>
      <c r="G920" s="235"/>
      <c r="H920" s="235"/>
      <c r="I920" s="235"/>
      <c r="J920" s="238"/>
      <c r="K920" s="235"/>
      <c r="L920" s="267">
        <v>3576.44</v>
      </c>
      <c r="M920" s="257"/>
      <c r="N920" s="265">
        <v>32617.13</v>
      </c>
      <c r="EZ920" s="149"/>
      <c r="FA920" s="231"/>
      <c r="FB920" s="231"/>
      <c r="FC920" s="231"/>
      <c r="FD920" s="231"/>
      <c r="FJ920" s="231" t="s">
        <v>74</v>
      </c>
      <c r="FL920" s="231"/>
    </row>
    <row r="921" spans="1:168" s="117" customFormat="1" ht="57" x14ac:dyDescent="0.25">
      <c r="A921" s="232" t="s">
        <v>786</v>
      </c>
      <c r="B921" s="233" t="s">
        <v>568</v>
      </c>
      <c r="C921" s="342" t="s">
        <v>569</v>
      </c>
      <c r="D921" s="342"/>
      <c r="E921" s="342"/>
      <c r="F921" s="234" t="s">
        <v>118</v>
      </c>
      <c r="G921" s="235">
        <v>3</v>
      </c>
      <c r="H921" s="236">
        <v>1</v>
      </c>
      <c r="I921" s="236">
        <v>3</v>
      </c>
      <c r="J921" s="264">
        <v>363.94</v>
      </c>
      <c r="K921" s="266">
        <v>1.04236</v>
      </c>
      <c r="L921" s="267">
        <v>1138.07</v>
      </c>
      <c r="M921" s="268">
        <v>9.1199999999999992</v>
      </c>
      <c r="N921" s="265">
        <v>10379.200000000001</v>
      </c>
      <c r="EZ921" s="149"/>
      <c r="FA921" s="231"/>
      <c r="FB921" s="231" t="s">
        <v>569</v>
      </c>
      <c r="FC921" s="231" t="s">
        <v>9</v>
      </c>
      <c r="FD921" s="231" t="s">
        <v>9</v>
      </c>
      <c r="FJ921" s="231"/>
      <c r="FL921" s="231"/>
    </row>
    <row r="922" spans="1:168" s="117" customFormat="1" ht="15" x14ac:dyDescent="0.25">
      <c r="A922" s="240"/>
      <c r="B922" s="241"/>
      <c r="C922" s="341" t="s">
        <v>787</v>
      </c>
      <c r="D922" s="341"/>
      <c r="E922" s="341"/>
      <c r="F922" s="341"/>
      <c r="G922" s="341"/>
      <c r="H922" s="341"/>
      <c r="I922" s="341"/>
      <c r="J922" s="341"/>
      <c r="K922" s="341"/>
      <c r="L922" s="341"/>
      <c r="M922" s="341"/>
      <c r="N922" s="343"/>
      <c r="EZ922" s="149"/>
      <c r="FA922" s="231"/>
      <c r="FB922" s="231"/>
      <c r="FC922" s="231"/>
      <c r="FD922" s="231"/>
      <c r="FJ922" s="231"/>
      <c r="FK922" s="164" t="s">
        <v>787</v>
      </c>
      <c r="FL922" s="231"/>
    </row>
    <row r="923" spans="1:168" s="117" customFormat="1" ht="15" x14ac:dyDescent="0.25">
      <c r="A923" s="242"/>
      <c r="B923" s="243"/>
      <c r="C923" s="336" t="s">
        <v>631</v>
      </c>
      <c r="D923" s="336"/>
      <c r="E923" s="336"/>
      <c r="F923" s="336"/>
      <c r="G923" s="336"/>
      <c r="H923" s="336"/>
      <c r="I923" s="336"/>
      <c r="J923" s="336"/>
      <c r="K923" s="336"/>
      <c r="L923" s="336"/>
      <c r="M923" s="336"/>
      <c r="N923" s="345"/>
      <c r="EZ923" s="149"/>
      <c r="FA923" s="231"/>
      <c r="FB923" s="231"/>
      <c r="FC923" s="231"/>
      <c r="FD923" s="231"/>
      <c r="FF923" s="164" t="s">
        <v>631</v>
      </c>
      <c r="FJ923" s="231"/>
      <c r="FL923" s="231"/>
    </row>
    <row r="924" spans="1:168" s="117" customFormat="1" ht="15" x14ac:dyDescent="0.25">
      <c r="A924" s="242"/>
      <c r="B924" s="243"/>
      <c r="C924" s="336" t="s">
        <v>632</v>
      </c>
      <c r="D924" s="336"/>
      <c r="E924" s="336"/>
      <c r="F924" s="336"/>
      <c r="G924" s="336"/>
      <c r="H924" s="336"/>
      <c r="I924" s="336"/>
      <c r="J924" s="336"/>
      <c r="K924" s="336"/>
      <c r="L924" s="336"/>
      <c r="M924" s="336"/>
      <c r="N924" s="345"/>
      <c r="EZ924" s="149"/>
      <c r="FA924" s="231"/>
      <c r="FB924" s="231"/>
      <c r="FC924" s="231"/>
      <c r="FD924" s="231"/>
      <c r="FF924" s="164" t="s">
        <v>632</v>
      </c>
      <c r="FJ924" s="231"/>
      <c r="FL924" s="231"/>
    </row>
    <row r="925" spans="1:168" s="117" customFormat="1" ht="15" x14ac:dyDescent="0.25">
      <c r="A925" s="262"/>
      <c r="B925" s="263"/>
      <c r="C925" s="342" t="s">
        <v>74</v>
      </c>
      <c r="D925" s="342"/>
      <c r="E925" s="342"/>
      <c r="F925" s="234"/>
      <c r="G925" s="235"/>
      <c r="H925" s="235"/>
      <c r="I925" s="235"/>
      <c r="J925" s="238"/>
      <c r="K925" s="235"/>
      <c r="L925" s="267">
        <v>1138.07</v>
      </c>
      <c r="M925" s="257"/>
      <c r="N925" s="265">
        <v>10379.200000000001</v>
      </c>
      <c r="EZ925" s="149"/>
      <c r="FA925" s="231"/>
      <c r="FB925" s="231"/>
      <c r="FC925" s="231"/>
      <c r="FD925" s="231"/>
      <c r="FJ925" s="231" t="s">
        <v>74</v>
      </c>
      <c r="FL925" s="231"/>
    </row>
    <row r="926" spans="1:168" s="117" customFormat="1" ht="45" x14ac:dyDescent="0.25">
      <c r="A926" s="232" t="s">
        <v>788</v>
      </c>
      <c r="B926" s="233" t="s">
        <v>571</v>
      </c>
      <c r="C926" s="342" t="s">
        <v>572</v>
      </c>
      <c r="D926" s="342"/>
      <c r="E926" s="342"/>
      <c r="F926" s="234" t="s">
        <v>118</v>
      </c>
      <c r="G926" s="235">
        <v>3</v>
      </c>
      <c r="H926" s="236">
        <v>1</v>
      </c>
      <c r="I926" s="236">
        <v>3</v>
      </c>
      <c r="J926" s="264">
        <v>266.81</v>
      </c>
      <c r="K926" s="266">
        <v>1.04236</v>
      </c>
      <c r="L926" s="264">
        <v>834.34</v>
      </c>
      <c r="M926" s="268">
        <v>9.1199999999999992</v>
      </c>
      <c r="N926" s="265">
        <v>7609.18</v>
      </c>
      <c r="EZ926" s="149"/>
      <c r="FA926" s="231"/>
      <c r="FB926" s="231" t="s">
        <v>572</v>
      </c>
      <c r="FC926" s="231" t="s">
        <v>9</v>
      </c>
      <c r="FD926" s="231" t="s">
        <v>9</v>
      </c>
      <c r="FJ926" s="231"/>
      <c r="FL926" s="231"/>
    </row>
    <row r="927" spans="1:168" s="117" customFormat="1" ht="15" x14ac:dyDescent="0.25">
      <c r="A927" s="240"/>
      <c r="B927" s="241"/>
      <c r="C927" s="341" t="s">
        <v>789</v>
      </c>
      <c r="D927" s="341"/>
      <c r="E927" s="341"/>
      <c r="F927" s="341"/>
      <c r="G927" s="341"/>
      <c r="H927" s="341"/>
      <c r="I927" s="341"/>
      <c r="J927" s="341"/>
      <c r="K927" s="341"/>
      <c r="L927" s="341"/>
      <c r="M927" s="341"/>
      <c r="N927" s="343"/>
      <c r="EZ927" s="149"/>
      <c r="FA927" s="231"/>
      <c r="FB927" s="231"/>
      <c r="FC927" s="231"/>
      <c r="FD927" s="231"/>
      <c r="FJ927" s="231"/>
      <c r="FK927" s="164" t="s">
        <v>789</v>
      </c>
      <c r="FL927" s="231"/>
    </row>
    <row r="928" spans="1:168" s="117" customFormat="1" ht="15" x14ac:dyDescent="0.25">
      <c r="A928" s="242"/>
      <c r="B928" s="243"/>
      <c r="C928" s="336" t="s">
        <v>631</v>
      </c>
      <c r="D928" s="336"/>
      <c r="E928" s="336"/>
      <c r="F928" s="336"/>
      <c r="G928" s="336"/>
      <c r="H928" s="336"/>
      <c r="I928" s="336"/>
      <c r="J928" s="336"/>
      <c r="K928" s="336"/>
      <c r="L928" s="336"/>
      <c r="M928" s="336"/>
      <c r="N928" s="345"/>
      <c r="EZ928" s="149"/>
      <c r="FA928" s="231"/>
      <c r="FB928" s="231"/>
      <c r="FC928" s="231"/>
      <c r="FD928" s="231"/>
      <c r="FF928" s="164" t="s">
        <v>631</v>
      </c>
      <c r="FJ928" s="231"/>
      <c r="FL928" s="231"/>
    </row>
    <row r="929" spans="1:168" s="117" customFormat="1" ht="15" x14ac:dyDescent="0.25">
      <c r="A929" s="242"/>
      <c r="B929" s="243"/>
      <c r="C929" s="336" t="s">
        <v>632</v>
      </c>
      <c r="D929" s="336"/>
      <c r="E929" s="336"/>
      <c r="F929" s="336"/>
      <c r="G929" s="336"/>
      <c r="H929" s="336"/>
      <c r="I929" s="336"/>
      <c r="J929" s="336"/>
      <c r="K929" s="336"/>
      <c r="L929" s="336"/>
      <c r="M929" s="336"/>
      <c r="N929" s="345"/>
      <c r="EZ929" s="149"/>
      <c r="FA929" s="231"/>
      <c r="FB929" s="231"/>
      <c r="FC929" s="231"/>
      <c r="FD929" s="231"/>
      <c r="FF929" s="164" t="s">
        <v>632</v>
      </c>
      <c r="FJ929" s="231"/>
      <c r="FL929" s="231"/>
    </row>
    <row r="930" spans="1:168" s="117" customFormat="1" ht="15" x14ac:dyDescent="0.25">
      <c r="A930" s="262"/>
      <c r="B930" s="263"/>
      <c r="C930" s="342" t="s">
        <v>74</v>
      </c>
      <c r="D930" s="342"/>
      <c r="E930" s="342"/>
      <c r="F930" s="234"/>
      <c r="G930" s="235"/>
      <c r="H930" s="235"/>
      <c r="I930" s="235"/>
      <c r="J930" s="238"/>
      <c r="K930" s="235"/>
      <c r="L930" s="264">
        <v>834.34</v>
      </c>
      <c r="M930" s="257"/>
      <c r="N930" s="265">
        <v>7609.18</v>
      </c>
      <c r="EZ930" s="149"/>
      <c r="FA930" s="231"/>
      <c r="FB930" s="231"/>
      <c r="FC930" s="231"/>
      <c r="FD930" s="231"/>
      <c r="FJ930" s="231" t="s">
        <v>74</v>
      </c>
      <c r="FL930" s="231"/>
    </row>
    <row r="931" spans="1:168" s="117" customFormat="1" ht="57" x14ac:dyDescent="0.25">
      <c r="A931" s="232" t="s">
        <v>790</v>
      </c>
      <c r="B931" s="233" t="s">
        <v>561</v>
      </c>
      <c r="C931" s="342" t="s">
        <v>562</v>
      </c>
      <c r="D931" s="342"/>
      <c r="E931" s="342"/>
      <c r="F931" s="234" t="s">
        <v>118</v>
      </c>
      <c r="G931" s="235">
        <v>3</v>
      </c>
      <c r="H931" s="236">
        <v>1</v>
      </c>
      <c r="I931" s="236">
        <v>3</v>
      </c>
      <c r="J931" s="264">
        <v>366.96</v>
      </c>
      <c r="K931" s="266">
        <v>1.04236</v>
      </c>
      <c r="L931" s="267">
        <v>1147.51</v>
      </c>
      <c r="M931" s="268">
        <v>9.1199999999999992</v>
      </c>
      <c r="N931" s="265">
        <v>10465.290000000001</v>
      </c>
      <c r="EZ931" s="149"/>
      <c r="FA931" s="231"/>
      <c r="FB931" s="231" t="s">
        <v>562</v>
      </c>
      <c r="FC931" s="231" t="s">
        <v>9</v>
      </c>
      <c r="FD931" s="231" t="s">
        <v>9</v>
      </c>
      <c r="FJ931" s="231"/>
      <c r="FL931" s="231"/>
    </row>
    <row r="932" spans="1:168" s="117" customFormat="1" ht="15" x14ac:dyDescent="0.25">
      <c r="A932" s="240"/>
      <c r="B932" s="241"/>
      <c r="C932" s="341" t="s">
        <v>791</v>
      </c>
      <c r="D932" s="341"/>
      <c r="E932" s="341"/>
      <c r="F932" s="341"/>
      <c r="G932" s="341"/>
      <c r="H932" s="341"/>
      <c r="I932" s="341"/>
      <c r="J932" s="341"/>
      <c r="K932" s="341"/>
      <c r="L932" s="341"/>
      <c r="M932" s="341"/>
      <c r="N932" s="343"/>
      <c r="EZ932" s="149"/>
      <c r="FA932" s="231"/>
      <c r="FB932" s="231"/>
      <c r="FC932" s="231"/>
      <c r="FD932" s="231"/>
      <c r="FJ932" s="231"/>
      <c r="FK932" s="164" t="s">
        <v>791</v>
      </c>
      <c r="FL932" s="231"/>
    </row>
    <row r="933" spans="1:168" s="117" customFormat="1" ht="15" x14ac:dyDescent="0.25">
      <c r="A933" s="242"/>
      <c r="B933" s="243"/>
      <c r="C933" s="336" t="s">
        <v>631</v>
      </c>
      <c r="D933" s="336"/>
      <c r="E933" s="336"/>
      <c r="F933" s="336"/>
      <c r="G933" s="336"/>
      <c r="H933" s="336"/>
      <c r="I933" s="336"/>
      <c r="J933" s="336"/>
      <c r="K933" s="336"/>
      <c r="L933" s="336"/>
      <c r="M933" s="336"/>
      <c r="N933" s="345"/>
      <c r="EZ933" s="149"/>
      <c r="FA933" s="231"/>
      <c r="FB933" s="231"/>
      <c r="FC933" s="231"/>
      <c r="FD933" s="231"/>
      <c r="FF933" s="164" t="s">
        <v>631</v>
      </c>
      <c r="FJ933" s="231"/>
      <c r="FL933" s="231"/>
    </row>
    <row r="934" spans="1:168" s="117" customFormat="1" ht="15" x14ac:dyDescent="0.25">
      <c r="A934" s="242"/>
      <c r="B934" s="243"/>
      <c r="C934" s="336" t="s">
        <v>632</v>
      </c>
      <c r="D934" s="336"/>
      <c r="E934" s="336"/>
      <c r="F934" s="336"/>
      <c r="G934" s="336"/>
      <c r="H934" s="336"/>
      <c r="I934" s="336"/>
      <c r="J934" s="336"/>
      <c r="K934" s="336"/>
      <c r="L934" s="336"/>
      <c r="M934" s="336"/>
      <c r="N934" s="345"/>
      <c r="EZ934" s="149"/>
      <c r="FA934" s="231"/>
      <c r="FB934" s="231"/>
      <c r="FC934" s="231"/>
      <c r="FD934" s="231"/>
      <c r="FF934" s="164" t="s">
        <v>632</v>
      </c>
      <c r="FJ934" s="231"/>
      <c r="FL934" s="231"/>
    </row>
    <row r="935" spans="1:168" s="117" customFormat="1" ht="15" x14ac:dyDescent="0.25">
      <c r="A935" s="262"/>
      <c r="B935" s="263"/>
      <c r="C935" s="342" t="s">
        <v>74</v>
      </c>
      <c r="D935" s="342"/>
      <c r="E935" s="342"/>
      <c r="F935" s="234"/>
      <c r="G935" s="235"/>
      <c r="H935" s="235"/>
      <c r="I935" s="235"/>
      <c r="J935" s="238"/>
      <c r="K935" s="235"/>
      <c r="L935" s="267">
        <v>1147.51</v>
      </c>
      <c r="M935" s="257"/>
      <c r="N935" s="265">
        <v>10465.290000000001</v>
      </c>
      <c r="EZ935" s="149"/>
      <c r="FA935" s="231"/>
      <c r="FB935" s="231"/>
      <c r="FC935" s="231"/>
      <c r="FD935" s="231"/>
      <c r="FJ935" s="231" t="s">
        <v>74</v>
      </c>
      <c r="FL935" s="231"/>
    </row>
    <row r="936" spans="1:168" s="117" customFormat="1" ht="45" x14ac:dyDescent="0.25">
      <c r="A936" s="232" t="s">
        <v>792</v>
      </c>
      <c r="B936" s="233" t="s">
        <v>573</v>
      </c>
      <c r="C936" s="342" t="s">
        <v>574</v>
      </c>
      <c r="D936" s="342"/>
      <c r="E936" s="342"/>
      <c r="F936" s="234" t="s">
        <v>118</v>
      </c>
      <c r="G936" s="235">
        <v>3</v>
      </c>
      <c r="H936" s="236">
        <v>1</v>
      </c>
      <c r="I936" s="236">
        <v>3</v>
      </c>
      <c r="J936" s="264">
        <v>304.45999999999998</v>
      </c>
      <c r="K936" s="266">
        <v>1.04236</v>
      </c>
      <c r="L936" s="264">
        <v>952.07</v>
      </c>
      <c r="M936" s="268">
        <v>9.1199999999999992</v>
      </c>
      <c r="N936" s="265">
        <v>8682.8799999999992</v>
      </c>
      <c r="EZ936" s="149"/>
      <c r="FA936" s="231"/>
      <c r="FB936" s="231" t="s">
        <v>574</v>
      </c>
      <c r="FC936" s="231" t="s">
        <v>9</v>
      </c>
      <c r="FD936" s="231" t="s">
        <v>9</v>
      </c>
      <c r="FJ936" s="231"/>
      <c r="FL936" s="231"/>
    </row>
    <row r="937" spans="1:168" s="117" customFormat="1" ht="15" x14ac:dyDescent="0.25">
      <c r="A937" s="240"/>
      <c r="B937" s="241"/>
      <c r="C937" s="341" t="s">
        <v>793</v>
      </c>
      <c r="D937" s="341"/>
      <c r="E937" s="341"/>
      <c r="F937" s="341"/>
      <c r="G937" s="341"/>
      <c r="H937" s="341"/>
      <c r="I937" s="341"/>
      <c r="J937" s="341"/>
      <c r="K937" s="341"/>
      <c r="L937" s="341"/>
      <c r="M937" s="341"/>
      <c r="N937" s="343"/>
      <c r="EZ937" s="149"/>
      <c r="FA937" s="231"/>
      <c r="FB937" s="231"/>
      <c r="FC937" s="231"/>
      <c r="FD937" s="231"/>
      <c r="FJ937" s="231"/>
      <c r="FK937" s="164" t="s">
        <v>793</v>
      </c>
      <c r="FL937" s="231"/>
    </row>
    <row r="938" spans="1:168" s="117" customFormat="1" ht="15" x14ac:dyDescent="0.25">
      <c r="A938" s="242"/>
      <c r="B938" s="243"/>
      <c r="C938" s="336" t="s">
        <v>631</v>
      </c>
      <c r="D938" s="336"/>
      <c r="E938" s="336"/>
      <c r="F938" s="336"/>
      <c r="G938" s="336"/>
      <c r="H938" s="336"/>
      <c r="I938" s="336"/>
      <c r="J938" s="336"/>
      <c r="K938" s="336"/>
      <c r="L938" s="336"/>
      <c r="M938" s="336"/>
      <c r="N938" s="345"/>
      <c r="EZ938" s="149"/>
      <c r="FA938" s="231"/>
      <c r="FB938" s="231"/>
      <c r="FC938" s="231"/>
      <c r="FD938" s="231"/>
      <c r="FF938" s="164" t="s">
        <v>631</v>
      </c>
      <c r="FJ938" s="231"/>
      <c r="FL938" s="231"/>
    </row>
    <row r="939" spans="1:168" s="117" customFormat="1" ht="15" x14ac:dyDescent="0.25">
      <c r="A939" s="242"/>
      <c r="B939" s="243"/>
      <c r="C939" s="336" t="s">
        <v>632</v>
      </c>
      <c r="D939" s="336"/>
      <c r="E939" s="336"/>
      <c r="F939" s="336"/>
      <c r="G939" s="336"/>
      <c r="H939" s="336"/>
      <c r="I939" s="336"/>
      <c r="J939" s="336"/>
      <c r="K939" s="336"/>
      <c r="L939" s="336"/>
      <c r="M939" s="336"/>
      <c r="N939" s="345"/>
      <c r="EZ939" s="149"/>
      <c r="FA939" s="231"/>
      <c r="FB939" s="231"/>
      <c r="FC939" s="231"/>
      <c r="FD939" s="231"/>
      <c r="FF939" s="164" t="s">
        <v>632</v>
      </c>
      <c r="FJ939" s="231"/>
      <c r="FL939" s="231"/>
    </row>
    <row r="940" spans="1:168" s="117" customFormat="1" ht="15" x14ac:dyDescent="0.25">
      <c r="A940" s="262"/>
      <c r="B940" s="263"/>
      <c r="C940" s="342" t="s">
        <v>74</v>
      </c>
      <c r="D940" s="342"/>
      <c r="E940" s="342"/>
      <c r="F940" s="234"/>
      <c r="G940" s="235"/>
      <c r="H940" s="235"/>
      <c r="I940" s="235"/>
      <c r="J940" s="238"/>
      <c r="K940" s="235"/>
      <c r="L940" s="264">
        <v>952.07</v>
      </c>
      <c r="M940" s="257"/>
      <c r="N940" s="265">
        <v>8682.8799999999992</v>
      </c>
      <c r="EZ940" s="149"/>
      <c r="FA940" s="231"/>
      <c r="FB940" s="231"/>
      <c r="FC940" s="231"/>
      <c r="FD940" s="231"/>
      <c r="FJ940" s="231" t="s">
        <v>74</v>
      </c>
      <c r="FL940" s="231"/>
    </row>
    <row r="941" spans="1:168" s="117" customFormat="1" ht="34.5" x14ac:dyDescent="0.25">
      <c r="A941" s="232" t="s">
        <v>794</v>
      </c>
      <c r="B941" s="233" t="s">
        <v>621</v>
      </c>
      <c r="C941" s="342" t="s">
        <v>622</v>
      </c>
      <c r="D941" s="342"/>
      <c r="E941" s="342"/>
      <c r="F941" s="234" t="s">
        <v>253</v>
      </c>
      <c r="G941" s="235">
        <v>9.5000000000000001E-2</v>
      </c>
      <c r="H941" s="236">
        <v>1</v>
      </c>
      <c r="I941" s="273">
        <v>9.5000000000000001E-2</v>
      </c>
      <c r="J941" s="238"/>
      <c r="K941" s="235"/>
      <c r="L941" s="238"/>
      <c r="M941" s="235"/>
      <c r="N941" s="239"/>
      <c r="EZ941" s="149"/>
      <c r="FA941" s="231"/>
      <c r="FB941" s="231" t="s">
        <v>622</v>
      </c>
      <c r="FC941" s="231" t="s">
        <v>9</v>
      </c>
      <c r="FD941" s="231" t="s">
        <v>9</v>
      </c>
      <c r="FJ941" s="231"/>
      <c r="FL941" s="231"/>
    </row>
    <row r="942" spans="1:168" s="117" customFormat="1" ht="15" x14ac:dyDescent="0.25">
      <c r="A942" s="240"/>
      <c r="B942" s="241"/>
      <c r="C942" s="341" t="s">
        <v>795</v>
      </c>
      <c r="D942" s="341"/>
      <c r="E942" s="341"/>
      <c r="F942" s="341"/>
      <c r="G942" s="341"/>
      <c r="H942" s="341"/>
      <c r="I942" s="341"/>
      <c r="J942" s="341"/>
      <c r="K942" s="341"/>
      <c r="L942" s="341"/>
      <c r="M942" s="341"/>
      <c r="N942" s="343"/>
      <c r="EZ942" s="149"/>
      <c r="FA942" s="231"/>
      <c r="FB942" s="231"/>
      <c r="FC942" s="231"/>
      <c r="FD942" s="231"/>
      <c r="FE942" s="164" t="s">
        <v>795</v>
      </c>
      <c r="FJ942" s="231"/>
      <c r="FL942" s="231"/>
    </row>
    <row r="943" spans="1:168" s="117" customFormat="1" ht="68.25" x14ac:dyDescent="0.25">
      <c r="A943" s="242"/>
      <c r="B943" s="243" t="s">
        <v>624</v>
      </c>
      <c r="C943" s="336" t="s">
        <v>625</v>
      </c>
      <c r="D943" s="336"/>
      <c r="E943" s="336"/>
      <c r="F943" s="336"/>
      <c r="G943" s="336"/>
      <c r="H943" s="336"/>
      <c r="I943" s="336"/>
      <c r="J943" s="336"/>
      <c r="K943" s="336"/>
      <c r="L943" s="336"/>
      <c r="M943" s="336"/>
      <c r="N943" s="345"/>
      <c r="EZ943" s="149"/>
      <c r="FA943" s="231"/>
      <c r="FB943" s="231"/>
      <c r="FC943" s="231"/>
      <c r="FD943" s="231"/>
      <c r="FF943" s="164" t="s">
        <v>625</v>
      </c>
      <c r="FJ943" s="231"/>
      <c r="FL943" s="231"/>
    </row>
    <row r="944" spans="1:168" s="117" customFormat="1" ht="15" x14ac:dyDescent="0.25">
      <c r="A944" s="244"/>
      <c r="B944" s="243" t="s">
        <v>57</v>
      </c>
      <c r="C944" s="341" t="s">
        <v>64</v>
      </c>
      <c r="D944" s="341"/>
      <c r="E944" s="341"/>
      <c r="F944" s="245"/>
      <c r="G944" s="246"/>
      <c r="H944" s="246"/>
      <c r="I944" s="246"/>
      <c r="J944" s="247">
        <v>2089.16</v>
      </c>
      <c r="K944" s="248">
        <v>1.1499999999999999</v>
      </c>
      <c r="L944" s="249">
        <v>228.24</v>
      </c>
      <c r="M944" s="248">
        <v>49.45</v>
      </c>
      <c r="N944" s="250">
        <v>11286.47</v>
      </c>
      <c r="EZ944" s="149"/>
      <c r="FA944" s="231"/>
      <c r="FB944" s="231"/>
      <c r="FC944" s="231"/>
      <c r="FD944" s="231"/>
      <c r="FG944" s="164" t="s">
        <v>64</v>
      </c>
      <c r="FJ944" s="231"/>
      <c r="FL944" s="231"/>
    </row>
    <row r="945" spans="1:168" s="117" customFormat="1" ht="15" x14ac:dyDescent="0.25">
      <c r="A945" s="244"/>
      <c r="B945" s="243" t="s">
        <v>75</v>
      </c>
      <c r="C945" s="341" t="s">
        <v>79</v>
      </c>
      <c r="D945" s="341"/>
      <c r="E945" s="341"/>
      <c r="F945" s="245"/>
      <c r="G945" s="246"/>
      <c r="H945" s="246"/>
      <c r="I945" s="246"/>
      <c r="J945" s="249">
        <v>236.87</v>
      </c>
      <c r="K945" s="248">
        <v>1.1499999999999999</v>
      </c>
      <c r="L945" s="249">
        <v>25.88</v>
      </c>
      <c r="M945" s="248">
        <v>14.53</v>
      </c>
      <c r="N945" s="251">
        <v>376.04</v>
      </c>
      <c r="EZ945" s="149"/>
      <c r="FA945" s="231"/>
      <c r="FB945" s="231"/>
      <c r="FC945" s="231"/>
      <c r="FD945" s="231"/>
      <c r="FG945" s="164" t="s">
        <v>79</v>
      </c>
      <c r="FJ945" s="231"/>
      <c r="FL945" s="231"/>
    </row>
    <row r="946" spans="1:168" s="117" customFormat="1" ht="15" x14ac:dyDescent="0.25">
      <c r="A946" s="244"/>
      <c r="B946" s="243" t="s">
        <v>80</v>
      </c>
      <c r="C946" s="341" t="s">
        <v>81</v>
      </c>
      <c r="D946" s="341"/>
      <c r="E946" s="341"/>
      <c r="F946" s="245"/>
      <c r="G946" s="246"/>
      <c r="H946" s="246"/>
      <c r="I946" s="246"/>
      <c r="J946" s="249">
        <v>9</v>
      </c>
      <c r="K946" s="248">
        <v>1.1499999999999999</v>
      </c>
      <c r="L946" s="249">
        <v>0.98</v>
      </c>
      <c r="M946" s="248">
        <v>49.45</v>
      </c>
      <c r="N946" s="251">
        <v>48.46</v>
      </c>
      <c r="EZ946" s="149"/>
      <c r="FA946" s="231"/>
      <c r="FB946" s="231"/>
      <c r="FC946" s="231"/>
      <c r="FD946" s="231"/>
      <c r="FG946" s="164" t="s">
        <v>81</v>
      </c>
      <c r="FJ946" s="231"/>
      <c r="FL946" s="231"/>
    </row>
    <row r="947" spans="1:168" s="117" customFormat="1" ht="15" x14ac:dyDescent="0.25">
      <c r="A947" s="244"/>
      <c r="B947" s="243" t="s">
        <v>82</v>
      </c>
      <c r="C947" s="341" t="s">
        <v>83</v>
      </c>
      <c r="D947" s="341"/>
      <c r="E947" s="341"/>
      <c r="F947" s="245"/>
      <c r="G947" s="246"/>
      <c r="H947" s="246"/>
      <c r="I947" s="246"/>
      <c r="J947" s="247">
        <v>2732.35</v>
      </c>
      <c r="K947" s="246"/>
      <c r="L947" s="249">
        <v>259.57</v>
      </c>
      <c r="M947" s="248">
        <v>9.1199999999999992</v>
      </c>
      <c r="N947" s="250">
        <v>2367.2800000000002</v>
      </c>
      <c r="EZ947" s="149"/>
      <c r="FA947" s="231"/>
      <c r="FB947" s="231"/>
      <c r="FC947" s="231"/>
      <c r="FD947" s="231"/>
      <c r="FG947" s="164" t="s">
        <v>83</v>
      </c>
      <c r="FJ947" s="231"/>
      <c r="FL947" s="231"/>
    </row>
    <row r="948" spans="1:168" s="117" customFormat="1" ht="15" x14ac:dyDescent="0.25">
      <c r="A948" s="252"/>
      <c r="B948" s="243"/>
      <c r="C948" s="341" t="s">
        <v>65</v>
      </c>
      <c r="D948" s="341"/>
      <c r="E948" s="341"/>
      <c r="F948" s="245" t="s">
        <v>66</v>
      </c>
      <c r="G948" s="248">
        <v>219.68</v>
      </c>
      <c r="H948" s="248">
        <v>1.1499999999999999</v>
      </c>
      <c r="I948" s="272">
        <v>24.000039999999998</v>
      </c>
      <c r="J948" s="254"/>
      <c r="K948" s="246"/>
      <c r="L948" s="254"/>
      <c r="M948" s="246"/>
      <c r="N948" s="255"/>
      <c r="EZ948" s="149"/>
      <c r="FA948" s="231"/>
      <c r="FB948" s="231"/>
      <c r="FC948" s="231"/>
      <c r="FD948" s="231"/>
      <c r="FH948" s="164" t="s">
        <v>65</v>
      </c>
      <c r="FJ948" s="231"/>
      <c r="FL948" s="231"/>
    </row>
    <row r="949" spans="1:168" s="117" customFormat="1" ht="15" x14ac:dyDescent="0.25">
      <c r="A949" s="252"/>
      <c r="B949" s="243"/>
      <c r="C949" s="341" t="s">
        <v>84</v>
      </c>
      <c r="D949" s="341"/>
      <c r="E949" s="341"/>
      <c r="F949" s="245" t="s">
        <v>66</v>
      </c>
      <c r="G949" s="248">
        <v>0.71</v>
      </c>
      <c r="H949" s="248">
        <v>1.1499999999999999</v>
      </c>
      <c r="I949" s="253">
        <v>7.7567499999999998E-2</v>
      </c>
      <c r="J949" s="254"/>
      <c r="K949" s="246"/>
      <c r="L949" s="254"/>
      <c r="M949" s="246"/>
      <c r="N949" s="255"/>
      <c r="EZ949" s="149"/>
      <c r="FA949" s="231"/>
      <c r="FB949" s="231"/>
      <c r="FC949" s="231"/>
      <c r="FD949" s="231"/>
      <c r="FH949" s="164" t="s">
        <v>84</v>
      </c>
      <c r="FJ949" s="231"/>
      <c r="FL949" s="231"/>
    </row>
    <row r="950" spans="1:168" s="117" customFormat="1" ht="15" x14ac:dyDescent="0.25">
      <c r="A950" s="240"/>
      <c r="B950" s="243"/>
      <c r="C950" s="344" t="s">
        <v>67</v>
      </c>
      <c r="D950" s="344"/>
      <c r="E950" s="344"/>
      <c r="F950" s="256"/>
      <c r="G950" s="257"/>
      <c r="H950" s="257"/>
      <c r="I950" s="257"/>
      <c r="J950" s="258">
        <v>5058.38</v>
      </c>
      <c r="K950" s="257"/>
      <c r="L950" s="259">
        <v>513.69000000000005</v>
      </c>
      <c r="M950" s="257"/>
      <c r="N950" s="260">
        <v>14029.79</v>
      </c>
      <c r="EZ950" s="149"/>
      <c r="FA950" s="231"/>
      <c r="FB950" s="231"/>
      <c r="FC950" s="231"/>
      <c r="FD950" s="231"/>
      <c r="FI950" s="164" t="s">
        <v>67</v>
      </c>
      <c r="FJ950" s="231"/>
      <c r="FL950" s="231"/>
    </row>
    <row r="951" spans="1:168" s="117" customFormat="1" ht="15" x14ac:dyDescent="0.25">
      <c r="A951" s="252"/>
      <c r="B951" s="243"/>
      <c r="C951" s="341" t="s">
        <v>68</v>
      </c>
      <c r="D951" s="341"/>
      <c r="E951" s="341"/>
      <c r="F951" s="245"/>
      <c r="G951" s="246"/>
      <c r="H951" s="246"/>
      <c r="I951" s="246"/>
      <c r="J951" s="254"/>
      <c r="K951" s="246"/>
      <c r="L951" s="249">
        <v>229.22</v>
      </c>
      <c r="M951" s="246"/>
      <c r="N951" s="250">
        <v>11334.93</v>
      </c>
      <c r="EZ951" s="149"/>
      <c r="FA951" s="231"/>
      <c r="FB951" s="231"/>
      <c r="FC951" s="231"/>
      <c r="FD951" s="231"/>
      <c r="FH951" s="164" t="s">
        <v>68</v>
      </c>
      <c r="FJ951" s="231"/>
      <c r="FL951" s="231"/>
    </row>
    <row r="952" spans="1:168" s="117" customFormat="1" ht="23.25" x14ac:dyDescent="0.25">
      <c r="A952" s="252"/>
      <c r="B952" s="243" t="s">
        <v>626</v>
      </c>
      <c r="C952" s="341" t="s">
        <v>627</v>
      </c>
      <c r="D952" s="341"/>
      <c r="E952" s="341"/>
      <c r="F952" s="245" t="s">
        <v>71</v>
      </c>
      <c r="G952" s="261">
        <v>126</v>
      </c>
      <c r="H952" s="246"/>
      <c r="I952" s="261">
        <v>126</v>
      </c>
      <c r="J952" s="254"/>
      <c r="K952" s="246"/>
      <c r="L952" s="249">
        <v>288.82</v>
      </c>
      <c r="M952" s="246"/>
      <c r="N952" s="250">
        <v>14282.01</v>
      </c>
      <c r="EZ952" s="149"/>
      <c r="FA952" s="231"/>
      <c r="FB952" s="231"/>
      <c r="FC952" s="231"/>
      <c r="FD952" s="231"/>
      <c r="FH952" s="164" t="s">
        <v>627</v>
      </c>
      <c r="FJ952" s="231"/>
      <c r="FL952" s="231"/>
    </row>
    <row r="953" spans="1:168" s="117" customFormat="1" ht="23.25" x14ac:dyDescent="0.25">
      <c r="A953" s="252"/>
      <c r="B953" s="243" t="s">
        <v>628</v>
      </c>
      <c r="C953" s="341" t="s">
        <v>629</v>
      </c>
      <c r="D953" s="341"/>
      <c r="E953" s="341"/>
      <c r="F953" s="245" t="s">
        <v>71</v>
      </c>
      <c r="G953" s="261">
        <v>68</v>
      </c>
      <c r="H953" s="246"/>
      <c r="I953" s="261">
        <v>68</v>
      </c>
      <c r="J953" s="254"/>
      <c r="K953" s="246"/>
      <c r="L953" s="249">
        <v>155.87</v>
      </c>
      <c r="M953" s="246"/>
      <c r="N953" s="250">
        <v>7707.75</v>
      </c>
      <c r="EZ953" s="149"/>
      <c r="FA953" s="231"/>
      <c r="FB953" s="231"/>
      <c r="FC953" s="231"/>
      <c r="FD953" s="231"/>
      <c r="FH953" s="164" t="s">
        <v>629</v>
      </c>
      <c r="FJ953" s="231"/>
      <c r="FL953" s="231"/>
    </row>
    <row r="954" spans="1:168" s="117" customFormat="1" ht="15" x14ac:dyDescent="0.25">
      <c r="A954" s="262"/>
      <c r="B954" s="263"/>
      <c r="C954" s="342" t="s">
        <v>74</v>
      </c>
      <c r="D954" s="342"/>
      <c r="E954" s="342"/>
      <c r="F954" s="234"/>
      <c r="G954" s="235"/>
      <c r="H954" s="235"/>
      <c r="I954" s="235"/>
      <c r="J954" s="238"/>
      <c r="K954" s="235"/>
      <c r="L954" s="264">
        <v>958.38</v>
      </c>
      <c r="M954" s="257"/>
      <c r="N954" s="265">
        <v>36019.550000000003</v>
      </c>
      <c r="EZ954" s="149"/>
      <c r="FA954" s="231"/>
      <c r="FB954" s="231"/>
      <c r="FC954" s="231"/>
      <c r="FD954" s="231"/>
      <c r="FJ954" s="231" t="s">
        <v>74</v>
      </c>
      <c r="FL954" s="231"/>
    </row>
    <row r="955" spans="1:168" s="117" customFormat="1" ht="33.75" x14ac:dyDescent="0.25">
      <c r="A955" s="232" t="s">
        <v>796</v>
      </c>
      <c r="B955" s="233" t="s">
        <v>591</v>
      </c>
      <c r="C955" s="342" t="s">
        <v>592</v>
      </c>
      <c r="D955" s="342"/>
      <c r="E955" s="342"/>
      <c r="F955" s="234" t="s">
        <v>118</v>
      </c>
      <c r="G955" s="235">
        <v>90</v>
      </c>
      <c r="H955" s="236">
        <v>1</v>
      </c>
      <c r="I955" s="236">
        <v>90</v>
      </c>
      <c r="J955" s="264">
        <v>142.16999999999999</v>
      </c>
      <c r="K955" s="266">
        <v>1.04236</v>
      </c>
      <c r="L955" s="267">
        <v>13337.31</v>
      </c>
      <c r="M955" s="268">
        <v>9.1199999999999992</v>
      </c>
      <c r="N955" s="265">
        <v>121636.27</v>
      </c>
      <c r="EZ955" s="149"/>
      <c r="FA955" s="231"/>
      <c r="FB955" s="231" t="s">
        <v>592</v>
      </c>
      <c r="FC955" s="231" t="s">
        <v>9</v>
      </c>
      <c r="FD955" s="231" t="s">
        <v>9</v>
      </c>
      <c r="FJ955" s="231"/>
      <c r="FL955" s="231"/>
    </row>
    <row r="956" spans="1:168" s="117" customFormat="1" ht="15" x14ac:dyDescent="0.25">
      <c r="A956" s="240"/>
      <c r="B956" s="241"/>
      <c r="C956" s="341" t="s">
        <v>630</v>
      </c>
      <c r="D956" s="341"/>
      <c r="E956" s="341"/>
      <c r="F956" s="341"/>
      <c r="G956" s="341"/>
      <c r="H956" s="341"/>
      <c r="I956" s="341"/>
      <c r="J956" s="341"/>
      <c r="K956" s="341"/>
      <c r="L956" s="341"/>
      <c r="M956" s="341"/>
      <c r="N956" s="343"/>
      <c r="EZ956" s="149"/>
      <c r="FA956" s="231"/>
      <c r="FB956" s="231"/>
      <c r="FC956" s="231"/>
      <c r="FD956" s="231"/>
      <c r="FJ956" s="231"/>
      <c r="FK956" s="164" t="s">
        <v>630</v>
      </c>
      <c r="FL956" s="231"/>
    </row>
    <row r="957" spans="1:168" s="117" customFormat="1" ht="15" x14ac:dyDescent="0.25">
      <c r="A957" s="242"/>
      <c r="B957" s="243"/>
      <c r="C957" s="336" t="s">
        <v>631</v>
      </c>
      <c r="D957" s="336"/>
      <c r="E957" s="336"/>
      <c r="F957" s="336"/>
      <c r="G957" s="336"/>
      <c r="H957" s="336"/>
      <c r="I957" s="336"/>
      <c r="J957" s="336"/>
      <c r="K957" s="336"/>
      <c r="L957" s="336"/>
      <c r="M957" s="336"/>
      <c r="N957" s="345"/>
      <c r="EZ957" s="149"/>
      <c r="FA957" s="231"/>
      <c r="FB957" s="231"/>
      <c r="FC957" s="231"/>
      <c r="FD957" s="231"/>
      <c r="FF957" s="164" t="s">
        <v>631</v>
      </c>
      <c r="FJ957" s="231"/>
      <c r="FL957" s="231"/>
    </row>
    <row r="958" spans="1:168" s="117" customFormat="1" ht="15" x14ac:dyDescent="0.25">
      <c r="A958" s="242"/>
      <c r="B958" s="243"/>
      <c r="C958" s="336" t="s">
        <v>632</v>
      </c>
      <c r="D958" s="336"/>
      <c r="E958" s="336"/>
      <c r="F958" s="336"/>
      <c r="G958" s="336"/>
      <c r="H958" s="336"/>
      <c r="I958" s="336"/>
      <c r="J958" s="336"/>
      <c r="K958" s="336"/>
      <c r="L958" s="336"/>
      <c r="M958" s="336"/>
      <c r="N958" s="345"/>
      <c r="EZ958" s="149"/>
      <c r="FA958" s="231"/>
      <c r="FB958" s="231"/>
      <c r="FC958" s="231"/>
      <c r="FD958" s="231"/>
      <c r="FF958" s="164" t="s">
        <v>632</v>
      </c>
      <c r="FJ958" s="231"/>
      <c r="FL958" s="231"/>
    </row>
    <row r="959" spans="1:168" s="117" customFormat="1" ht="15" x14ac:dyDescent="0.25">
      <c r="A959" s="262"/>
      <c r="B959" s="263"/>
      <c r="C959" s="342" t="s">
        <v>74</v>
      </c>
      <c r="D959" s="342"/>
      <c r="E959" s="342"/>
      <c r="F959" s="234"/>
      <c r="G959" s="235"/>
      <c r="H959" s="235"/>
      <c r="I959" s="235"/>
      <c r="J959" s="238"/>
      <c r="K959" s="235"/>
      <c r="L959" s="267">
        <v>13337.31</v>
      </c>
      <c r="M959" s="257"/>
      <c r="N959" s="265">
        <v>121636.27</v>
      </c>
      <c r="EZ959" s="149"/>
      <c r="FA959" s="231"/>
      <c r="FB959" s="231"/>
      <c r="FC959" s="231"/>
      <c r="FD959" s="231"/>
      <c r="FJ959" s="231" t="s">
        <v>74</v>
      </c>
      <c r="FL959" s="231"/>
    </row>
    <row r="960" spans="1:168" s="117" customFormat="1" ht="45.75" x14ac:dyDescent="0.25">
      <c r="A960" s="232" t="s">
        <v>797</v>
      </c>
      <c r="B960" s="233" t="s">
        <v>798</v>
      </c>
      <c r="C960" s="342" t="s">
        <v>799</v>
      </c>
      <c r="D960" s="342"/>
      <c r="E960" s="342"/>
      <c r="F960" s="234" t="s">
        <v>126</v>
      </c>
      <c r="G960" s="235">
        <v>6</v>
      </c>
      <c r="H960" s="236">
        <v>1</v>
      </c>
      <c r="I960" s="236">
        <v>6</v>
      </c>
      <c r="J960" s="238"/>
      <c r="K960" s="235"/>
      <c r="L960" s="238"/>
      <c r="M960" s="235"/>
      <c r="N960" s="239"/>
      <c r="EZ960" s="149"/>
      <c r="FA960" s="231"/>
      <c r="FB960" s="231" t="s">
        <v>799</v>
      </c>
      <c r="FC960" s="231" t="s">
        <v>9</v>
      </c>
      <c r="FD960" s="231" t="s">
        <v>9</v>
      </c>
      <c r="FJ960" s="231"/>
      <c r="FL960" s="231"/>
    </row>
    <row r="961" spans="1:168" s="117" customFormat="1" ht="15" x14ac:dyDescent="0.25">
      <c r="A961" s="240"/>
      <c r="B961" s="241"/>
      <c r="C961" s="341" t="s">
        <v>800</v>
      </c>
      <c r="D961" s="341"/>
      <c r="E961" s="341"/>
      <c r="F961" s="341"/>
      <c r="G961" s="341"/>
      <c r="H961" s="341"/>
      <c r="I961" s="341"/>
      <c r="J961" s="341"/>
      <c r="K961" s="341"/>
      <c r="L961" s="341"/>
      <c r="M961" s="341"/>
      <c r="N961" s="343"/>
      <c r="EZ961" s="149"/>
      <c r="FA961" s="231"/>
      <c r="FB961" s="231"/>
      <c r="FC961" s="231"/>
      <c r="FD961" s="231"/>
      <c r="FE961" s="164" t="s">
        <v>800</v>
      </c>
      <c r="FJ961" s="231"/>
      <c r="FL961" s="231"/>
    </row>
    <row r="962" spans="1:168" s="117" customFormat="1" ht="68.25" x14ac:dyDescent="0.25">
      <c r="A962" s="242"/>
      <c r="B962" s="243" t="s">
        <v>624</v>
      </c>
      <c r="C962" s="336" t="s">
        <v>625</v>
      </c>
      <c r="D962" s="336"/>
      <c r="E962" s="336"/>
      <c r="F962" s="336"/>
      <c r="G962" s="336"/>
      <c r="H962" s="336"/>
      <c r="I962" s="336"/>
      <c r="J962" s="336"/>
      <c r="K962" s="336"/>
      <c r="L962" s="336"/>
      <c r="M962" s="336"/>
      <c r="N962" s="345"/>
      <c r="EZ962" s="149"/>
      <c r="FA962" s="231"/>
      <c r="FB962" s="231"/>
      <c r="FC962" s="231"/>
      <c r="FD962" s="231"/>
      <c r="FF962" s="164" t="s">
        <v>625</v>
      </c>
      <c r="FJ962" s="231"/>
      <c r="FL962" s="231"/>
    </row>
    <row r="963" spans="1:168" s="117" customFormat="1" ht="15" x14ac:dyDescent="0.25">
      <c r="A963" s="244"/>
      <c r="B963" s="243" t="s">
        <v>57</v>
      </c>
      <c r="C963" s="341" t="s">
        <v>64</v>
      </c>
      <c r="D963" s="341"/>
      <c r="E963" s="341"/>
      <c r="F963" s="245"/>
      <c r="G963" s="246"/>
      <c r="H963" s="246"/>
      <c r="I963" s="246"/>
      <c r="J963" s="249">
        <v>64.319999999999993</v>
      </c>
      <c r="K963" s="248">
        <v>1.1499999999999999</v>
      </c>
      <c r="L963" s="249">
        <v>443.81</v>
      </c>
      <c r="M963" s="248">
        <v>49.45</v>
      </c>
      <c r="N963" s="250">
        <v>21946.400000000001</v>
      </c>
      <c r="EZ963" s="149"/>
      <c r="FA963" s="231"/>
      <c r="FB963" s="231"/>
      <c r="FC963" s="231"/>
      <c r="FD963" s="231"/>
      <c r="FG963" s="164" t="s">
        <v>64</v>
      </c>
      <c r="FJ963" s="231"/>
      <c r="FL963" s="231"/>
    </row>
    <row r="964" spans="1:168" s="117" customFormat="1" ht="15" x14ac:dyDescent="0.25">
      <c r="A964" s="244"/>
      <c r="B964" s="243" t="s">
        <v>75</v>
      </c>
      <c r="C964" s="341" t="s">
        <v>79</v>
      </c>
      <c r="D964" s="341"/>
      <c r="E964" s="341"/>
      <c r="F964" s="245"/>
      <c r="G964" s="246"/>
      <c r="H964" s="246"/>
      <c r="I964" s="246"/>
      <c r="J964" s="249">
        <v>7.8</v>
      </c>
      <c r="K964" s="248">
        <v>1.1499999999999999</v>
      </c>
      <c r="L964" s="249">
        <v>53.82</v>
      </c>
      <c r="M964" s="248">
        <v>14.53</v>
      </c>
      <c r="N964" s="251">
        <v>782</v>
      </c>
      <c r="EZ964" s="149"/>
      <c r="FA964" s="231"/>
      <c r="FB964" s="231"/>
      <c r="FC964" s="231"/>
      <c r="FD964" s="231"/>
      <c r="FG964" s="164" t="s">
        <v>79</v>
      </c>
      <c r="FJ964" s="231"/>
      <c r="FL964" s="231"/>
    </row>
    <row r="965" spans="1:168" s="117" customFormat="1" ht="15" x14ac:dyDescent="0.25">
      <c r="A965" s="252"/>
      <c r="B965" s="243"/>
      <c r="C965" s="341" t="s">
        <v>65</v>
      </c>
      <c r="D965" s="341"/>
      <c r="E965" s="341"/>
      <c r="F965" s="245" t="s">
        <v>66</v>
      </c>
      <c r="G965" s="248">
        <v>7.54</v>
      </c>
      <c r="H965" s="248">
        <v>1.1499999999999999</v>
      </c>
      <c r="I965" s="269">
        <v>52.026000000000003</v>
      </c>
      <c r="J965" s="254"/>
      <c r="K965" s="246"/>
      <c r="L965" s="254"/>
      <c r="M965" s="246"/>
      <c r="N965" s="255"/>
      <c r="EZ965" s="149"/>
      <c r="FA965" s="231"/>
      <c r="FB965" s="231"/>
      <c r="FC965" s="231"/>
      <c r="FD965" s="231"/>
      <c r="FH965" s="164" t="s">
        <v>65</v>
      </c>
      <c r="FJ965" s="231"/>
      <c r="FL965" s="231"/>
    </row>
    <row r="966" spans="1:168" s="117" customFormat="1" ht="15" x14ac:dyDescent="0.25">
      <c r="A966" s="240"/>
      <c r="B966" s="243"/>
      <c r="C966" s="344" t="s">
        <v>67</v>
      </c>
      <c r="D966" s="344"/>
      <c r="E966" s="344"/>
      <c r="F966" s="256"/>
      <c r="G966" s="257"/>
      <c r="H966" s="257"/>
      <c r="I966" s="257"/>
      <c r="J966" s="259">
        <v>72.12</v>
      </c>
      <c r="K966" s="257"/>
      <c r="L966" s="259">
        <v>497.63</v>
      </c>
      <c r="M966" s="257"/>
      <c r="N966" s="260">
        <v>22728.400000000001</v>
      </c>
      <c r="EZ966" s="149"/>
      <c r="FA966" s="231"/>
      <c r="FB966" s="231"/>
      <c r="FC966" s="231"/>
      <c r="FD966" s="231"/>
      <c r="FI966" s="164" t="s">
        <v>67</v>
      </c>
      <c r="FJ966" s="231"/>
      <c r="FL966" s="231"/>
    </row>
    <row r="967" spans="1:168" s="117" customFormat="1" ht="15" x14ac:dyDescent="0.25">
      <c r="A967" s="252"/>
      <c r="B967" s="243"/>
      <c r="C967" s="341" t="s">
        <v>68</v>
      </c>
      <c r="D967" s="341"/>
      <c r="E967" s="341"/>
      <c r="F967" s="245"/>
      <c r="G967" s="246"/>
      <c r="H967" s="246"/>
      <c r="I967" s="246"/>
      <c r="J967" s="254"/>
      <c r="K967" s="246"/>
      <c r="L967" s="249">
        <v>443.81</v>
      </c>
      <c r="M967" s="246"/>
      <c r="N967" s="250">
        <v>21946.400000000001</v>
      </c>
      <c r="EZ967" s="149"/>
      <c r="FA967" s="231"/>
      <c r="FB967" s="231"/>
      <c r="FC967" s="231"/>
      <c r="FD967" s="231"/>
      <c r="FH967" s="164" t="s">
        <v>68</v>
      </c>
      <c r="FJ967" s="231"/>
      <c r="FL967" s="231"/>
    </row>
    <row r="968" spans="1:168" s="117" customFormat="1" ht="45.75" x14ac:dyDescent="0.25">
      <c r="A968" s="252"/>
      <c r="B968" s="243" t="s">
        <v>659</v>
      </c>
      <c r="C968" s="341" t="s">
        <v>660</v>
      </c>
      <c r="D968" s="341"/>
      <c r="E968" s="341"/>
      <c r="F968" s="245" t="s">
        <v>71</v>
      </c>
      <c r="G968" s="261">
        <v>103</v>
      </c>
      <c r="H968" s="246"/>
      <c r="I968" s="261">
        <v>103</v>
      </c>
      <c r="J968" s="254"/>
      <c r="K968" s="246"/>
      <c r="L968" s="249">
        <v>457.12</v>
      </c>
      <c r="M968" s="246"/>
      <c r="N968" s="250">
        <v>22604.79</v>
      </c>
      <c r="EZ968" s="149"/>
      <c r="FA968" s="231"/>
      <c r="FB968" s="231"/>
      <c r="FC968" s="231"/>
      <c r="FD968" s="231"/>
      <c r="FH968" s="164" t="s">
        <v>660</v>
      </c>
      <c r="FJ968" s="231"/>
      <c r="FL968" s="231"/>
    </row>
    <row r="969" spans="1:168" s="117" customFormat="1" ht="45.75" x14ac:dyDescent="0.25">
      <c r="A969" s="252"/>
      <c r="B969" s="243" t="s">
        <v>661</v>
      </c>
      <c r="C969" s="341" t="s">
        <v>662</v>
      </c>
      <c r="D969" s="341"/>
      <c r="E969" s="341"/>
      <c r="F969" s="245" t="s">
        <v>71</v>
      </c>
      <c r="G969" s="261">
        <v>59</v>
      </c>
      <c r="H969" s="246"/>
      <c r="I969" s="261">
        <v>59</v>
      </c>
      <c r="J969" s="254"/>
      <c r="K969" s="246"/>
      <c r="L969" s="249">
        <v>261.85000000000002</v>
      </c>
      <c r="M969" s="246"/>
      <c r="N969" s="250">
        <v>12948.38</v>
      </c>
      <c r="EZ969" s="149"/>
      <c r="FA969" s="231"/>
      <c r="FB969" s="231"/>
      <c r="FC969" s="231"/>
      <c r="FD969" s="231"/>
      <c r="FH969" s="164" t="s">
        <v>662</v>
      </c>
      <c r="FJ969" s="231"/>
      <c r="FL969" s="231"/>
    </row>
    <row r="970" spans="1:168" s="117" customFormat="1" ht="15" x14ac:dyDescent="0.25">
      <c r="A970" s="262"/>
      <c r="B970" s="263"/>
      <c r="C970" s="342" t="s">
        <v>74</v>
      </c>
      <c r="D970" s="342"/>
      <c r="E970" s="342"/>
      <c r="F970" s="234"/>
      <c r="G970" s="235"/>
      <c r="H970" s="235"/>
      <c r="I970" s="235"/>
      <c r="J970" s="238"/>
      <c r="K970" s="235"/>
      <c r="L970" s="267">
        <v>1216.5999999999999</v>
      </c>
      <c r="M970" s="257"/>
      <c r="N970" s="265">
        <v>58281.57</v>
      </c>
      <c r="EZ970" s="149"/>
      <c r="FA970" s="231"/>
      <c r="FB970" s="231"/>
      <c r="FC970" s="231"/>
      <c r="FD970" s="231"/>
      <c r="FJ970" s="231" t="s">
        <v>74</v>
      </c>
      <c r="FL970" s="231"/>
    </row>
    <row r="971" spans="1:168" s="117" customFormat="1" ht="34.5" x14ac:dyDescent="0.25">
      <c r="A971" s="232" t="s">
        <v>801</v>
      </c>
      <c r="B971" s="233" t="s">
        <v>802</v>
      </c>
      <c r="C971" s="342" t="s">
        <v>803</v>
      </c>
      <c r="D971" s="342"/>
      <c r="E971" s="342"/>
      <c r="F971" s="234" t="s">
        <v>126</v>
      </c>
      <c r="G971" s="235">
        <v>6</v>
      </c>
      <c r="H971" s="236">
        <v>1</v>
      </c>
      <c r="I971" s="236">
        <v>6</v>
      </c>
      <c r="J971" s="238"/>
      <c r="K971" s="235"/>
      <c r="L971" s="238"/>
      <c r="M971" s="235"/>
      <c r="N971" s="239"/>
      <c r="EZ971" s="149"/>
      <c r="FA971" s="231"/>
      <c r="FB971" s="231" t="s">
        <v>803</v>
      </c>
      <c r="FC971" s="231" t="s">
        <v>9</v>
      </c>
      <c r="FD971" s="231" t="s">
        <v>9</v>
      </c>
      <c r="FJ971" s="231"/>
      <c r="FL971" s="231"/>
    </row>
    <row r="972" spans="1:168" s="117" customFormat="1" ht="15" x14ac:dyDescent="0.25">
      <c r="A972" s="240"/>
      <c r="B972" s="241"/>
      <c r="C972" s="341" t="s">
        <v>800</v>
      </c>
      <c r="D972" s="341"/>
      <c r="E972" s="341"/>
      <c r="F972" s="341"/>
      <c r="G972" s="341"/>
      <c r="H972" s="341"/>
      <c r="I972" s="341"/>
      <c r="J972" s="341"/>
      <c r="K972" s="341"/>
      <c r="L972" s="341"/>
      <c r="M972" s="341"/>
      <c r="N972" s="343"/>
      <c r="EZ972" s="149"/>
      <c r="FA972" s="231"/>
      <c r="FB972" s="231"/>
      <c r="FC972" s="231"/>
      <c r="FD972" s="231"/>
      <c r="FE972" s="164" t="s">
        <v>800</v>
      </c>
      <c r="FJ972" s="231"/>
      <c r="FL972" s="231"/>
    </row>
    <row r="973" spans="1:168" s="117" customFormat="1" ht="68.25" x14ac:dyDescent="0.25">
      <c r="A973" s="242"/>
      <c r="B973" s="243" t="s">
        <v>624</v>
      </c>
      <c r="C973" s="336" t="s">
        <v>625</v>
      </c>
      <c r="D973" s="336"/>
      <c r="E973" s="336"/>
      <c r="F973" s="336"/>
      <c r="G973" s="336"/>
      <c r="H973" s="336"/>
      <c r="I973" s="336"/>
      <c r="J973" s="336"/>
      <c r="K973" s="336"/>
      <c r="L973" s="336"/>
      <c r="M973" s="336"/>
      <c r="N973" s="345"/>
      <c r="EZ973" s="149"/>
      <c r="FA973" s="231"/>
      <c r="FB973" s="231"/>
      <c r="FC973" s="231"/>
      <c r="FD973" s="231"/>
      <c r="FF973" s="164" t="s">
        <v>625</v>
      </c>
      <c r="FJ973" s="231"/>
      <c r="FL973" s="231"/>
    </row>
    <row r="974" spans="1:168" s="117" customFormat="1" ht="15" x14ac:dyDescent="0.25">
      <c r="A974" s="244"/>
      <c r="B974" s="243" t="s">
        <v>57</v>
      </c>
      <c r="C974" s="341" t="s">
        <v>64</v>
      </c>
      <c r="D974" s="341"/>
      <c r="E974" s="341"/>
      <c r="F974" s="245"/>
      <c r="G974" s="246"/>
      <c r="H974" s="246"/>
      <c r="I974" s="246"/>
      <c r="J974" s="249">
        <v>6.06</v>
      </c>
      <c r="K974" s="248">
        <v>1.1499999999999999</v>
      </c>
      <c r="L974" s="249">
        <v>41.81</v>
      </c>
      <c r="M974" s="248">
        <v>49.45</v>
      </c>
      <c r="N974" s="250">
        <v>2067.5</v>
      </c>
      <c r="EZ974" s="149"/>
      <c r="FA974" s="231"/>
      <c r="FB974" s="231"/>
      <c r="FC974" s="231"/>
      <c r="FD974" s="231"/>
      <c r="FG974" s="164" t="s">
        <v>64</v>
      </c>
      <c r="FJ974" s="231"/>
      <c r="FL974" s="231"/>
    </row>
    <row r="975" spans="1:168" s="117" customFormat="1" ht="15" x14ac:dyDescent="0.25">
      <c r="A975" s="244"/>
      <c r="B975" s="243" t="s">
        <v>75</v>
      </c>
      <c r="C975" s="341" t="s">
        <v>79</v>
      </c>
      <c r="D975" s="341"/>
      <c r="E975" s="341"/>
      <c r="F975" s="245"/>
      <c r="G975" s="246"/>
      <c r="H975" s="246"/>
      <c r="I975" s="246"/>
      <c r="J975" s="249">
        <v>0.65</v>
      </c>
      <c r="K975" s="248">
        <v>1.1499999999999999</v>
      </c>
      <c r="L975" s="249">
        <v>4.49</v>
      </c>
      <c r="M975" s="248">
        <v>14.53</v>
      </c>
      <c r="N975" s="251">
        <v>65.239999999999995</v>
      </c>
      <c r="EZ975" s="149"/>
      <c r="FA975" s="231"/>
      <c r="FB975" s="231"/>
      <c r="FC975" s="231"/>
      <c r="FD975" s="231"/>
      <c r="FG975" s="164" t="s">
        <v>79</v>
      </c>
      <c r="FJ975" s="231"/>
      <c r="FL975" s="231"/>
    </row>
    <row r="976" spans="1:168" s="117" customFormat="1" ht="15" x14ac:dyDescent="0.25">
      <c r="A976" s="252"/>
      <c r="B976" s="243"/>
      <c r="C976" s="341" t="s">
        <v>65</v>
      </c>
      <c r="D976" s="341"/>
      <c r="E976" s="341"/>
      <c r="F976" s="245" t="s">
        <v>66</v>
      </c>
      <c r="G976" s="248">
        <v>0.71</v>
      </c>
      <c r="H976" s="248">
        <v>1.1499999999999999</v>
      </c>
      <c r="I976" s="269">
        <v>4.899</v>
      </c>
      <c r="J976" s="254"/>
      <c r="K976" s="246"/>
      <c r="L976" s="254"/>
      <c r="M976" s="246"/>
      <c r="N976" s="255"/>
      <c r="EZ976" s="149"/>
      <c r="FA976" s="231"/>
      <c r="FB976" s="231"/>
      <c r="FC976" s="231"/>
      <c r="FD976" s="231"/>
      <c r="FH976" s="164" t="s">
        <v>65</v>
      </c>
      <c r="FJ976" s="231"/>
      <c r="FL976" s="231"/>
    </row>
    <row r="977" spans="1:168" s="117" customFormat="1" ht="15" x14ac:dyDescent="0.25">
      <c r="A977" s="240"/>
      <c r="B977" s="243"/>
      <c r="C977" s="344" t="s">
        <v>67</v>
      </c>
      <c r="D977" s="344"/>
      <c r="E977" s="344"/>
      <c r="F977" s="256"/>
      <c r="G977" s="257"/>
      <c r="H977" s="257"/>
      <c r="I977" s="257"/>
      <c r="J977" s="259">
        <v>6.71</v>
      </c>
      <c r="K977" s="257"/>
      <c r="L977" s="259">
        <v>46.3</v>
      </c>
      <c r="M977" s="257"/>
      <c r="N977" s="260">
        <v>2132.7399999999998</v>
      </c>
      <c r="EZ977" s="149"/>
      <c r="FA977" s="231"/>
      <c r="FB977" s="231"/>
      <c r="FC977" s="231"/>
      <c r="FD977" s="231"/>
      <c r="FI977" s="164" t="s">
        <v>67</v>
      </c>
      <c r="FJ977" s="231"/>
      <c r="FL977" s="231"/>
    </row>
    <row r="978" spans="1:168" s="117" customFormat="1" ht="15" x14ac:dyDescent="0.25">
      <c r="A978" s="252"/>
      <c r="B978" s="243"/>
      <c r="C978" s="341" t="s">
        <v>68</v>
      </c>
      <c r="D978" s="341"/>
      <c r="E978" s="341"/>
      <c r="F978" s="245"/>
      <c r="G978" s="246"/>
      <c r="H978" s="246"/>
      <c r="I978" s="246"/>
      <c r="J978" s="254"/>
      <c r="K978" s="246"/>
      <c r="L978" s="249">
        <v>41.81</v>
      </c>
      <c r="M978" s="246"/>
      <c r="N978" s="250">
        <v>2067.5</v>
      </c>
      <c r="EZ978" s="149"/>
      <c r="FA978" s="231"/>
      <c r="FB978" s="231"/>
      <c r="FC978" s="231"/>
      <c r="FD978" s="231"/>
      <c r="FH978" s="164" t="s">
        <v>68</v>
      </c>
      <c r="FJ978" s="231"/>
      <c r="FL978" s="231"/>
    </row>
    <row r="979" spans="1:168" s="117" customFormat="1" ht="45.75" x14ac:dyDescent="0.25">
      <c r="A979" s="252"/>
      <c r="B979" s="243" t="s">
        <v>659</v>
      </c>
      <c r="C979" s="341" t="s">
        <v>660</v>
      </c>
      <c r="D979" s="341"/>
      <c r="E979" s="341"/>
      <c r="F979" s="245" t="s">
        <v>71</v>
      </c>
      <c r="G979" s="261">
        <v>103</v>
      </c>
      <c r="H979" s="246"/>
      <c r="I979" s="261">
        <v>103</v>
      </c>
      <c r="J979" s="254"/>
      <c r="K979" s="246"/>
      <c r="L979" s="249">
        <v>43.06</v>
      </c>
      <c r="M979" s="246"/>
      <c r="N979" s="250">
        <v>2129.5300000000002</v>
      </c>
      <c r="EZ979" s="149"/>
      <c r="FA979" s="231"/>
      <c r="FB979" s="231"/>
      <c r="FC979" s="231"/>
      <c r="FD979" s="231"/>
      <c r="FH979" s="164" t="s">
        <v>660</v>
      </c>
      <c r="FJ979" s="231"/>
      <c r="FL979" s="231"/>
    </row>
    <row r="980" spans="1:168" s="117" customFormat="1" ht="45.75" x14ac:dyDescent="0.25">
      <c r="A980" s="252"/>
      <c r="B980" s="243" t="s">
        <v>661</v>
      </c>
      <c r="C980" s="341" t="s">
        <v>662</v>
      </c>
      <c r="D980" s="341"/>
      <c r="E980" s="341"/>
      <c r="F980" s="245" t="s">
        <v>71</v>
      </c>
      <c r="G980" s="261">
        <v>59</v>
      </c>
      <c r="H980" s="246"/>
      <c r="I980" s="261">
        <v>59</v>
      </c>
      <c r="J980" s="254"/>
      <c r="K980" s="246"/>
      <c r="L980" s="249">
        <v>24.67</v>
      </c>
      <c r="M980" s="246"/>
      <c r="N980" s="250">
        <v>1219.83</v>
      </c>
      <c r="EZ980" s="149"/>
      <c r="FA980" s="231"/>
      <c r="FB980" s="231"/>
      <c r="FC980" s="231"/>
      <c r="FD980" s="231"/>
      <c r="FH980" s="164" t="s">
        <v>662</v>
      </c>
      <c r="FJ980" s="231"/>
      <c r="FL980" s="231"/>
    </row>
    <row r="981" spans="1:168" s="117" customFormat="1" ht="15" x14ac:dyDescent="0.25">
      <c r="A981" s="262"/>
      <c r="B981" s="263"/>
      <c r="C981" s="342" t="s">
        <v>74</v>
      </c>
      <c r="D981" s="342"/>
      <c r="E981" s="342"/>
      <c r="F981" s="234"/>
      <c r="G981" s="235"/>
      <c r="H981" s="235"/>
      <c r="I981" s="235"/>
      <c r="J981" s="238"/>
      <c r="K981" s="235"/>
      <c r="L981" s="264">
        <v>114.03</v>
      </c>
      <c r="M981" s="257"/>
      <c r="N981" s="265">
        <v>5482.1</v>
      </c>
      <c r="EZ981" s="149"/>
      <c r="FA981" s="231"/>
      <c r="FB981" s="231"/>
      <c r="FC981" s="231"/>
      <c r="FD981" s="231"/>
      <c r="FJ981" s="231" t="s">
        <v>74</v>
      </c>
      <c r="FL981" s="231"/>
    </row>
    <row r="982" spans="1:168" s="117" customFormat="1" ht="23.25" x14ac:dyDescent="0.25">
      <c r="A982" s="232" t="s">
        <v>804</v>
      </c>
      <c r="B982" s="233" t="s">
        <v>596</v>
      </c>
      <c r="C982" s="342" t="s">
        <v>597</v>
      </c>
      <c r="D982" s="342"/>
      <c r="E982" s="342"/>
      <c r="F982" s="234" t="s">
        <v>126</v>
      </c>
      <c r="G982" s="235">
        <v>6</v>
      </c>
      <c r="H982" s="236">
        <v>1</v>
      </c>
      <c r="I982" s="236">
        <v>6</v>
      </c>
      <c r="J982" s="264">
        <v>272</v>
      </c>
      <c r="K982" s="235"/>
      <c r="L982" s="267">
        <v>1632</v>
      </c>
      <c r="M982" s="268">
        <v>9.1199999999999992</v>
      </c>
      <c r="N982" s="265">
        <v>14883.84</v>
      </c>
      <c r="EZ982" s="149"/>
      <c r="FA982" s="231"/>
      <c r="FB982" s="231" t="s">
        <v>597</v>
      </c>
      <c r="FC982" s="231" t="s">
        <v>9</v>
      </c>
      <c r="FD982" s="231" t="s">
        <v>9</v>
      </c>
      <c r="FJ982" s="231"/>
      <c r="FL982" s="231"/>
    </row>
    <row r="983" spans="1:168" s="117" customFormat="1" ht="15" x14ac:dyDescent="0.25">
      <c r="A983" s="240"/>
      <c r="B983" s="241"/>
      <c r="C983" s="341" t="s">
        <v>800</v>
      </c>
      <c r="D983" s="341"/>
      <c r="E983" s="341"/>
      <c r="F983" s="341"/>
      <c r="G983" s="341"/>
      <c r="H983" s="341"/>
      <c r="I983" s="341"/>
      <c r="J983" s="341"/>
      <c r="K983" s="341"/>
      <c r="L983" s="341"/>
      <c r="M983" s="341"/>
      <c r="N983" s="343"/>
      <c r="EZ983" s="149"/>
      <c r="FA983" s="231"/>
      <c r="FB983" s="231"/>
      <c r="FC983" s="231"/>
      <c r="FD983" s="231"/>
      <c r="FE983" s="164" t="s">
        <v>800</v>
      </c>
      <c r="FJ983" s="231"/>
      <c r="FL983" s="231"/>
    </row>
    <row r="984" spans="1:168" s="117" customFormat="1" ht="15" x14ac:dyDescent="0.25">
      <c r="A984" s="262"/>
      <c r="B984" s="263"/>
      <c r="C984" s="342" t="s">
        <v>74</v>
      </c>
      <c r="D984" s="342"/>
      <c r="E984" s="342"/>
      <c r="F984" s="234"/>
      <c r="G984" s="235"/>
      <c r="H984" s="235"/>
      <c r="I984" s="235"/>
      <c r="J984" s="238"/>
      <c r="K984" s="235"/>
      <c r="L984" s="267">
        <v>1632</v>
      </c>
      <c r="M984" s="257"/>
      <c r="N984" s="265">
        <v>14883.84</v>
      </c>
      <c r="EZ984" s="149"/>
      <c r="FA984" s="231"/>
      <c r="FB984" s="231"/>
      <c r="FC984" s="231"/>
      <c r="FD984" s="231"/>
      <c r="FJ984" s="231" t="s">
        <v>74</v>
      </c>
      <c r="FL984" s="231"/>
    </row>
    <row r="985" spans="1:168" s="117" customFormat="1" ht="33.75" x14ac:dyDescent="0.25">
      <c r="A985" s="232" t="s">
        <v>805</v>
      </c>
      <c r="B985" s="233" t="s">
        <v>587</v>
      </c>
      <c r="C985" s="342" t="s">
        <v>588</v>
      </c>
      <c r="D985" s="342"/>
      <c r="E985" s="342"/>
      <c r="F985" s="234" t="s">
        <v>118</v>
      </c>
      <c r="G985" s="235">
        <v>5</v>
      </c>
      <c r="H985" s="236">
        <v>1</v>
      </c>
      <c r="I985" s="236">
        <v>5</v>
      </c>
      <c r="J985" s="264">
        <v>108.92</v>
      </c>
      <c r="K985" s="266">
        <v>1.04236</v>
      </c>
      <c r="L985" s="264">
        <v>567.66999999999996</v>
      </c>
      <c r="M985" s="268">
        <v>9.1199999999999992</v>
      </c>
      <c r="N985" s="265">
        <v>5177.1499999999996</v>
      </c>
      <c r="EZ985" s="149"/>
      <c r="FA985" s="231"/>
      <c r="FB985" s="231" t="s">
        <v>588</v>
      </c>
      <c r="FC985" s="231" t="s">
        <v>9</v>
      </c>
      <c r="FD985" s="231" t="s">
        <v>9</v>
      </c>
      <c r="FJ985" s="231"/>
      <c r="FL985" s="231"/>
    </row>
    <row r="986" spans="1:168" s="117" customFormat="1" ht="15" x14ac:dyDescent="0.25">
      <c r="A986" s="240"/>
      <c r="B986" s="241"/>
      <c r="C986" s="341" t="s">
        <v>806</v>
      </c>
      <c r="D986" s="341"/>
      <c r="E986" s="341"/>
      <c r="F986" s="341"/>
      <c r="G986" s="341"/>
      <c r="H986" s="341"/>
      <c r="I986" s="341"/>
      <c r="J986" s="341"/>
      <c r="K986" s="341"/>
      <c r="L986" s="341"/>
      <c r="M986" s="341"/>
      <c r="N986" s="343"/>
      <c r="EZ986" s="149"/>
      <c r="FA986" s="231"/>
      <c r="FB986" s="231"/>
      <c r="FC986" s="231"/>
      <c r="FD986" s="231"/>
      <c r="FJ986" s="231"/>
      <c r="FK986" s="164" t="s">
        <v>806</v>
      </c>
      <c r="FL986" s="231"/>
    </row>
    <row r="987" spans="1:168" s="117" customFormat="1" ht="15" x14ac:dyDescent="0.25">
      <c r="A987" s="242"/>
      <c r="B987" s="243"/>
      <c r="C987" s="336" t="s">
        <v>631</v>
      </c>
      <c r="D987" s="336"/>
      <c r="E987" s="336"/>
      <c r="F987" s="336"/>
      <c r="G987" s="336"/>
      <c r="H987" s="336"/>
      <c r="I987" s="336"/>
      <c r="J987" s="336"/>
      <c r="K987" s="336"/>
      <c r="L987" s="336"/>
      <c r="M987" s="336"/>
      <c r="N987" s="345"/>
      <c r="EZ987" s="149"/>
      <c r="FA987" s="231"/>
      <c r="FB987" s="231"/>
      <c r="FC987" s="231"/>
      <c r="FD987" s="231"/>
      <c r="FF987" s="164" t="s">
        <v>631</v>
      </c>
      <c r="FJ987" s="231"/>
      <c r="FL987" s="231"/>
    </row>
    <row r="988" spans="1:168" s="117" customFormat="1" ht="15" x14ac:dyDescent="0.25">
      <c r="A988" s="242"/>
      <c r="B988" s="243"/>
      <c r="C988" s="336" t="s">
        <v>632</v>
      </c>
      <c r="D988" s="336"/>
      <c r="E988" s="336"/>
      <c r="F988" s="336"/>
      <c r="G988" s="336"/>
      <c r="H988" s="336"/>
      <c r="I988" s="336"/>
      <c r="J988" s="336"/>
      <c r="K988" s="336"/>
      <c r="L988" s="336"/>
      <c r="M988" s="336"/>
      <c r="N988" s="345"/>
      <c r="EZ988" s="149"/>
      <c r="FA988" s="231"/>
      <c r="FB988" s="231"/>
      <c r="FC988" s="231"/>
      <c r="FD988" s="231"/>
      <c r="FF988" s="164" t="s">
        <v>632</v>
      </c>
      <c r="FJ988" s="231"/>
      <c r="FL988" s="231"/>
    </row>
    <row r="989" spans="1:168" s="117" customFormat="1" ht="15" x14ac:dyDescent="0.25">
      <c r="A989" s="262"/>
      <c r="B989" s="263"/>
      <c r="C989" s="342" t="s">
        <v>74</v>
      </c>
      <c r="D989" s="342"/>
      <c r="E989" s="342"/>
      <c r="F989" s="234"/>
      <c r="G989" s="235"/>
      <c r="H989" s="235"/>
      <c r="I989" s="235"/>
      <c r="J989" s="238"/>
      <c r="K989" s="235"/>
      <c r="L989" s="264">
        <v>567.66999999999996</v>
      </c>
      <c r="M989" s="257"/>
      <c r="N989" s="265">
        <v>5177.1499999999996</v>
      </c>
      <c r="EZ989" s="149"/>
      <c r="FA989" s="231"/>
      <c r="FB989" s="231"/>
      <c r="FC989" s="231"/>
      <c r="FD989" s="231"/>
      <c r="FJ989" s="231" t="s">
        <v>74</v>
      </c>
      <c r="FL989" s="231"/>
    </row>
    <row r="990" spans="1:168" s="117" customFormat="1" ht="34.5" x14ac:dyDescent="0.25">
      <c r="A990" s="232" t="s">
        <v>807</v>
      </c>
      <c r="B990" s="233" t="s">
        <v>758</v>
      </c>
      <c r="C990" s="342" t="s">
        <v>808</v>
      </c>
      <c r="D990" s="342"/>
      <c r="E990" s="342"/>
      <c r="F990" s="234" t="s">
        <v>253</v>
      </c>
      <c r="G990" s="235">
        <v>0.5706</v>
      </c>
      <c r="H990" s="236">
        <v>1</v>
      </c>
      <c r="I990" s="237">
        <v>0.5706</v>
      </c>
      <c r="J990" s="238"/>
      <c r="K990" s="235"/>
      <c r="L990" s="238"/>
      <c r="M990" s="235"/>
      <c r="N990" s="239"/>
      <c r="EZ990" s="149"/>
      <c r="FA990" s="231"/>
      <c r="FB990" s="231" t="s">
        <v>808</v>
      </c>
      <c r="FC990" s="231" t="s">
        <v>9</v>
      </c>
      <c r="FD990" s="231" t="s">
        <v>9</v>
      </c>
      <c r="FJ990" s="231"/>
      <c r="FL990" s="231"/>
    </row>
    <row r="991" spans="1:168" s="117" customFormat="1" ht="15" x14ac:dyDescent="0.25">
      <c r="A991" s="240"/>
      <c r="B991" s="241"/>
      <c r="C991" s="341" t="s">
        <v>809</v>
      </c>
      <c r="D991" s="341"/>
      <c r="E991" s="341"/>
      <c r="F991" s="341"/>
      <c r="G991" s="341"/>
      <c r="H991" s="341"/>
      <c r="I991" s="341"/>
      <c r="J991" s="341"/>
      <c r="K991" s="341"/>
      <c r="L991" s="341"/>
      <c r="M991" s="341"/>
      <c r="N991" s="343"/>
      <c r="EZ991" s="149"/>
      <c r="FA991" s="231"/>
      <c r="FB991" s="231"/>
      <c r="FC991" s="231"/>
      <c r="FD991" s="231"/>
      <c r="FE991" s="164" t="s">
        <v>809</v>
      </c>
      <c r="FJ991" s="231"/>
      <c r="FL991" s="231"/>
    </row>
    <row r="992" spans="1:168" s="117" customFormat="1" ht="68.25" x14ac:dyDescent="0.25">
      <c r="A992" s="242"/>
      <c r="B992" s="243" t="s">
        <v>624</v>
      </c>
      <c r="C992" s="336" t="s">
        <v>625</v>
      </c>
      <c r="D992" s="336"/>
      <c r="E992" s="336"/>
      <c r="F992" s="336"/>
      <c r="G992" s="336"/>
      <c r="H992" s="336"/>
      <c r="I992" s="336"/>
      <c r="J992" s="336"/>
      <c r="K992" s="336"/>
      <c r="L992" s="336"/>
      <c r="M992" s="336"/>
      <c r="N992" s="345"/>
      <c r="EZ992" s="149"/>
      <c r="FA992" s="231"/>
      <c r="FB992" s="231"/>
      <c r="FC992" s="231"/>
      <c r="FD992" s="231"/>
      <c r="FF992" s="164" t="s">
        <v>625</v>
      </c>
      <c r="FJ992" s="231"/>
      <c r="FL992" s="231"/>
    </row>
    <row r="993" spans="1:168" s="117" customFormat="1" ht="15" x14ac:dyDescent="0.25">
      <c r="A993" s="244"/>
      <c r="B993" s="243" t="s">
        <v>57</v>
      </c>
      <c r="C993" s="341" t="s">
        <v>64</v>
      </c>
      <c r="D993" s="341"/>
      <c r="E993" s="341"/>
      <c r="F993" s="245"/>
      <c r="G993" s="246"/>
      <c r="H993" s="246"/>
      <c r="I993" s="246"/>
      <c r="J993" s="249">
        <v>436.91</v>
      </c>
      <c r="K993" s="248">
        <v>1.1499999999999999</v>
      </c>
      <c r="L993" s="249">
        <v>286.7</v>
      </c>
      <c r="M993" s="248">
        <v>49.45</v>
      </c>
      <c r="N993" s="250">
        <v>14177.32</v>
      </c>
      <c r="EZ993" s="149"/>
      <c r="FA993" s="231"/>
      <c r="FB993" s="231"/>
      <c r="FC993" s="231"/>
      <c r="FD993" s="231"/>
      <c r="FG993" s="164" t="s">
        <v>64</v>
      </c>
      <c r="FJ993" s="231"/>
      <c r="FL993" s="231"/>
    </row>
    <row r="994" spans="1:168" s="117" customFormat="1" ht="15" x14ac:dyDescent="0.25">
      <c r="A994" s="244"/>
      <c r="B994" s="243" t="s">
        <v>75</v>
      </c>
      <c r="C994" s="341" t="s">
        <v>79</v>
      </c>
      <c r="D994" s="341"/>
      <c r="E994" s="341"/>
      <c r="F994" s="245"/>
      <c r="G994" s="246"/>
      <c r="H994" s="246"/>
      <c r="I994" s="246"/>
      <c r="J994" s="249">
        <v>295.08</v>
      </c>
      <c r="K994" s="248">
        <v>1.1499999999999999</v>
      </c>
      <c r="L994" s="249">
        <v>193.63</v>
      </c>
      <c r="M994" s="248">
        <v>14.53</v>
      </c>
      <c r="N994" s="250">
        <v>2813.44</v>
      </c>
      <c r="EZ994" s="149"/>
      <c r="FA994" s="231"/>
      <c r="FB994" s="231"/>
      <c r="FC994" s="231"/>
      <c r="FD994" s="231"/>
      <c r="FG994" s="164" t="s">
        <v>79</v>
      </c>
      <c r="FJ994" s="231"/>
      <c r="FL994" s="231"/>
    </row>
    <row r="995" spans="1:168" s="117" customFormat="1" ht="15" x14ac:dyDescent="0.25">
      <c r="A995" s="244"/>
      <c r="B995" s="243" t="s">
        <v>80</v>
      </c>
      <c r="C995" s="341" t="s">
        <v>81</v>
      </c>
      <c r="D995" s="341"/>
      <c r="E995" s="341"/>
      <c r="F995" s="245"/>
      <c r="G995" s="246"/>
      <c r="H995" s="246"/>
      <c r="I995" s="246"/>
      <c r="J995" s="249">
        <v>31.38</v>
      </c>
      <c r="K995" s="248">
        <v>1.1499999999999999</v>
      </c>
      <c r="L995" s="249">
        <v>20.59</v>
      </c>
      <c r="M995" s="248">
        <v>49.45</v>
      </c>
      <c r="N995" s="250">
        <v>1018.18</v>
      </c>
      <c r="EZ995" s="149"/>
      <c r="FA995" s="231"/>
      <c r="FB995" s="231"/>
      <c r="FC995" s="231"/>
      <c r="FD995" s="231"/>
      <c r="FG995" s="164" t="s">
        <v>81</v>
      </c>
      <c r="FJ995" s="231"/>
      <c r="FL995" s="231"/>
    </row>
    <row r="996" spans="1:168" s="117" customFormat="1" ht="15" x14ac:dyDescent="0.25">
      <c r="A996" s="244"/>
      <c r="B996" s="243" t="s">
        <v>82</v>
      </c>
      <c r="C996" s="341" t="s">
        <v>83</v>
      </c>
      <c r="D996" s="341"/>
      <c r="E996" s="341"/>
      <c r="F996" s="245"/>
      <c r="G996" s="246"/>
      <c r="H996" s="246"/>
      <c r="I996" s="246"/>
      <c r="J996" s="249">
        <v>52.95</v>
      </c>
      <c r="K996" s="246"/>
      <c r="L996" s="249">
        <v>30.21</v>
      </c>
      <c r="M996" s="248">
        <v>9.1199999999999992</v>
      </c>
      <c r="N996" s="251">
        <v>275.52</v>
      </c>
      <c r="EZ996" s="149"/>
      <c r="FA996" s="231"/>
      <c r="FB996" s="231"/>
      <c r="FC996" s="231"/>
      <c r="FD996" s="231"/>
      <c r="FG996" s="164" t="s">
        <v>83</v>
      </c>
      <c r="FJ996" s="231"/>
      <c r="FL996" s="231"/>
    </row>
    <row r="997" spans="1:168" s="117" customFormat="1" ht="15" x14ac:dyDescent="0.25">
      <c r="A997" s="252"/>
      <c r="B997" s="243"/>
      <c r="C997" s="341" t="s">
        <v>65</v>
      </c>
      <c r="D997" s="341"/>
      <c r="E997" s="341"/>
      <c r="F997" s="245" t="s">
        <v>66</v>
      </c>
      <c r="G997" s="248">
        <v>46.48</v>
      </c>
      <c r="H997" s="248">
        <v>1.1499999999999999</v>
      </c>
      <c r="I997" s="253">
        <v>30.4997112</v>
      </c>
      <c r="J997" s="254"/>
      <c r="K997" s="246"/>
      <c r="L997" s="254"/>
      <c r="M997" s="246"/>
      <c r="N997" s="255"/>
      <c r="EZ997" s="149"/>
      <c r="FA997" s="231"/>
      <c r="FB997" s="231"/>
      <c r="FC997" s="231"/>
      <c r="FD997" s="231"/>
      <c r="FH997" s="164" t="s">
        <v>65</v>
      </c>
      <c r="FJ997" s="231"/>
      <c r="FL997" s="231"/>
    </row>
    <row r="998" spans="1:168" s="117" customFormat="1" ht="15" x14ac:dyDescent="0.25">
      <c r="A998" s="252"/>
      <c r="B998" s="243"/>
      <c r="C998" s="341" t="s">
        <v>84</v>
      </c>
      <c r="D998" s="341"/>
      <c r="E998" s="341"/>
      <c r="F998" s="245" t="s">
        <v>66</v>
      </c>
      <c r="G998" s="271">
        <v>2.5</v>
      </c>
      <c r="H998" s="248">
        <v>1.1499999999999999</v>
      </c>
      <c r="I998" s="274">
        <v>1.6404749999999999</v>
      </c>
      <c r="J998" s="254"/>
      <c r="K998" s="246"/>
      <c r="L998" s="254"/>
      <c r="M998" s="246"/>
      <c r="N998" s="255"/>
      <c r="EZ998" s="149"/>
      <c r="FA998" s="231"/>
      <c r="FB998" s="231"/>
      <c r="FC998" s="231"/>
      <c r="FD998" s="231"/>
      <c r="FH998" s="164" t="s">
        <v>84</v>
      </c>
      <c r="FJ998" s="231"/>
      <c r="FL998" s="231"/>
    </row>
    <row r="999" spans="1:168" s="117" customFormat="1" ht="15" x14ac:dyDescent="0.25">
      <c r="A999" s="240"/>
      <c r="B999" s="243"/>
      <c r="C999" s="344" t="s">
        <v>67</v>
      </c>
      <c r="D999" s="344"/>
      <c r="E999" s="344"/>
      <c r="F999" s="256"/>
      <c r="G999" s="257"/>
      <c r="H999" s="257"/>
      <c r="I999" s="257"/>
      <c r="J999" s="259">
        <v>784.94</v>
      </c>
      <c r="K999" s="257"/>
      <c r="L999" s="259">
        <v>510.54</v>
      </c>
      <c r="M999" s="257"/>
      <c r="N999" s="260">
        <v>17266.28</v>
      </c>
      <c r="EZ999" s="149"/>
      <c r="FA999" s="231"/>
      <c r="FB999" s="231"/>
      <c r="FC999" s="231"/>
      <c r="FD999" s="231"/>
      <c r="FI999" s="164" t="s">
        <v>67</v>
      </c>
      <c r="FJ999" s="231"/>
      <c r="FL999" s="231"/>
    </row>
    <row r="1000" spans="1:168" s="117" customFormat="1" ht="15" x14ac:dyDescent="0.25">
      <c r="A1000" s="252"/>
      <c r="B1000" s="243"/>
      <c r="C1000" s="341" t="s">
        <v>68</v>
      </c>
      <c r="D1000" s="341"/>
      <c r="E1000" s="341"/>
      <c r="F1000" s="245"/>
      <c r="G1000" s="246"/>
      <c r="H1000" s="246"/>
      <c r="I1000" s="246"/>
      <c r="J1000" s="254"/>
      <c r="K1000" s="246"/>
      <c r="L1000" s="249">
        <v>307.29000000000002</v>
      </c>
      <c r="M1000" s="246"/>
      <c r="N1000" s="250">
        <v>15195.5</v>
      </c>
      <c r="EZ1000" s="149"/>
      <c r="FA1000" s="231"/>
      <c r="FB1000" s="231"/>
      <c r="FC1000" s="231"/>
      <c r="FD1000" s="231"/>
      <c r="FH1000" s="164" t="s">
        <v>68</v>
      </c>
      <c r="FJ1000" s="231"/>
      <c r="FL1000" s="231"/>
    </row>
    <row r="1001" spans="1:168" s="117" customFormat="1" ht="23.25" x14ac:dyDescent="0.25">
      <c r="A1001" s="252"/>
      <c r="B1001" s="243" t="s">
        <v>649</v>
      </c>
      <c r="C1001" s="341" t="s">
        <v>650</v>
      </c>
      <c r="D1001" s="341"/>
      <c r="E1001" s="341"/>
      <c r="F1001" s="245" t="s">
        <v>71</v>
      </c>
      <c r="G1001" s="261">
        <v>97</v>
      </c>
      <c r="H1001" s="246"/>
      <c r="I1001" s="261">
        <v>97</v>
      </c>
      <c r="J1001" s="254"/>
      <c r="K1001" s="246"/>
      <c r="L1001" s="249">
        <v>298.07</v>
      </c>
      <c r="M1001" s="246"/>
      <c r="N1001" s="250">
        <v>14739.64</v>
      </c>
      <c r="EZ1001" s="149"/>
      <c r="FA1001" s="231"/>
      <c r="FB1001" s="231"/>
      <c r="FC1001" s="231"/>
      <c r="FD1001" s="231"/>
      <c r="FH1001" s="164" t="s">
        <v>650</v>
      </c>
      <c r="FJ1001" s="231"/>
      <c r="FL1001" s="231"/>
    </row>
    <row r="1002" spans="1:168" s="117" customFormat="1" ht="23.25" x14ac:dyDescent="0.25">
      <c r="A1002" s="252"/>
      <c r="B1002" s="243" t="s">
        <v>651</v>
      </c>
      <c r="C1002" s="341" t="s">
        <v>652</v>
      </c>
      <c r="D1002" s="341"/>
      <c r="E1002" s="341"/>
      <c r="F1002" s="245" t="s">
        <v>71</v>
      </c>
      <c r="G1002" s="261">
        <v>51</v>
      </c>
      <c r="H1002" s="246"/>
      <c r="I1002" s="261">
        <v>51</v>
      </c>
      <c r="J1002" s="254"/>
      <c r="K1002" s="246"/>
      <c r="L1002" s="249">
        <v>156.72</v>
      </c>
      <c r="M1002" s="246"/>
      <c r="N1002" s="250">
        <v>7749.71</v>
      </c>
      <c r="EZ1002" s="149"/>
      <c r="FA1002" s="231"/>
      <c r="FB1002" s="231"/>
      <c r="FC1002" s="231"/>
      <c r="FD1002" s="231"/>
      <c r="FH1002" s="164" t="s">
        <v>652</v>
      </c>
      <c r="FJ1002" s="231"/>
      <c r="FL1002" s="231"/>
    </row>
    <row r="1003" spans="1:168" s="117" customFormat="1" ht="15" x14ac:dyDescent="0.25">
      <c r="A1003" s="262"/>
      <c r="B1003" s="263"/>
      <c r="C1003" s="342" t="s">
        <v>74</v>
      </c>
      <c r="D1003" s="342"/>
      <c r="E1003" s="342"/>
      <c r="F1003" s="234"/>
      <c r="G1003" s="235"/>
      <c r="H1003" s="235"/>
      <c r="I1003" s="235"/>
      <c r="J1003" s="238"/>
      <c r="K1003" s="235"/>
      <c r="L1003" s="264">
        <v>965.33</v>
      </c>
      <c r="M1003" s="257"/>
      <c r="N1003" s="265">
        <v>39755.629999999997</v>
      </c>
      <c r="EZ1003" s="149"/>
      <c r="FA1003" s="231"/>
      <c r="FB1003" s="231"/>
      <c r="FC1003" s="231"/>
      <c r="FD1003" s="231"/>
      <c r="FJ1003" s="231" t="s">
        <v>74</v>
      </c>
      <c r="FL1003" s="231"/>
    </row>
    <row r="1004" spans="1:168" s="117" customFormat="1" ht="45" x14ac:dyDescent="0.25">
      <c r="A1004" s="232" t="s">
        <v>810</v>
      </c>
      <c r="B1004" s="233" t="s">
        <v>563</v>
      </c>
      <c r="C1004" s="342" t="s">
        <v>557</v>
      </c>
      <c r="D1004" s="342"/>
      <c r="E1004" s="342"/>
      <c r="F1004" s="234" t="s">
        <v>118</v>
      </c>
      <c r="G1004" s="235">
        <v>60</v>
      </c>
      <c r="H1004" s="236">
        <v>1</v>
      </c>
      <c r="I1004" s="236">
        <v>60</v>
      </c>
      <c r="J1004" s="267">
        <v>2498.17</v>
      </c>
      <c r="K1004" s="266">
        <v>1.04236</v>
      </c>
      <c r="L1004" s="267">
        <v>156239.54999999999</v>
      </c>
      <c r="M1004" s="268">
        <v>9.1199999999999992</v>
      </c>
      <c r="N1004" s="265">
        <v>1424904.7</v>
      </c>
      <c r="EZ1004" s="149"/>
      <c r="FA1004" s="231"/>
      <c r="FB1004" s="231" t="s">
        <v>557</v>
      </c>
      <c r="FC1004" s="231" t="s">
        <v>9</v>
      </c>
      <c r="FD1004" s="231" t="s">
        <v>9</v>
      </c>
      <c r="FJ1004" s="231"/>
      <c r="FL1004" s="231"/>
    </row>
    <row r="1005" spans="1:168" s="117" customFormat="1" ht="15" x14ac:dyDescent="0.25">
      <c r="A1005" s="240"/>
      <c r="B1005" s="241"/>
      <c r="C1005" s="341" t="s">
        <v>762</v>
      </c>
      <c r="D1005" s="341"/>
      <c r="E1005" s="341"/>
      <c r="F1005" s="341"/>
      <c r="G1005" s="341"/>
      <c r="H1005" s="341"/>
      <c r="I1005" s="341"/>
      <c r="J1005" s="341"/>
      <c r="K1005" s="341"/>
      <c r="L1005" s="341"/>
      <c r="M1005" s="341"/>
      <c r="N1005" s="343"/>
      <c r="EZ1005" s="149"/>
      <c r="FA1005" s="231"/>
      <c r="FB1005" s="231"/>
      <c r="FC1005" s="231"/>
      <c r="FD1005" s="231"/>
      <c r="FJ1005" s="231"/>
      <c r="FK1005" s="164" t="s">
        <v>762</v>
      </c>
      <c r="FL1005" s="231"/>
    </row>
    <row r="1006" spans="1:168" s="117" customFormat="1" ht="15" x14ac:dyDescent="0.25">
      <c r="A1006" s="242"/>
      <c r="B1006" s="243"/>
      <c r="C1006" s="336" t="s">
        <v>631</v>
      </c>
      <c r="D1006" s="336"/>
      <c r="E1006" s="336"/>
      <c r="F1006" s="336"/>
      <c r="G1006" s="336"/>
      <c r="H1006" s="336"/>
      <c r="I1006" s="336"/>
      <c r="J1006" s="336"/>
      <c r="K1006" s="336"/>
      <c r="L1006" s="336"/>
      <c r="M1006" s="336"/>
      <c r="N1006" s="345"/>
      <c r="EZ1006" s="149"/>
      <c r="FA1006" s="231"/>
      <c r="FB1006" s="231"/>
      <c r="FC1006" s="231"/>
      <c r="FD1006" s="231"/>
      <c r="FF1006" s="164" t="s">
        <v>631</v>
      </c>
      <c r="FJ1006" s="231"/>
      <c r="FL1006" s="231"/>
    </row>
    <row r="1007" spans="1:168" s="117" customFormat="1" ht="15" x14ac:dyDescent="0.25">
      <c r="A1007" s="242"/>
      <c r="B1007" s="243"/>
      <c r="C1007" s="336" t="s">
        <v>632</v>
      </c>
      <c r="D1007" s="336"/>
      <c r="E1007" s="336"/>
      <c r="F1007" s="336"/>
      <c r="G1007" s="336"/>
      <c r="H1007" s="336"/>
      <c r="I1007" s="336"/>
      <c r="J1007" s="336"/>
      <c r="K1007" s="336"/>
      <c r="L1007" s="336"/>
      <c r="M1007" s="336"/>
      <c r="N1007" s="345"/>
      <c r="EZ1007" s="149"/>
      <c r="FA1007" s="231"/>
      <c r="FB1007" s="231"/>
      <c r="FC1007" s="231"/>
      <c r="FD1007" s="231"/>
      <c r="FF1007" s="164" t="s">
        <v>632</v>
      </c>
      <c r="FJ1007" s="231"/>
      <c r="FL1007" s="231"/>
    </row>
    <row r="1008" spans="1:168" s="117" customFormat="1" ht="15" x14ac:dyDescent="0.25">
      <c r="A1008" s="262"/>
      <c r="B1008" s="263"/>
      <c r="C1008" s="342" t="s">
        <v>74</v>
      </c>
      <c r="D1008" s="342"/>
      <c r="E1008" s="342"/>
      <c r="F1008" s="234"/>
      <c r="G1008" s="235"/>
      <c r="H1008" s="235"/>
      <c r="I1008" s="235"/>
      <c r="J1008" s="238"/>
      <c r="K1008" s="235"/>
      <c r="L1008" s="267">
        <v>156239.54999999999</v>
      </c>
      <c r="M1008" s="257"/>
      <c r="N1008" s="265">
        <v>1424904.7</v>
      </c>
      <c r="EZ1008" s="149"/>
      <c r="FA1008" s="231"/>
      <c r="FB1008" s="231"/>
      <c r="FC1008" s="231"/>
      <c r="FD1008" s="231"/>
      <c r="FJ1008" s="231" t="s">
        <v>74</v>
      </c>
      <c r="FL1008" s="231"/>
    </row>
    <row r="1009" spans="1:168" s="117" customFormat="1" ht="23.25" x14ac:dyDescent="0.25">
      <c r="A1009" s="232" t="s">
        <v>811</v>
      </c>
      <c r="B1009" s="233" t="s">
        <v>598</v>
      </c>
      <c r="C1009" s="342" t="s">
        <v>599</v>
      </c>
      <c r="D1009" s="342"/>
      <c r="E1009" s="342"/>
      <c r="F1009" s="234" t="s">
        <v>253</v>
      </c>
      <c r="G1009" s="235">
        <v>4.3E-3</v>
      </c>
      <c r="H1009" s="236">
        <v>1</v>
      </c>
      <c r="I1009" s="237">
        <v>4.3E-3</v>
      </c>
      <c r="J1009" s="267">
        <v>15441.79</v>
      </c>
      <c r="K1009" s="235"/>
      <c r="L1009" s="264">
        <v>66.400000000000006</v>
      </c>
      <c r="M1009" s="268">
        <v>9.1199999999999992</v>
      </c>
      <c r="N1009" s="276">
        <v>605.57000000000005</v>
      </c>
      <c r="EZ1009" s="149"/>
      <c r="FA1009" s="231"/>
      <c r="FB1009" s="231" t="s">
        <v>599</v>
      </c>
      <c r="FC1009" s="231" t="s">
        <v>9</v>
      </c>
      <c r="FD1009" s="231" t="s">
        <v>9</v>
      </c>
      <c r="FJ1009" s="231"/>
      <c r="FL1009" s="231"/>
    </row>
    <row r="1010" spans="1:168" s="117" customFormat="1" ht="15" x14ac:dyDescent="0.25">
      <c r="A1010" s="240"/>
      <c r="B1010" s="241"/>
      <c r="C1010" s="341" t="s">
        <v>720</v>
      </c>
      <c r="D1010" s="341"/>
      <c r="E1010" s="341"/>
      <c r="F1010" s="341"/>
      <c r="G1010" s="341"/>
      <c r="H1010" s="341"/>
      <c r="I1010" s="341"/>
      <c r="J1010" s="341"/>
      <c r="K1010" s="341"/>
      <c r="L1010" s="341"/>
      <c r="M1010" s="341"/>
      <c r="N1010" s="343"/>
      <c r="EZ1010" s="149"/>
      <c r="FA1010" s="231"/>
      <c r="FB1010" s="231"/>
      <c r="FC1010" s="231"/>
      <c r="FD1010" s="231"/>
      <c r="FE1010" s="164" t="s">
        <v>720</v>
      </c>
      <c r="FJ1010" s="231"/>
      <c r="FL1010" s="231"/>
    </row>
    <row r="1011" spans="1:168" s="117" customFormat="1" ht="15" x14ac:dyDescent="0.25">
      <c r="A1011" s="262"/>
      <c r="B1011" s="263"/>
      <c r="C1011" s="342" t="s">
        <v>74</v>
      </c>
      <c r="D1011" s="342"/>
      <c r="E1011" s="342"/>
      <c r="F1011" s="234"/>
      <c r="G1011" s="235"/>
      <c r="H1011" s="235"/>
      <c r="I1011" s="235"/>
      <c r="J1011" s="238"/>
      <c r="K1011" s="235"/>
      <c r="L1011" s="264">
        <v>66.400000000000006</v>
      </c>
      <c r="M1011" s="257"/>
      <c r="N1011" s="276">
        <v>605.57000000000005</v>
      </c>
      <c r="EZ1011" s="149"/>
      <c r="FA1011" s="231"/>
      <c r="FB1011" s="231"/>
      <c r="FC1011" s="231"/>
      <c r="FD1011" s="231"/>
      <c r="FJ1011" s="231" t="s">
        <v>74</v>
      </c>
      <c r="FL1011" s="231"/>
    </row>
    <row r="1012" spans="1:168" s="117" customFormat="1" ht="23.25" x14ac:dyDescent="0.25">
      <c r="A1012" s="232" t="s">
        <v>812</v>
      </c>
      <c r="B1012" s="233" t="s">
        <v>600</v>
      </c>
      <c r="C1012" s="342" t="s">
        <v>601</v>
      </c>
      <c r="D1012" s="342"/>
      <c r="E1012" s="342"/>
      <c r="F1012" s="234" t="s">
        <v>253</v>
      </c>
      <c r="G1012" s="235">
        <v>6.4000000000000003E-3</v>
      </c>
      <c r="H1012" s="236">
        <v>1</v>
      </c>
      <c r="I1012" s="237">
        <v>6.4000000000000003E-3</v>
      </c>
      <c r="J1012" s="267">
        <v>10080.84</v>
      </c>
      <c r="K1012" s="235"/>
      <c r="L1012" s="264">
        <v>64.52</v>
      </c>
      <c r="M1012" s="268">
        <v>9.1199999999999992</v>
      </c>
      <c r="N1012" s="276">
        <v>588.41999999999996</v>
      </c>
      <c r="EZ1012" s="149"/>
      <c r="FA1012" s="231"/>
      <c r="FB1012" s="231" t="s">
        <v>601</v>
      </c>
      <c r="FC1012" s="231" t="s">
        <v>9</v>
      </c>
      <c r="FD1012" s="231" t="s">
        <v>9</v>
      </c>
      <c r="FJ1012" s="231"/>
      <c r="FL1012" s="231"/>
    </row>
    <row r="1013" spans="1:168" s="117" customFormat="1" ht="15" x14ac:dyDescent="0.25">
      <c r="A1013" s="240"/>
      <c r="B1013" s="241"/>
      <c r="C1013" s="341" t="s">
        <v>721</v>
      </c>
      <c r="D1013" s="341"/>
      <c r="E1013" s="341"/>
      <c r="F1013" s="341"/>
      <c r="G1013" s="341"/>
      <c r="H1013" s="341"/>
      <c r="I1013" s="341"/>
      <c r="J1013" s="341"/>
      <c r="K1013" s="341"/>
      <c r="L1013" s="341"/>
      <c r="M1013" s="341"/>
      <c r="N1013" s="343"/>
      <c r="EZ1013" s="149"/>
      <c r="FA1013" s="231"/>
      <c r="FB1013" s="231"/>
      <c r="FC1013" s="231"/>
      <c r="FD1013" s="231"/>
      <c r="FE1013" s="164" t="s">
        <v>721</v>
      </c>
      <c r="FJ1013" s="231"/>
      <c r="FL1013" s="231"/>
    </row>
    <row r="1014" spans="1:168" s="117" customFormat="1" ht="15" x14ac:dyDescent="0.25">
      <c r="A1014" s="262"/>
      <c r="B1014" s="263"/>
      <c r="C1014" s="342" t="s">
        <v>74</v>
      </c>
      <c r="D1014" s="342"/>
      <c r="E1014" s="342"/>
      <c r="F1014" s="234"/>
      <c r="G1014" s="235"/>
      <c r="H1014" s="235"/>
      <c r="I1014" s="235"/>
      <c r="J1014" s="238"/>
      <c r="K1014" s="235"/>
      <c r="L1014" s="264">
        <v>64.52</v>
      </c>
      <c r="M1014" s="257"/>
      <c r="N1014" s="276">
        <v>588.41999999999996</v>
      </c>
      <c r="EZ1014" s="149"/>
      <c r="FA1014" s="231"/>
      <c r="FB1014" s="231"/>
      <c r="FC1014" s="231"/>
      <c r="FD1014" s="231"/>
      <c r="FJ1014" s="231" t="s">
        <v>74</v>
      </c>
      <c r="FL1014" s="231"/>
    </row>
    <row r="1015" spans="1:168" s="117" customFormat="1" ht="34.5" x14ac:dyDescent="0.25">
      <c r="A1015" s="232" t="s">
        <v>813</v>
      </c>
      <c r="B1015" s="233" t="s">
        <v>621</v>
      </c>
      <c r="C1015" s="342" t="s">
        <v>622</v>
      </c>
      <c r="D1015" s="342"/>
      <c r="E1015" s="342"/>
      <c r="F1015" s="234" t="s">
        <v>253</v>
      </c>
      <c r="G1015" s="235">
        <v>4.3E-3</v>
      </c>
      <c r="H1015" s="236">
        <v>1</v>
      </c>
      <c r="I1015" s="237">
        <v>4.3E-3</v>
      </c>
      <c r="J1015" s="238"/>
      <c r="K1015" s="235"/>
      <c r="L1015" s="238"/>
      <c r="M1015" s="235"/>
      <c r="N1015" s="239"/>
      <c r="EZ1015" s="149"/>
      <c r="FA1015" s="231"/>
      <c r="FB1015" s="231" t="s">
        <v>622</v>
      </c>
      <c r="FC1015" s="231" t="s">
        <v>9</v>
      </c>
      <c r="FD1015" s="231" t="s">
        <v>9</v>
      </c>
      <c r="FJ1015" s="231"/>
      <c r="FL1015" s="231"/>
    </row>
    <row r="1016" spans="1:168" s="117" customFormat="1" ht="15" x14ac:dyDescent="0.25">
      <c r="A1016" s="240"/>
      <c r="B1016" s="241"/>
      <c r="C1016" s="341" t="s">
        <v>814</v>
      </c>
      <c r="D1016" s="341"/>
      <c r="E1016" s="341"/>
      <c r="F1016" s="341"/>
      <c r="G1016" s="341"/>
      <c r="H1016" s="341"/>
      <c r="I1016" s="341"/>
      <c r="J1016" s="341"/>
      <c r="K1016" s="341"/>
      <c r="L1016" s="341"/>
      <c r="M1016" s="341"/>
      <c r="N1016" s="343"/>
      <c r="EZ1016" s="149"/>
      <c r="FA1016" s="231"/>
      <c r="FB1016" s="231"/>
      <c r="FC1016" s="231"/>
      <c r="FD1016" s="231"/>
      <c r="FE1016" s="164" t="s">
        <v>814</v>
      </c>
      <c r="FJ1016" s="231"/>
      <c r="FL1016" s="231"/>
    </row>
    <row r="1017" spans="1:168" s="117" customFormat="1" ht="68.25" x14ac:dyDescent="0.25">
      <c r="A1017" s="242"/>
      <c r="B1017" s="243" t="s">
        <v>624</v>
      </c>
      <c r="C1017" s="336" t="s">
        <v>625</v>
      </c>
      <c r="D1017" s="336"/>
      <c r="E1017" s="336"/>
      <c r="F1017" s="336"/>
      <c r="G1017" s="336"/>
      <c r="H1017" s="336"/>
      <c r="I1017" s="336"/>
      <c r="J1017" s="336"/>
      <c r="K1017" s="336"/>
      <c r="L1017" s="336"/>
      <c r="M1017" s="336"/>
      <c r="N1017" s="345"/>
      <c r="EZ1017" s="149"/>
      <c r="FA1017" s="231"/>
      <c r="FB1017" s="231"/>
      <c r="FC1017" s="231"/>
      <c r="FD1017" s="231"/>
      <c r="FF1017" s="164" t="s">
        <v>625</v>
      </c>
      <c r="FJ1017" s="231"/>
      <c r="FL1017" s="231"/>
    </row>
    <row r="1018" spans="1:168" s="117" customFormat="1" ht="15" x14ac:dyDescent="0.25">
      <c r="A1018" s="244"/>
      <c r="B1018" s="243" t="s">
        <v>57</v>
      </c>
      <c r="C1018" s="341" t="s">
        <v>64</v>
      </c>
      <c r="D1018" s="341"/>
      <c r="E1018" s="341"/>
      <c r="F1018" s="245"/>
      <c r="G1018" s="246"/>
      <c r="H1018" s="246"/>
      <c r="I1018" s="246"/>
      <c r="J1018" s="247">
        <v>2089.16</v>
      </c>
      <c r="K1018" s="248">
        <v>1.1499999999999999</v>
      </c>
      <c r="L1018" s="249">
        <v>10.33</v>
      </c>
      <c r="M1018" s="248">
        <v>49.45</v>
      </c>
      <c r="N1018" s="251">
        <v>510.82</v>
      </c>
      <c r="EZ1018" s="149"/>
      <c r="FA1018" s="231"/>
      <c r="FB1018" s="231"/>
      <c r="FC1018" s="231"/>
      <c r="FD1018" s="231"/>
      <c r="FG1018" s="164" t="s">
        <v>64</v>
      </c>
      <c r="FJ1018" s="231"/>
      <c r="FL1018" s="231"/>
    </row>
    <row r="1019" spans="1:168" s="117" customFormat="1" ht="15" x14ac:dyDescent="0.25">
      <c r="A1019" s="244"/>
      <c r="B1019" s="243" t="s">
        <v>75</v>
      </c>
      <c r="C1019" s="341" t="s">
        <v>79</v>
      </c>
      <c r="D1019" s="341"/>
      <c r="E1019" s="341"/>
      <c r="F1019" s="245"/>
      <c r="G1019" s="246"/>
      <c r="H1019" s="246"/>
      <c r="I1019" s="246"/>
      <c r="J1019" s="249">
        <v>236.87</v>
      </c>
      <c r="K1019" s="248">
        <v>1.1499999999999999</v>
      </c>
      <c r="L1019" s="249">
        <v>1.17</v>
      </c>
      <c r="M1019" s="248">
        <v>14.53</v>
      </c>
      <c r="N1019" s="251">
        <v>17</v>
      </c>
      <c r="EZ1019" s="149"/>
      <c r="FA1019" s="231"/>
      <c r="FB1019" s="231"/>
      <c r="FC1019" s="231"/>
      <c r="FD1019" s="231"/>
      <c r="FG1019" s="164" t="s">
        <v>79</v>
      </c>
      <c r="FJ1019" s="231"/>
      <c r="FL1019" s="231"/>
    </row>
    <row r="1020" spans="1:168" s="117" customFormat="1" ht="15" x14ac:dyDescent="0.25">
      <c r="A1020" s="244"/>
      <c r="B1020" s="243" t="s">
        <v>80</v>
      </c>
      <c r="C1020" s="341" t="s">
        <v>81</v>
      </c>
      <c r="D1020" s="341"/>
      <c r="E1020" s="341"/>
      <c r="F1020" s="245"/>
      <c r="G1020" s="246"/>
      <c r="H1020" s="246"/>
      <c r="I1020" s="246"/>
      <c r="J1020" s="249">
        <v>9</v>
      </c>
      <c r="K1020" s="248">
        <v>1.1499999999999999</v>
      </c>
      <c r="L1020" s="249">
        <v>0.04</v>
      </c>
      <c r="M1020" s="248">
        <v>49.45</v>
      </c>
      <c r="N1020" s="251">
        <v>1.98</v>
      </c>
      <c r="EZ1020" s="149"/>
      <c r="FA1020" s="231"/>
      <c r="FB1020" s="231"/>
      <c r="FC1020" s="231"/>
      <c r="FD1020" s="231"/>
      <c r="FG1020" s="164" t="s">
        <v>81</v>
      </c>
      <c r="FJ1020" s="231"/>
      <c r="FL1020" s="231"/>
    </row>
    <row r="1021" spans="1:168" s="117" customFormat="1" ht="15" x14ac:dyDescent="0.25">
      <c r="A1021" s="244"/>
      <c r="B1021" s="243" t="s">
        <v>82</v>
      </c>
      <c r="C1021" s="341" t="s">
        <v>83</v>
      </c>
      <c r="D1021" s="341"/>
      <c r="E1021" s="341"/>
      <c r="F1021" s="245"/>
      <c r="G1021" s="246"/>
      <c r="H1021" s="246"/>
      <c r="I1021" s="246"/>
      <c r="J1021" s="247">
        <v>2732.35</v>
      </c>
      <c r="K1021" s="246"/>
      <c r="L1021" s="249">
        <v>11.75</v>
      </c>
      <c r="M1021" s="248">
        <v>9.1199999999999992</v>
      </c>
      <c r="N1021" s="251">
        <v>107.16</v>
      </c>
      <c r="EZ1021" s="149"/>
      <c r="FA1021" s="231"/>
      <c r="FB1021" s="231"/>
      <c r="FC1021" s="231"/>
      <c r="FD1021" s="231"/>
      <c r="FG1021" s="164" t="s">
        <v>83</v>
      </c>
      <c r="FJ1021" s="231"/>
      <c r="FL1021" s="231"/>
    </row>
    <row r="1022" spans="1:168" s="117" customFormat="1" ht="15" x14ac:dyDescent="0.25">
      <c r="A1022" s="252"/>
      <c r="B1022" s="243"/>
      <c r="C1022" s="341" t="s">
        <v>65</v>
      </c>
      <c r="D1022" s="341"/>
      <c r="E1022" s="341"/>
      <c r="F1022" s="245" t="s">
        <v>66</v>
      </c>
      <c r="G1022" s="248">
        <v>219.68</v>
      </c>
      <c r="H1022" s="248">
        <v>1.1499999999999999</v>
      </c>
      <c r="I1022" s="253">
        <v>1.0863176000000001</v>
      </c>
      <c r="J1022" s="254"/>
      <c r="K1022" s="246"/>
      <c r="L1022" s="254"/>
      <c r="M1022" s="246"/>
      <c r="N1022" s="255"/>
      <c r="EZ1022" s="149"/>
      <c r="FA1022" s="231"/>
      <c r="FB1022" s="231"/>
      <c r="FC1022" s="231"/>
      <c r="FD1022" s="231"/>
      <c r="FH1022" s="164" t="s">
        <v>65</v>
      </c>
      <c r="FJ1022" s="231"/>
      <c r="FL1022" s="231"/>
    </row>
    <row r="1023" spans="1:168" s="117" customFormat="1" ht="15" x14ac:dyDescent="0.25">
      <c r="A1023" s="252"/>
      <c r="B1023" s="243"/>
      <c r="C1023" s="341" t="s">
        <v>84</v>
      </c>
      <c r="D1023" s="341"/>
      <c r="E1023" s="341"/>
      <c r="F1023" s="245" t="s">
        <v>66</v>
      </c>
      <c r="G1023" s="248">
        <v>0.71</v>
      </c>
      <c r="H1023" s="248">
        <v>1.1499999999999999</v>
      </c>
      <c r="I1023" s="274">
        <v>3.5109999999999998E-3</v>
      </c>
      <c r="J1023" s="254"/>
      <c r="K1023" s="246"/>
      <c r="L1023" s="254"/>
      <c r="M1023" s="246"/>
      <c r="N1023" s="255"/>
      <c r="EZ1023" s="149"/>
      <c r="FA1023" s="231"/>
      <c r="FB1023" s="231"/>
      <c r="FC1023" s="231"/>
      <c r="FD1023" s="231"/>
      <c r="FH1023" s="164" t="s">
        <v>84</v>
      </c>
      <c r="FJ1023" s="231"/>
      <c r="FL1023" s="231"/>
    </row>
    <row r="1024" spans="1:168" s="117" customFormat="1" ht="15" x14ac:dyDescent="0.25">
      <c r="A1024" s="240"/>
      <c r="B1024" s="243"/>
      <c r="C1024" s="344" t="s">
        <v>67</v>
      </c>
      <c r="D1024" s="344"/>
      <c r="E1024" s="344"/>
      <c r="F1024" s="256"/>
      <c r="G1024" s="257"/>
      <c r="H1024" s="257"/>
      <c r="I1024" s="257"/>
      <c r="J1024" s="258">
        <v>5058.38</v>
      </c>
      <c r="K1024" s="257"/>
      <c r="L1024" s="259">
        <v>23.25</v>
      </c>
      <c r="M1024" s="257"/>
      <c r="N1024" s="275">
        <v>634.98</v>
      </c>
      <c r="EZ1024" s="149"/>
      <c r="FA1024" s="231"/>
      <c r="FB1024" s="231"/>
      <c r="FC1024" s="231"/>
      <c r="FD1024" s="231"/>
      <c r="FI1024" s="164" t="s">
        <v>67</v>
      </c>
      <c r="FJ1024" s="231"/>
      <c r="FL1024" s="231"/>
    </row>
    <row r="1025" spans="1:168" s="117" customFormat="1" ht="15" x14ac:dyDescent="0.25">
      <c r="A1025" s="252"/>
      <c r="B1025" s="243"/>
      <c r="C1025" s="341" t="s">
        <v>68</v>
      </c>
      <c r="D1025" s="341"/>
      <c r="E1025" s="341"/>
      <c r="F1025" s="245"/>
      <c r="G1025" s="246"/>
      <c r="H1025" s="246"/>
      <c r="I1025" s="246"/>
      <c r="J1025" s="254"/>
      <c r="K1025" s="246"/>
      <c r="L1025" s="249">
        <v>10.37</v>
      </c>
      <c r="M1025" s="246"/>
      <c r="N1025" s="251">
        <v>512.79999999999995</v>
      </c>
      <c r="EZ1025" s="149"/>
      <c r="FA1025" s="231"/>
      <c r="FB1025" s="231"/>
      <c r="FC1025" s="231"/>
      <c r="FD1025" s="231"/>
      <c r="FH1025" s="164" t="s">
        <v>68</v>
      </c>
      <c r="FJ1025" s="231"/>
      <c r="FL1025" s="231"/>
    </row>
    <row r="1026" spans="1:168" s="117" customFormat="1" ht="23.25" x14ac:dyDescent="0.25">
      <c r="A1026" s="252"/>
      <c r="B1026" s="243" t="s">
        <v>626</v>
      </c>
      <c r="C1026" s="341" t="s">
        <v>627</v>
      </c>
      <c r="D1026" s="341"/>
      <c r="E1026" s="341"/>
      <c r="F1026" s="245" t="s">
        <v>71</v>
      </c>
      <c r="G1026" s="261">
        <v>126</v>
      </c>
      <c r="H1026" s="246"/>
      <c r="I1026" s="261">
        <v>126</v>
      </c>
      <c r="J1026" s="254"/>
      <c r="K1026" s="246"/>
      <c r="L1026" s="249">
        <v>13.07</v>
      </c>
      <c r="M1026" s="246"/>
      <c r="N1026" s="251">
        <v>646.13</v>
      </c>
      <c r="EZ1026" s="149"/>
      <c r="FA1026" s="231"/>
      <c r="FB1026" s="231"/>
      <c r="FC1026" s="231"/>
      <c r="FD1026" s="231"/>
      <c r="FH1026" s="164" t="s">
        <v>627</v>
      </c>
      <c r="FJ1026" s="231"/>
      <c r="FL1026" s="231"/>
    </row>
    <row r="1027" spans="1:168" s="117" customFormat="1" ht="23.25" x14ac:dyDescent="0.25">
      <c r="A1027" s="252"/>
      <c r="B1027" s="243" t="s">
        <v>628</v>
      </c>
      <c r="C1027" s="341" t="s">
        <v>629</v>
      </c>
      <c r="D1027" s="341"/>
      <c r="E1027" s="341"/>
      <c r="F1027" s="245" t="s">
        <v>71</v>
      </c>
      <c r="G1027" s="261">
        <v>68</v>
      </c>
      <c r="H1027" s="246"/>
      <c r="I1027" s="261">
        <v>68</v>
      </c>
      <c r="J1027" s="254"/>
      <c r="K1027" s="246"/>
      <c r="L1027" s="249">
        <v>7.05</v>
      </c>
      <c r="M1027" s="246"/>
      <c r="N1027" s="251">
        <v>348.7</v>
      </c>
      <c r="EZ1027" s="149"/>
      <c r="FA1027" s="231"/>
      <c r="FB1027" s="231"/>
      <c r="FC1027" s="231"/>
      <c r="FD1027" s="231"/>
      <c r="FH1027" s="164" t="s">
        <v>629</v>
      </c>
      <c r="FJ1027" s="231"/>
      <c r="FL1027" s="231"/>
    </row>
    <row r="1028" spans="1:168" s="117" customFormat="1" ht="15" x14ac:dyDescent="0.25">
      <c r="A1028" s="262"/>
      <c r="B1028" s="263"/>
      <c r="C1028" s="342" t="s">
        <v>74</v>
      </c>
      <c r="D1028" s="342"/>
      <c r="E1028" s="342"/>
      <c r="F1028" s="234"/>
      <c r="G1028" s="235"/>
      <c r="H1028" s="235"/>
      <c r="I1028" s="235"/>
      <c r="J1028" s="238"/>
      <c r="K1028" s="235"/>
      <c r="L1028" s="264">
        <v>43.37</v>
      </c>
      <c r="M1028" s="257"/>
      <c r="N1028" s="265">
        <v>1629.81</v>
      </c>
      <c r="EZ1028" s="149"/>
      <c r="FA1028" s="231"/>
      <c r="FB1028" s="231"/>
      <c r="FC1028" s="231"/>
      <c r="FD1028" s="231"/>
      <c r="FJ1028" s="231" t="s">
        <v>74</v>
      </c>
      <c r="FL1028" s="231"/>
    </row>
    <row r="1029" spans="1:168" s="117" customFormat="1" ht="33.75" x14ac:dyDescent="0.25">
      <c r="A1029" s="232" t="s">
        <v>815</v>
      </c>
      <c r="B1029" s="233" t="s">
        <v>589</v>
      </c>
      <c r="C1029" s="342" t="s">
        <v>590</v>
      </c>
      <c r="D1029" s="342"/>
      <c r="E1029" s="342"/>
      <c r="F1029" s="234" t="s">
        <v>118</v>
      </c>
      <c r="G1029" s="235">
        <v>8</v>
      </c>
      <c r="H1029" s="236">
        <v>1</v>
      </c>
      <c r="I1029" s="236">
        <v>8</v>
      </c>
      <c r="J1029" s="264">
        <v>87.35</v>
      </c>
      <c r="K1029" s="266">
        <v>1.04236</v>
      </c>
      <c r="L1029" s="264">
        <v>728.4</v>
      </c>
      <c r="M1029" s="268">
        <v>9.1199999999999992</v>
      </c>
      <c r="N1029" s="265">
        <v>6643.01</v>
      </c>
      <c r="EZ1029" s="149"/>
      <c r="FA1029" s="231"/>
      <c r="FB1029" s="231" t="s">
        <v>590</v>
      </c>
      <c r="FC1029" s="231" t="s">
        <v>9</v>
      </c>
      <c r="FD1029" s="231" t="s">
        <v>9</v>
      </c>
      <c r="FJ1029" s="231"/>
      <c r="FL1029" s="231"/>
    </row>
    <row r="1030" spans="1:168" s="117" customFormat="1" ht="15" x14ac:dyDescent="0.25">
      <c r="A1030" s="240"/>
      <c r="B1030" s="241"/>
      <c r="C1030" s="341" t="s">
        <v>678</v>
      </c>
      <c r="D1030" s="341"/>
      <c r="E1030" s="341"/>
      <c r="F1030" s="341"/>
      <c r="G1030" s="341"/>
      <c r="H1030" s="341"/>
      <c r="I1030" s="341"/>
      <c r="J1030" s="341"/>
      <c r="K1030" s="341"/>
      <c r="L1030" s="341"/>
      <c r="M1030" s="341"/>
      <c r="N1030" s="343"/>
      <c r="EZ1030" s="149"/>
      <c r="FA1030" s="231"/>
      <c r="FB1030" s="231"/>
      <c r="FC1030" s="231"/>
      <c r="FD1030" s="231"/>
      <c r="FJ1030" s="231"/>
      <c r="FK1030" s="164" t="s">
        <v>678</v>
      </c>
      <c r="FL1030" s="231"/>
    </row>
    <row r="1031" spans="1:168" s="117" customFormat="1" ht="15" x14ac:dyDescent="0.25">
      <c r="A1031" s="242"/>
      <c r="B1031" s="243"/>
      <c r="C1031" s="336" t="s">
        <v>631</v>
      </c>
      <c r="D1031" s="336"/>
      <c r="E1031" s="336"/>
      <c r="F1031" s="336"/>
      <c r="G1031" s="336"/>
      <c r="H1031" s="336"/>
      <c r="I1031" s="336"/>
      <c r="J1031" s="336"/>
      <c r="K1031" s="336"/>
      <c r="L1031" s="336"/>
      <c r="M1031" s="336"/>
      <c r="N1031" s="345"/>
      <c r="EZ1031" s="149"/>
      <c r="FA1031" s="231"/>
      <c r="FB1031" s="231"/>
      <c r="FC1031" s="231"/>
      <c r="FD1031" s="231"/>
      <c r="FF1031" s="164" t="s">
        <v>631</v>
      </c>
      <c r="FJ1031" s="231"/>
      <c r="FL1031" s="231"/>
    </row>
    <row r="1032" spans="1:168" s="117" customFormat="1" ht="15" x14ac:dyDescent="0.25">
      <c r="A1032" s="242"/>
      <c r="B1032" s="243"/>
      <c r="C1032" s="336" t="s">
        <v>632</v>
      </c>
      <c r="D1032" s="336"/>
      <c r="E1032" s="336"/>
      <c r="F1032" s="336"/>
      <c r="G1032" s="336"/>
      <c r="H1032" s="336"/>
      <c r="I1032" s="336"/>
      <c r="J1032" s="336"/>
      <c r="K1032" s="336"/>
      <c r="L1032" s="336"/>
      <c r="M1032" s="336"/>
      <c r="N1032" s="345"/>
      <c r="EZ1032" s="149"/>
      <c r="FA1032" s="231"/>
      <c r="FB1032" s="231"/>
      <c r="FC1032" s="231"/>
      <c r="FD1032" s="231"/>
      <c r="FF1032" s="164" t="s">
        <v>632</v>
      </c>
      <c r="FJ1032" s="231"/>
      <c r="FL1032" s="231"/>
    </row>
    <row r="1033" spans="1:168" s="117" customFormat="1" ht="15" x14ac:dyDescent="0.25">
      <c r="A1033" s="262"/>
      <c r="B1033" s="263"/>
      <c r="C1033" s="342" t="s">
        <v>74</v>
      </c>
      <c r="D1033" s="342"/>
      <c r="E1033" s="342"/>
      <c r="F1033" s="234"/>
      <c r="G1033" s="235"/>
      <c r="H1033" s="235"/>
      <c r="I1033" s="235"/>
      <c r="J1033" s="238"/>
      <c r="K1033" s="235"/>
      <c r="L1033" s="264">
        <v>728.4</v>
      </c>
      <c r="M1033" s="257"/>
      <c r="N1033" s="265">
        <v>6643.01</v>
      </c>
      <c r="EZ1033" s="149"/>
      <c r="FA1033" s="231"/>
      <c r="FB1033" s="231"/>
      <c r="FC1033" s="231"/>
      <c r="FD1033" s="231"/>
      <c r="FJ1033" s="231" t="s">
        <v>74</v>
      </c>
      <c r="FL1033" s="231"/>
    </row>
    <row r="1034" spans="1:168" s="117" customFormat="1" ht="34.5" x14ac:dyDescent="0.25">
      <c r="A1034" s="232" t="s">
        <v>816</v>
      </c>
      <c r="B1034" s="233" t="s">
        <v>673</v>
      </c>
      <c r="C1034" s="342" t="s">
        <v>674</v>
      </c>
      <c r="D1034" s="342"/>
      <c r="E1034" s="342"/>
      <c r="F1034" s="234" t="s">
        <v>253</v>
      </c>
      <c r="G1034" s="235">
        <v>3.3099999999999997E-2</v>
      </c>
      <c r="H1034" s="236">
        <v>1</v>
      </c>
      <c r="I1034" s="237">
        <v>3.3099999999999997E-2</v>
      </c>
      <c r="J1034" s="238"/>
      <c r="K1034" s="235"/>
      <c r="L1034" s="238"/>
      <c r="M1034" s="235"/>
      <c r="N1034" s="239"/>
      <c r="EZ1034" s="149"/>
      <c r="FA1034" s="231"/>
      <c r="FB1034" s="231" t="s">
        <v>674</v>
      </c>
      <c r="FC1034" s="231" t="s">
        <v>9</v>
      </c>
      <c r="FD1034" s="231" t="s">
        <v>9</v>
      </c>
      <c r="FJ1034" s="231"/>
      <c r="FL1034" s="231"/>
    </row>
    <row r="1035" spans="1:168" s="117" customFormat="1" ht="15" x14ac:dyDescent="0.25">
      <c r="A1035" s="240"/>
      <c r="B1035" s="241"/>
      <c r="C1035" s="341" t="s">
        <v>817</v>
      </c>
      <c r="D1035" s="341"/>
      <c r="E1035" s="341"/>
      <c r="F1035" s="341"/>
      <c r="G1035" s="341"/>
      <c r="H1035" s="341"/>
      <c r="I1035" s="341"/>
      <c r="J1035" s="341"/>
      <c r="K1035" s="341"/>
      <c r="L1035" s="341"/>
      <c r="M1035" s="341"/>
      <c r="N1035" s="343"/>
      <c r="EZ1035" s="149"/>
      <c r="FA1035" s="231"/>
      <c r="FB1035" s="231"/>
      <c r="FC1035" s="231"/>
      <c r="FD1035" s="231"/>
      <c r="FE1035" s="164" t="s">
        <v>817</v>
      </c>
      <c r="FJ1035" s="231"/>
      <c r="FL1035" s="231"/>
    </row>
    <row r="1036" spans="1:168" s="117" customFormat="1" ht="68.25" x14ac:dyDescent="0.25">
      <c r="A1036" s="242"/>
      <c r="B1036" s="243" t="s">
        <v>624</v>
      </c>
      <c r="C1036" s="336" t="s">
        <v>625</v>
      </c>
      <c r="D1036" s="336"/>
      <c r="E1036" s="336"/>
      <c r="F1036" s="336"/>
      <c r="G1036" s="336"/>
      <c r="H1036" s="336"/>
      <c r="I1036" s="336"/>
      <c r="J1036" s="336"/>
      <c r="K1036" s="336"/>
      <c r="L1036" s="336"/>
      <c r="M1036" s="336"/>
      <c r="N1036" s="345"/>
      <c r="EZ1036" s="149"/>
      <c r="FA1036" s="231"/>
      <c r="FB1036" s="231"/>
      <c r="FC1036" s="231"/>
      <c r="FD1036" s="231"/>
      <c r="FF1036" s="164" t="s">
        <v>625</v>
      </c>
      <c r="FJ1036" s="231"/>
      <c r="FL1036" s="231"/>
    </row>
    <row r="1037" spans="1:168" s="117" customFormat="1" ht="15" x14ac:dyDescent="0.25">
      <c r="A1037" s="244"/>
      <c r="B1037" s="243" t="s">
        <v>57</v>
      </c>
      <c r="C1037" s="341" t="s">
        <v>64</v>
      </c>
      <c r="D1037" s="341"/>
      <c r="E1037" s="341"/>
      <c r="F1037" s="245"/>
      <c r="G1037" s="246"/>
      <c r="H1037" s="246"/>
      <c r="I1037" s="246"/>
      <c r="J1037" s="249">
        <v>507.6</v>
      </c>
      <c r="K1037" s="248">
        <v>1.1499999999999999</v>
      </c>
      <c r="L1037" s="249">
        <v>19.32</v>
      </c>
      <c r="M1037" s="248">
        <v>49.45</v>
      </c>
      <c r="N1037" s="251">
        <v>955.37</v>
      </c>
      <c r="EZ1037" s="149"/>
      <c r="FA1037" s="231"/>
      <c r="FB1037" s="231"/>
      <c r="FC1037" s="231"/>
      <c r="FD1037" s="231"/>
      <c r="FG1037" s="164" t="s">
        <v>64</v>
      </c>
      <c r="FJ1037" s="231"/>
      <c r="FL1037" s="231"/>
    </row>
    <row r="1038" spans="1:168" s="117" customFormat="1" ht="15" x14ac:dyDescent="0.25">
      <c r="A1038" s="244"/>
      <c r="B1038" s="243" t="s">
        <v>75</v>
      </c>
      <c r="C1038" s="341" t="s">
        <v>79</v>
      </c>
      <c r="D1038" s="341"/>
      <c r="E1038" s="341"/>
      <c r="F1038" s="245"/>
      <c r="G1038" s="246"/>
      <c r="H1038" s="246"/>
      <c r="I1038" s="246"/>
      <c r="J1038" s="249">
        <v>311.27999999999997</v>
      </c>
      <c r="K1038" s="248">
        <v>1.1499999999999999</v>
      </c>
      <c r="L1038" s="249">
        <v>11.85</v>
      </c>
      <c r="M1038" s="248">
        <v>14.53</v>
      </c>
      <c r="N1038" s="251">
        <v>172.18</v>
      </c>
      <c r="EZ1038" s="149"/>
      <c r="FA1038" s="231"/>
      <c r="FB1038" s="231"/>
      <c r="FC1038" s="231"/>
      <c r="FD1038" s="231"/>
      <c r="FG1038" s="164" t="s">
        <v>79</v>
      </c>
      <c r="FJ1038" s="231"/>
      <c r="FL1038" s="231"/>
    </row>
    <row r="1039" spans="1:168" s="117" customFormat="1" ht="15" x14ac:dyDescent="0.25">
      <c r="A1039" s="244"/>
      <c r="B1039" s="243" t="s">
        <v>80</v>
      </c>
      <c r="C1039" s="341" t="s">
        <v>81</v>
      </c>
      <c r="D1039" s="341"/>
      <c r="E1039" s="341"/>
      <c r="F1039" s="245"/>
      <c r="G1039" s="246"/>
      <c r="H1039" s="246"/>
      <c r="I1039" s="246"/>
      <c r="J1039" s="249">
        <v>31.38</v>
      </c>
      <c r="K1039" s="248">
        <v>1.1499999999999999</v>
      </c>
      <c r="L1039" s="249">
        <v>1.19</v>
      </c>
      <c r="M1039" s="248">
        <v>49.45</v>
      </c>
      <c r="N1039" s="251">
        <v>58.85</v>
      </c>
      <c r="EZ1039" s="149"/>
      <c r="FA1039" s="231"/>
      <c r="FB1039" s="231"/>
      <c r="FC1039" s="231"/>
      <c r="FD1039" s="231"/>
      <c r="FG1039" s="164" t="s">
        <v>81</v>
      </c>
      <c r="FJ1039" s="231"/>
      <c r="FL1039" s="231"/>
    </row>
    <row r="1040" spans="1:168" s="117" customFormat="1" ht="15" x14ac:dyDescent="0.25">
      <c r="A1040" s="244"/>
      <c r="B1040" s="243" t="s">
        <v>82</v>
      </c>
      <c r="C1040" s="341" t="s">
        <v>83</v>
      </c>
      <c r="D1040" s="341"/>
      <c r="E1040" s="341"/>
      <c r="F1040" s="245"/>
      <c r="G1040" s="246"/>
      <c r="H1040" s="246"/>
      <c r="I1040" s="246"/>
      <c r="J1040" s="249">
        <v>68.63</v>
      </c>
      <c r="K1040" s="246"/>
      <c r="L1040" s="249">
        <v>2.27</v>
      </c>
      <c r="M1040" s="248">
        <v>9.1199999999999992</v>
      </c>
      <c r="N1040" s="251">
        <v>20.7</v>
      </c>
      <c r="EZ1040" s="149"/>
      <c r="FA1040" s="231"/>
      <c r="FB1040" s="231"/>
      <c r="FC1040" s="231"/>
      <c r="FD1040" s="231"/>
      <c r="FG1040" s="164" t="s">
        <v>83</v>
      </c>
      <c r="FJ1040" s="231"/>
      <c r="FL1040" s="231"/>
    </row>
    <row r="1041" spans="1:168" s="117" customFormat="1" ht="15" x14ac:dyDescent="0.25">
      <c r="A1041" s="252"/>
      <c r="B1041" s="243"/>
      <c r="C1041" s="341" t="s">
        <v>65</v>
      </c>
      <c r="D1041" s="341"/>
      <c r="E1041" s="341"/>
      <c r="F1041" s="245" t="s">
        <v>66</v>
      </c>
      <c r="G1041" s="261">
        <v>54</v>
      </c>
      <c r="H1041" s="248">
        <v>1.1499999999999999</v>
      </c>
      <c r="I1041" s="272">
        <v>2.0555099999999999</v>
      </c>
      <c r="J1041" s="254"/>
      <c r="K1041" s="246"/>
      <c r="L1041" s="254"/>
      <c r="M1041" s="246"/>
      <c r="N1041" s="255"/>
      <c r="EZ1041" s="149"/>
      <c r="FA1041" s="231"/>
      <c r="FB1041" s="231"/>
      <c r="FC1041" s="231"/>
      <c r="FD1041" s="231"/>
      <c r="FH1041" s="164" t="s">
        <v>65</v>
      </c>
      <c r="FJ1041" s="231"/>
      <c r="FL1041" s="231"/>
    </row>
    <row r="1042" spans="1:168" s="117" customFormat="1" ht="15" x14ac:dyDescent="0.25">
      <c r="A1042" s="252"/>
      <c r="B1042" s="243"/>
      <c r="C1042" s="341" t="s">
        <v>84</v>
      </c>
      <c r="D1042" s="341"/>
      <c r="E1042" s="341"/>
      <c r="F1042" s="245" t="s">
        <v>66</v>
      </c>
      <c r="G1042" s="271">
        <v>2.5</v>
      </c>
      <c r="H1042" s="248">
        <v>1.1499999999999999</v>
      </c>
      <c r="I1042" s="253">
        <v>9.5162499999999997E-2</v>
      </c>
      <c r="J1042" s="254"/>
      <c r="K1042" s="246"/>
      <c r="L1042" s="254"/>
      <c r="M1042" s="246"/>
      <c r="N1042" s="255"/>
      <c r="EZ1042" s="149"/>
      <c r="FA1042" s="231"/>
      <c r="FB1042" s="231"/>
      <c r="FC1042" s="231"/>
      <c r="FD1042" s="231"/>
      <c r="FH1042" s="164" t="s">
        <v>84</v>
      </c>
      <c r="FJ1042" s="231"/>
      <c r="FL1042" s="231"/>
    </row>
    <row r="1043" spans="1:168" s="117" customFormat="1" ht="15" x14ac:dyDescent="0.25">
      <c r="A1043" s="240"/>
      <c r="B1043" s="243"/>
      <c r="C1043" s="344" t="s">
        <v>67</v>
      </c>
      <c r="D1043" s="344"/>
      <c r="E1043" s="344"/>
      <c r="F1043" s="256"/>
      <c r="G1043" s="257"/>
      <c r="H1043" s="257"/>
      <c r="I1043" s="257"/>
      <c r="J1043" s="259">
        <v>887.51</v>
      </c>
      <c r="K1043" s="257"/>
      <c r="L1043" s="259">
        <v>33.44</v>
      </c>
      <c r="M1043" s="257"/>
      <c r="N1043" s="260">
        <v>1148.25</v>
      </c>
      <c r="EZ1043" s="149"/>
      <c r="FA1043" s="231"/>
      <c r="FB1043" s="231"/>
      <c r="FC1043" s="231"/>
      <c r="FD1043" s="231"/>
      <c r="FI1043" s="164" t="s">
        <v>67</v>
      </c>
      <c r="FJ1043" s="231"/>
      <c r="FL1043" s="231"/>
    </row>
    <row r="1044" spans="1:168" s="117" customFormat="1" ht="15" x14ac:dyDescent="0.25">
      <c r="A1044" s="252"/>
      <c r="B1044" s="243"/>
      <c r="C1044" s="341" t="s">
        <v>68</v>
      </c>
      <c r="D1044" s="341"/>
      <c r="E1044" s="341"/>
      <c r="F1044" s="245"/>
      <c r="G1044" s="246"/>
      <c r="H1044" s="246"/>
      <c r="I1044" s="246"/>
      <c r="J1044" s="254"/>
      <c r="K1044" s="246"/>
      <c r="L1044" s="249">
        <v>20.51</v>
      </c>
      <c r="M1044" s="246"/>
      <c r="N1044" s="250">
        <v>1014.22</v>
      </c>
      <c r="EZ1044" s="149"/>
      <c r="FA1044" s="231"/>
      <c r="FB1044" s="231"/>
      <c r="FC1044" s="231"/>
      <c r="FD1044" s="231"/>
      <c r="FH1044" s="164" t="s">
        <v>68</v>
      </c>
      <c r="FJ1044" s="231"/>
      <c r="FL1044" s="231"/>
    </row>
    <row r="1045" spans="1:168" s="117" customFormat="1" ht="23.25" x14ac:dyDescent="0.25">
      <c r="A1045" s="252"/>
      <c r="B1045" s="243" t="s">
        <v>649</v>
      </c>
      <c r="C1045" s="341" t="s">
        <v>650</v>
      </c>
      <c r="D1045" s="341"/>
      <c r="E1045" s="341"/>
      <c r="F1045" s="245" t="s">
        <v>71</v>
      </c>
      <c r="G1045" s="261">
        <v>97</v>
      </c>
      <c r="H1045" s="246"/>
      <c r="I1045" s="261">
        <v>97</v>
      </c>
      <c r="J1045" s="254"/>
      <c r="K1045" s="246"/>
      <c r="L1045" s="249">
        <v>19.89</v>
      </c>
      <c r="M1045" s="246"/>
      <c r="N1045" s="251">
        <v>983.79</v>
      </c>
      <c r="EZ1045" s="149"/>
      <c r="FA1045" s="231"/>
      <c r="FB1045" s="231"/>
      <c r="FC1045" s="231"/>
      <c r="FD1045" s="231"/>
      <c r="FH1045" s="164" t="s">
        <v>650</v>
      </c>
      <c r="FJ1045" s="231"/>
      <c r="FL1045" s="231"/>
    </row>
    <row r="1046" spans="1:168" s="117" customFormat="1" ht="23.25" x14ac:dyDescent="0.25">
      <c r="A1046" s="252"/>
      <c r="B1046" s="243" t="s">
        <v>651</v>
      </c>
      <c r="C1046" s="341" t="s">
        <v>652</v>
      </c>
      <c r="D1046" s="341"/>
      <c r="E1046" s="341"/>
      <c r="F1046" s="245" t="s">
        <v>71</v>
      </c>
      <c r="G1046" s="261">
        <v>51</v>
      </c>
      <c r="H1046" s="246"/>
      <c r="I1046" s="261">
        <v>51</v>
      </c>
      <c r="J1046" s="254"/>
      <c r="K1046" s="246"/>
      <c r="L1046" s="249">
        <v>10.46</v>
      </c>
      <c r="M1046" s="246"/>
      <c r="N1046" s="251">
        <v>517.25</v>
      </c>
      <c r="EZ1046" s="149"/>
      <c r="FA1046" s="231"/>
      <c r="FB1046" s="231"/>
      <c r="FC1046" s="231"/>
      <c r="FD1046" s="231"/>
      <c r="FH1046" s="164" t="s">
        <v>652</v>
      </c>
      <c r="FJ1046" s="231"/>
      <c r="FL1046" s="231"/>
    </row>
    <row r="1047" spans="1:168" s="117" customFormat="1" ht="15" x14ac:dyDescent="0.25">
      <c r="A1047" s="262"/>
      <c r="B1047" s="263"/>
      <c r="C1047" s="342" t="s">
        <v>74</v>
      </c>
      <c r="D1047" s="342"/>
      <c r="E1047" s="342"/>
      <c r="F1047" s="234"/>
      <c r="G1047" s="235"/>
      <c r="H1047" s="235"/>
      <c r="I1047" s="235"/>
      <c r="J1047" s="238"/>
      <c r="K1047" s="235"/>
      <c r="L1047" s="264">
        <v>63.79</v>
      </c>
      <c r="M1047" s="257"/>
      <c r="N1047" s="265">
        <v>2649.29</v>
      </c>
      <c r="EZ1047" s="149"/>
      <c r="FA1047" s="231"/>
      <c r="FB1047" s="231"/>
      <c r="FC1047" s="231"/>
      <c r="FD1047" s="231"/>
      <c r="FJ1047" s="231" t="s">
        <v>74</v>
      </c>
      <c r="FL1047" s="231"/>
    </row>
    <row r="1048" spans="1:168" s="117" customFormat="1" ht="45" x14ac:dyDescent="0.25">
      <c r="A1048" s="232" t="s">
        <v>818</v>
      </c>
      <c r="B1048" s="233" t="s">
        <v>560</v>
      </c>
      <c r="C1048" s="342" t="s">
        <v>559</v>
      </c>
      <c r="D1048" s="342"/>
      <c r="E1048" s="342"/>
      <c r="F1048" s="234" t="s">
        <v>118</v>
      </c>
      <c r="G1048" s="235">
        <v>4</v>
      </c>
      <c r="H1048" s="236">
        <v>1</v>
      </c>
      <c r="I1048" s="236">
        <v>4</v>
      </c>
      <c r="J1048" s="264">
        <v>463.27</v>
      </c>
      <c r="K1048" s="266">
        <v>1.04236</v>
      </c>
      <c r="L1048" s="267">
        <v>1931.58</v>
      </c>
      <c r="M1048" s="268">
        <v>9.1199999999999992</v>
      </c>
      <c r="N1048" s="265">
        <v>17616.009999999998</v>
      </c>
      <c r="EZ1048" s="149"/>
      <c r="FA1048" s="231"/>
      <c r="FB1048" s="231" t="s">
        <v>559</v>
      </c>
      <c r="FC1048" s="231" t="s">
        <v>9</v>
      </c>
      <c r="FD1048" s="231" t="s">
        <v>9</v>
      </c>
      <c r="FJ1048" s="231"/>
      <c r="FL1048" s="231"/>
    </row>
    <row r="1049" spans="1:168" s="117" customFormat="1" ht="15" x14ac:dyDescent="0.25">
      <c r="A1049" s="240"/>
      <c r="B1049" s="241"/>
      <c r="C1049" s="341" t="s">
        <v>676</v>
      </c>
      <c r="D1049" s="341"/>
      <c r="E1049" s="341"/>
      <c r="F1049" s="341"/>
      <c r="G1049" s="341"/>
      <c r="H1049" s="341"/>
      <c r="I1049" s="341"/>
      <c r="J1049" s="341"/>
      <c r="K1049" s="341"/>
      <c r="L1049" s="341"/>
      <c r="M1049" s="341"/>
      <c r="N1049" s="343"/>
      <c r="EZ1049" s="149"/>
      <c r="FA1049" s="231"/>
      <c r="FB1049" s="231"/>
      <c r="FC1049" s="231"/>
      <c r="FD1049" s="231"/>
      <c r="FJ1049" s="231"/>
      <c r="FK1049" s="164" t="s">
        <v>676</v>
      </c>
      <c r="FL1049" s="231"/>
    </row>
    <row r="1050" spans="1:168" s="117" customFormat="1" ht="15" x14ac:dyDescent="0.25">
      <c r="A1050" s="242"/>
      <c r="B1050" s="243"/>
      <c r="C1050" s="336" t="s">
        <v>631</v>
      </c>
      <c r="D1050" s="336"/>
      <c r="E1050" s="336"/>
      <c r="F1050" s="336"/>
      <c r="G1050" s="336"/>
      <c r="H1050" s="336"/>
      <c r="I1050" s="336"/>
      <c r="J1050" s="336"/>
      <c r="K1050" s="336"/>
      <c r="L1050" s="336"/>
      <c r="M1050" s="336"/>
      <c r="N1050" s="345"/>
      <c r="EZ1050" s="149"/>
      <c r="FA1050" s="231"/>
      <c r="FB1050" s="231"/>
      <c r="FC1050" s="231"/>
      <c r="FD1050" s="231"/>
      <c r="FF1050" s="164" t="s">
        <v>631</v>
      </c>
      <c r="FJ1050" s="231"/>
      <c r="FL1050" s="231"/>
    </row>
    <row r="1051" spans="1:168" s="117" customFormat="1" ht="15" x14ac:dyDescent="0.25">
      <c r="A1051" s="242"/>
      <c r="B1051" s="243"/>
      <c r="C1051" s="336" t="s">
        <v>632</v>
      </c>
      <c r="D1051" s="336"/>
      <c r="E1051" s="336"/>
      <c r="F1051" s="336"/>
      <c r="G1051" s="336"/>
      <c r="H1051" s="336"/>
      <c r="I1051" s="336"/>
      <c r="J1051" s="336"/>
      <c r="K1051" s="336"/>
      <c r="L1051" s="336"/>
      <c r="M1051" s="336"/>
      <c r="N1051" s="345"/>
      <c r="EZ1051" s="149"/>
      <c r="FA1051" s="231"/>
      <c r="FB1051" s="231"/>
      <c r="FC1051" s="231"/>
      <c r="FD1051" s="231"/>
      <c r="FF1051" s="164" t="s">
        <v>632</v>
      </c>
      <c r="FJ1051" s="231"/>
      <c r="FL1051" s="231"/>
    </row>
    <row r="1052" spans="1:168" s="117" customFormat="1" ht="15" x14ac:dyDescent="0.25">
      <c r="A1052" s="262"/>
      <c r="B1052" s="263"/>
      <c r="C1052" s="342" t="s">
        <v>74</v>
      </c>
      <c r="D1052" s="342"/>
      <c r="E1052" s="342"/>
      <c r="F1052" s="234"/>
      <c r="G1052" s="235"/>
      <c r="H1052" s="235"/>
      <c r="I1052" s="235"/>
      <c r="J1052" s="238"/>
      <c r="K1052" s="235"/>
      <c r="L1052" s="267">
        <v>1931.58</v>
      </c>
      <c r="M1052" s="257"/>
      <c r="N1052" s="265">
        <v>17616.009999999998</v>
      </c>
      <c r="EZ1052" s="149"/>
      <c r="FA1052" s="231"/>
      <c r="FB1052" s="231"/>
      <c r="FC1052" s="231"/>
      <c r="FD1052" s="231"/>
      <c r="FJ1052" s="231" t="s">
        <v>74</v>
      </c>
      <c r="FL1052" s="231"/>
    </row>
    <row r="1053" spans="1:168" s="117" customFormat="1" ht="45.75" x14ac:dyDescent="0.25">
      <c r="A1053" s="232" t="s">
        <v>819</v>
      </c>
      <c r="B1053" s="233" t="s">
        <v>673</v>
      </c>
      <c r="C1053" s="342" t="s">
        <v>820</v>
      </c>
      <c r="D1053" s="342"/>
      <c r="E1053" s="342"/>
      <c r="F1053" s="234" t="s">
        <v>253</v>
      </c>
      <c r="G1053" s="235">
        <v>2.2100000000000002E-2</v>
      </c>
      <c r="H1053" s="236">
        <v>1</v>
      </c>
      <c r="I1053" s="237">
        <v>2.2100000000000002E-2</v>
      </c>
      <c r="J1053" s="238"/>
      <c r="K1053" s="235"/>
      <c r="L1053" s="238"/>
      <c r="M1053" s="235"/>
      <c r="N1053" s="239"/>
      <c r="EZ1053" s="149"/>
      <c r="FA1053" s="231"/>
      <c r="FB1053" s="231" t="s">
        <v>820</v>
      </c>
      <c r="FC1053" s="231" t="s">
        <v>9</v>
      </c>
      <c r="FD1053" s="231" t="s">
        <v>9</v>
      </c>
      <c r="FJ1053" s="231"/>
      <c r="FL1053" s="231"/>
    </row>
    <row r="1054" spans="1:168" s="117" customFormat="1" ht="15" x14ac:dyDescent="0.25">
      <c r="A1054" s="240"/>
      <c r="B1054" s="241"/>
      <c r="C1054" s="341" t="s">
        <v>821</v>
      </c>
      <c r="D1054" s="341"/>
      <c r="E1054" s="341"/>
      <c r="F1054" s="341"/>
      <c r="G1054" s="341"/>
      <c r="H1054" s="341"/>
      <c r="I1054" s="341"/>
      <c r="J1054" s="341"/>
      <c r="K1054" s="341"/>
      <c r="L1054" s="341"/>
      <c r="M1054" s="341"/>
      <c r="N1054" s="343"/>
      <c r="EZ1054" s="149"/>
      <c r="FA1054" s="231"/>
      <c r="FB1054" s="231"/>
      <c r="FC1054" s="231"/>
      <c r="FD1054" s="231"/>
      <c r="FE1054" s="164" t="s">
        <v>821</v>
      </c>
      <c r="FJ1054" s="231"/>
      <c r="FL1054" s="231"/>
    </row>
    <row r="1055" spans="1:168" s="117" customFormat="1" ht="68.25" x14ac:dyDescent="0.25">
      <c r="A1055" s="242"/>
      <c r="B1055" s="243" t="s">
        <v>624</v>
      </c>
      <c r="C1055" s="336" t="s">
        <v>625</v>
      </c>
      <c r="D1055" s="336"/>
      <c r="E1055" s="336"/>
      <c r="F1055" s="336"/>
      <c r="G1055" s="336"/>
      <c r="H1055" s="336"/>
      <c r="I1055" s="336"/>
      <c r="J1055" s="336"/>
      <c r="K1055" s="336"/>
      <c r="L1055" s="336"/>
      <c r="M1055" s="336"/>
      <c r="N1055" s="345"/>
      <c r="EZ1055" s="149"/>
      <c r="FA1055" s="231"/>
      <c r="FB1055" s="231"/>
      <c r="FC1055" s="231"/>
      <c r="FD1055" s="231"/>
      <c r="FF1055" s="164" t="s">
        <v>625</v>
      </c>
      <c r="FJ1055" s="231"/>
      <c r="FL1055" s="231"/>
    </row>
    <row r="1056" spans="1:168" s="117" customFormat="1" ht="15" x14ac:dyDescent="0.25">
      <c r="A1056" s="242"/>
      <c r="B1056" s="243" t="s">
        <v>699</v>
      </c>
      <c r="C1056" s="336" t="s">
        <v>700</v>
      </c>
      <c r="D1056" s="336"/>
      <c r="E1056" s="336"/>
      <c r="F1056" s="336"/>
      <c r="G1056" s="336"/>
      <c r="H1056" s="336"/>
      <c r="I1056" s="336"/>
      <c r="J1056" s="336"/>
      <c r="K1056" s="336"/>
      <c r="L1056" s="336"/>
      <c r="M1056" s="336"/>
      <c r="N1056" s="345"/>
      <c r="EZ1056" s="149"/>
      <c r="FA1056" s="231"/>
      <c r="FB1056" s="231"/>
      <c r="FC1056" s="231"/>
      <c r="FD1056" s="231"/>
      <c r="FF1056" s="164" t="s">
        <v>700</v>
      </c>
      <c r="FJ1056" s="231"/>
      <c r="FL1056" s="231"/>
    </row>
    <row r="1057" spans="1:168" s="117" customFormat="1" ht="15" x14ac:dyDescent="0.25">
      <c r="A1057" s="244"/>
      <c r="B1057" s="243" t="s">
        <v>57</v>
      </c>
      <c r="C1057" s="341" t="s">
        <v>64</v>
      </c>
      <c r="D1057" s="341"/>
      <c r="E1057" s="341"/>
      <c r="F1057" s="245"/>
      <c r="G1057" s="246"/>
      <c r="H1057" s="246"/>
      <c r="I1057" s="246"/>
      <c r="J1057" s="249">
        <v>507.6</v>
      </c>
      <c r="K1057" s="269">
        <v>1.2649999999999999</v>
      </c>
      <c r="L1057" s="249">
        <v>14.19</v>
      </c>
      <c r="M1057" s="248">
        <v>49.45</v>
      </c>
      <c r="N1057" s="251">
        <v>701.7</v>
      </c>
      <c r="EZ1057" s="149"/>
      <c r="FA1057" s="231"/>
      <c r="FB1057" s="231"/>
      <c r="FC1057" s="231"/>
      <c r="FD1057" s="231"/>
      <c r="FG1057" s="164" t="s">
        <v>64</v>
      </c>
      <c r="FJ1057" s="231"/>
      <c r="FL1057" s="231"/>
    </row>
    <row r="1058" spans="1:168" s="117" customFormat="1" ht="15" x14ac:dyDescent="0.25">
      <c r="A1058" s="244"/>
      <c r="B1058" s="243" t="s">
        <v>75</v>
      </c>
      <c r="C1058" s="341" t="s">
        <v>79</v>
      </c>
      <c r="D1058" s="341"/>
      <c r="E1058" s="341"/>
      <c r="F1058" s="245"/>
      <c r="G1058" s="246"/>
      <c r="H1058" s="246"/>
      <c r="I1058" s="246"/>
      <c r="J1058" s="249">
        <v>311.27999999999997</v>
      </c>
      <c r="K1058" s="248">
        <v>1.1499999999999999</v>
      </c>
      <c r="L1058" s="249">
        <v>7.91</v>
      </c>
      <c r="M1058" s="248">
        <v>14.53</v>
      </c>
      <c r="N1058" s="251">
        <v>114.93</v>
      </c>
      <c r="EZ1058" s="149"/>
      <c r="FA1058" s="231"/>
      <c r="FB1058" s="231"/>
      <c r="FC1058" s="231"/>
      <c r="FD1058" s="231"/>
      <c r="FG1058" s="164" t="s">
        <v>79</v>
      </c>
      <c r="FJ1058" s="231"/>
      <c r="FL1058" s="231"/>
    </row>
    <row r="1059" spans="1:168" s="117" customFormat="1" ht="15" x14ac:dyDescent="0.25">
      <c r="A1059" s="244"/>
      <c r="B1059" s="243" t="s">
        <v>80</v>
      </c>
      <c r="C1059" s="341" t="s">
        <v>81</v>
      </c>
      <c r="D1059" s="341"/>
      <c r="E1059" s="341"/>
      <c r="F1059" s="245"/>
      <c r="G1059" s="246"/>
      <c r="H1059" s="246"/>
      <c r="I1059" s="246"/>
      <c r="J1059" s="249">
        <v>31.38</v>
      </c>
      <c r="K1059" s="248">
        <v>1.1499999999999999</v>
      </c>
      <c r="L1059" s="249">
        <v>0.8</v>
      </c>
      <c r="M1059" s="248">
        <v>49.45</v>
      </c>
      <c r="N1059" s="251">
        <v>39.56</v>
      </c>
      <c r="EZ1059" s="149"/>
      <c r="FA1059" s="231"/>
      <c r="FB1059" s="231"/>
      <c r="FC1059" s="231"/>
      <c r="FD1059" s="231"/>
      <c r="FG1059" s="164" t="s">
        <v>81</v>
      </c>
      <c r="FJ1059" s="231"/>
      <c r="FL1059" s="231"/>
    </row>
    <row r="1060" spans="1:168" s="117" customFormat="1" ht="15" x14ac:dyDescent="0.25">
      <c r="A1060" s="244"/>
      <c r="B1060" s="243" t="s">
        <v>82</v>
      </c>
      <c r="C1060" s="341" t="s">
        <v>83</v>
      </c>
      <c r="D1060" s="341"/>
      <c r="E1060" s="341"/>
      <c r="F1060" s="245"/>
      <c r="G1060" s="246"/>
      <c r="H1060" s="246"/>
      <c r="I1060" s="246"/>
      <c r="J1060" s="249">
        <v>68.63</v>
      </c>
      <c r="K1060" s="246"/>
      <c r="L1060" s="249">
        <v>1.52</v>
      </c>
      <c r="M1060" s="248">
        <v>9.1199999999999992</v>
      </c>
      <c r="N1060" s="251">
        <v>13.86</v>
      </c>
      <c r="EZ1060" s="149"/>
      <c r="FA1060" s="231"/>
      <c r="FB1060" s="231"/>
      <c r="FC1060" s="231"/>
      <c r="FD1060" s="231"/>
      <c r="FG1060" s="164" t="s">
        <v>83</v>
      </c>
      <c r="FJ1060" s="231"/>
      <c r="FL1060" s="231"/>
    </row>
    <row r="1061" spans="1:168" s="117" customFormat="1" ht="15" x14ac:dyDescent="0.25">
      <c r="A1061" s="252"/>
      <c r="B1061" s="243"/>
      <c r="C1061" s="341" t="s">
        <v>65</v>
      </c>
      <c r="D1061" s="341"/>
      <c r="E1061" s="341"/>
      <c r="F1061" s="245" t="s">
        <v>66</v>
      </c>
      <c r="G1061" s="261">
        <v>54</v>
      </c>
      <c r="H1061" s="269">
        <v>1.2649999999999999</v>
      </c>
      <c r="I1061" s="274">
        <v>1.5096510000000001</v>
      </c>
      <c r="J1061" s="254"/>
      <c r="K1061" s="246"/>
      <c r="L1061" s="254"/>
      <c r="M1061" s="246"/>
      <c r="N1061" s="255"/>
      <c r="EZ1061" s="149"/>
      <c r="FA1061" s="231"/>
      <c r="FB1061" s="231"/>
      <c r="FC1061" s="231"/>
      <c r="FD1061" s="231"/>
      <c r="FH1061" s="164" t="s">
        <v>65</v>
      </c>
      <c r="FJ1061" s="231"/>
      <c r="FL1061" s="231"/>
    </row>
    <row r="1062" spans="1:168" s="117" customFormat="1" ht="15" x14ac:dyDescent="0.25">
      <c r="A1062" s="252"/>
      <c r="B1062" s="243"/>
      <c r="C1062" s="341" t="s">
        <v>84</v>
      </c>
      <c r="D1062" s="341"/>
      <c r="E1062" s="341"/>
      <c r="F1062" s="245" t="s">
        <v>66</v>
      </c>
      <c r="G1062" s="271">
        <v>2.5</v>
      </c>
      <c r="H1062" s="248">
        <v>1.1499999999999999</v>
      </c>
      <c r="I1062" s="253">
        <v>6.3537499999999997E-2</v>
      </c>
      <c r="J1062" s="254"/>
      <c r="K1062" s="246"/>
      <c r="L1062" s="254"/>
      <c r="M1062" s="246"/>
      <c r="N1062" s="255"/>
      <c r="EZ1062" s="149"/>
      <c r="FA1062" s="231"/>
      <c r="FB1062" s="231"/>
      <c r="FC1062" s="231"/>
      <c r="FD1062" s="231"/>
      <c r="FH1062" s="164" t="s">
        <v>84</v>
      </c>
      <c r="FJ1062" s="231"/>
      <c r="FL1062" s="231"/>
    </row>
    <row r="1063" spans="1:168" s="117" customFormat="1" ht="15" x14ac:dyDescent="0.25">
      <c r="A1063" s="240"/>
      <c r="B1063" s="243"/>
      <c r="C1063" s="344" t="s">
        <v>67</v>
      </c>
      <c r="D1063" s="344"/>
      <c r="E1063" s="344"/>
      <c r="F1063" s="256"/>
      <c r="G1063" s="257"/>
      <c r="H1063" s="257"/>
      <c r="I1063" s="257"/>
      <c r="J1063" s="259">
        <v>887.51</v>
      </c>
      <c r="K1063" s="257"/>
      <c r="L1063" s="259">
        <v>23.62</v>
      </c>
      <c r="M1063" s="257"/>
      <c r="N1063" s="275">
        <v>830.49</v>
      </c>
      <c r="EZ1063" s="149"/>
      <c r="FA1063" s="231"/>
      <c r="FB1063" s="231"/>
      <c r="FC1063" s="231"/>
      <c r="FD1063" s="231"/>
      <c r="FI1063" s="164" t="s">
        <v>67</v>
      </c>
      <c r="FJ1063" s="231"/>
      <c r="FL1063" s="231"/>
    </row>
    <row r="1064" spans="1:168" s="117" customFormat="1" ht="15" x14ac:dyDescent="0.25">
      <c r="A1064" s="252"/>
      <c r="B1064" s="243"/>
      <c r="C1064" s="341" t="s">
        <v>68</v>
      </c>
      <c r="D1064" s="341"/>
      <c r="E1064" s="341"/>
      <c r="F1064" s="245"/>
      <c r="G1064" s="246"/>
      <c r="H1064" s="246"/>
      <c r="I1064" s="246"/>
      <c r="J1064" s="254"/>
      <c r="K1064" s="246"/>
      <c r="L1064" s="249">
        <v>14.99</v>
      </c>
      <c r="M1064" s="246"/>
      <c r="N1064" s="251">
        <v>741.26</v>
      </c>
      <c r="EZ1064" s="149"/>
      <c r="FA1064" s="231"/>
      <c r="FB1064" s="231"/>
      <c r="FC1064" s="231"/>
      <c r="FD1064" s="231"/>
      <c r="FH1064" s="164" t="s">
        <v>68</v>
      </c>
      <c r="FJ1064" s="231"/>
      <c r="FL1064" s="231"/>
    </row>
    <row r="1065" spans="1:168" s="117" customFormat="1" ht="23.25" x14ac:dyDescent="0.25">
      <c r="A1065" s="252"/>
      <c r="B1065" s="243" t="s">
        <v>649</v>
      </c>
      <c r="C1065" s="341" t="s">
        <v>650</v>
      </c>
      <c r="D1065" s="341"/>
      <c r="E1065" s="341"/>
      <c r="F1065" s="245" t="s">
        <v>71</v>
      </c>
      <c r="G1065" s="261">
        <v>97</v>
      </c>
      <c r="H1065" s="246"/>
      <c r="I1065" s="261">
        <v>97</v>
      </c>
      <c r="J1065" s="254"/>
      <c r="K1065" s="246"/>
      <c r="L1065" s="249">
        <v>14.54</v>
      </c>
      <c r="M1065" s="246"/>
      <c r="N1065" s="251">
        <v>719.02</v>
      </c>
      <c r="EZ1065" s="149"/>
      <c r="FA1065" s="231"/>
      <c r="FB1065" s="231"/>
      <c r="FC1065" s="231"/>
      <c r="FD1065" s="231"/>
      <c r="FH1065" s="164" t="s">
        <v>650</v>
      </c>
      <c r="FJ1065" s="231"/>
      <c r="FL1065" s="231"/>
    </row>
    <row r="1066" spans="1:168" s="117" customFormat="1" ht="23.25" x14ac:dyDescent="0.25">
      <c r="A1066" s="252"/>
      <c r="B1066" s="243" t="s">
        <v>651</v>
      </c>
      <c r="C1066" s="341" t="s">
        <v>652</v>
      </c>
      <c r="D1066" s="341"/>
      <c r="E1066" s="341"/>
      <c r="F1066" s="245" t="s">
        <v>71</v>
      </c>
      <c r="G1066" s="261">
        <v>51</v>
      </c>
      <c r="H1066" s="246"/>
      <c r="I1066" s="261">
        <v>51</v>
      </c>
      <c r="J1066" s="254"/>
      <c r="K1066" s="246"/>
      <c r="L1066" s="249">
        <v>7.64</v>
      </c>
      <c r="M1066" s="246"/>
      <c r="N1066" s="251">
        <v>378.04</v>
      </c>
      <c r="EZ1066" s="149"/>
      <c r="FA1066" s="231"/>
      <c r="FB1066" s="231"/>
      <c r="FC1066" s="231"/>
      <c r="FD1066" s="231"/>
      <c r="FH1066" s="164" t="s">
        <v>652</v>
      </c>
      <c r="FJ1066" s="231"/>
      <c r="FL1066" s="231"/>
    </row>
    <row r="1067" spans="1:168" s="117" customFormat="1" ht="15" x14ac:dyDescent="0.25">
      <c r="A1067" s="262"/>
      <c r="B1067" s="263"/>
      <c r="C1067" s="342" t="s">
        <v>74</v>
      </c>
      <c r="D1067" s="342"/>
      <c r="E1067" s="342"/>
      <c r="F1067" s="234"/>
      <c r="G1067" s="235"/>
      <c r="H1067" s="235"/>
      <c r="I1067" s="235"/>
      <c r="J1067" s="238"/>
      <c r="K1067" s="235"/>
      <c r="L1067" s="264">
        <v>45.8</v>
      </c>
      <c r="M1067" s="257"/>
      <c r="N1067" s="265">
        <v>1927.55</v>
      </c>
      <c r="EZ1067" s="149"/>
      <c r="FA1067" s="231"/>
      <c r="FB1067" s="231"/>
      <c r="FC1067" s="231"/>
      <c r="FD1067" s="231"/>
      <c r="FJ1067" s="231" t="s">
        <v>74</v>
      </c>
      <c r="FL1067" s="231"/>
    </row>
    <row r="1068" spans="1:168" s="117" customFormat="1" ht="45" x14ac:dyDescent="0.25">
      <c r="A1068" s="232" t="s">
        <v>822</v>
      </c>
      <c r="B1068" s="233" t="s">
        <v>560</v>
      </c>
      <c r="C1068" s="342" t="s">
        <v>559</v>
      </c>
      <c r="D1068" s="342"/>
      <c r="E1068" s="342"/>
      <c r="F1068" s="234" t="s">
        <v>118</v>
      </c>
      <c r="G1068" s="235">
        <v>2.7</v>
      </c>
      <c r="H1068" s="236">
        <v>1</v>
      </c>
      <c r="I1068" s="277">
        <v>2.7</v>
      </c>
      <c r="J1068" s="264">
        <v>463.27</v>
      </c>
      <c r="K1068" s="266">
        <v>1.04236</v>
      </c>
      <c r="L1068" s="267">
        <v>1303.81</v>
      </c>
      <c r="M1068" s="268">
        <v>9.1199999999999992</v>
      </c>
      <c r="N1068" s="265">
        <v>11890.75</v>
      </c>
      <c r="EZ1068" s="149"/>
      <c r="FA1068" s="231"/>
      <c r="FB1068" s="231" t="s">
        <v>559</v>
      </c>
      <c r="FC1068" s="231" t="s">
        <v>9</v>
      </c>
      <c r="FD1068" s="231" t="s">
        <v>9</v>
      </c>
      <c r="FJ1068" s="231"/>
      <c r="FL1068" s="231"/>
    </row>
    <row r="1069" spans="1:168" s="117" customFormat="1" ht="15" x14ac:dyDescent="0.25">
      <c r="A1069" s="240"/>
      <c r="B1069" s="241"/>
      <c r="C1069" s="341" t="s">
        <v>676</v>
      </c>
      <c r="D1069" s="341"/>
      <c r="E1069" s="341"/>
      <c r="F1069" s="341"/>
      <c r="G1069" s="341"/>
      <c r="H1069" s="341"/>
      <c r="I1069" s="341"/>
      <c r="J1069" s="341"/>
      <c r="K1069" s="341"/>
      <c r="L1069" s="341"/>
      <c r="M1069" s="341"/>
      <c r="N1069" s="343"/>
      <c r="EZ1069" s="149"/>
      <c r="FA1069" s="231"/>
      <c r="FB1069" s="231"/>
      <c r="FC1069" s="231"/>
      <c r="FD1069" s="231"/>
      <c r="FJ1069" s="231"/>
      <c r="FK1069" s="164" t="s">
        <v>676</v>
      </c>
      <c r="FL1069" s="231"/>
    </row>
    <row r="1070" spans="1:168" s="117" customFormat="1" ht="15" x14ac:dyDescent="0.25">
      <c r="A1070" s="242"/>
      <c r="B1070" s="243"/>
      <c r="C1070" s="336" t="s">
        <v>631</v>
      </c>
      <c r="D1070" s="336"/>
      <c r="E1070" s="336"/>
      <c r="F1070" s="336"/>
      <c r="G1070" s="336"/>
      <c r="H1070" s="336"/>
      <c r="I1070" s="336"/>
      <c r="J1070" s="336"/>
      <c r="K1070" s="336"/>
      <c r="L1070" s="336"/>
      <c r="M1070" s="336"/>
      <c r="N1070" s="345"/>
      <c r="EZ1070" s="149"/>
      <c r="FA1070" s="231"/>
      <c r="FB1070" s="231"/>
      <c r="FC1070" s="231"/>
      <c r="FD1070" s="231"/>
      <c r="FF1070" s="164" t="s">
        <v>631</v>
      </c>
      <c r="FJ1070" s="231"/>
      <c r="FL1070" s="231"/>
    </row>
    <row r="1071" spans="1:168" s="117" customFormat="1" ht="15" x14ac:dyDescent="0.25">
      <c r="A1071" s="242"/>
      <c r="B1071" s="243"/>
      <c r="C1071" s="336" t="s">
        <v>632</v>
      </c>
      <c r="D1071" s="336"/>
      <c r="E1071" s="336"/>
      <c r="F1071" s="336"/>
      <c r="G1071" s="336"/>
      <c r="H1071" s="336"/>
      <c r="I1071" s="336"/>
      <c r="J1071" s="336"/>
      <c r="K1071" s="336"/>
      <c r="L1071" s="336"/>
      <c r="M1071" s="336"/>
      <c r="N1071" s="345"/>
      <c r="EZ1071" s="149"/>
      <c r="FA1071" s="231"/>
      <c r="FB1071" s="231"/>
      <c r="FC1071" s="231"/>
      <c r="FD1071" s="231"/>
      <c r="FF1071" s="164" t="s">
        <v>632</v>
      </c>
      <c r="FJ1071" s="231"/>
      <c r="FL1071" s="231"/>
    </row>
    <row r="1072" spans="1:168" s="117" customFormat="1" ht="15" x14ac:dyDescent="0.25">
      <c r="A1072" s="262"/>
      <c r="B1072" s="263"/>
      <c r="C1072" s="342" t="s">
        <v>74</v>
      </c>
      <c r="D1072" s="342"/>
      <c r="E1072" s="342"/>
      <c r="F1072" s="234"/>
      <c r="G1072" s="235"/>
      <c r="H1072" s="235"/>
      <c r="I1072" s="235"/>
      <c r="J1072" s="238"/>
      <c r="K1072" s="235"/>
      <c r="L1072" s="267">
        <v>1303.81</v>
      </c>
      <c r="M1072" s="257"/>
      <c r="N1072" s="265">
        <v>11890.75</v>
      </c>
      <c r="EZ1072" s="149"/>
      <c r="FA1072" s="231"/>
      <c r="FB1072" s="231"/>
      <c r="FC1072" s="231"/>
      <c r="FD1072" s="231"/>
      <c r="FJ1072" s="231" t="s">
        <v>74</v>
      </c>
      <c r="FL1072" s="231"/>
    </row>
    <row r="1073" spans="1:168" s="117" customFormat="1" ht="15" x14ac:dyDescent="0.25">
      <c r="A1073" s="349" t="s">
        <v>679</v>
      </c>
      <c r="B1073" s="350"/>
      <c r="C1073" s="350"/>
      <c r="D1073" s="350"/>
      <c r="E1073" s="350"/>
      <c r="F1073" s="350"/>
      <c r="G1073" s="350"/>
      <c r="H1073" s="350"/>
      <c r="I1073" s="350"/>
      <c r="J1073" s="350"/>
      <c r="K1073" s="350"/>
      <c r="L1073" s="350"/>
      <c r="M1073" s="350"/>
      <c r="N1073" s="351"/>
      <c r="EZ1073" s="149"/>
      <c r="FA1073" s="231" t="s">
        <v>679</v>
      </c>
      <c r="FB1073" s="231"/>
      <c r="FC1073" s="231"/>
      <c r="FD1073" s="231"/>
      <c r="FJ1073" s="231"/>
      <c r="FL1073" s="231"/>
    </row>
    <row r="1074" spans="1:168" s="117" customFormat="1" ht="68.25" x14ac:dyDescent="0.25">
      <c r="A1074" s="232" t="s">
        <v>823</v>
      </c>
      <c r="B1074" s="233" t="s">
        <v>680</v>
      </c>
      <c r="C1074" s="342" t="s">
        <v>681</v>
      </c>
      <c r="D1074" s="342"/>
      <c r="E1074" s="342"/>
      <c r="F1074" s="234" t="s">
        <v>118</v>
      </c>
      <c r="G1074" s="235">
        <v>4</v>
      </c>
      <c r="H1074" s="236">
        <v>1</v>
      </c>
      <c r="I1074" s="236">
        <v>4</v>
      </c>
      <c r="J1074" s="238"/>
      <c r="K1074" s="235"/>
      <c r="L1074" s="238"/>
      <c r="M1074" s="235"/>
      <c r="N1074" s="239"/>
      <c r="EZ1074" s="149"/>
      <c r="FA1074" s="231"/>
      <c r="FB1074" s="231" t="s">
        <v>681</v>
      </c>
      <c r="FC1074" s="231" t="s">
        <v>9</v>
      </c>
      <c r="FD1074" s="231" t="s">
        <v>9</v>
      </c>
      <c r="FJ1074" s="231"/>
      <c r="FL1074" s="231"/>
    </row>
    <row r="1075" spans="1:168" s="117" customFormat="1" ht="68.25" x14ac:dyDescent="0.25">
      <c r="A1075" s="242"/>
      <c r="B1075" s="243" t="s">
        <v>624</v>
      </c>
      <c r="C1075" s="336" t="s">
        <v>625</v>
      </c>
      <c r="D1075" s="336"/>
      <c r="E1075" s="336"/>
      <c r="F1075" s="336"/>
      <c r="G1075" s="336"/>
      <c r="H1075" s="336"/>
      <c r="I1075" s="336"/>
      <c r="J1075" s="336"/>
      <c r="K1075" s="336"/>
      <c r="L1075" s="336"/>
      <c r="M1075" s="336"/>
      <c r="N1075" s="345"/>
      <c r="EZ1075" s="149"/>
      <c r="FA1075" s="231"/>
      <c r="FB1075" s="231"/>
      <c r="FC1075" s="231"/>
      <c r="FD1075" s="231"/>
      <c r="FF1075" s="164" t="s">
        <v>625</v>
      </c>
      <c r="FJ1075" s="231"/>
      <c r="FL1075" s="231"/>
    </row>
    <row r="1076" spans="1:168" s="117" customFormat="1" ht="15" x14ac:dyDescent="0.25">
      <c r="A1076" s="244"/>
      <c r="B1076" s="243" t="s">
        <v>57</v>
      </c>
      <c r="C1076" s="341" t="s">
        <v>64</v>
      </c>
      <c r="D1076" s="341"/>
      <c r="E1076" s="341"/>
      <c r="F1076" s="245"/>
      <c r="G1076" s="246"/>
      <c r="H1076" s="246"/>
      <c r="I1076" s="246"/>
      <c r="J1076" s="249">
        <v>12.97</v>
      </c>
      <c r="K1076" s="248">
        <v>1.1499999999999999</v>
      </c>
      <c r="L1076" s="249">
        <v>59.66</v>
      </c>
      <c r="M1076" s="248">
        <v>49.45</v>
      </c>
      <c r="N1076" s="250">
        <v>2950.19</v>
      </c>
      <c r="EZ1076" s="149"/>
      <c r="FA1076" s="231"/>
      <c r="FB1076" s="231"/>
      <c r="FC1076" s="231"/>
      <c r="FD1076" s="231"/>
      <c r="FG1076" s="164" t="s">
        <v>64</v>
      </c>
      <c r="FJ1076" s="231"/>
      <c r="FL1076" s="231"/>
    </row>
    <row r="1077" spans="1:168" s="117" customFormat="1" ht="15" x14ac:dyDescent="0.25">
      <c r="A1077" s="244"/>
      <c r="B1077" s="243" t="s">
        <v>82</v>
      </c>
      <c r="C1077" s="341" t="s">
        <v>83</v>
      </c>
      <c r="D1077" s="341"/>
      <c r="E1077" s="341"/>
      <c r="F1077" s="245"/>
      <c r="G1077" s="246"/>
      <c r="H1077" s="246"/>
      <c r="I1077" s="246"/>
      <c r="J1077" s="249">
        <v>4.0999999999999996</v>
      </c>
      <c r="K1077" s="246"/>
      <c r="L1077" s="249">
        <v>16.399999999999999</v>
      </c>
      <c r="M1077" s="248">
        <v>9.1199999999999992</v>
      </c>
      <c r="N1077" s="251">
        <v>149.57</v>
      </c>
      <c r="EZ1077" s="149"/>
      <c r="FA1077" s="231"/>
      <c r="FB1077" s="231"/>
      <c r="FC1077" s="231"/>
      <c r="FD1077" s="231"/>
      <c r="FG1077" s="164" t="s">
        <v>83</v>
      </c>
      <c r="FJ1077" s="231"/>
      <c r="FL1077" s="231"/>
    </row>
    <row r="1078" spans="1:168" s="117" customFormat="1" ht="15" x14ac:dyDescent="0.25">
      <c r="A1078" s="252"/>
      <c r="B1078" s="243"/>
      <c r="C1078" s="341" t="s">
        <v>65</v>
      </c>
      <c r="D1078" s="341"/>
      <c r="E1078" s="341"/>
      <c r="F1078" s="245" t="s">
        <v>66</v>
      </c>
      <c r="G1078" s="248">
        <v>1.38</v>
      </c>
      <c r="H1078" s="248">
        <v>1.1499999999999999</v>
      </c>
      <c r="I1078" s="269">
        <v>6.3479999999999999</v>
      </c>
      <c r="J1078" s="254"/>
      <c r="K1078" s="246"/>
      <c r="L1078" s="254"/>
      <c r="M1078" s="246"/>
      <c r="N1078" s="255"/>
      <c r="EZ1078" s="149"/>
      <c r="FA1078" s="231"/>
      <c r="FB1078" s="231"/>
      <c r="FC1078" s="231"/>
      <c r="FD1078" s="231"/>
      <c r="FH1078" s="164" t="s">
        <v>65</v>
      </c>
      <c r="FJ1078" s="231"/>
      <c r="FL1078" s="231"/>
    </row>
    <row r="1079" spans="1:168" s="117" customFormat="1" ht="15" x14ac:dyDescent="0.25">
      <c r="A1079" s="240"/>
      <c r="B1079" s="243"/>
      <c r="C1079" s="344" t="s">
        <v>67</v>
      </c>
      <c r="D1079" s="344"/>
      <c r="E1079" s="344"/>
      <c r="F1079" s="256"/>
      <c r="G1079" s="257"/>
      <c r="H1079" s="257"/>
      <c r="I1079" s="257"/>
      <c r="J1079" s="259">
        <v>17.07</v>
      </c>
      <c r="K1079" s="257"/>
      <c r="L1079" s="259">
        <v>76.06</v>
      </c>
      <c r="M1079" s="257"/>
      <c r="N1079" s="260">
        <v>3099.76</v>
      </c>
      <c r="EZ1079" s="149"/>
      <c r="FA1079" s="231"/>
      <c r="FB1079" s="231"/>
      <c r="FC1079" s="231"/>
      <c r="FD1079" s="231"/>
      <c r="FI1079" s="164" t="s">
        <v>67</v>
      </c>
      <c r="FJ1079" s="231"/>
      <c r="FL1079" s="231"/>
    </row>
    <row r="1080" spans="1:168" s="117" customFormat="1" ht="15" x14ac:dyDescent="0.25">
      <c r="A1080" s="252"/>
      <c r="B1080" s="243"/>
      <c r="C1080" s="341" t="s">
        <v>68</v>
      </c>
      <c r="D1080" s="341"/>
      <c r="E1080" s="341"/>
      <c r="F1080" s="245"/>
      <c r="G1080" s="246"/>
      <c r="H1080" s="246"/>
      <c r="I1080" s="246"/>
      <c r="J1080" s="254"/>
      <c r="K1080" s="246"/>
      <c r="L1080" s="249">
        <v>59.66</v>
      </c>
      <c r="M1080" s="246"/>
      <c r="N1080" s="250">
        <v>2950.19</v>
      </c>
      <c r="EZ1080" s="149"/>
      <c r="FA1080" s="231"/>
      <c r="FB1080" s="231"/>
      <c r="FC1080" s="231"/>
      <c r="FD1080" s="231"/>
      <c r="FH1080" s="164" t="s">
        <v>68</v>
      </c>
      <c r="FJ1080" s="231"/>
      <c r="FL1080" s="231"/>
    </row>
    <row r="1081" spans="1:168" s="117" customFormat="1" ht="23.25" x14ac:dyDescent="0.25">
      <c r="A1081" s="252"/>
      <c r="B1081" s="243" t="s">
        <v>649</v>
      </c>
      <c r="C1081" s="341" t="s">
        <v>650</v>
      </c>
      <c r="D1081" s="341"/>
      <c r="E1081" s="341"/>
      <c r="F1081" s="245" t="s">
        <v>71</v>
      </c>
      <c r="G1081" s="261">
        <v>97</v>
      </c>
      <c r="H1081" s="246"/>
      <c r="I1081" s="261">
        <v>97</v>
      </c>
      <c r="J1081" s="254"/>
      <c r="K1081" s="246"/>
      <c r="L1081" s="249">
        <v>57.87</v>
      </c>
      <c r="M1081" s="246"/>
      <c r="N1081" s="250">
        <v>2861.68</v>
      </c>
      <c r="EZ1081" s="149"/>
      <c r="FA1081" s="231"/>
      <c r="FB1081" s="231"/>
      <c r="FC1081" s="231"/>
      <c r="FD1081" s="231"/>
      <c r="FH1081" s="164" t="s">
        <v>650</v>
      </c>
      <c r="FJ1081" s="231"/>
      <c r="FL1081" s="231"/>
    </row>
    <row r="1082" spans="1:168" s="117" customFormat="1" ht="23.25" x14ac:dyDescent="0.25">
      <c r="A1082" s="252"/>
      <c r="B1082" s="243" t="s">
        <v>651</v>
      </c>
      <c r="C1082" s="341" t="s">
        <v>652</v>
      </c>
      <c r="D1082" s="341"/>
      <c r="E1082" s="341"/>
      <c r="F1082" s="245" t="s">
        <v>71</v>
      </c>
      <c r="G1082" s="261">
        <v>51</v>
      </c>
      <c r="H1082" s="246"/>
      <c r="I1082" s="261">
        <v>51</v>
      </c>
      <c r="J1082" s="254"/>
      <c r="K1082" s="246"/>
      <c r="L1082" s="249">
        <v>30.43</v>
      </c>
      <c r="M1082" s="246"/>
      <c r="N1082" s="250">
        <v>1504.6</v>
      </c>
      <c r="EZ1082" s="149"/>
      <c r="FA1082" s="231"/>
      <c r="FB1082" s="231"/>
      <c r="FC1082" s="231"/>
      <c r="FD1082" s="231"/>
      <c r="FH1082" s="164" t="s">
        <v>652</v>
      </c>
      <c r="FJ1082" s="231"/>
      <c r="FL1082" s="231"/>
    </row>
    <row r="1083" spans="1:168" s="117" customFormat="1" ht="15" x14ac:dyDescent="0.25">
      <c r="A1083" s="262"/>
      <c r="B1083" s="263"/>
      <c r="C1083" s="342" t="s">
        <v>74</v>
      </c>
      <c r="D1083" s="342"/>
      <c r="E1083" s="342"/>
      <c r="F1083" s="234"/>
      <c r="G1083" s="235"/>
      <c r="H1083" s="235"/>
      <c r="I1083" s="235"/>
      <c r="J1083" s="238"/>
      <c r="K1083" s="235"/>
      <c r="L1083" s="264">
        <v>164.36</v>
      </c>
      <c r="M1083" s="257"/>
      <c r="N1083" s="265">
        <v>7466.04</v>
      </c>
      <c r="EZ1083" s="149"/>
      <c r="FA1083" s="231"/>
      <c r="FB1083" s="231"/>
      <c r="FC1083" s="231"/>
      <c r="FD1083" s="231"/>
      <c r="FJ1083" s="231" t="s">
        <v>74</v>
      </c>
      <c r="FL1083" s="231"/>
    </row>
    <row r="1084" spans="1:168" s="117" customFormat="1" ht="33.75" x14ac:dyDescent="0.25">
      <c r="A1084" s="232" t="s">
        <v>824</v>
      </c>
      <c r="B1084" s="233" t="s">
        <v>579</v>
      </c>
      <c r="C1084" s="342" t="s">
        <v>580</v>
      </c>
      <c r="D1084" s="342"/>
      <c r="E1084" s="342"/>
      <c r="F1084" s="234" t="s">
        <v>118</v>
      </c>
      <c r="G1084" s="235">
        <v>4</v>
      </c>
      <c r="H1084" s="236">
        <v>1</v>
      </c>
      <c r="I1084" s="236">
        <v>4</v>
      </c>
      <c r="J1084" s="264">
        <v>450.93</v>
      </c>
      <c r="K1084" s="266">
        <v>1.04236</v>
      </c>
      <c r="L1084" s="267">
        <v>1880.13</v>
      </c>
      <c r="M1084" s="268">
        <v>9.1199999999999992</v>
      </c>
      <c r="N1084" s="265">
        <v>17146.79</v>
      </c>
      <c r="EZ1084" s="149"/>
      <c r="FA1084" s="231"/>
      <c r="FB1084" s="231" t="s">
        <v>580</v>
      </c>
      <c r="FC1084" s="231" t="s">
        <v>9</v>
      </c>
      <c r="FD1084" s="231" t="s">
        <v>9</v>
      </c>
      <c r="FJ1084" s="231"/>
      <c r="FL1084" s="231"/>
    </row>
    <row r="1085" spans="1:168" s="117" customFormat="1" ht="15" x14ac:dyDescent="0.25">
      <c r="A1085" s="240"/>
      <c r="B1085" s="241"/>
      <c r="C1085" s="341" t="s">
        <v>682</v>
      </c>
      <c r="D1085" s="341"/>
      <c r="E1085" s="341"/>
      <c r="F1085" s="341"/>
      <c r="G1085" s="341"/>
      <c r="H1085" s="341"/>
      <c r="I1085" s="341"/>
      <c r="J1085" s="341"/>
      <c r="K1085" s="341"/>
      <c r="L1085" s="341"/>
      <c r="M1085" s="341"/>
      <c r="N1085" s="343"/>
      <c r="EZ1085" s="149"/>
      <c r="FA1085" s="231"/>
      <c r="FB1085" s="231"/>
      <c r="FC1085" s="231"/>
      <c r="FD1085" s="231"/>
      <c r="FJ1085" s="231"/>
      <c r="FK1085" s="164" t="s">
        <v>682</v>
      </c>
      <c r="FL1085" s="231"/>
    </row>
    <row r="1086" spans="1:168" s="117" customFormat="1" ht="15" x14ac:dyDescent="0.25">
      <c r="A1086" s="242"/>
      <c r="B1086" s="243"/>
      <c r="C1086" s="336" t="s">
        <v>631</v>
      </c>
      <c r="D1086" s="336"/>
      <c r="E1086" s="336"/>
      <c r="F1086" s="336"/>
      <c r="G1086" s="336"/>
      <c r="H1086" s="336"/>
      <c r="I1086" s="336"/>
      <c r="J1086" s="336"/>
      <c r="K1086" s="336"/>
      <c r="L1086" s="336"/>
      <c r="M1086" s="336"/>
      <c r="N1086" s="345"/>
      <c r="EZ1086" s="149"/>
      <c r="FA1086" s="231"/>
      <c r="FB1086" s="231"/>
      <c r="FC1086" s="231"/>
      <c r="FD1086" s="231"/>
      <c r="FF1086" s="164" t="s">
        <v>631</v>
      </c>
      <c r="FJ1086" s="231"/>
      <c r="FL1086" s="231"/>
    </row>
    <row r="1087" spans="1:168" s="117" customFormat="1" ht="15" x14ac:dyDescent="0.25">
      <c r="A1087" s="242"/>
      <c r="B1087" s="243"/>
      <c r="C1087" s="336" t="s">
        <v>632</v>
      </c>
      <c r="D1087" s="336"/>
      <c r="E1087" s="336"/>
      <c r="F1087" s="336"/>
      <c r="G1087" s="336"/>
      <c r="H1087" s="336"/>
      <c r="I1087" s="336"/>
      <c r="J1087" s="336"/>
      <c r="K1087" s="336"/>
      <c r="L1087" s="336"/>
      <c r="M1087" s="336"/>
      <c r="N1087" s="345"/>
      <c r="EZ1087" s="149"/>
      <c r="FA1087" s="231"/>
      <c r="FB1087" s="231"/>
      <c r="FC1087" s="231"/>
      <c r="FD1087" s="231"/>
      <c r="FF1087" s="164" t="s">
        <v>632</v>
      </c>
      <c r="FJ1087" s="231"/>
      <c r="FL1087" s="231"/>
    </row>
    <row r="1088" spans="1:168" s="117" customFormat="1" ht="15" x14ac:dyDescent="0.25">
      <c r="A1088" s="262"/>
      <c r="B1088" s="263"/>
      <c r="C1088" s="342" t="s">
        <v>74</v>
      </c>
      <c r="D1088" s="342"/>
      <c r="E1088" s="342"/>
      <c r="F1088" s="234"/>
      <c r="G1088" s="235"/>
      <c r="H1088" s="235"/>
      <c r="I1088" s="235"/>
      <c r="J1088" s="238"/>
      <c r="K1088" s="235"/>
      <c r="L1088" s="267">
        <v>1880.13</v>
      </c>
      <c r="M1088" s="257"/>
      <c r="N1088" s="265">
        <v>17146.79</v>
      </c>
      <c r="EZ1088" s="149"/>
      <c r="FA1088" s="231"/>
      <c r="FB1088" s="231"/>
      <c r="FC1088" s="231"/>
      <c r="FD1088" s="231"/>
      <c r="FJ1088" s="231" t="s">
        <v>74</v>
      </c>
      <c r="FL1088" s="231"/>
    </row>
    <row r="1089" spans="1:168" s="117" customFormat="1" ht="34.5" x14ac:dyDescent="0.25">
      <c r="A1089" s="232" t="s">
        <v>825</v>
      </c>
      <c r="B1089" s="233" t="s">
        <v>683</v>
      </c>
      <c r="C1089" s="342" t="s">
        <v>684</v>
      </c>
      <c r="D1089" s="342"/>
      <c r="E1089" s="342"/>
      <c r="F1089" s="234" t="s">
        <v>647</v>
      </c>
      <c r="G1089" s="235">
        <v>0.3</v>
      </c>
      <c r="H1089" s="236">
        <v>1</v>
      </c>
      <c r="I1089" s="277">
        <v>0.3</v>
      </c>
      <c r="J1089" s="238"/>
      <c r="K1089" s="235"/>
      <c r="L1089" s="238"/>
      <c r="M1089" s="235"/>
      <c r="N1089" s="239"/>
      <c r="EZ1089" s="149"/>
      <c r="FA1089" s="231"/>
      <c r="FB1089" s="231" t="s">
        <v>684</v>
      </c>
      <c r="FC1089" s="231" t="s">
        <v>9</v>
      </c>
      <c r="FD1089" s="231" t="s">
        <v>9</v>
      </c>
      <c r="FJ1089" s="231"/>
      <c r="FL1089" s="231"/>
    </row>
    <row r="1090" spans="1:168" s="117" customFormat="1" ht="15" x14ac:dyDescent="0.25">
      <c r="A1090" s="240"/>
      <c r="B1090" s="241"/>
      <c r="C1090" s="341" t="s">
        <v>685</v>
      </c>
      <c r="D1090" s="341"/>
      <c r="E1090" s="341"/>
      <c r="F1090" s="341"/>
      <c r="G1090" s="341"/>
      <c r="H1090" s="341"/>
      <c r="I1090" s="341"/>
      <c r="J1090" s="341"/>
      <c r="K1090" s="341"/>
      <c r="L1090" s="341"/>
      <c r="M1090" s="341"/>
      <c r="N1090" s="343"/>
      <c r="EZ1090" s="149"/>
      <c r="FA1090" s="231"/>
      <c r="FB1090" s="231"/>
      <c r="FC1090" s="231"/>
      <c r="FD1090" s="231"/>
      <c r="FE1090" s="164" t="s">
        <v>685</v>
      </c>
      <c r="FJ1090" s="231"/>
      <c r="FL1090" s="231"/>
    </row>
    <row r="1091" spans="1:168" s="117" customFormat="1" ht="68.25" x14ac:dyDescent="0.25">
      <c r="A1091" s="242"/>
      <c r="B1091" s="243" t="s">
        <v>624</v>
      </c>
      <c r="C1091" s="336" t="s">
        <v>625</v>
      </c>
      <c r="D1091" s="336"/>
      <c r="E1091" s="336"/>
      <c r="F1091" s="336"/>
      <c r="G1091" s="336"/>
      <c r="H1091" s="336"/>
      <c r="I1091" s="336"/>
      <c r="J1091" s="336"/>
      <c r="K1091" s="336"/>
      <c r="L1091" s="336"/>
      <c r="M1091" s="336"/>
      <c r="N1091" s="345"/>
      <c r="EZ1091" s="149"/>
      <c r="FA1091" s="231"/>
      <c r="FB1091" s="231"/>
      <c r="FC1091" s="231"/>
      <c r="FD1091" s="231"/>
      <c r="FF1091" s="164" t="s">
        <v>625</v>
      </c>
      <c r="FJ1091" s="231"/>
      <c r="FL1091" s="231"/>
    </row>
    <row r="1092" spans="1:168" s="117" customFormat="1" ht="15" x14ac:dyDescent="0.25">
      <c r="A1092" s="244"/>
      <c r="B1092" s="243" t="s">
        <v>57</v>
      </c>
      <c r="C1092" s="341" t="s">
        <v>64</v>
      </c>
      <c r="D1092" s="341"/>
      <c r="E1092" s="341"/>
      <c r="F1092" s="245"/>
      <c r="G1092" s="246"/>
      <c r="H1092" s="246"/>
      <c r="I1092" s="246"/>
      <c r="J1092" s="249">
        <v>278.99</v>
      </c>
      <c r="K1092" s="248">
        <v>1.1499999999999999</v>
      </c>
      <c r="L1092" s="249">
        <v>96.25</v>
      </c>
      <c r="M1092" s="248">
        <v>49.45</v>
      </c>
      <c r="N1092" s="250">
        <v>4759.5600000000004</v>
      </c>
      <c r="EZ1092" s="149"/>
      <c r="FA1092" s="231"/>
      <c r="FB1092" s="231"/>
      <c r="FC1092" s="231"/>
      <c r="FD1092" s="231"/>
      <c r="FG1092" s="164" t="s">
        <v>64</v>
      </c>
      <c r="FJ1092" s="231"/>
      <c r="FL1092" s="231"/>
    </row>
    <row r="1093" spans="1:168" s="117" customFormat="1" ht="15" x14ac:dyDescent="0.25">
      <c r="A1093" s="244"/>
      <c r="B1093" s="243" t="s">
        <v>75</v>
      </c>
      <c r="C1093" s="341" t="s">
        <v>79</v>
      </c>
      <c r="D1093" s="341"/>
      <c r="E1093" s="341"/>
      <c r="F1093" s="245"/>
      <c r="G1093" s="246"/>
      <c r="H1093" s="246"/>
      <c r="I1093" s="246"/>
      <c r="J1093" s="249">
        <v>90.04</v>
      </c>
      <c r="K1093" s="248">
        <v>1.1499999999999999</v>
      </c>
      <c r="L1093" s="249">
        <v>31.06</v>
      </c>
      <c r="M1093" s="248">
        <v>14.53</v>
      </c>
      <c r="N1093" s="251">
        <v>451.3</v>
      </c>
      <c r="EZ1093" s="149"/>
      <c r="FA1093" s="231"/>
      <c r="FB1093" s="231"/>
      <c r="FC1093" s="231"/>
      <c r="FD1093" s="231"/>
      <c r="FG1093" s="164" t="s">
        <v>79</v>
      </c>
      <c r="FJ1093" s="231"/>
      <c r="FL1093" s="231"/>
    </row>
    <row r="1094" spans="1:168" s="117" customFormat="1" ht="15" x14ac:dyDescent="0.25">
      <c r="A1094" s="244"/>
      <c r="B1094" s="243" t="s">
        <v>80</v>
      </c>
      <c r="C1094" s="341" t="s">
        <v>81</v>
      </c>
      <c r="D1094" s="341"/>
      <c r="E1094" s="341"/>
      <c r="F1094" s="245"/>
      <c r="G1094" s="246"/>
      <c r="H1094" s="246"/>
      <c r="I1094" s="246"/>
      <c r="J1094" s="249">
        <v>5.0199999999999996</v>
      </c>
      <c r="K1094" s="248">
        <v>1.1499999999999999</v>
      </c>
      <c r="L1094" s="249">
        <v>1.73</v>
      </c>
      <c r="M1094" s="248">
        <v>49.45</v>
      </c>
      <c r="N1094" s="251">
        <v>85.55</v>
      </c>
      <c r="EZ1094" s="149"/>
      <c r="FA1094" s="231"/>
      <c r="FB1094" s="231"/>
      <c r="FC1094" s="231"/>
      <c r="FD1094" s="231"/>
      <c r="FG1094" s="164" t="s">
        <v>81</v>
      </c>
      <c r="FJ1094" s="231"/>
      <c r="FL1094" s="231"/>
    </row>
    <row r="1095" spans="1:168" s="117" customFormat="1" ht="15" x14ac:dyDescent="0.25">
      <c r="A1095" s="244"/>
      <c r="B1095" s="243" t="s">
        <v>82</v>
      </c>
      <c r="C1095" s="341" t="s">
        <v>83</v>
      </c>
      <c r="D1095" s="341"/>
      <c r="E1095" s="341"/>
      <c r="F1095" s="245"/>
      <c r="G1095" s="246"/>
      <c r="H1095" s="246"/>
      <c r="I1095" s="246"/>
      <c r="J1095" s="249">
        <v>37.630000000000003</v>
      </c>
      <c r="K1095" s="246"/>
      <c r="L1095" s="249">
        <v>11.29</v>
      </c>
      <c r="M1095" s="248">
        <v>9.1199999999999992</v>
      </c>
      <c r="N1095" s="251">
        <v>102.96</v>
      </c>
      <c r="EZ1095" s="149"/>
      <c r="FA1095" s="231"/>
      <c r="FB1095" s="231"/>
      <c r="FC1095" s="231"/>
      <c r="FD1095" s="231"/>
      <c r="FG1095" s="164" t="s">
        <v>83</v>
      </c>
      <c r="FJ1095" s="231"/>
      <c r="FL1095" s="231"/>
    </row>
    <row r="1096" spans="1:168" s="117" customFormat="1" ht="15" x14ac:dyDescent="0.25">
      <c r="A1096" s="252"/>
      <c r="B1096" s="243"/>
      <c r="C1096" s="341" t="s">
        <v>65</v>
      </c>
      <c r="D1096" s="341"/>
      <c r="E1096" s="341"/>
      <c r="F1096" s="245" t="s">
        <v>66</v>
      </c>
      <c r="G1096" s="248">
        <v>29.68</v>
      </c>
      <c r="H1096" s="248">
        <v>1.1499999999999999</v>
      </c>
      <c r="I1096" s="270">
        <v>10.239599999999999</v>
      </c>
      <c r="J1096" s="254"/>
      <c r="K1096" s="246"/>
      <c r="L1096" s="254"/>
      <c r="M1096" s="246"/>
      <c r="N1096" s="255"/>
      <c r="EZ1096" s="149"/>
      <c r="FA1096" s="231"/>
      <c r="FB1096" s="231"/>
      <c r="FC1096" s="231"/>
      <c r="FD1096" s="231"/>
      <c r="FH1096" s="164" t="s">
        <v>65</v>
      </c>
      <c r="FJ1096" s="231"/>
      <c r="FL1096" s="231"/>
    </row>
    <row r="1097" spans="1:168" s="117" customFormat="1" ht="15" x14ac:dyDescent="0.25">
      <c r="A1097" s="252"/>
      <c r="B1097" s="243"/>
      <c r="C1097" s="341" t="s">
        <v>84</v>
      </c>
      <c r="D1097" s="341"/>
      <c r="E1097" s="341"/>
      <c r="F1097" s="245" t="s">
        <v>66</v>
      </c>
      <c r="G1097" s="271">
        <v>0.4</v>
      </c>
      <c r="H1097" s="248">
        <v>1.1499999999999999</v>
      </c>
      <c r="I1097" s="269">
        <v>0.13800000000000001</v>
      </c>
      <c r="J1097" s="254"/>
      <c r="K1097" s="246"/>
      <c r="L1097" s="254"/>
      <c r="M1097" s="246"/>
      <c r="N1097" s="255"/>
      <c r="EZ1097" s="149"/>
      <c r="FA1097" s="231"/>
      <c r="FB1097" s="231"/>
      <c r="FC1097" s="231"/>
      <c r="FD1097" s="231"/>
      <c r="FH1097" s="164" t="s">
        <v>84</v>
      </c>
      <c r="FJ1097" s="231"/>
      <c r="FL1097" s="231"/>
    </row>
    <row r="1098" spans="1:168" s="117" customFormat="1" ht="15" x14ac:dyDescent="0.25">
      <c r="A1098" s="240"/>
      <c r="B1098" s="243"/>
      <c r="C1098" s="344" t="s">
        <v>67</v>
      </c>
      <c r="D1098" s="344"/>
      <c r="E1098" s="344"/>
      <c r="F1098" s="256"/>
      <c r="G1098" s="257"/>
      <c r="H1098" s="257"/>
      <c r="I1098" s="257"/>
      <c r="J1098" s="259">
        <v>406.66</v>
      </c>
      <c r="K1098" s="257"/>
      <c r="L1098" s="259">
        <v>138.6</v>
      </c>
      <c r="M1098" s="257"/>
      <c r="N1098" s="260">
        <v>5313.82</v>
      </c>
      <c r="EZ1098" s="149"/>
      <c r="FA1098" s="231"/>
      <c r="FB1098" s="231"/>
      <c r="FC1098" s="231"/>
      <c r="FD1098" s="231"/>
      <c r="FI1098" s="164" t="s">
        <v>67</v>
      </c>
      <c r="FJ1098" s="231"/>
      <c r="FL1098" s="231"/>
    </row>
    <row r="1099" spans="1:168" s="117" customFormat="1" ht="15" x14ac:dyDescent="0.25">
      <c r="A1099" s="252"/>
      <c r="B1099" s="243"/>
      <c r="C1099" s="341" t="s">
        <v>68</v>
      </c>
      <c r="D1099" s="341"/>
      <c r="E1099" s="341"/>
      <c r="F1099" s="245"/>
      <c r="G1099" s="246"/>
      <c r="H1099" s="246"/>
      <c r="I1099" s="246"/>
      <c r="J1099" s="254"/>
      <c r="K1099" s="246"/>
      <c r="L1099" s="249">
        <v>97.98</v>
      </c>
      <c r="M1099" s="246"/>
      <c r="N1099" s="250">
        <v>4845.1099999999997</v>
      </c>
      <c r="EZ1099" s="149"/>
      <c r="FA1099" s="231"/>
      <c r="FB1099" s="231"/>
      <c r="FC1099" s="231"/>
      <c r="FD1099" s="231"/>
      <c r="FH1099" s="164" t="s">
        <v>68</v>
      </c>
      <c r="FJ1099" s="231"/>
      <c r="FL1099" s="231"/>
    </row>
    <row r="1100" spans="1:168" s="117" customFormat="1" ht="23.25" x14ac:dyDescent="0.25">
      <c r="A1100" s="252"/>
      <c r="B1100" s="243" t="s">
        <v>649</v>
      </c>
      <c r="C1100" s="341" t="s">
        <v>650</v>
      </c>
      <c r="D1100" s="341"/>
      <c r="E1100" s="341"/>
      <c r="F1100" s="245" t="s">
        <v>71</v>
      </c>
      <c r="G1100" s="261">
        <v>97</v>
      </c>
      <c r="H1100" s="246"/>
      <c r="I1100" s="261">
        <v>97</v>
      </c>
      <c r="J1100" s="254"/>
      <c r="K1100" s="246"/>
      <c r="L1100" s="249">
        <v>95.04</v>
      </c>
      <c r="M1100" s="246"/>
      <c r="N1100" s="250">
        <v>4699.76</v>
      </c>
      <c r="EZ1100" s="149"/>
      <c r="FA1100" s="231"/>
      <c r="FB1100" s="231"/>
      <c r="FC1100" s="231"/>
      <c r="FD1100" s="231"/>
      <c r="FH1100" s="164" t="s">
        <v>650</v>
      </c>
      <c r="FJ1100" s="231"/>
      <c r="FL1100" s="231"/>
    </row>
    <row r="1101" spans="1:168" s="117" customFormat="1" ht="23.25" x14ac:dyDescent="0.25">
      <c r="A1101" s="252"/>
      <c r="B1101" s="243" t="s">
        <v>651</v>
      </c>
      <c r="C1101" s="341" t="s">
        <v>652</v>
      </c>
      <c r="D1101" s="341"/>
      <c r="E1101" s="341"/>
      <c r="F1101" s="245" t="s">
        <v>71</v>
      </c>
      <c r="G1101" s="261">
        <v>51</v>
      </c>
      <c r="H1101" s="246"/>
      <c r="I1101" s="261">
        <v>51</v>
      </c>
      <c r="J1101" s="254"/>
      <c r="K1101" s="246"/>
      <c r="L1101" s="249">
        <v>49.97</v>
      </c>
      <c r="M1101" s="246"/>
      <c r="N1101" s="250">
        <v>2471.0100000000002</v>
      </c>
      <c r="EZ1101" s="149"/>
      <c r="FA1101" s="231"/>
      <c r="FB1101" s="231"/>
      <c r="FC1101" s="231"/>
      <c r="FD1101" s="231"/>
      <c r="FH1101" s="164" t="s">
        <v>652</v>
      </c>
      <c r="FJ1101" s="231"/>
      <c r="FL1101" s="231"/>
    </row>
    <row r="1102" spans="1:168" s="117" customFormat="1" ht="15" x14ac:dyDescent="0.25">
      <c r="A1102" s="262"/>
      <c r="B1102" s="263"/>
      <c r="C1102" s="342" t="s">
        <v>74</v>
      </c>
      <c r="D1102" s="342"/>
      <c r="E1102" s="342"/>
      <c r="F1102" s="234"/>
      <c r="G1102" s="235"/>
      <c r="H1102" s="235"/>
      <c r="I1102" s="235"/>
      <c r="J1102" s="238"/>
      <c r="K1102" s="235"/>
      <c r="L1102" s="264">
        <v>283.61</v>
      </c>
      <c r="M1102" s="257"/>
      <c r="N1102" s="265">
        <v>12484.59</v>
      </c>
      <c r="EZ1102" s="149"/>
      <c r="FA1102" s="231"/>
      <c r="FB1102" s="231"/>
      <c r="FC1102" s="231"/>
      <c r="FD1102" s="231"/>
      <c r="FJ1102" s="231" t="s">
        <v>74</v>
      </c>
      <c r="FL1102" s="231"/>
    </row>
    <row r="1103" spans="1:168" s="117" customFormat="1" ht="45" x14ac:dyDescent="0.25">
      <c r="A1103" s="232" t="s">
        <v>826</v>
      </c>
      <c r="B1103" s="233" t="s">
        <v>583</v>
      </c>
      <c r="C1103" s="342" t="s">
        <v>584</v>
      </c>
      <c r="D1103" s="342"/>
      <c r="E1103" s="342"/>
      <c r="F1103" s="234" t="s">
        <v>290</v>
      </c>
      <c r="G1103" s="235">
        <v>30.6</v>
      </c>
      <c r="H1103" s="236">
        <v>1</v>
      </c>
      <c r="I1103" s="277">
        <v>30.6</v>
      </c>
      <c r="J1103" s="264">
        <v>169.63</v>
      </c>
      <c r="K1103" s="266">
        <v>1.04236</v>
      </c>
      <c r="L1103" s="267">
        <v>5410.56</v>
      </c>
      <c r="M1103" s="268">
        <v>9.1199999999999992</v>
      </c>
      <c r="N1103" s="265">
        <v>49344.31</v>
      </c>
      <c r="EZ1103" s="149"/>
      <c r="FA1103" s="231"/>
      <c r="FB1103" s="231" t="s">
        <v>584</v>
      </c>
      <c r="FC1103" s="231" t="s">
        <v>9</v>
      </c>
      <c r="FD1103" s="231" t="s">
        <v>9</v>
      </c>
      <c r="FJ1103" s="231"/>
      <c r="FL1103" s="231"/>
    </row>
    <row r="1104" spans="1:168" s="117" customFormat="1" ht="15" x14ac:dyDescent="0.25">
      <c r="A1104" s="240"/>
      <c r="B1104" s="241"/>
      <c r="C1104" s="341" t="s">
        <v>686</v>
      </c>
      <c r="D1104" s="341"/>
      <c r="E1104" s="341"/>
      <c r="F1104" s="341"/>
      <c r="G1104" s="341"/>
      <c r="H1104" s="341"/>
      <c r="I1104" s="341"/>
      <c r="J1104" s="341"/>
      <c r="K1104" s="341"/>
      <c r="L1104" s="341"/>
      <c r="M1104" s="341"/>
      <c r="N1104" s="343"/>
      <c r="EZ1104" s="149"/>
      <c r="FA1104" s="231"/>
      <c r="FB1104" s="231"/>
      <c r="FC1104" s="231"/>
      <c r="FD1104" s="231"/>
      <c r="FE1104" s="164" t="s">
        <v>686</v>
      </c>
      <c r="FJ1104" s="231"/>
      <c r="FL1104" s="231"/>
    </row>
    <row r="1105" spans="1:168" s="117" customFormat="1" ht="15" x14ac:dyDescent="0.25">
      <c r="A1105" s="240"/>
      <c r="B1105" s="241"/>
      <c r="C1105" s="341" t="s">
        <v>687</v>
      </c>
      <c r="D1105" s="341"/>
      <c r="E1105" s="341"/>
      <c r="F1105" s="341"/>
      <c r="G1105" s="341"/>
      <c r="H1105" s="341"/>
      <c r="I1105" s="341"/>
      <c r="J1105" s="341"/>
      <c r="K1105" s="341"/>
      <c r="L1105" s="341"/>
      <c r="M1105" s="341"/>
      <c r="N1105" s="343"/>
      <c r="EZ1105" s="149"/>
      <c r="FA1105" s="231"/>
      <c r="FB1105" s="231"/>
      <c r="FC1105" s="231"/>
      <c r="FD1105" s="231"/>
      <c r="FJ1105" s="231"/>
      <c r="FK1105" s="164" t="s">
        <v>687</v>
      </c>
      <c r="FL1105" s="231"/>
    </row>
    <row r="1106" spans="1:168" s="117" customFormat="1" ht="15" x14ac:dyDescent="0.25">
      <c r="A1106" s="242"/>
      <c r="B1106" s="243"/>
      <c r="C1106" s="336" t="s">
        <v>631</v>
      </c>
      <c r="D1106" s="336"/>
      <c r="E1106" s="336"/>
      <c r="F1106" s="336"/>
      <c r="G1106" s="336"/>
      <c r="H1106" s="336"/>
      <c r="I1106" s="336"/>
      <c r="J1106" s="336"/>
      <c r="K1106" s="336"/>
      <c r="L1106" s="336"/>
      <c r="M1106" s="336"/>
      <c r="N1106" s="345"/>
      <c r="EZ1106" s="149"/>
      <c r="FA1106" s="231"/>
      <c r="FB1106" s="231"/>
      <c r="FC1106" s="231"/>
      <c r="FD1106" s="231"/>
      <c r="FF1106" s="164" t="s">
        <v>631</v>
      </c>
      <c r="FJ1106" s="231"/>
      <c r="FL1106" s="231"/>
    </row>
    <row r="1107" spans="1:168" s="117" customFormat="1" ht="15" x14ac:dyDescent="0.25">
      <c r="A1107" s="242"/>
      <c r="B1107" s="243"/>
      <c r="C1107" s="336" t="s">
        <v>632</v>
      </c>
      <c r="D1107" s="336"/>
      <c r="E1107" s="336"/>
      <c r="F1107" s="336"/>
      <c r="G1107" s="336"/>
      <c r="H1107" s="336"/>
      <c r="I1107" s="336"/>
      <c r="J1107" s="336"/>
      <c r="K1107" s="336"/>
      <c r="L1107" s="336"/>
      <c r="M1107" s="336"/>
      <c r="N1107" s="345"/>
      <c r="EZ1107" s="149"/>
      <c r="FA1107" s="231"/>
      <c r="FB1107" s="231"/>
      <c r="FC1107" s="231"/>
      <c r="FD1107" s="231"/>
      <c r="FF1107" s="164" t="s">
        <v>632</v>
      </c>
      <c r="FJ1107" s="231"/>
      <c r="FL1107" s="231"/>
    </row>
    <row r="1108" spans="1:168" s="117" customFormat="1" ht="15" x14ac:dyDescent="0.25">
      <c r="A1108" s="262"/>
      <c r="B1108" s="263"/>
      <c r="C1108" s="342" t="s">
        <v>74</v>
      </c>
      <c r="D1108" s="342"/>
      <c r="E1108" s="342"/>
      <c r="F1108" s="234"/>
      <c r="G1108" s="235"/>
      <c r="H1108" s="235"/>
      <c r="I1108" s="235"/>
      <c r="J1108" s="238"/>
      <c r="K1108" s="235"/>
      <c r="L1108" s="267">
        <v>5410.56</v>
      </c>
      <c r="M1108" s="257"/>
      <c r="N1108" s="265">
        <v>49344.31</v>
      </c>
      <c r="EZ1108" s="149"/>
      <c r="FA1108" s="231"/>
      <c r="FB1108" s="231"/>
      <c r="FC1108" s="231"/>
      <c r="FD1108" s="231"/>
      <c r="FJ1108" s="231" t="s">
        <v>74</v>
      </c>
      <c r="FL1108" s="231"/>
    </row>
    <row r="1109" spans="1:168" s="117" customFormat="1" ht="23.25" x14ac:dyDescent="0.25">
      <c r="A1109" s="232" t="s">
        <v>827</v>
      </c>
      <c r="B1109" s="233" t="s">
        <v>688</v>
      </c>
      <c r="C1109" s="342" t="s">
        <v>689</v>
      </c>
      <c r="D1109" s="342"/>
      <c r="E1109" s="342"/>
      <c r="F1109" s="234" t="s">
        <v>635</v>
      </c>
      <c r="G1109" s="235">
        <v>4.2000000000000003E-2</v>
      </c>
      <c r="H1109" s="236">
        <v>1</v>
      </c>
      <c r="I1109" s="273">
        <v>4.2000000000000003E-2</v>
      </c>
      <c r="J1109" s="238"/>
      <c r="K1109" s="235"/>
      <c r="L1109" s="238"/>
      <c r="M1109" s="235"/>
      <c r="N1109" s="239"/>
      <c r="EZ1109" s="149"/>
      <c r="FA1109" s="231"/>
      <c r="FB1109" s="231" t="s">
        <v>689</v>
      </c>
      <c r="FC1109" s="231" t="s">
        <v>9</v>
      </c>
      <c r="FD1109" s="231" t="s">
        <v>9</v>
      </c>
      <c r="FJ1109" s="231"/>
      <c r="FL1109" s="231"/>
    </row>
    <row r="1110" spans="1:168" s="117" customFormat="1" ht="15" x14ac:dyDescent="0.25">
      <c r="A1110" s="240"/>
      <c r="B1110" s="241"/>
      <c r="C1110" s="341" t="s">
        <v>690</v>
      </c>
      <c r="D1110" s="341"/>
      <c r="E1110" s="341"/>
      <c r="F1110" s="341"/>
      <c r="G1110" s="341"/>
      <c r="H1110" s="341"/>
      <c r="I1110" s="341"/>
      <c r="J1110" s="341"/>
      <c r="K1110" s="341"/>
      <c r="L1110" s="341"/>
      <c r="M1110" s="341"/>
      <c r="N1110" s="343"/>
      <c r="EZ1110" s="149"/>
      <c r="FA1110" s="231"/>
      <c r="FB1110" s="231"/>
      <c r="FC1110" s="231"/>
      <c r="FD1110" s="231"/>
      <c r="FE1110" s="164" t="s">
        <v>690</v>
      </c>
      <c r="FJ1110" s="231"/>
      <c r="FL1110" s="231"/>
    </row>
    <row r="1111" spans="1:168" s="117" customFormat="1" ht="68.25" x14ac:dyDescent="0.25">
      <c r="A1111" s="242"/>
      <c r="B1111" s="243" t="s">
        <v>624</v>
      </c>
      <c r="C1111" s="336" t="s">
        <v>625</v>
      </c>
      <c r="D1111" s="336"/>
      <c r="E1111" s="336"/>
      <c r="F1111" s="336"/>
      <c r="G1111" s="336"/>
      <c r="H1111" s="336"/>
      <c r="I1111" s="336"/>
      <c r="J1111" s="336"/>
      <c r="K1111" s="336"/>
      <c r="L1111" s="336"/>
      <c r="M1111" s="336"/>
      <c r="N1111" s="345"/>
      <c r="EZ1111" s="149"/>
      <c r="FA1111" s="231"/>
      <c r="FB1111" s="231"/>
      <c r="FC1111" s="231"/>
      <c r="FD1111" s="231"/>
      <c r="FF1111" s="164" t="s">
        <v>625</v>
      </c>
      <c r="FJ1111" s="231"/>
      <c r="FL1111" s="231"/>
    </row>
    <row r="1112" spans="1:168" s="117" customFormat="1" ht="15" x14ac:dyDescent="0.25">
      <c r="A1112" s="244"/>
      <c r="B1112" s="243" t="s">
        <v>57</v>
      </c>
      <c r="C1112" s="341" t="s">
        <v>64</v>
      </c>
      <c r="D1112" s="341"/>
      <c r="E1112" s="341"/>
      <c r="F1112" s="245"/>
      <c r="G1112" s="246"/>
      <c r="H1112" s="246"/>
      <c r="I1112" s="246"/>
      <c r="J1112" s="249">
        <v>566.05999999999995</v>
      </c>
      <c r="K1112" s="248">
        <v>1.1499999999999999</v>
      </c>
      <c r="L1112" s="249">
        <v>27.34</v>
      </c>
      <c r="M1112" s="248">
        <v>49.45</v>
      </c>
      <c r="N1112" s="250">
        <v>1351.96</v>
      </c>
      <c r="EZ1112" s="149"/>
      <c r="FA1112" s="231"/>
      <c r="FB1112" s="231"/>
      <c r="FC1112" s="231"/>
      <c r="FD1112" s="231"/>
      <c r="FG1112" s="164" t="s">
        <v>64</v>
      </c>
      <c r="FJ1112" s="231"/>
      <c r="FL1112" s="231"/>
    </row>
    <row r="1113" spans="1:168" s="117" customFormat="1" ht="15" x14ac:dyDescent="0.25">
      <c r="A1113" s="244"/>
      <c r="B1113" s="243" t="s">
        <v>75</v>
      </c>
      <c r="C1113" s="341" t="s">
        <v>79</v>
      </c>
      <c r="D1113" s="341"/>
      <c r="E1113" s="341"/>
      <c r="F1113" s="245"/>
      <c r="G1113" s="246"/>
      <c r="H1113" s="246"/>
      <c r="I1113" s="246"/>
      <c r="J1113" s="249">
        <v>188.94</v>
      </c>
      <c r="K1113" s="248">
        <v>1.1499999999999999</v>
      </c>
      <c r="L1113" s="249">
        <v>9.1300000000000008</v>
      </c>
      <c r="M1113" s="248">
        <v>14.53</v>
      </c>
      <c r="N1113" s="251">
        <v>132.66</v>
      </c>
      <c r="EZ1113" s="149"/>
      <c r="FA1113" s="231"/>
      <c r="FB1113" s="231"/>
      <c r="FC1113" s="231"/>
      <c r="FD1113" s="231"/>
      <c r="FG1113" s="164" t="s">
        <v>79</v>
      </c>
      <c r="FJ1113" s="231"/>
      <c r="FL1113" s="231"/>
    </row>
    <row r="1114" spans="1:168" s="117" customFormat="1" ht="15" x14ac:dyDescent="0.25">
      <c r="A1114" s="244"/>
      <c r="B1114" s="243" t="s">
        <v>80</v>
      </c>
      <c r="C1114" s="341" t="s">
        <v>81</v>
      </c>
      <c r="D1114" s="341"/>
      <c r="E1114" s="341"/>
      <c r="F1114" s="245"/>
      <c r="G1114" s="246"/>
      <c r="H1114" s="246"/>
      <c r="I1114" s="246"/>
      <c r="J1114" s="249">
        <v>3.02</v>
      </c>
      <c r="K1114" s="248">
        <v>1.1499999999999999</v>
      </c>
      <c r="L1114" s="249">
        <v>0.15</v>
      </c>
      <c r="M1114" s="248">
        <v>49.45</v>
      </c>
      <c r="N1114" s="251">
        <v>7.42</v>
      </c>
      <c r="EZ1114" s="149"/>
      <c r="FA1114" s="231"/>
      <c r="FB1114" s="231"/>
      <c r="FC1114" s="231"/>
      <c r="FD1114" s="231"/>
      <c r="FG1114" s="164" t="s">
        <v>81</v>
      </c>
      <c r="FJ1114" s="231"/>
      <c r="FL1114" s="231"/>
    </row>
    <row r="1115" spans="1:168" s="117" customFormat="1" ht="15" x14ac:dyDescent="0.25">
      <c r="A1115" s="244"/>
      <c r="B1115" s="243" t="s">
        <v>82</v>
      </c>
      <c r="C1115" s="341" t="s">
        <v>83</v>
      </c>
      <c r="D1115" s="341"/>
      <c r="E1115" s="341"/>
      <c r="F1115" s="245"/>
      <c r="G1115" s="246"/>
      <c r="H1115" s="246"/>
      <c r="I1115" s="246"/>
      <c r="J1115" s="249">
        <v>63.71</v>
      </c>
      <c r="K1115" s="246"/>
      <c r="L1115" s="249">
        <v>2.68</v>
      </c>
      <c r="M1115" s="248">
        <v>9.1199999999999992</v>
      </c>
      <c r="N1115" s="251">
        <v>24.44</v>
      </c>
      <c r="EZ1115" s="149"/>
      <c r="FA1115" s="231"/>
      <c r="FB1115" s="231"/>
      <c r="FC1115" s="231"/>
      <c r="FD1115" s="231"/>
      <c r="FG1115" s="164" t="s">
        <v>83</v>
      </c>
      <c r="FJ1115" s="231"/>
      <c r="FL1115" s="231"/>
    </row>
    <row r="1116" spans="1:168" s="117" customFormat="1" ht="15" x14ac:dyDescent="0.25">
      <c r="A1116" s="252"/>
      <c r="B1116" s="243"/>
      <c r="C1116" s="341" t="s">
        <v>65</v>
      </c>
      <c r="D1116" s="341"/>
      <c r="E1116" s="341"/>
      <c r="F1116" s="245" t="s">
        <v>66</v>
      </c>
      <c r="G1116" s="248">
        <v>62.41</v>
      </c>
      <c r="H1116" s="248">
        <v>1.1499999999999999</v>
      </c>
      <c r="I1116" s="274">
        <v>3.0144030000000002</v>
      </c>
      <c r="J1116" s="254"/>
      <c r="K1116" s="246"/>
      <c r="L1116" s="254"/>
      <c r="M1116" s="246"/>
      <c r="N1116" s="255"/>
      <c r="EZ1116" s="149"/>
      <c r="FA1116" s="231"/>
      <c r="FB1116" s="231"/>
      <c r="FC1116" s="231"/>
      <c r="FD1116" s="231"/>
      <c r="FH1116" s="164" t="s">
        <v>65</v>
      </c>
      <c r="FJ1116" s="231"/>
      <c r="FL1116" s="231"/>
    </row>
    <row r="1117" spans="1:168" s="117" customFormat="1" ht="15" x14ac:dyDescent="0.25">
      <c r="A1117" s="252"/>
      <c r="B1117" s="243"/>
      <c r="C1117" s="341" t="s">
        <v>84</v>
      </c>
      <c r="D1117" s="341"/>
      <c r="E1117" s="341"/>
      <c r="F1117" s="245" t="s">
        <v>66</v>
      </c>
      <c r="G1117" s="248">
        <v>0.26</v>
      </c>
      <c r="H1117" s="248">
        <v>1.1499999999999999</v>
      </c>
      <c r="I1117" s="274">
        <v>1.2558E-2</v>
      </c>
      <c r="J1117" s="254"/>
      <c r="K1117" s="246"/>
      <c r="L1117" s="254"/>
      <c r="M1117" s="246"/>
      <c r="N1117" s="255"/>
      <c r="EZ1117" s="149"/>
      <c r="FA1117" s="231"/>
      <c r="FB1117" s="231"/>
      <c r="FC1117" s="231"/>
      <c r="FD1117" s="231"/>
      <c r="FH1117" s="164" t="s">
        <v>84</v>
      </c>
      <c r="FJ1117" s="231"/>
      <c r="FL1117" s="231"/>
    </row>
    <row r="1118" spans="1:168" s="117" customFormat="1" ht="15" x14ac:dyDescent="0.25">
      <c r="A1118" s="240"/>
      <c r="B1118" s="243"/>
      <c r="C1118" s="344" t="s">
        <v>67</v>
      </c>
      <c r="D1118" s="344"/>
      <c r="E1118" s="344"/>
      <c r="F1118" s="256"/>
      <c r="G1118" s="257"/>
      <c r="H1118" s="257"/>
      <c r="I1118" s="257"/>
      <c r="J1118" s="259">
        <v>818.71</v>
      </c>
      <c r="K1118" s="257"/>
      <c r="L1118" s="259">
        <v>39.15</v>
      </c>
      <c r="M1118" s="257"/>
      <c r="N1118" s="260">
        <v>1509.06</v>
      </c>
      <c r="EZ1118" s="149"/>
      <c r="FA1118" s="231"/>
      <c r="FB1118" s="231"/>
      <c r="FC1118" s="231"/>
      <c r="FD1118" s="231"/>
      <c r="FI1118" s="164" t="s">
        <v>67</v>
      </c>
      <c r="FJ1118" s="231"/>
      <c r="FL1118" s="231"/>
    </row>
    <row r="1119" spans="1:168" s="117" customFormat="1" ht="15" x14ac:dyDescent="0.25">
      <c r="A1119" s="252"/>
      <c r="B1119" s="243"/>
      <c r="C1119" s="341" t="s">
        <v>68</v>
      </c>
      <c r="D1119" s="341"/>
      <c r="E1119" s="341"/>
      <c r="F1119" s="245"/>
      <c r="G1119" s="246"/>
      <c r="H1119" s="246"/>
      <c r="I1119" s="246"/>
      <c r="J1119" s="254"/>
      <c r="K1119" s="246"/>
      <c r="L1119" s="249">
        <v>27.49</v>
      </c>
      <c r="M1119" s="246"/>
      <c r="N1119" s="250">
        <v>1359.38</v>
      </c>
      <c r="EZ1119" s="149"/>
      <c r="FA1119" s="231"/>
      <c r="FB1119" s="231"/>
      <c r="FC1119" s="231"/>
      <c r="FD1119" s="231"/>
      <c r="FH1119" s="164" t="s">
        <v>68</v>
      </c>
      <c r="FJ1119" s="231"/>
      <c r="FL1119" s="231"/>
    </row>
    <row r="1120" spans="1:168" s="117" customFormat="1" ht="15" x14ac:dyDescent="0.25">
      <c r="A1120" s="252"/>
      <c r="B1120" s="243" t="s">
        <v>691</v>
      </c>
      <c r="C1120" s="341" t="s">
        <v>692</v>
      </c>
      <c r="D1120" s="341"/>
      <c r="E1120" s="341"/>
      <c r="F1120" s="245" t="s">
        <v>71</v>
      </c>
      <c r="G1120" s="261">
        <v>97</v>
      </c>
      <c r="H1120" s="246"/>
      <c r="I1120" s="261">
        <v>97</v>
      </c>
      <c r="J1120" s="254"/>
      <c r="K1120" s="246"/>
      <c r="L1120" s="249">
        <v>26.67</v>
      </c>
      <c r="M1120" s="246"/>
      <c r="N1120" s="250">
        <v>1318.6</v>
      </c>
      <c r="EZ1120" s="149"/>
      <c r="FA1120" s="231"/>
      <c r="FB1120" s="231"/>
      <c r="FC1120" s="231"/>
      <c r="FD1120" s="231"/>
      <c r="FH1120" s="164" t="s">
        <v>692</v>
      </c>
      <c r="FJ1120" s="231"/>
      <c r="FL1120" s="231"/>
    </row>
    <row r="1121" spans="1:168" s="117" customFormat="1" ht="22.5" x14ac:dyDescent="0.25">
      <c r="A1121" s="252"/>
      <c r="B1121" s="243" t="s">
        <v>693</v>
      </c>
      <c r="C1121" s="341" t="s">
        <v>694</v>
      </c>
      <c r="D1121" s="341"/>
      <c r="E1121" s="341"/>
      <c r="F1121" s="245" t="s">
        <v>71</v>
      </c>
      <c r="G1121" s="261">
        <v>55</v>
      </c>
      <c r="H1121" s="248">
        <v>0.85</v>
      </c>
      <c r="I1121" s="248">
        <v>46.75</v>
      </c>
      <c r="J1121" s="254"/>
      <c r="K1121" s="246"/>
      <c r="L1121" s="249">
        <v>12.85</v>
      </c>
      <c r="M1121" s="246"/>
      <c r="N1121" s="251">
        <v>635.51</v>
      </c>
      <c r="EZ1121" s="149"/>
      <c r="FA1121" s="231"/>
      <c r="FB1121" s="231"/>
      <c r="FC1121" s="231"/>
      <c r="FD1121" s="231"/>
      <c r="FH1121" s="164" t="s">
        <v>694</v>
      </c>
      <c r="FJ1121" s="231"/>
      <c r="FL1121" s="231"/>
    </row>
    <row r="1122" spans="1:168" s="117" customFormat="1" ht="15" x14ac:dyDescent="0.25">
      <c r="A1122" s="262"/>
      <c r="B1122" s="263"/>
      <c r="C1122" s="342" t="s">
        <v>74</v>
      </c>
      <c r="D1122" s="342"/>
      <c r="E1122" s="342"/>
      <c r="F1122" s="234"/>
      <c r="G1122" s="235"/>
      <c r="H1122" s="235"/>
      <c r="I1122" s="235"/>
      <c r="J1122" s="238"/>
      <c r="K1122" s="235"/>
      <c r="L1122" s="264">
        <v>78.67</v>
      </c>
      <c r="M1122" s="257"/>
      <c r="N1122" s="265">
        <v>3463.17</v>
      </c>
      <c r="EZ1122" s="149"/>
      <c r="FA1122" s="231"/>
      <c r="FB1122" s="231"/>
      <c r="FC1122" s="231"/>
      <c r="FD1122" s="231"/>
      <c r="FJ1122" s="231" t="s">
        <v>74</v>
      </c>
      <c r="FL1122" s="231"/>
    </row>
    <row r="1123" spans="1:168" s="117" customFormat="1" ht="33.75" x14ac:dyDescent="0.25">
      <c r="A1123" s="232" t="s">
        <v>828</v>
      </c>
      <c r="B1123" s="233" t="s">
        <v>585</v>
      </c>
      <c r="C1123" s="342" t="s">
        <v>586</v>
      </c>
      <c r="D1123" s="342"/>
      <c r="E1123" s="342"/>
      <c r="F1123" s="234" t="s">
        <v>484</v>
      </c>
      <c r="G1123" s="235">
        <v>6.3</v>
      </c>
      <c r="H1123" s="236">
        <v>1</v>
      </c>
      <c r="I1123" s="277">
        <v>6.3</v>
      </c>
      <c r="J1123" s="264">
        <v>174.98</v>
      </c>
      <c r="K1123" s="266">
        <v>1.04236</v>
      </c>
      <c r="L1123" s="267">
        <v>1149.07</v>
      </c>
      <c r="M1123" s="268">
        <v>9.1199999999999992</v>
      </c>
      <c r="N1123" s="265">
        <v>10479.52</v>
      </c>
      <c r="EZ1123" s="149"/>
      <c r="FA1123" s="231"/>
      <c r="FB1123" s="231" t="s">
        <v>586</v>
      </c>
      <c r="FC1123" s="231" t="s">
        <v>9</v>
      </c>
      <c r="FD1123" s="231" t="s">
        <v>9</v>
      </c>
      <c r="FJ1123" s="231"/>
      <c r="FL1123" s="231"/>
    </row>
    <row r="1124" spans="1:168" s="117" customFormat="1" ht="15" x14ac:dyDescent="0.25">
      <c r="A1124" s="240"/>
      <c r="B1124" s="241"/>
      <c r="C1124" s="341" t="s">
        <v>695</v>
      </c>
      <c r="D1124" s="341"/>
      <c r="E1124" s="341"/>
      <c r="F1124" s="341"/>
      <c r="G1124" s="341"/>
      <c r="H1124" s="341"/>
      <c r="I1124" s="341"/>
      <c r="J1124" s="341"/>
      <c r="K1124" s="341"/>
      <c r="L1124" s="341"/>
      <c r="M1124" s="341"/>
      <c r="N1124" s="343"/>
      <c r="EZ1124" s="149"/>
      <c r="FA1124" s="231"/>
      <c r="FB1124" s="231"/>
      <c r="FC1124" s="231"/>
      <c r="FD1124" s="231"/>
      <c r="FJ1124" s="231"/>
      <c r="FK1124" s="164" t="s">
        <v>695</v>
      </c>
      <c r="FL1124" s="231"/>
    </row>
    <row r="1125" spans="1:168" s="117" customFormat="1" ht="15" x14ac:dyDescent="0.25">
      <c r="A1125" s="242"/>
      <c r="B1125" s="243"/>
      <c r="C1125" s="336" t="s">
        <v>631</v>
      </c>
      <c r="D1125" s="336"/>
      <c r="E1125" s="336"/>
      <c r="F1125" s="336"/>
      <c r="G1125" s="336"/>
      <c r="H1125" s="336"/>
      <c r="I1125" s="336"/>
      <c r="J1125" s="336"/>
      <c r="K1125" s="336"/>
      <c r="L1125" s="336"/>
      <c r="M1125" s="336"/>
      <c r="N1125" s="345"/>
      <c r="EZ1125" s="149"/>
      <c r="FA1125" s="231"/>
      <c r="FB1125" s="231"/>
      <c r="FC1125" s="231"/>
      <c r="FD1125" s="231"/>
      <c r="FF1125" s="164" t="s">
        <v>631</v>
      </c>
      <c r="FJ1125" s="231"/>
      <c r="FL1125" s="231"/>
    </row>
    <row r="1126" spans="1:168" s="117" customFormat="1" ht="15" x14ac:dyDescent="0.25">
      <c r="A1126" s="242"/>
      <c r="B1126" s="243"/>
      <c r="C1126" s="336" t="s">
        <v>632</v>
      </c>
      <c r="D1126" s="336"/>
      <c r="E1126" s="336"/>
      <c r="F1126" s="336"/>
      <c r="G1126" s="336"/>
      <c r="H1126" s="336"/>
      <c r="I1126" s="336"/>
      <c r="J1126" s="336"/>
      <c r="K1126" s="336"/>
      <c r="L1126" s="336"/>
      <c r="M1126" s="336"/>
      <c r="N1126" s="345"/>
      <c r="EZ1126" s="149"/>
      <c r="FA1126" s="231"/>
      <c r="FB1126" s="231"/>
      <c r="FC1126" s="231"/>
      <c r="FD1126" s="231"/>
      <c r="FF1126" s="164" t="s">
        <v>632</v>
      </c>
      <c r="FJ1126" s="231"/>
      <c r="FL1126" s="231"/>
    </row>
    <row r="1127" spans="1:168" s="117" customFormat="1" ht="15" x14ac:dyDescent="0.25">
      <c r="A1127" s="262"/>
      <c r="B1127" s="263"/>
      <c r="C1127" s="342" t="s">
        <v>74</v>
      </c>
      <c r="D1127" s="342"/>
      <c r="E1127" s="342"/>
      <c r="F1127" s="234"/>
      <c r="G1127" s="235"/>
      <c r="H1127" s="235"/>
      <c r="I1127" s="235"/>
      <c r="J1127" s="238"/>
      <c r="K1127" s="235"/>
      <c r="L1127" s="267">
        <v>1149.07</v>
      </c>
      <c r="M1127" s="257"/>
      <c r="N1127" s="265">
        <v>10479.52</v>
      </c>
      <c r="EZ1127" s="149"/>
      <c r="FA1127" s="231"/>
      <c r="FB1127" s="231"/>
      <c r="FC1127" s="231"/>
      <c r="FD1127" s="231"/>
      <c r="FJ1127" s="231" t="s">
        <v>74</v>
      </c>
      <c r="FL1127" s="231"/>
    </row>
    <row r="1128" spans="1:168" s="117" customFormat="1" ht="34.5" x14ac:dyDescent="0.25">
      <c r="A1128" s="232" t="s">
        <v>829</v>
      </c>
      <c r="B1128" s="233" t="s">
        <v>696</v>
      </c>
      <c r="C1128" s="342" t="s">
        <v>697</v>
      </c>
      <c r="D1128" s="342"/>
      <c r="E1128" s="342"/>
      <c r="F1128" s="234" t="s">
        <v>647</v>
      </c>
      <c r="G1128" s="235">
        <v>2.16</v>
      </c>
      <c r="H1128" s="236">
        <v>1</v>
      </c>
      <c r="I1128" s="268">
        <v>2.16</v>
      </c>
      <c r="J1128" s="238"/>
      <c r="K1128" s="235"/>
      <c r="L1128" s="238"/>
      <c r="M1128" s="235"/>
      <c r="N1128" s="239"/>
      <c r="EZ1128" s="149"/>
      <c r="FA1128" s="231"/>
      <c r="FB1128" s="231" t="s">
        <v>697</v>
      </c>
      <c r="FC1128" s="231" t="s">
        <v>9</v>
      </c>
      <c r="FD1128" s="231" t="s">
        <v>9</v>
      </c>
      <c r="FJ1128" s="231"/>
      <c r="FL1128" s="231"/>
    </row>
    <row r="1129" spans="1:168" s="117" customFormat="1" ht="15" x14ac:dyDescent="0.25">
      <c r="A1129" s="240"/>
      <c r="B1129" s="241"/>
      <c r="C1129" s="341" t="s">
        <v>830</v>
      </c>
      <c r="D1129" s="341"/>
      <c r="E1129" s="341"/>
      <c r="F1129" s="341"/>
      <c r="G1129" s="341"/>
      <c r="H1129" s="341"/>
      <c r="I1129" s="341"/>
      <c r="J1129" s="341"/>
      <c r="K1129" s="341"/>
      <c r="L1129" s="341"/>
      <c r="M1129" s="341"/>
      <c r="N1129" s="343"/>
      <c r="EZ1129" s="149"/>
      <c r="FA1129" s="231"/>
      <c r="FB1129" s="231"/>
      <c r="FC1129" s="231"/>
      <c r="FD1129" s="231"/>
      <c r="FE1129" s="164" t="s">
        <v>830</v>
      </c>
      <c r="FJ1129" s="231"/>
      <c r="FL1129" s="231"/>
    </row>
    <row r="1130" spans="1:168" s="117" customFormat="1" ht="68.25" x14ac:dyDescent="0.25">
      <c r="A1130" s="242"/>
      <c r="B1130" s="243" t="s">
        <v>624</v>
      </c>
      <c r="C1130" s="336" t="s">
        <v>625</v>
      </c>
      <c r="D1130" s="336"/>
      <c r="E1130" s="336"/>
      <c r="F1130" s="336"/>
      <c r="G1130" s="336"/>
      <c r="H1130" s="336"/>
      <c r="I1130" s="336"/>
      <c r="J1130" s="336"/>
      <c r="K1130" s="336"/>
      <c r="L1130" s="336"/>
      <c r="M1130" s="336"/>
      <c r="N1130" s="345"/>
      <c r="EZ1130" s="149"/>
      <c r="FA1130" s="231"/>
      <c r="FB1130" s="231"/>
      <c r="FC1130" s="231"/>
      <c r="FD1130" s="231"/>
      <c r="FF1130" s="164" t="s">
        <v>625</v>
      </c>
      <c r="FJ1130" s="231"/>
      <c r="FL1130" s="231"/>
    </row>
    <row r="1131" spans="1:168" s="117" customFormat="1" ht="15" x14ac:dyDescent="0.25">
      <c r="A1131" s="242"/>
      <c r="B1131" s="243" t="s">
        <v>699</v>
      </c>
      <c r="C1131" s="336" t="s">
        <v>700</v>
      </c>
      <c r="D1131" s="336"/>
      <c r="E1131" s="336"/>
      <c r="F1131" s="336"/>
      <c r="G1131" s="336"/>
      <c r="H1131" s="336"/>
      <c r="I1131" s="336"/>
      <c r="J1131" s="336"/>
      <c r="K1131" s="336"/>
      <c r="L1131" s="336"/>
      <c r="M1131" s="336"/>
      <c r="N1131" s="345"/>
      <c r="EZ1131" s="149"/>
      <c r="FA1131" s="231"/>
      <c r="FB1131" s="231"/>
      <c r="FC1131" s="231"/>
      <c r="FD1131" s="231"/>
      <c r="FF1131" s="164" t="s">
        <v>700</v>
      </c>
      <c r="FJ1131" s="231"/>
      <c r="FL1131" s="231"/>
    </row>
    <row r="1132" spans="1:168" s="117" customFormat="1" ht="15" x14ac:dyDescent="0.25">
      <c r="A1132" s="244"/>
      <c r="B1132" s="243" t="s">
        <v>57</v>
      </c>
      <c r="C1132" s="341" t="s">
        <v>64</v>
      </c>
      <c r="D1132" s="341"/>
      <c r="E1132" s="341"/>
      <c r="F1132" s="245"/>
      <c r="G1132" s="246"/>
      <c r="H1132" s="246"/>
      <c r="I1132" s="246"/>
      <c r="J1132" s="249">
        <v>230.11</v>
      </c>
      <c r="K1132" s="269">
        <v>1.2649999999999999</v>
      </c>
      <c r="L1132" s="249">
        <v>628.75</v>
      </c>
      <c r="M1132" s="248">
        <v>49.45</v>
      </c>
      <c r="N1132" s="250">
        <v>31091.69</v>
      </c>
      <c r="EZ1132" s="149"/>
      <c r="FA1132" s="231"/>
      <c r="FB1132" s="231"/>
      <c r="FC1132" s="231"/>
      <c r="FD1132" s="231"/>
      <c r="FG1132" s="164" t="s">
        <v>64</v>
      </c>
      <c r="FJ1132" s="231"/>
      <c r="FL1132" s="231"/>
    </row>
    <row r="1133" spans="1:168" s="117" customFormat="1" ht="15" x14ac:dyDescent="0.25">
      <c r="A1133" s="244"/>
      <c r="B1133" s="243" t="s">
        <v>75</v>
      </c>
      <c r="C1133" s="341" t="s">
        <v>79</v>
      </c>
      <c r="D1133" s="341"/>
      <c r="E1133" s="341"/>
      <c r="F1133" s="245"/>
      <c r="G1133" s="246"/>
      <c r="H1133" s="246"/>
      <c r="I1133" s="246"/>
      <c r="J1133" s="249">
        <v>842.61</v>
      </c>
      <c r="K1133" s="248">
        <v>1.1499999999999999</v>
      </c>
      <c r="L1133" s="247">
        <v>2093.04</v>
      </c>
      <c r="M1133" s="248">
        <v>14.53</v>
      </c>
      <c r="N1133" s="250">
        <v>30411.87</v>
      </c>
      <c r="EZ1133" s="149"/>
      <c r="FA1133" s="231"/>
      <c r="FB1133" s="231"/>
      <c r="FC1133" s="231"/>
      <c r="FD1133" s="231"/>
      <c r="FG1133" s="164" t="s">
        <v>79</v>
      </c>
      <c r="FJ1133" s="231"/>
      <c r="FL1133" s="231"/>
    </row>
    <row r="1134" spans="1:168" s="117" customFormat="1" ht="15" x14ac:dyDescent="0.25">
      <c r="A1134" s="244"/>
      <c r="B1134" s="243" t="s">
        <v>80</v>
      </c>
      <c r="C1134" s="341" t="s">
        <v>81</v>
      </c>
      <c r="D1134" s="341"/>
      <c r="E1134" s="341"/>
      <c r="F1134" s="245"/>
      <c r="G1134" s="246"/>
      <c r="H1134" s="246"/>
      <c r="I1134" s="246"/>
      <c r="J1134" s="249">
        <v>216.58</v>
      </c>
      <c r="K1134" s="248">
        <v>1.1499999999999999</v>
      </c>
      <c r="L1134" s="249">
        <v>537.98</v>
      </c>
      <c r="M1134" s="248">
        <v>49.45</v>
      </c>
      <c r="N1134" s="250">
        <v>26603.11</v>
      </c>
      <c r="EZ1134" s="149"/>
      <c r="FA1134" s="231"/>
      <c r="FB1134" s="231"/>
      <c r="FC1134" s="231"/>
      <c r="FD1134" s="231"/>
      <c r="FG1134" s="164" t="s">
        <v>81</v>
      </c>
      <c r="FJ1134" s="231"/>
      <c r="FL1134" s="231"/>
    </row>
    <row r="1135" spans="1:168" s="117" customFormat="1" ht="15" x14ac:dyDescent="0.25">
      <c r="A1135" s="244"/>
      <c r="B1135" s="243" t="s">
        <v>82</v>
      </c>
      <c r="C1135" s="341" t="s">
        <v>83</v>
      </c>
      <c r="D1135" s="341"/>
      <c r="E1135" s="341"/>
      <c r="F1135" s="245"/>
      <c r="G1135" s="246"/>
      <c r="H1135" s="246"/>
      <c r="I1135" s="246"/>
      <c r="J1135" s="249">
        <v>42.16</v>
      </c>
      <c r="K1135" s="246"/>
      <c r="L1135" s="249">
        <v>91.07</v>
      </c>
      <c r="M1135" s="248">
        <v>9.1199999999999992</v>
      </c>
      <c r="N1135" s="251">
        <v>830.56</v>
      </c>
      <c r="EZ1135" s="149"/>
      <c r="FA1135" s="231"/>
      <c r="FB1135" s="231"/>
      <c r="FC1135" s="231"/>
      <c r="FD1135" s="231"/>
      <c r="FG1135" s="164" t="s">
        <v>83</v>
      </c>
      <c r="FJ1135" s="231"/>
      <c r="FL1135" s="231"/>
    </row>
    <row r="1136" spans="1:168" s="117" customFormat="1" ht="15" x14ac:dyDescent="0.25">
      <c r="A1136" s="252"/>
      <c r="B1136" s="243"/>
      <c r="C1136" s="341" t="s">
        <v>65</v>
      </c>
      <c r="D1136" s="341"/>
      <c r="E1136" s="341"/>
      <c r="F1136" s="245" t="s">
        <v>66</v>
      </c>
      <c r="G1136" s="248">
        <v>24.48</v>
      </c>
      <c r="H1136" s="269">
        <v>1.2649999999999999</v>
      </c>
      <c r="I1136" s="274">
        <v>66.889151999999996</v>
      </c>
      <c r="J1136" s="254"/>
      <c r="K1136" s="246"/>
      <c r="L1136" s="254"/>
      <c r="M1136" s="246"/>
      <c r="N1136" s="255"/>
      <c r="EZ1136" s="149"/>
      <c r="FA1136" s="231"/>
      <c r="FB1136" s="231"/>
      <c r="FC1136" s="231"/>
      <c r="FD1136" s="231"/>
      <c r="FH1136" s="164" t="s">
        <v>65</v>
      </c>
      <c r="FJ1136" s="231"/>
      <c r="FL1136" s="231"/>
    </row>
    <row r="1137" spans="1:168" s="117" customFormat="1" ht="15" x14ac:dyDescent="0.25">
      <c r="A1137" s="252"/>
      <c r="B1137" s="243"/>
      <c r="C1137" s="341" t="s">
        <v>84</v>
      </c>
      <c r="D1137" s="341"/>
      <c r="E1137" s="341"/>
      <c r="F1137" s="245" t="s">
        <v>66</v>
      </c>
      <c r="G1137" s="248">
        <v>19.96</v>
      </c>
      <c r="H1137" s="248">
        <v>1.1499999999999999</v>
      </c>
      <c r="I1137" s="272">
        <v>49.580640000000002</v>
      </c>
      <c r="J1137" s="254"/>
      <c r="K1137" s="246"/>
      <c r="L1137" s="254"/>
      <c r="M1137" s="246"/>
      <c r="N1137" s="255"/>
      <c r="EZ1137" s="149"/>
      <c r="FA1137" s="231"/>
      <c r="FB1137" s="231"/>
      <c r="FC1137" s="231"/>
      <c r="FD1137" s="231"/>
      <c r="FH1137" s="164" t="s">
        <v>84</v>
      </c>
      <c r="FJ1137" s="231"/>
      <c r="FL1137" s="231"/>
    </row>
    <row r="1138" spans="1:168" s="117" customFormat="1" ht="15" x14ac:dyDescent="0.25">
      <c r="A1138" s="240"/>
      <c r="B1138" s="243"/>
      <c r="C1138" s="344" t="s">
        <v>67</v>
      </c>
      <c r="D1138" s="344"/>
      <c r="E1138" s="344"/>
      <c r="F1138" s="256"/>
      <c r="G1138" s="257"/>
      <c r="H1138" s="257"/>
      <c r="I1138" s="257"/>
      <c r="J1138" s="258">
        <v>1114.8800000000001</v>
      </c>
      <c r="K1138" s="257"/>
      <c r="L1138" s="258">
        <v>2812.86</v>
      </c>
      <c r="M1138" s="257"/>
      <c r="N1138" s="260">
        <v>62334.12</v>
      </c>
      <c r="EZ1138" s="149"/>
      <c r="FA1138" s="231"/>
      <c r="FB1138" s="231"/>
      <c r="FC1138" s="231"/>
      <c r="FD1138" s="231"/>
      <c r="FI1138" s="164" t="s">
        <v>67</v>
      </c>
      <c r="FJ1138" s="231"/>
      <c r="FL1138" s="231"/>
    </row>
    <row r="1139" spans="1:168" s="117" customFormat="1" ht="15" x14ac:dyDescent="0.25">
      <c r="A1139" s="252"/>
      <c r="B1139" s="243"/>
      <c r="C1139" s="341" t="s">
        <v>68</v>
      </c>
      <c r="D1139" s="341"/>
      <c r="E1139" s="341"/>
      <c r="F1139" s="245"/>
      <c r="G1139" s="246"/>
      <c r="H1139" s="246"/>
      <c r="I1139" s="246"/>
      <c r="J1139" s="254"/>
      <c r="K1139" s="246"/>
      <c r="L1139" s="247">
        <v>1166.73</v>
      </c>
      <c r="M1139" s="246"/>
      <c r="N1139" s="250">
        <v>57694.8</v>
      </c>
      <c r="EZ1139" s="149"/>
      <c r="FA1139" s="231"/>
      <c r="FB1139" s="231"/>
      <c r="FC1139" s="231"/>
      <c r="FD1139" s="231"/>
      <c r="FH1139" s="164" t="s">
        <v>68</v>
      </c>
      <c r="FJ1139" s="231"/>
      <c r="FL1139" s="231"/>
    </row>
    <row r="1140" spans="1:168" s="117" customFormat="1" ht="23.25" x14ac:dyDescent="0.25">
      <c r="A1140" s="252"/>
      <c r="B1140" s="243" t="s">
        <v>649</v>
      </c>
      <c r="C1140" s="341" t="s">
        <v>650</v>
      </c>
      <c r="D1140" s="341"/>
      <c r="E1140" s="341"/>
      <c r="F1140" s="245" t="s">
        <v>71</v>
      </c>
      <c r="G1140" s="261">
        <v>97</v>
      </c>
      <c r="H1140" s="246"/>
      <c r="I1140" s="261">
        <v>97</v>
      </c>
      <c r="J1140" s="254"/>
      <c r="K1140" s="246"/>
      <c r="L1140" s="247">
        <v>1131.73</v>
      </c>
      <c r="M1140" s="246"/>
      <c r="N1140" s="250">
        <v>55963.96</v>
      </c>
      <c r="EZ1140" s="149"/>
      <c r="FA1140" s="231"/>
      <c r="FB1140" s="231"/>
      <c r="FC1140" s="231"/>
      <c r="FD1140" s="231"/>
      <c r="FH1140" s="164" t="s">
        <v>650</v>
      </c>
      <c r="FJ1140" s="231"/>
      <c r="FL1140" s="231"/>
    </row>
    <row r="1141" spans="1:168" s="117" customFormat="1" ht="23.25" x14ac:dyDescent="0.25">
      <c r="A1141" s="252"/>
      <c r="B1141" s="243" t="s">
        <v>651</v>
      </c>
      <c r="C1141" s="341" t="s">
        <v>652</v>
      </c>
      <c r="D1141" s="341"/>
      <c r="E1141" s="341"/>
      <c r="F1141" s="245" t="s">
        <v>71</v>
      </c>
      <c r="G1141" s="261">
        <v>51</v>
      </c>
      <c r="H1141" s="246"/>
      <c r="I1141" s="261">
        <v>51</v>
      </c>
      <c r="J1141" s="254"/>
      <c r="K1141" s="246"/>
      <c r="L1141" s="249">
        <v>595.03</v>
      </c>
      <c r="M1141" s="246"/>
      <c r="N1141" s="250">
        <v>29424.35</v>
      </c>
      <c r="EZ1141" s="149"/>
      <c r="FA1141" s="231"/>
      <c r="FB1141" s="231"/>
      <c r="FC1141" s="231"/>
      <c r="FD1141" s="231"/>
      <c r="FH1141" s="164" t="s">
        <v>652</v>
      </c>
      <c r="FJ1141" s="231"/>
      <c r="FL1141" s="231"/>
    </row>
    <row r="1142" spans="1:168" s="117" customFormat="1" ht="15" x14ac:dyDescent="0.25">
      <c r="A1142" s="262"/>
      <c r="B1142" s="263"/>
      <c r="C1142" s="342" t="s">
        <v>74</v>
      </c>
      <c r="D1142" s="342"/>
      <c r="E1142" s="342"/>
      <c r="F1142" s="234"/>
      <c r="G1142" s="235"/>
      <c r="H1142" s="235"/>
      <c r="I1142" s="235"/>
      <c r="J1142" s="238"/>
      <c r="K1142" s="235"/>
      <c r="L1142" s="267">
        <v>4539.62</v>
      </c>
      <c r="M1142" s="257"/>
      <c r="N1142" s="265">
        <v>147722.43</v>
      </c>
      <c r="EZ1142" s="149"/>
      <c r="FA1142" s="231"/>
      <c r="FB1142" s="231"/>
      <c r="FC1142" s="231"/>
      <c r="FD1142" s="231"/>
      <c r="FJ1142" s="231" t="s">
        <v>74</v>
      </c>
      <c r="FL1142" s="231"/>
    </row>
    <row r="1143" spans="1:168" s="117" customFormat="1" ht="45" x14ac:dyDescent="0.25">
      <c r="A1143" s="232" t="s">
        <v>831</v>
      </c>
      <c r="B1143" s="233" t="s">
        <v>583</v>
      </c>
      <c r="C1143" s="342" t="s">
        <v>584</v>
      </c>
      <c r="D1143" s="342"/>
      <c r="E1143" s="342"/>
      <c r="F1143" s="234" t="s">
        <v>290</v>
      </c>
      <c r="G1143" s="235">
        <v>220.32</v>
      </c>
      <c r="H1143" s="236">
        <v>1</v>
      </c>
      <c r="I1143" s="268">
        <v>220.32</v>
      </c>
      <c r="J1143" s="264">
        <v>169.63</v>
      </c>
      <c r="K1143" s="266">
        <v>1.04236</v>
      </c>
      <c r="L1143" s="267">
        <v>38956</v>
      </c>
      <c r="M1143" s="268">
        <v>9.1199999999999992</v>
      </c>
      <c r="N1143" s="265">
        <v>355278.72</v>
      </c>
      <c r="EZ1143" s="149"/>
      <c r="FA1143" s="231"/>
      <c r="FB1143" s="231" t="s">
        <v>584</v>
      </c>
      <c r="FC1143" s="231" t="s">
        <v>9</v>
      </c>
      <c r="FD1143" s="231" t="s">
        <v>9</v>
      </c>
      <c r="FJ1143" s="231"/>
      <c r="FL1143" s="231"/>
    </row>
    <row r="1144" spans="1:168" s="117" customFormat="1" ht="15" x14ac:dyDescent="0.25">
      <c r="A1144" s="240"/>
      <c r="B1144" s="241"/>
      <c r="C1144" s="341" t="s">
        <v>832</v>
      </c>
      <c r="D1144" s="341"/>
      <c r="E1144" s="341"/>
      <c r="F1144" s="341"/>
      <c r="G1144" s="341"/>
      <c r="H1144" s="341"/>
      <c r="I1144" s="341"/>
      <c r="J1144" s="341"/>
      <c r="K1144" s="341"/>
      <c r="L1144" s="341"/>
      <c r="M1144" s="341"/>
      <c r="N1144" s="343"/>
      <c r="EZ1144" s="149"/>
      <c r="FA1144" s="231"/>
      <c r="FB1144" s="231"/>
      <c r="FC1144" s="231"/>
      <c r="FD1144" s="231"/>
      <c r="FE1144" s="164" t="s">
        <v>832</v>
      </c>
      <c r="FJ1144" s="231"/>
      <c r="FL1144" s="231"/>
    </row>
    <row r="1145" spans="1:168" s="117" customFormat="1" ht="15" x14ac:dyDescent="0.25">
      <c r="A1145" s="240"/>
      <c r="B1145" s="241"/>
      <c r="C1145" s="341" t="s">
        <v>687</v>
      </c>
      <c r="D1145" s="341"/>
      <c r="E1145" s="341"/>
      <c r="F1145" s="341"/>
      <c r="G1145" s="341"/>
      <c r="H1145" s="341"/>
      <c r="I1145" s="341"/>
      <c r="J1145" s="341"/>
      <c r="K1145" s="341"/>
      <c r="L1145" s="341"/>
      <c r="M1145" s="341"/>
      <c r="N1145" s="343"/>
      <c r="EZ1145" s="149"/>
      <c r="FA1145" s="231"/>
      <c r="FB1145" s="231"/>
      <c r="FC1145" s="231"/>
      <c r="FD1145" s="231"/>
      <c r="FJ1145" s="231"/>
      <c r="FK1145" s="164" t="s">
        <v>687</v>
      </c>
      <c r="FL1145" s="231"/>
    </row>
    <row r="1146" spans="1:168" s="117" customFormat="1" ht="15" x14ac:dyDescent="0.25">
      <c r="A1146" s="242"/>
      <c r="B1146" s="243"/>
      <c r="C1146" s="336" t="s">
        <v>631</v>
      </c>
      <c r="D1146" s="336"/>
      <c r="E1146" s="336"/>
      <c r="F1146" s="336"/>
      <c r="G1146" s="336"/>
      <c r="H1146" s="336"/>
      <c r="I1146" s="336"/>
      <c r="J1146" s="336"/>
      <c r="K1146" s="336"/>
      <c r="L1146" s="336"/>
      <c r="M1146" s="336"/>
      <c r="N1146" s="345"/>
      <c r="EZ1146" s="149"/>
      <c r="FA1146" s="231"/>
      <c r="FB1146" s="231"/>
      <c r="FC1146" s="231"/>
      <c r="FD1146" s="231"/>
      <c r="FF1146" s="164" t="s">
        <v>631</v>
      </c>
      <c r="FJ1146" s="231"/>
      <c r="FL1146" s="231"/>
    </row>
    <row r="1147" spans="1:168" s="117" customFormat="1" ht="15" x14ac:dyDescent="0.25">
      <c r="A1147" s="242"/>
      <c r="B1147" s="243"/>
      <c r="C1147" s="336" t="s">
        <v>632</v>
      </c>
      <c r="D1147" s="336"/>
      <c r="E1147" s="336"/>
      <c r="F1147" s="336"/>
      <c r="G1147" s="336"/>
      <c r="H1147" s="336"/>
      <c r="I1147" s="336"/>
      <c r="J1147" s="336"/>
      <c r="K1147" s="336"/>
      <c r="L1147" s="336"/>
      <c r="M1147" s="336"/>
      <c r="N1147" s="345"/>
      <c r="EZ1147" s="149"/>
      <c r="FA1147" s="231"/>
      <c r="FB1147" s="231"/>
      <c r="FC1147" s="231"/>
      <c r="FD1147" s="231"/>
      <c r="FF1147" s="164" t="s">
        <v>632</v>
      </c>
      <c r="FJ1147" s="231"/>
      <c r="FL1147" s="231"/>
    </row>
    <row r="1148" spans="1:168" s="117" customFormat="1" ht="15" x14ac:dyDescent="0.25">
      <c r="A1148" s="262"/>
      <c r="B1148" s="263"/>
      <c r="C1148" s="342" t="s">
        <v>74</v>
      </c>
      <c r="D1148" s="342"/>
      <c r="E1148" s="342"/>
      <c r="F1148" s="234"/>
      <c r="G1148" s="235"/>
      <c r="H1148" s="235"/>
      <c r="I1148" s="235"/>
      <c r="J1148" s="238"/>
      <c r="K1148" s="235"/>
      <c r="L1148" s="267">
        <v>38956</v>
      </c>
      <c r="M1148" s="257"/>
      <c r="N1148" s="265">
        <v>355278.72</v>
      </c>
      <c r="EZ1148" s="149"/>
      <c r="FA1148" s="231"/>
      <c r="FB1148" s="231"/>
      <c r="FC1148" s="231"/>
      <c r="FD1148" s="231"/>
      <c r="FJ1148" s="231" t="s">
        <v>74</v>
      </c>
      <c r="FL1148" s="231"/>
    </row>
    <row r="1149" spans="1:168" s="117" customFormat="1" ht="45.75" x14ac:dyDescent="0.25">
      <c r="A1149" s="232" t="s">
        <v>833</v>
      </c>
      <c r="B1149" s="233" t="s">
        <v>683</v>
      </c>
      <c r="C1149" s="342" t="s">
        <v>834</v>
      </c>
      <c r="D1149" s="342"/>
      <c r="E1149" s="342"/>
      <c r="F1149" s="234" t="s">
        <v>647</v>
      </c>
      <c r="G1149" s="235">
        <v>0.05</v>
      </c>
      <c r="H1149" s="236">
        <v>1</v>
      </c>
      <c r="I1149" s="268">
        <v>0.05</v>
      </c>
      <c r="J1149" s="238"/>
      <c r="K1149" s="235"/>
      <c r="L1149" s="238"/>
      <c r="M1149" s="235"/>
      <c r="N1149" s="239"/>
      <c r="EZ1149" s="149"/>
      <c r="FA1149" s="231"/>
      <c r="FB1149" s="231" t="s">
        <v>834</v>
      </c>
      <c r="FC1149" s="231" t="s">
        <v>9</v>
      </c>
      <c r="FD1149" s="231" t="s">
        <v>9</v>
      </c>
      <c r="FJ1149" s="231"/>
      <c r="FL1149" s="231"/>
    </row>
    <row r="1150" spans="1:168" s="117" customFormat="1" ht="15" x14ac:dyDescent="0.25">
      <c r="A1150" s="240"/>
      <c r="B1150" s="241"/>
      <c r="C1150" s="341" t="s">
        <v>127</v>
      </c>
      <c r="D1150" s="341"/>
      <c r="E1150" s="341"/>
      <c r="F1150" s="341"/>
      <c r="G1150" s="341"/>
      <c r="H1150" s="341"/>
      <c r="I1150" s="341"/>
      <c r="J1150" s="341"/>
      <c r="K1150" s="341"/>
      <c r="L1150" s="341"/>
      <c r="M1150" s="341"/>
      <c r="N1150" s="343"/>
      <c r="EZ1150" s="149"/>
      <c r="FA1150" s="231"/>
      <c r="FB1150" s="231"/>
      <c r="FC1150" s="231"/>
      <c r="FD1150" s="231"/>
      <c r="FE1150" s="164" t="s">
        <v>127</v>
      </c>
      <c r="FJ1150" s="231"/>
      <c r="FL1150" s="231"/>
    </row>
    <row r="1151" spans="1:168" s="117" customFormat="1" ht="68.25" x14ac:dyDescent="0.25">
      <c r="A1151" s="242"/>
      <c r="B1151" s="243" t="s">
        <v>624</v>
      </c>
      <c r="C1151" s="336" t="s">
        <v>625</v>
      </c>
      <c r="D1151" s="336"/>
      <c r="E1151" s="336"/>
      <c r="F1151" s="336"/>
      <c r="G1151" s="336"/>
      <c r="H1151" s="336"/>
      <c r="I1151" s="336"/>
      <c r="J1151" s="336"/>
      <c r="K1151" s="336"/>
      <c r="L1151" s="336"/>
      <c r="M1151" s="336"/>
      <c r="N1151" s="345"/>
      <c r="EZ1151" s="149"/>
      <c r="FA1151" s="231"/>
      <c r="FB1151" s="231"/>
      <c r="FC1151" s="231"/>
      <c r="FD1151" s="231"/>
      <c r="FF1151" s="164" t="s">
        <v>625</v>
      </c>
      <c r="FJ1151" s="231"/>
      <c r="FL1151" s="231"/>
    </row>
    <row r="1152" spans="1:168" s="117" customFormat="1" ht="15" x14ac:dyDescent="0.25">
      <c r="A1152" s="242"/>
      <c r="B1152" s="243" t="s">
        <v>699</v>
      </c>
      <c r="C1152" s="336" t="s">
        <v>700</v>
      </c>
      <c r="D1152" s="336"/>
      <c r="E1152" s="336"/>
      <c r="F1152" s="336"/>
      <c r="G1152" s="336"/>
      <c r="H1152" s="336"/>
      <c r="I1152" s="336"/>
      <c r="J1152" s="336"/>
      <c r="K1152" s="336"/>
      <c r="L1152" s="336"/>
      <c r="M1152" s="336"/>
      <c r="N1152" s="345"/>
      <c r="EZ1152" s="149"/>
      <c r="FA1152" s="231"/>
      <c r="FB1152" s="231"/>
      <c r="FC1152" s="231"/>
      <c r="FD1152" s="231"/>
      <c r="FF1152" s="164" t="s">
        <v>700</v>
      </c>
      <c r="FJ1152" s="231"/>
      <c r="FL1152" s="231"/>
    </row>
    <row r="1153" spans="1:168" s="117" customFormat="1" ht="15" x14ac:dyDescent="0.25">
      <c r="A1153" s="244"/>
      <c r="B1153" s="243" t="s">
        <v>57</v>
      </c>
      <c r="C1153" s="341" t="s">
        <v>64</v>
      </c>
      <c r="D1153" s="341"/>
      <c r="E1153" s="341"/>
      <c r="F1153" s="245"/>
      <c r="G1153" s="246"/>
      <c r="H1153" s="246"/>
      <c r="I1153" s="246"/>
      <c r="J1153" s="249">
        <v>278.99</v>
      </c>
      <c r="K1153" s="269">
        <v>1.2649999999999999</v>
      </c>
      <c r="L1153" s="249">
        <v>17.649999999999999</v>
      </c>
      <c r="M1153" s="248">
        <v>49.45</v>
      </c>
      <c r="N1153" s="251">
        <v>872.79</v>
      </c>
      <c r="EZ1153" s="149"/>
      <c r="FA1153" s="231"/>
      <c r="FB1153" s="231"/>
      <c r="FC1153" s="231"/>
      <c r="FD1153" s="231"/>
      <c r="FG1153" s="164" t="s">
        <v>64</v>
      </c>
      <c r="FJ1153" s="231"/>
      <c r="FL1153" s="231"/>
    </row>
    <row r="1154" spans="1:168" s="117" customFormat="1" ht="15" x14ac:dyDescent="0.25">
      <c r="A1154" s="244"/>
      <c r="B1154" s="243" t="s">
        <v>75</v>
      </c>
      <c r="C1154" s="341" t="s">
        <v>79</v>
      </c>
      <c r="D1154" s="341"/>
      <c r="E1154" s="341"/>
      <c r="F1154" s="245"/>
      <c r="G1154" s="246"/>
      <c r="H1154" s="246"/>
      <c r="I1154" s="246"/>
      <c r="J1154" s="249">
        <v>90.04</v>
      </c>
      <c r="K1154" s="248">
        <v>1.1499999999999999</v>
      </c>
      <c r="L1154" s="249">
        <v>5.18</v>
      </c>
      <c r="M1154" s="248">
        <v>14.53</v>
      </c>
      <c r="N1154" s="251">
        <v>75.27</v>
      </c>
      <c r="EZ1154" s="149"/>
      <c r="FA1154" s="231"/>
      <c r="FB1154" s="231"/>
      <c r="FC1154" s="231"/>
      <c r="FD1154" s="231"/>
      <c r="FG1154" s="164" t="s">
        <v>79</v>
      </c>
      <c r="FJ1154" s="231"/>
      <c r="FL1154" s="231"/>
    </row>
    <row r="1155" spans="1:168" s="117" customFormat="1" ht="15" x14ac:dyDescent="0.25">
      <c r="A1155" s="244"/>
      <c r="B1155" s="243" t="s">
        <v>80</v>
      </c>
      <c r="C1155" s="341" t="s">
        <v>81</v>
      </c>
      <c r="D1155" s="341"/>
      <c r="E1155" s="341"/>
      <c r="F1155" s="245"/>
      <c r="G1155" s="246"/>
      <c r="H1155" s="246"/>
      <c r="I1155" s="246"/>
      <c r="J1155" s="249">
        <v>5.0199999999999996</v>
      </c>
      <c r="K1155" s="248">
        <v>1.1499999999999999</v>
      </c>
      <c r="L1155" s="249">
        <v>0.28999999999999998</v>
      </c>
      <c r="M1155" s="248">
        <v>49.45</v>
      </c>
      <c r="N1155" s="251">
        <v>14.34</v>
      </c>
      <c r="EZ1155" s="149"/>
      <c r="FA1155" s="231"/>
      <c r="FB1155" s="231"/>
      <c r="FC1155" s="231"/>
      <c r="FD1155" s="231"/>
      <c r="FG1155" s="164" t="s">
        <v>81</v>
      </c>
      <c r="FJ1155" s="231"/>
      <c r="FL1155" s="231"/>
    </row>
    <row r="1156" spans="1:168" s="117" customFormat="1" ht="15" x14ac:dyDescent="0.25">
      <c r="A1156" s="244"/>
      <c r="B1156" s="243" t="s">
        <v>82</v>
      </c>
      <c r="C1156" s="341" t="s">
        <v>83</v>
      </c>
      <c r="D1156" s="341"/>
      <c r="E1156" s="341"/>
      <c r="F1156" s="245"/>
      <c r="G1156" s="246"/>
      <c r="H1156" s="246"/>
      <c r="I1156" s="246"/>
      <c r="J1156" s="249">
        <v>37.630000000000003</v>
      </c>
      <c r="K1156" s="246"/>
      <c r="L1156" s="249">
        <v>1.88</v>
      </c>
      <c r="M1156" s="248">
        <v>9.1199999999999992</v>
      </c>
      <c r="N1156" s="251">
        <v>17.149999999999999</v>
      </c>
      <c r="EZ1156" s="149"/>
      <c r="FA1156" s="231"/>
      <c r="FB1156" s="231"/>
      <c r="FC1156" s="231"/>
      <c r="FD1156" s="231"/>
      <c r="FG1156" s="164" t="s">
        <v>83</v>
      </c>
      <c r="FJ1156" s="231"/>
      <c r="FL1156" s="231"/>
    </row>
    <row r="1157" spans="1:168" s="117" customFormat="1" ht="15" x14ac:dyDescent="0.25">
      <c r="A1157" s="252"/>
      <c r="B1157" s="243"/>
      <c r="C1157" s="341" t="s">
        <v>65</v>
      </c>
      <c r="D1157" s="341"/>
      <c r="E1157" s="341"/>
      <c r="F1157" s="245" t="s">
        <v>66</v>
      </c>
      <c r="G1157" s="248">
        <v>29.68</v>
      </c>
      <c r="H1157" s="269">
        <v>1.2649999999999999</v>
      </c>
      <c r="I1157" s="272">
        <v>1.8772599999999999</v>
      </c>
      <c r="J1157" s="254"/>
      <c r="K1157" s="246"/>
      <c r="L1157" s="254"/>
      <c r="M1157" s="246"/>
      <c r="N1157" s="255"/>
      <c r="EZ1157" s="149"/>
      <c r="FA1157" s="231"/>
      <c r="FB1157" s="231"/>
      <c r="FC1157" s="231"/>
      <c r="FD1157" s="231"/>
      <c r="FH1157" s="164" t="s">
        <v>65</v>
      </c>
      <c r="FJ1157" s="231"/>
      <c r="FL1157" s="231"/>
    </row>
    <row r="1158" spans="1:168" s="117" customFormat="1" ht="15" x14ac:dyDescent="0.25">
      <c r="A1158" s="252"/>
      <c r="B1158" s="243"/>
      <c r="C1158" s="341" t="s">
        <v>84</v>
      </c>
      <c r="D1158" s="341"/>
      <c r="E1158" s="341"/>
      <c r="F1158" s="245" t="s">
        <v>66</v>
      </c>
      <c r="G1158" s="271">
        <v>0.4</v>
      </c>
      <c r="H1158" s="248">
        <v>1.1499999999999999</v>
      </c>
      <c r="I1158" s="269">
        <v>2.3E-2</v>
      </c>
      <c r="J1158" s="254"/>
      <c r="K1158" s="246"/>
      <c r="L1158" s="254"/>
      <c r="M1158" s="246"/>
      <c r="N1158" s="255"/>
      <c r="EZ1158" s="149"/>
      <c r="FA1158" s="231"/>
      <c r="FB1158" s="231"/>
      <c r="FC1158" s="231"/>
      <c r="FD1158" s="231"/>
      <c r="FH1158" s="164" t="s">
        <v>84</v>
      </c>
      <c r="FJ1158" s="231"/>
      <c r="FL1158" s="231"/>
    </row>
    <row r="1159" spans="1:168" s="117" customFormat="1" ht="15" x14ac:dyDescent="0.25">
      <c r="A1159" s="240"/>
      <c r="B1159" s="243"/>
      <c r="C1159" s="344" t="s">
        <v>67</v>
      </c>
      <c r="D1159" s="344"/>
      <c r="E1159" s="344"/>
      <c r="F1159" s="256"/>
      <c r="G1159" s="257"/>
      <c r="H1159" s="257"/>
      <c r="I1159" s="257"/>
      <c r="J1159" s="259">
        <v>406.66</v>
      </c>
      <c r="K1159" s="257"/>
      <c r="L1159" s="259">
        <v>24.71</v>
      </c>
      <c r="M1159" s="257"/>
      <c r="N1159" s="275">
        <v>965.21</v>
      </c>
      <c r="EZ1159" s="149"/>
      <c r="FA1159" s="231"/>
      <c r="FB1159" s="231"/>
      <c r="FC1159" s="231"/>
      <c r="FD1159" s="231"/>
      <c r="FI1159" s="164" t="s">
        <v>67</v>
      </c>
      <c r="FJ1159" s="231"/>
      <c r="FL1159" s="231"/>
    </row>
    <row r="1160" spans="1:168" s="117" customFormat="1" ht="15" x14ac:dyDescent="0.25">
      <c r="A1160" s="252"/>
      <c r="B1160" s="243"/>
      <c r="C1160" s="341" t="s">
        <v>68</v>
      </c>
      <c r="D1160" s="341"/>
      <c r="E1160" s="341"/>
      <c r="F1160" s="245"/>
      <c r="G1160" s="246"/>
      <c r="H1160" s="246"/>
      <c r="I1160" s="246"/>
      <c r="J1160" s="254"/>
      <c r="K1160" s="246"/>
      <c r="L1160" s="249">
        <v>17.940000000000001</v>
      </c>
      <c r="M1160" s="246"/>
      <c r="N1160" s="251">
        <v>887.13</v>
      </c>
      <c r="EZ1160" s="149"/>
      <c r="FA1160" s="231"/>
      <c r="FB1160" s="231"/>
      <c r="FC1160" s="231"/>
      <c r="FD1160" s="231"/>
      <c r="FH1160" s="164" t="s">
        <v>68</v>
      </c>
      <c r="FJ1160" s="231"/>
      <c r="FL1160" s="231"/>
    </row>
    <row r="1161" spans="1:168" s="117" customFormat="1" ht="23.25" x14ac:dyDescent="0.25">
      <c r="A1161" s="252"/>
      <c r="B1161" s="243" t="s">
        <v>649</v>
      </c>
      <c r="C1161" s="341" t="s">
        <v>650</v>
      </c>
      <c r="D1161" s="341"/>
      <c r="E1161" s="341"/>
      <c r="F1161" s="245" t="s">
        <v>71</v>
      </c>
      <c r="G1161" s="261">
        <v>97</v>
      </c>
      <c r="H1161" s="246"/>
      <c r="I1161" s="261">
        <v>97</v>
      </c>
      <c r="J1161" s="254"/>
      <c r="K1161" s="246"/>
      <c r="L1161" s="249">
        <v>17.399999999999999</v>
      </c>
      <c r="M1161" s="246"/>
      <c r="N1161" s="251">
        <v>860.52</v>
      </c>
      <c r="EZ1161" s="149"/>
      <c r="FA1161" s="231"/>
      <c r="FB1161" s="231"/>
      <c r="FC1161" s="231"/>
      <c r="FD1161" s="231"/>
      <c r="FH1161" s="164" t="s">
        <v>650</v>
      </c>
      <c r="FJ1161" s="231"/>
      <c r="FL1161" s="231"/>
    </row>
    <row r="1162" spans="1:168" s="117" customFormat="1" ht="23.25" x14ac:dyDescent="0.25">
      <c r="A1162" s="252"/>
      <c r="B1162" s="243" t="s">
        <v>651</v>
      </c>
      <c r="C1162" s="341" t="s">
        <v>652</v>
      </c>
      <c r="D1162" s="341"/>
      <c r="E1162" s="341"/>
      <c r="F1162" s="245" t="s">
        <v>71</v>
      </c>
      <c r="G1162" s="261">
        <v>51</v>
      </c>
      <c r="H1162" s="246"/>
      <c r="I1162" s="261">
        <v>51</v>
      </c>
      <c r="J1162" s="254"/>
      <c r="K1162" s="246"/>
      <c r="L1162" s="249">
        <v>9.15</v>
      </c>
      <c r="M1162" s="246"/>
      <c r="N1162" s="251">
        <v>452.44</v>
      </c>
      <c r="EZ1162" s="149"/>
      <c r="FA1162" s="231"/>
      <c r="FB1162" s="231"/>
      <c r="FC1162" s="231"/>
      <c r="FD1162" s="231"/>
      <c r="FH1162" s="164" t="s">
        <v>652</v>
      </c>
      <c r="FJ1162" s="231"/>
      <c r="FL1162" s="231"/>
    </row>
    <row r="1163" spans="1:168" s="117" customFormat="1" ht="15" x14ac:dyDescent="0.25">
      <c r="A1163" s="262"/>
      <c r="B1163" s="263"/>
      <c r="C1163" s="342" t="s">
        <v>74</v>
      </c>
      <c r="D1163" s="342"/>
      <c r="E1163" s="342"/>
      <c r="F1163" s="234"/>
      <c r="G1163" s="235"/>
      <c r="H1163" s="235"/>
      <c r="I1163" s="235"/>
      <c r="J1163" s="238"/>
      <c r="K1163" s="235"/>
      <c r="L1163" s="264">
        <v>51.26</v>
      </c>
      <c r="M1163" s="257"/>
      <c r="N1163" s="265">
        <v>2278.17</v>
      </c>
      <c r="EZ1163" s="149"/>
      <c r="FA1163" s="231"/>
      <c r="FB1163" s="231"/>
      <c r="FC1163" s="231"/>
      <c r="FD1163" s="231"/>
      <c r="FJ1163" s="231" t="s">
        <v>74</v>
      </c>
      <c r="FL1163" s="231"/>
    </row>
    <row r="1164" spans="1:168" s="117" customFormat="1" ht="45" x14ac:dyDescent="0.25">
      <c r="A1164" s="232" t="s">
        <v>835</v>
      </c>
      <c r="B1164" s="233" t="s">
        <v>583</v>
      </c>
      <c r="C1164" s="342" t="s">
        <v>584</v>
      </c>
      <c r="D1164" s="342"/>
      <c r="E1164" s="342"/>
      <c r="F1164" s="234" t="s">
        <v>290</v>
      </c>
      <c r="G1164" s="235">
        <v>5.0999999999999996</v>
      </c>
      <c r="H1164" s="236">
        <v>1</v>
      </c>
      <c r="I1164" s="277">
        <v>5.0999999999999996</v>
      </c>
      <c r="J1164" s="264">
        <v>169.63</v>
      </c>
      <c r="K1164" s="266">
        <v>1.04236</v>
      </c>
      <c r="L1164" s="264">
        <v>901.76</v>
      </c>
      <c r="M1164" s="268">
        <v>9.1199999999999992</v>
      </c>
      <c r="N1164" s="265">
        <v>8224.0499999999993</v>
      </c>
      <c r="EZ1164" s="149"/>
      <c r="FA1164" s="231"/>
      <c r="FB1164" s="231" t="s">
        <v>584</v>
      </c>
      <c r="FC1164" s="231" t="s">
        <v>9</v>
      </c>
      <c r="FD1164" s="231" t="s">
        <v>9</v>
      </c>
      <c r="FJ1164" s="231"/>
      <c r="FL1164" s="231"/>
    </row>
    <row r="1165" spans="1:168" s="117" customFormat="1" ht="15" x14ac:dyDescent="0.25">
      <c r="A1165" s="240"/>
      <c r="B1165" s="241"/>
      <c r="C1165" s="341" t="s">
        <v>836</v>
      </c>
      <c r="D1165" s="341"/>
      <c r="E1165" s="341"/>
      <c r="F1165" s="341"/>
      <c r="G1165" s="341"/>
      <c r="H1165" s="341"/>
      <c r="I1165" s="341"/>
      <c r="J1165" s="341"/>
      <c r="K1165" s="341"/>
      <c r="L1165" s="341"/>
      <c r="M1165" s="341"/>
      <c r="N1165" s="343"/>
      <c r="EZ1165" s="149"/>
      <c r="FA1165" s="231"/>
      <c r="FB1165" s="231"/>
      <c r="FC1165" s="231"/>
      <c r="FD1165" s="231"/>
      <c r="FE1165" s="164" t="s">
        <v>836</v>
      </c>
      <c r="FJ1165" s="231"/>
      <c r="FL1165" s="231"/>
    </row>
    <row r="1166" spans="1:168" s="117" customFormat="1" ht="15" x14ac:dyDescent="0.25">
      <c r="A1166" s="240"/>
      <c r="B1166" s="241"/>
      <c r="C1166" s="341" t="s">
        <v>687</v>
      </c>
      <c r="D1166" s="341"/>
      <c r="E1166" s="341"/>
      <c r="F1166" s="341"/>
      <c r="G1166" s="341"/>
      <c r="H1166" s="341"/>
      <c r="I1166" s="341"/>
      <c r="J1166" s="341"/>
      <c r="K1166" s="341"/>
      <c r="L1166" s="341"/>
      <c r="M1166" s="341"/>
      <c r="N1166" s="343"/>
      <c r="EZ1166" s="149"/>
      <c r="FA1166" s="231"/>
      <c r="FB1166" s="231"/>
      <c r="FC1166" s="231"/>
      <c r="FD1166" s="231"/>
      <c r="FJ1166" s="231"/>
      <c r="FK1166" s="164" t="s">
        <v>687</v>
      </c>
      <c r="FL1166" s="231"/>
    </row>
    <row r="1167" spans="1:168" s="117" customFormat="1" ht="15" x14ac:dyDescent="0.25">
      <c r="A1167" s="242"/>
      <c r="B1167" s="243"/>
      <c r="C1167" s="336" t="s">
        <v>631</v>
      </c>
      <c r="D1167" s="336"/>
      <c r="E1167" s="336"/>
      <c r="F1167" s="336"/>
      <c r="G1167" s="336"/>
      <c r="H1167" s="336"/>
      <c r="I1167" s="336"/>
      <c r="J1167" s="336"/>
      <c r="K1167" s="336"/>
      <c r="L1167" s="336"/>
      <c r="M1167" s="336"/>
      <c r="N1167" s="345"/>
      <c r="EZ1167" s="149"/>
      <c r="FA1167" s="231"/>
      <c r="FB1167" s="231"/>
      <c r="FC1167" s="231"/>
      <c r="FD1167" s="231"/>
      <c r="FF1167" s="164" t="s">
        <v>631</v>
      </c>
      <c r="FJ1167" s="231"/>
      <c r="FL1167" s="231"/>
    </row>
    <row r="1168" spans="1:168" s="117" customFormat="1" ht="15" x14ac:dyDescent="0.25">
      <c r="A1168" s="242"/>
      <c r="B1168" s="243"/>
      <c r="C1168" s="336" t="s">
        <v>632</v>
      </c>
      <c r="D1168" s="336"/>
      <c r="E1168" s="336"/>
      <c r="F1168" s="336"/>
      <c r="G1168" s="336"/>
      <c r="H1168" s="336"/>
      <c r="I1168" s="336"/>
      <c r="J1168" s="336"/>
      <c r="K1168" s="336"/>
      <c r="L1168" s="336"/>
      <c r="M1168" s="336"/>
      <c r="N1168" s="345"/>
      <c r="EZ1168" s="149"/>
      <c r="FA1168" s="231"/>
      <c r="FB1168" s="231"/>
      <c r="FC1168" s="231"/>
      <c r="FD1168" s="231"/>
      <c r="FF1168" s="164" t="s">
        <v>632</v>
      </c>
      <c r="FJ1168" s="231"/>
      <c r="FL1168" s="231"/>
    </row>
    <row r="1169" spans="1:168" s="117" customFormat="1" ht="15" x14ac:dyDescent="0.25">
      <c r="A1169" s="262"/>
      <c r="B1169" s="263"/>
      <c r="C1169" s="342" t="s">
        <v>74</v>
      </c>
      <c r="D1169" s="342"/>
      <c r="E1169" s="342"/>
      <c r="F1169" s="234"/>
      <c r="G1169" s="235"/>
      <c r="H1169" s="235"/>
      <c r="I1169" s="235"/>
      <c r="J1169" s="238"/>
      <c r="K1169" s="235"/>
      <c r="L1169" s="264">
        <v>901.76</v>
      </c>
      <c r="M1169" s="257"/>
      <c r="N1169" s="265">
        <v>8224.0499999999993</v>
      </c>
      <c r="EZ1169" s="149"/>
      <c r="FA1169" s="231"/>
      <c r="FB1169" s="231"/>
      <c r="FC1169" s="231"/>
      <c r="FD1169" s="231"/>
      <c r="FJ1169" s="231" t="s">
        <v>74</v>
      </c>
      <c r="FL1169" s="231"/>
    </row>
    <row r="1170" spans="1:168" s="117" customFormat="1" ht="45.75" x14ac:dyDescent="0.25">
      <c r="A1170" s="232" t="s">
        <v>837</v>
      </c>
      <c r="B1170" s="233" t="s">
        <v>683</v>
      </c>
      <c r="C1170" s="342" t="s">
        <v>838</v>
      </c>
      <c r="D1170" s="342"/>
      <c r="E1170" s="342"/>
      <c r="F1170" s="234" t="s">
        <v>647</v>
      </c>
      <c r="G1170" s="235">
        <v>0.1</v>
      </c>
      <c r="H1170" s="236">
        <v>1</v>
      </c>
      <c r="I1170" s="277">
        <v>0.1</v>
      </c>
      <c r="J1170" s="238"/>
      <c r="K1170" s="235"/>
      <c r="L1170" s="238"/>
      <c r="M1170" s="235"/>
      <c r="N1170" s="239"/>
      <c r="EZ1170" s="149"/>
      <c r="FA1170" s="231"/>
      <c r="FB1170" s="231" t="s">
        <v>838</v>
      </c>
      <c r="FC1170" s="231" t="s">
        <v>9</v>
      </c>
      <c r="FD1170" s="231" t="s">
        <v>9</v>
      </c>
      <c r="FJ1170" s="231"/>
      <c r="FL1170" s="231"/>
    </row>
    <row r="1171" spans="1:168" s="117" customFormat="1" ht="15" x14ac:dyDescent="0.25">
      <c r="A1171" s="240"/>
      <c r="B1171" s="241"/>
      <c r="C1171" s="341" t="s">
        <v>839</v>
      </c>
      <c r="D1171" s="341"/>
      <c r="E1171" s="341"/>
      <c r="F1171" s="341"/>
      <c r="G1171" s="341"/>
      <c r="H1171" s="341"/>
      <c r="I1171" s="341"/>
      <c r="J1171" s="341"/>
      <c r="K1171" s="341"/>
      <c r="L1171" s="341"/>
      <c r="M1171" s="341"/>
      <c r="N1171" s="343"/>
      <c r="EZ1171" s="149"/>
      <c r="FA1171" s="231"/>
      <c r="FB1171" s="231"/>
      <c r="FC1171" s="231"/>
      <c r="FD1171" s="231"/>
      <c r="FE1171" s="164" t="s">
        <v>839</v>
      </c>
      <c r="FJ1171" s="231"/>
      <c r="FL1171" s="231"/>
    </row>
    <row r="1172" spans="1:168" s="117" customFormat="1" ht="68.25" x14ac:dyDescent="0.25">
      <c r="A1172" s="242"/>
      <c r="B1172" s="243" t="s">
        <v>624</v>
      </c>
      <c r="C1172" s="336" t="s">
        <v>625</v>
      </c>
      <c r="D1172" s="336"/>
      <c r="E1172" s="336"/>
      <c r="F1172" s="336"/>
      <c r="G1172" s="336"/>
      <c r="H1172" s="336"/>
      <c r="I1172" s="336"/>
      <c r="J1172" s="336"/>
      <c r="K1172" s="336"/>
      <c r="L1172" s="336"/>
      <c r="M1172" s="336"/>
      <c r="N1172" s="345"/>
      <c r="EZ1172" s="149"/>
      <c r="FA1172" s="231"/>
      <c r="FB1172" s="231"/>
      <c r="FC1172" s="231"/>
      <c r="FD1172" s="231"/>
      <c r="FF1172" s="164" t="s">
        <v>625</v>
      </c>
      <c r="FJ1172" s="231"/>
      <c r="FL1172" s="231"/>
    </row>
    <row r="1173" spans="1:168" s="117" customFormat="1" ht="15" x14ac:dyDescent="0.25">
      <c r="A1173" s="242"/>
      <c r="B1173" s="243" t="s">
        <v>699</v>
      </c>
      <c r="C1173" s="336" t="s">
        <v>700</v>
      </c>
      <c r="D1173" s="336"/>
      <c r="E1173" s="336"/>
      <c r="F1173" s="336"/>
      <c r="G1173" s="336"/>
      <c r="H1173" s="336"/>
      <c r="I1173" s="336"/>
      <c r="J1173" s="336"/>
      <c r="K1173" s="336"/>
      <c r="L1173" s="336"/>
      <c r="M1173" s="336"/>
      <c r="N1173" s="345"/>
      <c r="EZ1173" s="149"/>
      <c r="FA1173" s="231"/>
      <c r="FB1173" s="231"/>
      <c r="FC1173" s="231"/>
      <c r="FD1173" s="231"/>
      <c r="FF1173" s="164" t="s">
        <v>700</v>
      </c>
      <c r="FJ1173" s="231"/>
      <c r="FL1173" s="231"/>
    </row>
    <row r="1174" spans="1:168" s="117" customFormat="1" ht="15" x14ac:dyDescent="0.25">
      <c r="A1174" s="244"/>
      <c r="B1174" s="243" t="s">
        <v>57</v>
      </c>
      <c r="C1174" s="341" t="s">
        <v>64</v>
      </c>
      <c r="D1174" s="341"/>
      <c r="E1174" s="341"/>
      <c r="F1174" s="245"/>
      <c r="G1174" s="246"/>
      <c r="H1174" s="246"/>
      <c r="I1174" s="246"/>
      <c r="J1174" s="249">
        <v>278.99</v>
      </c>
      <c r="K1174" s="269">
        <v>1.2649999999999999</v>
      </c>
      <c r="L1174" s="249">
        <v>35.29</v>
      </c>
      <c r="M1174" s="248">
        <v>49.45</v>
      </c>
      <c r="N1174" s="250">
        <v>1745.09</v>
      </c>
      <c r="EZ1174" s="149"/>
      <c r="FA1174" s="231"/>
      <c r="FB1174" s="231"/>
      <c r="FC1174" s="231"/>
      <c r="FD1174" s="231"/>
      <c r="FG1174" s="164" t="s">
        <v>64</v>
      </c>
      <c r="FJ1174" s="231"/>
      <c r="FL1174" s="231"/>
    </row>
    <row r="1175" spans="1:168" s="117" customFormat="1" ht="15" x14ac:dyDescent="0.25">
      <c r="A1175" s="244"/>
      <c r="B1175" s="243" t="s">
        <v>75</v>
      </c>
      <c r="C1175" s="341" t="s">
        <v>79</v>
      </c>
      <c r="D1175" s="341"/>
      <c r="E1175" s="341"/>
      <c r="F1175" s="245"/>
      <c r="G1175" s="246"/>
      <c r="H1175" s="246"/>
      <c r="I1175" s="246"/>
      <c r="J1175" s="249">
        <v>90.04</v>
      </c>
      <c r="K1175" s="248">
        <v>1.1499999999999999</v>
      </c>
      <c r="L1175" s="249">
        <v>10.35</v>
      </c>
      <c r="M1175" s="248">
        <v>14.53</v>
      </c>
      <c r="N1175" s="251">
        <v>150.38999999999999</v>
      </c>
      <c r="EZ1175" s="149"/>
      <c r="FA1175" s="231"/>
      <c r="FB1175" s="231"/>
      <c r="FC1175" s="231"/>
      <c r="FD1175" s="231"/>
      <c r="FG1175" s="164" t="s">
        <v>79</v>
      </c>
      <c r="FJ1175" s="231"/>
      <c r="FL1175" s="231"/>
    </row>
    <row r="1176" spans="1:168" s="117" customFormat="1" ht="15" x14ac:dyDescent="0.25">
      <c r="A1176" s="244"/>
      <c r="B1176" s="243" t="s">
        <v>80</v>
      </c>
      <c r="C1176" s="341" t="s">
        <v>81</v>
      </c>
      <c r="D1176" s="341"/>
      <c r="E1176" s="341"/>
      <c r="F1176" s="245"/>
      <c r="G1176" s="246"/>
      <c r="H1176" s="246"/>
      <c r="I1176" s="246"/>
      <c r="J1176" s="249">
        <v>5.0199999999999996</v>
      </c>
      <c r="K1176" s="248">
        <v>1.1499999999999999</v>
      </c>
      <c r="L1176" s="249">
        <v>0.57999999999999996</v>
      </c>
      <c r="M1176" s="248">
        <v>49.45</v>
      </c>
      <c r="N1176" s="251">
        <v>28.68</v>
      </c>
      <c r="EZ1176" s="149"/>
      <c r="FA1176" s="231"/>
      <c r="FB1176" s="231"/>
      <c r="FC1176" s="231"/>
      <c r="FD1176" s="231"/>
      <c r="FG1176" s="164" t="s">
        <v>81</v>
      </c>
      <c r="FJ1176" s="231"/>
      <c r="FL1176" s="231"/>
    </row>
    <row r="1177" spans="1:168" s="117" customFormat="1" ht="15" x14ac:dyDescent="0.25">
      <c r="A1177" s="244"/>
      <c r="B1177" s="243" t="s">
        <v>82</v>
      </c>
      <c r="C1177" s="341" t="s">
        <v>83</v>
      </c>
      <c r="D1177" s="341"/>
      <c r="E1177" s="341"/>
      <c r="F1177" s="245"/>
      <c r="G1177" s="246"/>
      <c r="H1177" s="246"/>
      <c r="I1177" s="246"/>
      <c r="J1177" s="249">
        <v>37.630000000000003</v>
      </c>
      <c r="K1177" s="246"/>
      <c r="L1177" s="249">
        <v>3.76</v>
      </c>
      <c r="M1177" s="248">
        <v>9.1199999999999992</v>
      </c>
      <c r="N1177" s="251">
        <v>34.29</v>
      </c>
      <c r="EZ1177" s="149"/>
      <c r="FA1177" s="231"/>
      <c r="FB1177" s="231"/>
      <c r="FC1177" s="231"/>
      <c r="FD1177" s="231"/>
      <c r="FG1177" s="164" t="s">
        <v>83</v>
      </c>
      <c r="FJ1177" s="231"/>
      <c r="FL1177" s="231"/>
    </row>
    <row r="1178" spans="1:168" s="117" customFormat="1" ht="15" x14ac:dyDescent="0.25">
      <c r="A1178" s="252"/>
      <c r="B1178" s="243"/>
      <c r="C1178" s="341" t="s">
        <v>65</v>
      </c>
      <c r="D1178" s="341"/>
      <c r="E1178" s="341"/>
      <c r="F1178" s="245" t="s">
        <v>66</v>
      </c>
      <c r="G1178" s="248">
        <v>29.68</v>
      </c>
      <c r="H1178" s="269">
        <v>1.2649999999999999</v>
      </c>
      <c r="I1178" s="272">
        <v>3.7545199999999999</v>
      </c>
      <c r="J1178" s="254"/>
      <c r="K1178" s="246"/>
      <c r="L1178" s="254"/>
      <c r="M1178" s="246"/>
      <c r="N1178" s="255"/>
      <c r="EZ1178" s="149"/>
      <c r="FA1178" s="231"/>
      <c r="FB1178" s="231"/>
      <c r="FC1178" s="231"/>
      <c r="FD1178" s="231"/>
      <c r="FH1178" s="164" t="s">
        <v>65</v>
      </c>
      <c r="FJ1178" s="231"/>
      <c r="FL1178" s="231"/>
    </row>
    <row r="1179" spans="1:168" s="117" customFormat="1" ht="15" x14ac:dyDescent="0.25">
      <c r="A1179" s="252"/>
      <c r="B1179" s="243"/>
      <c r="C1179" s="341" t="s">
        <v>84</v>
      </c>
      <c r="D1179" s="341"/>
      <c r="E1179" s="341"/>
      <c r="F1179" s="245" t="s">
        <v>66</v>
      </c>
      <c r="G1179" s="271">
        <v>0.4</v>
      </c>
      <c r="H1179" s="248">
        <v>1.1499999999999999</v>
      </c>
      <c r="I1179" s="269">
        <v>4.5999999999999999E-2</v>
      </c>
      <c r="J1179" s="254"/>
      <c r="K1179" s="246"/>
      <c r="L1179" s="254"/>
      <c r="M1179" s="246"/>
      <c r="N1179" s="255"/>
      <c r="EZ1179" s="149"/>
      <c r="FA1179" s="231"/>
      <c r="FB1179" s="231"/>
      <c r="FC1179" s="231"/>
      <c r="FD1179" s="231"/>
      <c r="FH1179" s="164" t="s">
        <v>84</v>
      </c>
      <c r="FJ1179" s="231"/>
      <c r="FL1179" s="231"/>
    </row>
    <row r="1180" spans="1:168" s="117" customFormat="1" ht="15" x14ac:dyDescent="0.25">
      <c r="A1180" s="240"/>
      <c r="B1180" s="243"/>
      <c r="C1180" s="344" t="s">
        <v>67</v>
      </c>
      <c r="D1180" s="344"/>
      <c r="E1180" s="344"/>
      <c r="F1180" s="256"/>
      <c r="G1180" s="257"/>
      <c r="H1180" s="257"/>
      <c r="I1180" s="257"/>
      <c r="J1180" s="259">
        <v>406.66</v>
      </c>
      <c r="K1180" s="257"/>
      <c r="L1180" s="259">
        <v>49.4</v>
      </c>
      <c r="M1180" s="257"/>
      <c r="N1180" s="260">
        <v>1929.77</v>
      </c>
      <c r="EZ1180" s="149"/>
      <c r="FA1180" s="231"/>
      <c r="FB1180" s="231"/>
      <c r="FC1180" s="231"/>
      <c r="FD1180" s="231"/>
      <c r="FI1180" s="164" t="s">
        <v>67</v>
      </c>
      <c r="FJ1180" s="231"/>
      <c r="FL1180" s="231"/>
    </row>
    <row r="1181" spans="1:168" s="117" customFormat="1" ht="15" x14ac:dyDescent="0.25">
      <c r="A1181" s="252"/>
      <c r="B1181" s="243"/>
      <c r="C1181" s="341" t="s">
        <v>68</v>
      </c>
      <c r="D1181" s="341"/>
      <c r="E1181" s="341"/>
      <c r="F1181" s="245"/>
      <c r="G1181" s="246"/>
      <c r="H1181" s="246"/>
      <c r="I1181" s="246"/>
      <c r="J1181" s="254"/>
      <c r="K1181" s="246"/>
      <c r="L1181" s="249">
        <v>35.869999999999997</v>
      </c>
      <c r="M1181" s="246"/>
      <c r="N1181" s="250">
        <v>1773.77</v>
      </c>
      <c r="EZ1181" s="149"/>
      <c r="FA1181" s="231"/>
      <c r="FB1181" s="231"/>
      <c r="FC1181" s="231"/>
      <c r="FD1181" s="231"/>
      <c r="FH1181" s="164" t="s">
        <v>68</v>
      </c>
      <c r="FJ1181" s="231"/>
      <c r="FL1181" s="231"/>
    </row>
    <row r="1182" spans="1:168" s="117" customFormat="1" ht="23.25" x14ac:dyDescent="0.25">
      <c r="A1182" s="252"/>
      <c r="B1182" s="243" t="s">
        <v>649</v>
      </c>
      <c r="C1182" s="341" t="s">
        <v>650</v>
      </c>
      <c r="D1182" s="341"/>
      <c r="E1182" s="341"/>
      <c r="F1182" s="245" t="s">
        <v>71</v>
      </c>
      <c r="G1182" s="261">
        <v>97</v>
      </c>
      <c r="H1182" s="246"/>
      <c r="I1182" s="261">
        <v>97</v>
      </c>
      <c r="J1182" s="254"/>
      <c r="K1182" s="246"/>
      <c r="L1182" s="249">
        <v>34.79</v>
      </c>
      <c r="M1182" s="246"/>
      <c r="N1182" s="250">
        <v>1720.56</v>
      </c>
      <c r="EZ1182" s="149"/>
      <c r="FA1182" s="231"/>
      <c r="FB1182" s="231"/>
      <c r="FC1182" s="231"/>
      <c r="FD1182" s="231"/>
      <c r="FH1182" s="164" t="s">
        <v>650</v>
      </c>
      <c r="FJ1182" s="231"/>
      <c r="FL1182" s="231"/>
    </row>
    <row r="1183" spans="1:168" s="117" customFormat="1" ht="23.25" x14ac:dyDescent="0.25">
      <c r="A1183" s="252"/>
      <c r="B1183" s="243" t="s">
        <v>651</v>
      </c>
      <c r="C1183" s="341" t="s">
        <v>652</v>
      </c>
      <c r="D1183" s="341"/>
      <c r="E1183" s="341"/>
      <c r="F1183" s="245" t="s">
        <v>71</v>
      </c>
      <c r="G1183" s="261">
        <v>51</v>
      </c>
      <c r="H1183" s="246"/>
      <c r="I1183" s="261">
        <v>51</v>
      </c>
      <c r="J1183" s="254"/>
      <c r="K1183" s="246"/>
      <c r="L1183" s="249">
        <v>18.29</v>
      </c>
      <c r="M1183" s="246"/>
      <c r="N1183" s="251">
        <v>904.62</v>
      </c>
      <c r="EZ1183" s="149"/>
      <c r="FA1183" s="231"/>
      <c r="FB1183" s="231"/>
      <c r="FC1183" s="231"/>
      <c r="FD1183" s="231"/>
      <c r="FH1183" s="164" t="s">
        <v>652</v>
      </c>
      <c r="FJ1183" s="231"/>
      <c r="FL1183" s="231"/>
    </row>
    <row r="1184" spans="1:168" s="117" customFormat="1" ht="15" x14ac:dyDescent="0.25">
      <c r="A1184" s="262"/>
      <c r="B1184" s="263"/>
      <c r="C1184" s="342" t="s">
        <v>74</v>
      </c>
      <c r="D1184" s="342"/>
      <c r="E1184" s="342"/>
      <c r="F1184" s="234"/>
      <c r="G1184" s="235"/>
      <c r="H1184" s="235"/>
      <c r="I1184" s="235"/>
      <c r="J1184" s="238"/>
      <c r="K1184" s="235"/>
      <c r="L1184" s="264">
        <v>102.48</v>
      </c>
      <c r="M1184" s="257"/>
      <c r="N1184" s="265">
        <v>4554.95</v>
      </c>
      <c r="EZ1184" s="149"/>
      <c r="FA1184" s="231"/>
      <c r="FB1184" s="231"/>
      <c r="FC1184" s="231"/>
      <c r="FD1184" s="231"/>
      <c r="FJ1184" s="231" t="s">
        <v>74</v>
      </c>
      <c r="FL1184" s="231"/>
    </row>
    <row r="1185" spans="1:168" s="117" customFormat="1" ht="45" x14ac:dyDescent="0.25">
      <c r="A1185" s="232" t="s">
        <v>840</v>
      </c>
      <c r="B1185" s="233" t="s">
        <v>583</v>
      </c>
      <c r="C1185" s="342" t="s">
        <v>584</v>
      </c>
      <c r="D1185" s="342"/>
      <c r="E1185" s="342"/>
      <c r="F1185" s="234" t="s">
        <v>290</v>
      </c>
      <c r="G1185" s="235">
        <v>10.199999999999999</v>
      </c>
      <c r="H1185" s="236">
        <v>1</v>
      </c>
      <c r="I1185" s="277">
        <v>10.199999999999999</v>
      </c>
      <c r="J1185" s="264">
        <v>169.63</v>
      </c>
      <c r="K1185" s="266">
        <v>1.04236</v>
      </c>
      <c r="L1185" s="267">
        <v>1803.52</v>
      </c>
      <c r="M1185" s="268">
        <v>9.1199999999999992</v>
      </c>
      <c r="N1185" s="265">
        <v>16448.099999999999</v>
      </c>
      <c r="EZ1185" s="149"/>
      <c r="FA1185" s="231"/>
      <c r="FB1185" s="231" t="s">
        <v>584</v>
      </c>
      <c r="FC1185" s="231" t="s">
        <v>9</v>
      </c>
      <c r="FD1185" s="231" t="s">
        <v>9</v>
      </c>
      <c r="FJ1185" s="231"/>
      <c r="FL1185" s="231"/>
    </row>
    <row r="1186" spans="1:168" s="117" customFormat="1" ht="15" x14ac:dyDescent="0.25">
      <c r="A1186" s="240"/>
      <c r="B1186" s="241"/>
      <c r="C1186" s="341" t="s">
        <v>841</v>
      </c>
      <c r="D1186" s="341"/>
      <c r="E1186" s="341"/>
      <c r="F1186" s="341"/>
      <c r="G1186" s="341"/>
      <c r="H1186" s="341"/>
      <c r="I1186" s="341"/>
      <c r="J1186" s="341"/>
      <c r="K1186" s="341"/>
      <c r="L1186" s="341"/>
      <c r="M1186" s="341"/>
      <c r="N1186" s="343"/>
      <c r="EZ1186" s="149"/>
      <c r="FA1186" s="231"/>
      <c r="FB1186" s="231"/>
      <c r="FC1186" s="231"/>
      <c r="FD1186" s="231"/>
      <c r="FE1186" s="164" t="s">
        <v>841</v>
      </c>
      <c r="FJ1186" s="231"/>
      <c r="FL1186" s="231"/>
    </row>
    <row r="1187" spans="1:168" s="117" customFormat="1" ht="15" x14ac:dyDescent="0.25">
      <c r="A1187" s="240"/>
      <c r="B1187" s="241"/>
      <c r="C1187" s="341" t="s">
        <v>687</v>
      </c>
      <c r="D1187" s="341"/>
      <c r="E1187" s="341"/>
      <c r="F1187" s="341"/>
      <c r="G1187" s="341"/>
      <c r="H1187" s="341"/>
      <c r="I1187" s="341"/>
      <c r="J1187" s="341"/>
      <c r="K1187" s="341"/>
      <c r="L1187" s="341"/>
      <c r="M1187" s="341"/>
      <c r="N1187" s="343"/>
      <c r="EZ1187" s="149"/>
      <c r="FA1187" s="231"/>
      <c r="FB1187" s="231"/>
      <c r="FC1187" s="231"/>
      <c r="FD1187" s="231"/>
      <c r="FJ1187" s="231"/>
      <c r="FK1187" s="164" t="s">
        <v>687</v>
      </c>
      <c r="FL1187" s="231"/>
    </row>
    <row r="1188" spans="1:168" s="117" customFormat="1" ht="15" x14ac:dyDescent="0.25">
      <c r="A1188" s="242"/>
      <c r="B1188" s="243"/>
      <c r="C1188" s="336" t="s">
        <v>631</v>
      </c>
      <c r="D1188" s="336"/>
      <c r="E1188" s="336"/>
      <c r="F1188" s="336"/>
      <c r="G1188" s="336"/>
      <c r="H1188" s="336"/>
      <c r="I1188" s="336"/>
      <c r="J1188" s="336"/>
      <c r="K1188" s="336"/>
      <c r="L1188" s="336"/>
      <c r="M1188" s="336"/>
      <c r="N1188" s="345"/>
      <c r="EZ1188" s="149"/>
      <c r="FA1188" s="231"/>
      <c r="FB1188" s="231"/>
      <c r="FC1188" s="231"/>
      <c r="FD1188" s="231"/>
      <c r="FF1188" s="164" t="s">
        <v>631</v>
      </c>
      <c r="FJ1188" s="231"/>
      <c r="FL1188" s="231"/>
    </row>
    <row r="1189" spans="1:168" s="117" customFormat="1" ht="15" x14ac:dyDescent="0.25">
      <c r="A1189" s="242"/>
      <c r="B1189" s="243"/>
      <c r="C1189" s="336" t="s">
        <v>632</v>
      </c>
      <c r="D1189" s="336"/>
      <c r="E1189" s="336"/>
      <c r="F1189" s="336"/>
      <c r="G1189" s="336"/>
      <c r="H1189" s="336"/>
      <c r="I1189" s="336"/>
      <c r="J1189" s="336"/>
      <c r="K1189" s="336"/>
      <c r="L1189" s="336"/>
      <c r="M1189" s="336"/>
      <c r="N1189" s="345"/>
      <c r="EZ1189" s="149"/>
      <c r="FA1189" s="231"/>
      <c r="FB1189" s="231"/>
      <c r="FC1189" s="231"/>
      <c r="FD1189" s="231"/>
      <c r="FF1189" s="164" t="s">
        <v>632</v>
      </c>
      <c r="FJ1189" s="231"/>
      <c r="FL1189" s="231"/>
    </row>
    <row r="1190" spans="1:168" s="117" customFormat="1" ht="15" x14ac:dyDescent="0.25">
      <c r="A1190" s="262"/>
      <c r="B1190" s="263"/>
      <c r="C1190" s="342" t="s">
        <v>74</v>
      </c>
      <c r="D1190" s="342"/>
      <c r="E1190" s="342"/>
      <c r="F1190" s="234"/>
      <c r="G1190" s="235"/>
      <c r="H1190" s="235"/>
      <c r="I1190" s="235"/>
      <c r="J1190" s="238"/>
      <c r="K1190" s="235"/>
      <c r="L1190" s="267">
        <v>1803.52</v>
      </c>
      <c r="M1190" s="257"/>
      <c r="N1190" s="265">
        <v>16448.099999999999</v>
      </c>
      <c r="EZ1190" s="149"/>
      <c r="FA1190" s="231"/>
      <c r="FB1190" s="231"/>
      <c r="FC1190" s="231"/>
      <c r="FD1190" s="231"/>
      <c r="FJ1190" s="231" t="s">
        <v>74</v>
      </c>
      <c r="FL1190" s="231"/>
    </row>
    <row r="1191" spans="1:168" s="117" customFormat="1" ht="34.5" x14ac:dyDescent="0.25">
      <c r="A1191" s="232" t="s">
        <v>842</v>
      </c>
      <c r="B1191" s="233" t="s">
        <v>683</v>
      </c>
      <c r="C1191" s="342" t="s">
        <v>684</v>
      </c>
      <c r="D1191" s="342"/>
      <c r="E1191" s="342"/>
      <c r="F1191" s="234" t="s">
        <v>647</v>
      </c>
      <c r="G1191" s="235">
        <v>0.16</v>
      </c>
      <c r="H1191" s="236">
        <v>1</v>
      </c>
      <c r="I1191" s="268">
        <v>0.16</v>
      </c>
      <c r="J1191" s="238"/>
      <c r="K1191" s="235"/>
      <c r="L1191" s="238"/>
      <c r="M1191" s="235"/>
      <c r="N1191" s="239"/>
      <c r="EZ1191" s="149"/>
      <c r="FA1191" s="231"/>
      <c r="FB1191" s="231" t="s">
        <v>684</v>
      </c>
      <c r="FC1191" s="231" t="s">
        <v>9</v>
      </c>
      <c r="FD1191" s="231" t="s">
        <v>9</v>
      </c>
      <c r="FJ1191" s="231"/>
      <c r="FL1191" s="231"/>
    </row>
    <row r="1192" spans="1:168" s="117" customFormat="1" ht="15" x14ac:dyDescent="0.25">
      <c r="A1192" s="240"/>
      <c r="B1192" s="241"/>
      <c r="C1192" s="341" t="s">
        <v>778</v>
      </c>
      <c r="D1192" s="341"/>
      <c r="E1192" s="341"/>
      <c r="F1192" s="341"/>
      <c r="G1192" s="341"/>
      <c r="H1192" s="341"/>
      <c r="I1192" s="341"/>
      <c r="J1192" s="341"/>
      <c r="K1192" s="341"/>
      <c r="L1192" s="341"/>
      <c r="M1192" s="341"/>
      <c r="N1192" s="343"/>
      <c r="EZ1192" s="149"/>
      <c r="FA1192" s="231"/>
      <c r="FB1192" s="231"/>
      <c r="FC1192" s="231"/>
      <c r="FD1192" s="231"/>
      <c r="FE1192" s="164" t="s">
        <v>778</v>
      </c>
      <c r="FJ1192" s="231"/>
      <c r="FL1192" s="231"/>
    </row>
    <row r="1193" spans="1:168" s="117" customFormat="1" ht="68.25" x14ac:dyDescent="0.25">
      <c r="A1193" s="242"/>
      <c r="B1193" s="243" t="s">
        <v>624</v>
      </c>
      <c r="C1193" s="336" t="s">
        <v>625</v>
      </c>
      <c r="D1193" s="336"/>
      <c r="E1193" s="336"/>
      <c r="F1193" s="336"/>
      <c r="G1193" s="336"/>
      <c r="H1193" s="336"/>
      <c r="I1193" s="336"/>
      <c r="J1193" s="336"/>
      <c r="K1193" s="336"/>
      <c r="L1193" s="336"/>
      <c r="M1193" s="336"/>
      <c r="N1193" s="345"/>
      <c r="EZ1193" s="149"/>
      <c r="FA1193" s="231"/>
      <c r="FB1193" s="231"/>
      <c r="FC1193" s="231"/>
      <c r="FD1193" s="231"/>
      <c r="FF1193" s="164" t="s">
        <v>625</v>
      </c>
      <c r="FJ1193" s="231"/>
      <c r="FL1193" s="231"/>
    </row>
    <row r="1194" spans="1:168" s="117" customFormat="1" ht="15" x14ac:dyDescent="0.25">
      <c r="A1194" s="244"/>
      <c r="B1194" s="243" t="s">
        <v>57</v>
      </c>
      <c r="C1194" s="341" t="s">
        <v>64</v>
      </c>
      <c r="D1194" s="341"/>
      <c r="E1194" s="341"/>
      <c r="F1194" s="245"/>
      <c r="G1194" s="246"/>
      <c r="H1194" s="246"/>
      <c r="I1194" s="246"/>
      <c r="J1194" s="249">
        <v>278.99</v>
      </c>
      <c r="K1194" s="248">
        <v>1.1499999999999999</v>
      </c>
      <c r="L1194" s="249">
        <v>51.33</v>
      </c>
      <c r="M1194" s="248">
        <v>49.45</v>
      </c>
      <c r="N1194" s="250">
        <v>2538.27</v>
      </c>
      <c r="EZ1194" s="149"/>
      <c r="FA1194" s="231"/>
      <c r="FB1194" s="231"/>
      <c r="FC1194" s="231"/>
      <c r="FD1194" s="231"/>
      <c r="FG1194" s="164" t="s">
        <v>64</v>
      </c>
      <c r="FJ1194" s="231"/>
      <c r="FL1194" s="231"/>
    </row>
    <row r="1195" spans="1:168" s="117" customFormat="1" ht="15" x14ac:dyDescent="0.25">
      <c r="A1195" s="244"/>
      <c r="B1195" s="243" t="s">
        <v>75</v>
      </c>
      <c r="C1195" s="341" t="s">
        <v>79</v>
      </c>
      <c r="D1195" s="341"/>
      <c r="E1195" s="341"/>
      <c r="F1195" s="245"/>
      <c r="G1195" s="246"/>
      <c r="H1195" s="246"/>
      <c r="I1195" s="246"/>
      <c r="J1195" s="249">
        <v>90.04</v>
      </c>
      <c r="K1195" s="248">
        <v>1.1499999999999999</v>
      </c>
      <c r="L1195" s="249">
        <v>16.57</v>
      </c>
      <c r="M1195" s="248">
        <v>14.53</v>
      </c>
      <c r="N1195" s="251">
        <v>240.76</v>
      </c>
      <c r="EZ1195" s="149"/>
      <c r="FA1195" s="231"/>
      <c r="FB1195" s="231"/>
      <c r="FC1195" s="231"/>
      <c r="FD1195" s="231"/>
      <c r="FG1195" s="164" t="s">
        <v>79</v>
      </c>
      <c r="FJ1195" s="231"/>
      <c r="FL1195" s="231"/>
    </row>
    <row r="1196" spans="1:168" s="117" customFormat="1" ht="15" x14ac:dyDescent="0.25">
      <c r="A1196" s="244"/>
      <c r="B1196" s="243" t="s">
        <v>80</v>
      </c>
      <c r="C1196" s="341" t="s">
        <v>81</v>
      </c>
      <c r="D1196" s="341"/>
      <c r="E1196" s="341"/>
      <c r="F1196" s="245"/>
      <c r="G1196" s="246"/>
      <c r="H1196" s="246"/>
      <c r="I1196" s="246"/>
      <c r="J1196" s="249">
        <v>5.0199999999999996</v>
      </c>
      <c r="K1196" s="248">
        <v>1.1499999999999999</v>
      </c>
      <c r="L1196" s="249">
        <v>0.92</v>
      </c>
      <c r="M1196" s="248">
        <v>49.45</v>
      </c>
      <c r="N1196" s="251">
        <v>45.49</v>
      </c>
      <c r="EZ1196" s="149"/>
      <c r="FA1196" s="231"/>
      <c r="FB1196" s="231"/>
      <c r="FC1196" s="231"/>
      <c r="FD1196" s="231"/>
      <c r="FG1196" s="164" t="s">
        <v>81</v>
      </c>
      <c r="FJ1196" s="231"/>
      <c r="FL1196" s="231"/>
    </row>
    <row r="1197" spans="1:168" s="117" customFormat="1" ht="15" x14ac:dyDescent="0.25">
      <c r="A1197" s="244"/>
      <c r="B1197" s="243" t="s">
        <v>82</v>
      </c>
      <c r="C1197" s="341" t="s">
        <v>83</v>
      </c>
      <c r="D1197" s="341"/>
      <c r="E1197" s="341"/>
      <c r="F1197" s="245"/>
      <c r="G1197" s="246"/>
      <c r="H1197" s="246"/>
      <c r="I1197" s="246"/>
      <c r="J1197" s="249">
        <v>37.630000000000003</v>
      </c>
      <c r="K1197" s="246"/>
      <c r="L1197" s="249">
        <v>6.02</v>
      </c>
      <c r="M1197" s="248">
        <v>9.1199999999999992</v>
      </c>
      <c r="N1197" s="251">
        <v>54.9</v>
      </c>
      <c r="EZ1197" s="149"/>
      <c r="FA1197" s="231"/>
      <c r="FB1197" s="231"/>
      <c r="FC1197" s="231"/>
      <c r="FD1197" s="231"/>
      <c r="FG1197" s="164" t="s">
        <v>83</v>
      </c>
      <c r="FJ1197" s="231"/>
      <c r="FL1197" s="231"/>
    </row>
    <row r="1198" spans="1:168" s="117" customFormat="1" ht="15" x14ac:dyDescent="0.25">
      <c r="A1198" s="252"/>
      <c r="B1198" s="243"/>
      <c r="C1198" s="341" t="s">
        <v>65</v>
      </c>
      <c r="D1198" s="341"/>
      <c r="E1198" s="341"/>
      <c r="F1198" s="245" t="s">
        <v>66</v>
      </c>
      <c r="G1198" s="248">
        <v>29.68</v>
      </c>
      <c r="H1198" s="248">
        <v>1.1499999999999999</v>
      </c>
      <c r="I1198" s="272">
        <v>5.4611200000000002</v>
      </c>
      <c r="J1198" s="254"/>
      <c r="K1198" s="246"/>
      <c r="L1198" s="254"/>
      <c r="M1198" s="246"/>
      <c r="N1198" s="255"/>
      <c r="EZ1198" s="149"/>
      <c r="FA1198" s="231"/>
      <c r="FB1198" s="231"/>
      <c r="FC1198" s="231"/>
      <c r="FD1198" s="231"/>
      <c r="FH1198" s="164" t="s">
        <v>65</v>
      </c>
      <c r="FJ1198" s="231"/>
      <c r="FL1198" s="231"/>
    </row>
    <row r="1199" spans="1:168" s="117" customFormat="1" ht="15" x14ac:dyDescent="0.25">
      <c r="A1199" s="252"/>
      <c r="B1199" s="243"/>
      <c r="C1199" s="341" t="s">
        <v>84</v>
      </c>
      <c r="D1199" s="341"/>
      <c r="E1199" s="341"/>
      <c r="F1199" s="245" t="s">
        <v>66</v>
      </c>
      <c r="G1199" s="271">
        <v>0.4</v>
      </c>
      <c r="H1199" s="248">
        <v>1.1499999999999999</v>
      </c>
      <c r="I1199" s="270">
        <v>7.3599999999999999E-2</v>
      </c>
      <c r="J1199" s="254"/>
      <c r="K1199" s="246"/>
      <c r="L1199" s="254"/>
      <c r="M1199" s="246"/>
      <c r="N1199" s="255"/>
      <c r="EZ1199" s="149"/>
      <c r="FA1199" s="231"/>
      <c r="FB1199" s="231"/>
      <c r="FC1199" s="231"/>
      <c r="FD1199" s="231"/>
      <c r="FH1199" s="164" t="s">
        <v>84</v>
      </c>
      <c r="FJ1199" s="231"/>
      <c r="FL1199" s="231"/>
    </row>
    <row r="1200" spans="1:168" s="117" customFormat="1" ht="15" x14ac:dyDescent="0.25">
      <c r="A1200" s="240"/>
      <c r="B1200" s="243"/>
      <c r="C1200" s="344" t="s">
        <v>67</v>
      </c>
      <c r="D1200" s="344"/>
      <c r="E1200" s="344"/>
      <c r="F1200" s="256"/>
      <c r="G1200" s="257"/>
      <c r="H1200" s="257"/>
      <c r="I1200" s="257"/>
      <c r="J1200" s="259">
        <v>406.66</v>
      </c>
      <c r="K1200" s="257"/>
      <c r="L1200" s="259">
        <v>73.92</v>
      </c>
      <c r="M1200" s="257"/>
      <c r="N1200" s="260">
        <v>2833.93</v>
      </c>
      <c r="EZ1200" s="149"/>
      <c r="FA1200" s="231"/>
      <c r="FB1200" s="231"/>
      <c r="FC1200" s="231"/>
      <c r="FD1200" s="231"/>
      <c r="FI1200" s="164" t="s">
        <v>67</v>
      </c>
      <c r="FJ1200" s="231"/>
      <c r="FL1200" s="231"/>
    </row>
    <row r="1201" spans="1:168" s="117" customFormat="1" ht="15" x14ac:dyDescent="0.25">
      <c r="A1201" s="252"/>
      <c r="B1201" s="243"/>
      <c r="C1201" s="341" t="s">
        <v>68</v>
      </c>
      <c r="D1201" s="341"/>
      <c r="E1201" s="341"/>
      <c r="F1201" s="245"/>
      <c r="G1201" s="246"/>
      <c r="H1201" s="246"/>
      <c r="I1201" s="246"/>
      <c r="J1201" s="254"/>
      <c r="K1201" s="246"/>
      <c r="L1201" s="249">
        <v>52.25</v>
      </c>
      <c r="M1201" s="246"/>
      <c r="N1201" s="250">
        <v>2583.7600000000002</v>
      </c>
      <c r="EZ1201" s="149"/>
      <c r="FA1201" s="231"/>
      <c r="FB1201" s="231"/>
      <c r="FC1201" s="231"/>
      <c r="FD1201" s="231"/>
      <c r="FH1201" s="164" t="s">
        <v>68</v>
      </c>
      <c r="FJ1201" s="231"/>
      <c r="FL1201" s="231"/>
    </row>
    <row r="1202" spans="1:168" s="117" customFormat="1" ht="23.25" x14ac:dyDescent="0.25">
      <c r="A1202" s="252"/>
      <c r="B1202" s="243" t="s">
        <v>649</v>
      </c>
      <c r="C1202" s="341" t="s">
        <v>650</v>
      </c>
      <c r="D1202" s="341"/>
      <c r="E1202" s="341"/>
      <c r="F1202" s="245" t="s">
        <v>71</v>
      </c>
      <c r="G1202" s="261">
        <v>97</v>
      </c>
      <c r="H1202" s="246"/>
      <c r="I1202" s="261">
        <v>97</v>
      </c>
      <c r="J1202" s="254"/>
      <c r="K1202" s="246"/>
      <c r="L1202" s="249">
        <v>50.68</v>
      </c>
      <c r="M1202" s="246"/>
      <c r="N1202" s="250">
        <v>2506.25</v>
      </c>
      <c r="EZ1202" s="149"/>
      <c r="FA1202" s="231"/>
      <c r="FB1202" s="231"/>
      <c r="FC1202" s="231"/>
      <c r="FD1202" s="231"/>
      <c r="FH1202" s="164" t="s">
        <v>650</v>
      </c>
      <c r="FJ1202" s="231"/>
      <c r="FL1202" s="231"/>
    </row>
    <row r="1203" spans="1:168" s="117" customFormat="1" ht="23.25" x14ac:dyDescent="0.25">
      <c r="A1203" s="252"/>
      <c r="B1203" s="243" t="s">
        <v>651</v>
      </c>
      <c r="C1203" s="341" t="s">
        <v>652</v>
      </c>
      <c r="D1203" s="341"/>
      <c r="E1203" s="341"/>
      <c r="F1203" s="245" t="s">
        <v>71</v>
      </c>
      <c r="G1203" s="261">
        <v>51</v>
      </c>
      <c r="H1203" s="246"/>
      <c r="I1203" s="261">
        <v>51</v>
      </c>
      <c r="J1203" s="254"/>
      <c r="K1203" s="246"/>
      <c r="L1203" s="249">
        <v>26.65</v>
      </c>
      <c r="M1203" s="246"/>
      <c r="N1203" s="250">
        <v>1317.72</v>
      </c>
      <c r="EZ1203" s="149"/>
      <c r="FA1203" s="231"/>
      <c r="FB1203" s="231"/>
      <c r="FC1203" s="231"/>
      <c r="FD1203" s="231"/>
      <c r="FH1203" s="164" t="s">
        <v>652</v>
      </c>
      <c r="FJ1203" s="231"/>
      <c r="FL1203" s="231"/>
    </row>
    <row r="1204" spans="1:168" s="117" customFormat="1" ht="15" x14ac:dyDescent="0.25">
      <c r="A1204" s="262"/>
      <c r="B1204" s="263"/>
      <c r="C1204" s="342" t="s">
        <v>74</v>
      </c>
      <c r="D1204" s="342"/>
      <c r="E1204" s="342"/>
      <c r="F1204" s="234"/>
      <c r="G1204" s="235"/>
      <c r="H1204" s="235"/>
      <c r="I1204" s="235"/>
      <c r="J1204" s="238"/>
      <c r="K1204" s="235"/>
      <c r="L1204" s="264">
        <v>151.25</v>
      </c>
      <c r="M1204" s="257"/>
      <c r="N1204" s="265">
        <v>6657.9</v>
      </c>
      <c r="EZ1204" s="149"/>
      <c r="FA1204" s="231"/>
      <c r="FB1204" s="231"/>
      <c r="FC1204" s="231"/>
      <c r="FD1204" s="231"/>
      <c r="FJ1204" s="231" t="s">
        <v>74</v>
      </c>
      <c r="FL1204" s="231"/>
    </row>
    <row r="1205" spans="1:168" s="117" customFormat="1" ht="45" x14ac:dyDescent="0.25">
      <c r="A1205" s="232" t="s">
        <v>843</v>
      </c>
      <c r="B1205" s="233" t="s">
        <v>583</v>
      </c>
      <c r="C1205" s="342" t="s">
        <v>584</v>
      </c>
      <c r="D1205" s="342"/>
      <c r="E1205" s="342"/>
      <c r="F1205" s="234" t="s">
        <v>290</v>
      </c>
      <c r="G1205" s="235">
        <v>16.32</v>
      </c>
      <c r="H1205" s="236">
        <v>1</v>
      </c>
      <c r="I1205" s="268">
        <v>16.32</v>
      </c>
      <c r="J1205" s="264">
        <v>169.63</v>
      </c>
      <c r="K1205" s="266">
        <v>1.04236</v>
      </c>
      <c r="L1205" s="267">
        <v>2885.63</v>
      </c>
      <c r="M1205" s="268">
        <v>9.1199999999999992</v>
      </c>
      <c r="N1205" s="265">
        <v>26316.95</v>
      </c>
      <c r="EZ1205" s="149"/>
      <c r="FA1205" s="231"/>
      <c r="FB1205" s="231" t="s">
        <v>584</v>
      </c>
      <c r="FC1205" s="231" t="s">
        <v>9</v>
      </c>
      <c r="FD1205" s="231" t="s">
        <v>9</v>
      </c>
      <c r="FJ1205" s="231"/>
      <c r="FL1205" s="231"/>
    </row>
    <row r="1206" spans="1:168" s="117" customFormat="1" ht="15" x14ac:dyDescent="0.25">
      <c r="A1206" s="240"/>
      <c r="B1206" s="241"/>
      <c r="C1206" s="341" t="s">
        <v>844</v>
      </c>
      <c r="D1206" s="341"/>
      <c r="E1206" s="341"/>
      <c r="F1206" s="341"/>
      <c r="G1206" s="341"/>
      <c r="H1206" s="341"/>
      <c r="I1206" s="341"/>
      <c r="J1206" s="341"/>
      <c r="K1206" s="341"/>
      <c r="L1206" s="341"/>
      <c r="M1206" s="341"/>
      <c r="N1206" s="343"/>
      <c r="EZ1206" s="149"/>
      <c r="FA1206" s="231"/>
      <c r="FB1206" s="231"/>
      <c r="FC1206" s="231"/>
      <c r="FD1206" s="231"/>
      <c r="FE1206" s="164" t="s">
        <v>844</v>
      </c>
      <c r="FJ1206" s="231"/>
      <c r="FL1206" s="231"/>
    </row>
    <row r="1207" spans="1:168" s="117" customFormat="1" ht="15" x14ac:dyDescent="0.25">
      <c r="A1207" s="240"/>
      <c r="B1207" s="241"/>
      <c r="C1207" s="341" t="s">
        <v>687</v>
      </c>
      <c r="D1207" s="341"/>
      <c r="E1207" s="341"/>
      <c r="F1207" s="341"/>
      <c r="G1207" s="341"/>
      <c r="H1207" s="341"/>
      <c r="I1207" s="341"/>
      <c r="J1207" s="341"/>
      <c r="K1207" s="341"/>
      <c r="L1207" s="341"/>
      <c r="M1207" s="341"/>
      <c r="N1207" s="343"/>
      <c r="EZ1207" s="149"/>
      <c r="FA1207" s="231"/>
      <c r="FB1207" s="231"/>
      <c r="FC1207" s="231"/>
      <c r="FD1207" s="231"/>
      <c r="FJ1207" s="231"/>
      <c r="FK1207" s="164" t="s">
        <v>687</v>
      </c>
      <c r="FL1207" s="231"/>
    </row>
    <row r="1208" spans="1:168" s="117" customFormat="1" ht="15" x14ac:dyDescent="0.25">
      <c r="A1208" s="242"/>
      <c r="B1208" s="243"/>
      <c r="C1208" s="336" t="s">
        <v>631</v>
      </c>
      <c r="D1208" s="336"/>
      <c r="E1208" s="336"/>
      <c r="F1208" s="336"/>
      <c r="G1208" s="336"/>
      <c r="H1208" s="336"/>
      <c r="I1208" s="336"/>
      <c r="J1208" s="336"/>
      <c r="K1208" s="336"/>
      <c r="L1208" s="336"/>
      <c r="M1208" s="336"/>
      <c r="N1208" s="345"/>
      <c r="EZ1208" s="149"/>
      <c r="FA1208" s="231"/>
      <c r="FB1208" s="231"/>
      <c r="FC1208" s="231"/>
      <c r="FD1208" s="231"/>
      <c r="FF1208" s="164" t="s">
        <v>631</v>
      </c>
      <c r="FJ1208" s="231"/>
      <c r="FL1208" s="231"/>
    </row>
    <row r="1209" spans="1:168" s="117" customFormat="1" ht="15" x14ac:dyDescent="0.25">
      <c r="A1209" s="242"/>
      <c r="B1209" s="243"/>
      <c r="C1209" s="336" t="s">
        <v>632</v>
      </c>
      <c r="D1209" s="336"/>
      <c r="E1209" s="336"/>
      <c r="F1209" s="336"/>
      <c r="G1209" s="336"/>
      <c r="H1209" s="336"/>
      <c r="I1209" s="336"/>
      <c r="J1209" s="336"/>
      <c r="K1209" s="336"/>
      <c r="L1209" s="336"/>
      <c r="M1209" s="336"/>
      <c r="N1209" s="345"/>
      <c r="EZ1209" s="149"/>
      <c r="FA1209" s="231"/>
      <c r="FB1209" s="231"/>
      <c r="FC1209" s="231"/>
      <c r="FD1209" s="231"/>
      <c r="FF1209" s="164" t="s">
        <v>632</v>
      </c>
      <c r="FJ1209" s="231"/>
      <c r="FL1209" s="231"/>
    </row>
    <row r="1210" spans="1:168" s="117" customFormat="1" ht="15" x14ac:dyDescent="0.25">
      <c r="A1210" s="262"/>
      <c r="B1210" s="263"/>
      <c r="C1210" s="342" t="s">
        <v>74</v>
      </c>
      <c r="D1210" s="342"/>
      <c r="E1210" s="342"/>
      <c r="F1210" s="234"/>
      <c r="G1210" s="235"/>
      <c r="H1210" s="235"/>
      <c r="I1210" s="235"/>
      <c r="J1210" s="238"/>
      <c r="K1210" s="235"/>
      <c r="L1210" s="267">
        <v>2885.63</v>
      </c>
      <c r="M1210" s="257"/>
      <c r="N1210" s="265">
        <v>26316.95</v>
      </c>
      <c r="EZ1210" s="149"/>
      <c r="FA1210" s="231"/>
      <c r="FB1210" s="231"/>
      <c r="FC1210" s="231"/>
      <c r="FD1210" s="231"/>
      <c r="FJ1210" s="231" t="s">
        <v>74</v>
      </c>
      <c r="FL1210" s="231"/>
    </row>
    <row r="1211" spans="1:168" s="117" customFormat="1" ht="34.5" x14ac:dyDescent="0.25">
      <c r="A1211" s="232" t="s">
        <v>845</v>
      </c>
      <c r="B1211" s="233" t="s">
        <v>683</v>
      </c>
      <c r="C1211" s="342" t="s">
        <v>684</v>
      </c>
      <c r="D1211" s="342"/>
      <c r="E1211" s="342"/>
      <c r="F1211" s="234" t="s">
        <v>647</v>
      </c>
      <c r="G1211" s="235">
        <v>0.6</v>
      </c>
      <c r="H1211" s="236">
        <v>1</v>
      </c>
      <c r="I1211" s="277">
        <v>0.6</v>
      </c>
      <c r="J1211" s="238"/>
      <c r="K1211" s="235"/>
      <c r="L1211" s="238"/>
      <c r="M1211" s="235"/>
      <c r="N1211" s="239"/>
      <c r="EZ1211" s="149"/>
      <c r="FA1211" s="231"/>
      <c r="FB1211" s="231" t="s">
        <v>684</v>
      </c>
      <c r="FC1211" s="231" t="s">
        <v>9</v>
      </c>
      <c r="FD1211" s="231" t="s">
        <v>9</v>
      </c>
      <c r="FJ1211" s="231"/>
      <c r="FL1211" s="231"/>
    </row>
    <row r="1212" spans="1:168" s="117" customFormat="1" ht="15" x14ac:dyDescent="0.25">
      <c r="A1212" s="240"/>
      <c r="B1212" s="241"/>
      <c r="C1212" s="341" t="s">
        <v>846</v>
      </c>
      <c r="D1212" s="341"/>
      <c r="E1212" s="341"/>
      <c r="F1212" s="341"/>
      <c r="G1212" s="341"/>
      <c r="H1212" s="341"/>
      <c r="I1212" s="341"/>
      <c r="J1212" s="341"/>
      <c r="K1212" s="341"/>
      <c r="L1212" s="341"/>
      <c r="M1212" s="341"/>
      <c r="N1212" s="343"/>
      <c r="EZ1212" s="149"/>
      <c r="FA1212" s="231"/>
      <c r="FB1212" s="231"/>
      <c r="FC1212" s="231"/>
      <c r="FD1212" s="231"/>
      <c r="FE1212" s="164" t="s">
        <v>846</v>
      </c>
      <c r="FJ1212" s="231"/>
      <c r="FL1212" s="231"/>
    </row>
    <row r="1213" spans="1:168" s="117" customFormat="1" ht="68.25" x14ac:dyDescent="0.25">
      <c r="A1213" s="242"/>
      <c r="B1213" s="243" t="s">
        <v>624</v>
      </c>
      <c r="C1213" s="336" t="s">
        <v>625</v>
      </c>
      <c r="D1213" s="336"/>
      <c r="E1213" s="336"/>
      <c r="F1213" s="336"/>
      <c r="G1213" s="336"/>
      <c r="H1213" s="336"/>
      <c r="I1213" s="336"/>
      <c r="J1213" s="336"/>
      <c r="K1213" s="336"/>
      <c r="L1213" s="336"/>
      <c r="M1213" s="336"/>
      <c r="N1213" s="345"/>
      <c r="EZ1213" s="149"/>
      <c r="FA1213" s="231"/>
      <c r="FB1213" s="231"/>
      <c r="FC1213" s="231"/>
      <c r="FD1213" s="231"/>
      <c r="FF1213" s="164" t="s">
        <v>625</v>
      </c>
      <c r="FJ1213" s="231"/>
      <c r="FL1213" s="231"/>
    </row>
    <row r="1214" spans="1:168" s="117" customFormat="1" ht="15" x14ac:dyDescent="0.25">
      <c r="A1214" s="244"/>
      <c r="B1214" s="243" t="s">
        <v>57</v>
      </c>
      <c r="C1214" s="341" t="s">
        <v>64</v>
      </c>
      <c r="D1214" s="341"/>
      <c r="E1214" s="341"/>
      <c r="F1214" s="245"/>
      <c r="G1214" s="246"/>
      <c r="H1214" s="246"/>
      <c r="I1214" s="246"/>
      <c r="J1214" s="249">
        <v>278.99</v>
      </c>
      <c r="K1214" s="248">
        <v>1.1499999999999999</v>
      </c>
      <c r="L1214" s="249">
        <v>192.5</v>
      </c>
      <c r="M1214" s="248">
        <v>49.45</v>
      </c>
      <c r="N1214" s="250">
        <v>9519.1299999999992</v>
      </c>
      <c r="EZ1214" s="149"/>
      <c r="FA1214" s="231"/>
      <c r="FB1214" s="231"/>
      <c r="FC1214" s="231"/>
      <c r="FD1214" s="231"/>
      <c r="FG1214" s="164" t="s">
        <v>64</v>
      </c>
      <c r="FJ1214" s="231"/>
      <c r="FL1214" s="231"/>
    </row>
    <row r="1215" spans="1:168" s="117" customFormat="1" ht="15" x14ac:dyDescent="0.25">
      <c r="A1215" s="244"/>
      <c r="B1215" s="243" t="s">
        <v>75</v>
      </c>
      <c r="C1215" s="341" t="s">
        <v>79</v>
      </c>
      <c r="D1215" s="341"/>
      <c r="E1215" s="341"/>
      <c r="F1215" s="245"/>
      <c r="G1215" s="246"/>
      <c r="H1215" s="246"/>
      <c r="I1215" s="246"/>
      <c r="J1215" s="249">
        <v>90.04</v>
      </c>
      <c r="K1215" s="248">
        <v>1.1499999999999999</v>
      </c>
      <c r="L1215" s="249">
        <v>62.13</v>
      </c>
      <c r="M1215" s="248">
        <v>14.53</v>
      </c>
      <c r="N1215" s="251">
        <v>902.75</v>
      </c>
      <c r="EZ1215" s="149"/>
      <c r="FA1215" s="231"/>
      <c r="FB1215" s="231"/>
      <c r="FC1215" s="231"/>
      <c r="FD1215" s="231"/>
      <c r="FG1215" s="164" t="s">
        <v>79</v>
      </c>
      <c r="FJ1215" s="231"/>
      <c r="FL1215" s="231"/>
    </row>
    <row r="1216" spans="1:168" s="117" customFormat="1" ht="15" x14ac:dyDescent="0.25">
      <c r="A1216" s="244"/>
      <c r="B1216" s="243" t="s">
        <v>80</v>
      </c>
      <c r="C1216" s="341" t="s">
        <v>81</v>
      </c>
      <c r="D1216" s="341"/>
      <c r="E1216" s="341"/>
      <c r="F1216" s="245"/>
      <c r="G1216" s="246"/>
      <c r="H1216" s="246"/>
      <c r="I1216" s="246"/>
      <c r="J1216" s="249">
        <v>5.0199999999999996</v>
      </c>
      <c r="K1216" s="248">
        <v>1.1499999999999999</v>
      </c>
      <c r="L1216" s="249">
        <v>3.46</v>
      </c>
      <c r="M1216" s="248">
        <v>49.45</v>
      </c>
      <c r="N1216" s="251">
        <v>171.1</v>
      </c>
      <c r="EZ1216" s="149"/>
      <c r="FA1216" s="231"/>
      <c r="FB1216" s="231"/>
      <c r="FC1216" s="231"/>
      <c r="FD1216" s="231"/>
      <c r="FG1216" s="164" t="s">
        <v>81</v>
      </c>
      <c r="FJ1216" s="231"/>
      <c r="FL1216" s="231"/>
    </row>
    <row r="1217" spans="1:168" s="117" customFormat="1" ht="15" x14ac:dyDescent="0.25">
      <c r="A1217" s="244"/>
      <c r="B1217" s="243" t="s">
        <v>82</v>
      </c>
      <c r="C1217" s="341" t="s">
        <v>83</v>
      </c>
      <c r="D1217" s="341"/>
      <c r="E1217" s="341"/>
      <c r="F1217" s="245"/>
      <c r="G1217" s="246"/>
      <c r="H1217" s="246"/>
      <c r="I1217" s="246"/>
      <c r="J1217" s="249">
        <v>37.630000000000003</v>
      </c>
      <c r="K1217" s="246"/>
      <c r="L1217" s="249">
        <v>22.58</v>
      </c>
      <c r="M1217" s="248">
        <v>9.1199999999999992</v>
      </c>
      <c r="N1217" s="251">
        <v>205.93</v>
      </c>
      <c r="EZ1217" s="149"/>
      <c r="FA1217" s="231"/>
      <c r="FB1217" s="231"/>
      <c r="FC1217" s="231"/>
      <c r="FD1217" s="231"/>
      <c r="FG1217" s="164" t="s">
        <v>83</v>
      </c>
      <c r="FJ1217" s="231"/>
      <c r="FL1217" s="231"/>
    </row>
    <row r="1218" spans="1:168" s="117" customFormat="1" ht="15" x14ac:dyDescent="0.25">
      <c r="A1218" s="252"/>
      <c r="B1218" s="243"/>
      <c r="C1218" s="341" t="s">
        <v>65</v>
      </c>
      <c r="D1218" s="341"/>
      <c r="E1218" s="341"/>
      <c r="F1218" s="245" t="s">
        <v>66</v>
      </c>
      <c r="G1218" s="248">
        <v>29.68</v>
      </c>
      <c r="H1218" s="248">
        <v>1.1499999999999999</v>
      </c>
      <c r="I1218" s="270">
        <v>20.479199999999999</v>
      </c>
      <c r="J1218" s="254"/>
      <c r="K1218" s="246"/>
      <c r="L1218" s="254"/>
      <c r="M1218" s="246"/>
      <c r="N1218" s="255"/>
      <c r="EZ1218" s="149"/>
      <c r="FA1218" s="231"/>
      <c r="FB1218" s="231"/>
      <c r="FC1218" s="231"/>
      <c r="FD1218" s="231"/>
      <c r="FH1218" s="164" t="s">
        <v>65</v>
      </c>
      <c r="FJ1218" s="231"/>
      <c r="FL1218" s="231"/>
    </row>
    <row r="1219" spans="1:168" s="117" customFormat="1" ht="15" x14ac:dyDescent="0.25">
      <c r="A1219" s="252"/>
      <c r="B1219" s="243"/>
      <c r="C1219" s="341" t="s">
        <v>84</v>
      </c>
      <c r="D1219" s="341"/>
      <c r="E1219" s="341"/>
      <c r="F1219" s="245" t="s">
        <v>66</v>
      </c>
      <c r="G1219" s="271">
        <v>0.4</v>
      </c>
      <c r="H1219" s="248">
        <v>1.1499999999999999</v>
      </c>
      <c r="I1219" s="269">
        <v>0.27600000000000002</v>
      </c>
      <c r="J1219" s="254"/>
      <c r="K1219" s="246"/>
      <c r="L1219" s="254"/>
      <c r="M1219" s="246"/>
      <c r="N1219" s="255"/>
      <c r="EZ1219" s="149"/>
      <c r="FA1219" s="231"/>
      <c r="FB1219" s="231"/>
      <c r="FC1219" s="231"/>
      <c r="FD1219" s="231"/>
      <c r="FH1219" s="164" t="s">
        <v>84</v>
      </c>
      <c r="FJ1219" s="231"/>
      <c r="FL1219" s="231"/>
    </row>
    <row r="1220" spans="1:168" s="117" customFormat="1" ht="15" x14ac:dyDescent="0.25">
      <c r="A1220" s="240"/>
      <c r="B1220" s="243"/>
      <c r="C1220" s="344" t="s">
        <v>67</v>
      </c>
      <c r="D1220" s="344"/>
      <c r="E1220" s="344"/>
      <c r="F1220" s="256"/>
      <c r="G1220" s="257"/>
      <c r="H1220" s="257"/>
      <c r="I1220" s="257"/>
      <c r="J1220" s="259">
        <v>406.66</v>
      </c>
      <c r="K1220" s="257"/>
      <c r="L1220" s="259">
        <v>277.20999999999998</v>
      </c>
      <c r="M1220" s="257"/>
      <c r="N1220" s="260">
        <v>10627.81</v>
      </c>
      <c r="EZ1220" s="149"/>
      <c r="FA1220" s="231"/>
      <c r="FB1220" s="231"/>
      <c r="FC1220" s="231"/>
      <c r="FD1220" s="231"/>
      <c r="FI1220" s="164" t="s">
        <v>67</v>
      </c>
      <c r="FJ1220" s="231"/>
      <c r="FL1220" s="231"/>
    </row>
    <row r="1221" spans="1:168" s="117" customFormat="1" ht="15" x14ac:dyDescent="0.25">
      <c r="A1221" s="252"/>
      <c r="B1221" s="243"/>
      <c r="C1221" s="341" t="s">
        <v>68</v>
      </c>
      <c r="D1221" s="341"/>
      <c r="E1221" s="341"/>
      <c r="F1221" s="245"/>
      <c r="G1221" s="246"/>
      <c r="H1221" s="246"/>
      <c r="I1221" s="246"/>
      <c r="J1221" s="254"/>
      <c r="K1221" s="246"/>
      <c r="L1221" s="249">
        <v>195.96</v>
      </c>
      <c r="M1221" s="246"/>
      <c r="N1221" s="250">
        <v>9690.23</v>
      </c>
      <c r="EZ1221" s="149"/>
      <c r="FA1221" s="231"/>
      <c r="FB1221" s="231"/>
      <c r="FC1221" s="231"/>
      <c r="FD1221" s="231"/>
      <c r="FH1221" s="164" t="s">
        <v>68</v>
      </c>
      <c r="FJ1221" s="231"/>
      <c r="FL1221" s="231"/>
    </row>
    <row r="1222" spans="1:168" s="117" customFormat="1" ht="23.25" x14ac:dyDescent="0.25">
      <c r="A1222" s="252"/>
      <c r="B1222" s="243" t="s">
        <v>649</v>
      </c>
      <c r="C1222" s="341" t="s">
        <v>650</v>
      </c>
      <c r="D1222" s="341"/>
      <c r="E1222" s="341"/>
      <c r="F1222" s="245" t="s">
        <v>71</v>
      </c>
      <c r="G1222" s="261">
        <v>97</v>
      </c>
      <c r="H1222" s="246"/>
      <c r="I1222" s="261">
        <v>97</v>
      </c>
      <c r="J1222" s="254"/>
      <c r="K1222" s="246"/>
      <c r="L1222" s="249">
        <v>190.08</v>
      </c>
      <c r="M1222" s="246"/>
      <c r="N1222" s="250">
        <v>9399.52</v>
      </c>
      <c r="EZ1222" s="149"/>
      <c r="FA1222" s="231"/>
      <c r="FB1222" s="231"/>
      <c r="FC1222" s="231"/>
      <c r="FD1222" s="231"/>
      <c r="FH1222" s="164" t="s">
        <v>650</v>
      </c>
      <c r="FJ1222" s="231"/>
      <c r="FL1222" s="231"/>
    </row>
    <row r="1223" spans="1:168" s="117" customFormat="1" ht="23.25" x14ac:dyDescent="0.25">
      <c r="A1223" s="252"/>
      <c r="B1223" s="243" t="s">
        <v>651</v>
      </c>
      <c r="C1223" s="341" t="s">
        <v>652</v>
      </c>
      <c r="D1223" s="341"/>
      <c r="E1223" s="341"/>
      <c r="F1223" s="245" t="s">
        <v>71</v>
      </c>
      <c r="G1223" s="261">
        <v>51</v>
      </c>
      <c r="H1223" s="246"/>
      <c r="I1223" s="261">
        <v>51</v>
      </c>
      <c r="J1223" s="254"/>
      <c r="K1223" s="246"/>
      <c r="L1223" s="249">
        <v>99.94</v>
      </c>
      <c r="M1223" s="246"/>
      <c r="N1223" s="250">
        <v>4942.0200000000004</v>
      </c>
      <c r="EZ1223" s="149"/>
      <c r="FA1223" s="231"/>
      <c r="FB1223" s="231"/>
      <c r="FC1223" s="231"/>
      <c r="FD1223" s="231"/>
      <c r="FH1223" s="164" t="s">
        <v>652</v>
      </c>
      <c r="FJ1223" s="231"/>
      <c r="FL1223" s="231"/>
    </row>
    <row r="1224" spans="1:168" s="117" customFormat="1" ht="15" x14ac:dyDescent="0.25">
      <c r="A1224" s="262"/>
      <c r="B1224" s="263"/>
      <c r="C1224" s="342" t="s">
        <v>74</v>
      </c>
      <c r="D1224" s="342"/>
      <c r="E1224" s="342"/>
      <c r="F1224" s="234"/>
      <c r="G1224" s="235"/>
      <c r="H1224" s="235"/>
      <c r="I1224" s="235"/>
      <c r="J1224" s="238"/>
      <c r="K1224" s="235"/>
      <c r="L1224" s="264">
        <v>567.23</v>
      </c>
      <c r="M1224" s="257"/>
      <c r="N1224" s="265">
        <v>24969.35</v>
      </c>
      <c r="EZ1224" s="149"/>
      <c r="FA1224" s="231"/>
      <c r="FB1224" s="231"/>
      <c r="FC1224" s="231"/>
      <c r="FD1224" s="231"/>
      <c r="FJ1224" s="231" t="s">
        <v>74</v>
      </c>
      <c r="FL1224" s="231"/>
    </row>
    <row r="1225" spans="1:168" s="117" customFormat="1" ht="45" x14ac:dyDescent="0.25">
      <c r="A1225" s="232" t="s">
        <v>847</v>
      </c>
      <c r="B1225" s="233" t="s">
        <v>583</v>
      </c>
      <c r="C1225" s="342" t="s">
        <v>584</v>
      </c>
      <c r="D1225" s="342"/>
      <c r="E1225" s="342"/>
      <c r="F1225" s="234" t="s">
        <v>290</v>
      </c>
      <c r="G1225" s="235">
        <v>61.2</v>
      </c>
      <c r="H1225" s="236">
        <v>1</v>
      </c>
      <c r="I1225" s="277">
        <v>61.2</v>
      </c>
      <c r="J1225" s="264">
        <v>169.63</v>
      </c>
      <c r="K1225" s="266">
        <v>1.04236</v>
      </c>
      <c r="L1225" s="267">
        <v>10821.11</v>
      </c>
      <c r="M1225" s="268">
        <v>9.1199999999999992</v>
      </c>
      <c r="N1225" s="265">
        <v>98688.52</v>
      </c>
      <c r="EZ1225" s="149"/>
      <c r="FA1225" s="231"/>
      <c r="FB1225" s="231" t="s">
        <v>584</v>
      </c>
      <c r="FC1225" s="231" t="s">
        <v>9</v>
      </c>
      <c r="FD1225" s="231" t="s">
        <v>9</v>
      </c>
      <c r="FJ1225" s="231"/>
      <c r="FL1225" s="231"/>
    </row>
    <row r="1226" spans="1:168" s="117" customFormat="1" ht="15" x14ac:dyDescent="0.25">
      <c r="A1226" s="240"/>
      <c r="B1226" s="241"/>
      <c r="C1226" s="341" t="s">
        <v>848</v>
      </c>
      <c r="D1226" s="341"/>
      <c r="E1226" s="341"/>
      <c r="F1226" s="341"/>
      <c r="G1226" s="341"/>
      <c r="H1226" s="341"/>
      <c r="I1226" s="341"/>
      <c r="J1226" s="341"/>
      <c r="K1226" s="341"/>
      <c r="L1226" s="341"/>
      <c r="M1226" s="341"/>
      <c r="N1226" s="343"/>
      <c r="EZ1226" s="149"/>
      <c r="FA1226" s="231"/>
      <c r="FB1226" s="231"/>
      <c r="FC1226" s="231"/>
      <c r="FD1226" s="231"/>
      <c r="FE1226" s="164" t="s">
        <v>848</v>
      </c>
      <c r="FJ1226" s="231"/>
      <c r="FL1226" s="231"/>
    </row>
    <row r="1227" spans="1:168" s="117" customFormat="1" ht="15" x14ac:dyDescent="0.25">
      <c r="A1227" s="240"/>
      <c r="B1227" s="241"/>
      <c r="C1227" s="341" t="s">
        <v>687</v>
      </c>
      <c r="D1227" s="341"/>
      <c r="E1227" s="341"/>
      <c r="F1227" s="341"/>
      <c r="G1227" s="341"/>
      <c r="H1227" s="341"/>
      <c r="I1227" s="341"/>
      <c r="J1227" s="341"/>
      <c r="K1227" s="341"/>
      <c r="L1227" s="341"/>
      <c r="M1227" s="341"/>
      <c r="N1227" s="343"/>
      <c r="EZ1227" s="149"/>
      <c r="FA1227" s="231"/>
      <c r="FB1227" s="231"/>
      <c r="FC1227" s="231"/>
      <c r="FD1227" s="231"/>
      <c r="FJ1227" s="231"/>
      <c r="FK1227" s="164" t="s">
        <v>687</v>
      </c>
      <c r="FL1227" s="231"/>
    </row>
    <row r="1228" spans="1:168" s="117" customFormat="1" ht="15" x14ac:dyDescent="0.25">
      <c r="A1228" s="242"/>
      <c r="B1228" s="243"/>
      <c r="C1228" s="336" t="s">
        <v>631</v>
      </c>
      <c r="D1228" s="336"/>
      <c r="E1228" s="336"/>
      <c r="F1228" s="336"/>
      <c r="G1228" s="336"/>
      <c r="H1228" s="336"/>
      <c r="I1228" s="336"/>
      <c r="J1228" s="336"/>
      <c r="K1228" s="336"/>
      <c r="L1228" s="336"/>
      <c r="M1228" s="336"/>
      <c r="N1228" s="345"/>
      <c r="EZ1228" s="149"/>
      <c r="FA1228" s="231"/>
      <c r="FB1228" s="231"/>
      <c r="FC1228" s="231"/>
      <c r="FD1228" s="231"/>
      <c r="FF1228" s="164" t="s">
        <v>631</v>
      </c>
      <c r="FJ1228" s="231"/>
      <c r="FL1228" s="231"/>
    </row>
    <row r="1229" spans="1:168" s="117" customFormat="1" ht="15" x14ac:dyDescent="0.25">
      <c r="A1229" s="242"/>
      <c r="B1229" s="243"/>
      <c r="C1229" s="336" t="s">
        <v>632</v>
      </c>
      <c r="D1229" s="336"/>
      <c r="E1229" s="336"/>
      <c r="F1229" s="336"/>
      <c r="G1229" s="336"/>
      <c r="H1229" s="336"/>
      <c r="I1229" s="336"/>
      <c r="J1229" s="336"/>
      <c r="K1229" s="336"/>
      <c r="L1229" s="336"/>
      <c r="M1229" s="336"/>
      <c r="N1229" s="345"/>
      <c r="EZ1229" s="149"/>
      <c r="FA1229" s="231"/>
      <c r="FB1229" s="231"/>
      <c r="FC1229" s="231"/>
      <c r="FD1229" s="231"/>
      <c r="FF1229" s="164" t="s">
        <v>632</v>
      </c>
      <c r="FJ1229" s="231"/>
      <c r="FL1229" s="231"/>
    </row>
    <row r="1230" spans="1:168" s="117" customFormat="1" ht="15" x14ac:dyDescent="0.25">
      <c r="A1230" s="262"/>
      <c r="B1230" s="263"/>
      <c r="C1230" s="342" t="s">
        <v>74</v>
      </c>
      <c r="D1230" s="342"/>
      <c r="E1230" s="342"/>
      <c r="F1230" s="234"/>
      <c r="G1230" s="235"/>
      <c r="H1230" s="235"/>
      <c r="I1230" s="235"/>
      <c r="J1230" s="238"/>
      <c r="K1230" s="235"/>
      <c r="L1230" s="267">
        <v>10821.11</v>
      </c>
      <c r="M1230" s="257"/>
      <c r="N1230" s="265">
        <v>98688.52</v>
      </c>
      <c r="EZ1230" s="149"/>
      <c r="FA1230" s="231"/>
      <c r="FB1230" s="231"/>
      <c r="FC1230" s="231"/>
      <c r="FD1230" s="231"/>
      <c r="FJ1230" s="231" t="s">
        <v>74</v>
      </c>
      <c r="FL1230" s="231"/>
    </row>
    <row r="1231" spans="1:168" s="117" customFormat="1" ht="34.5" x14ac:dyDescent="0.25">
      <c r="A1231" s="232" t="s">
        <v>849</v>
      </c>
      <c r="B1231" s="233" t="s">
        <v>683</v>
      </c>
      <c r="C1231" s="342" t="s">
        <v>684</v>
      </c>
      <c r="D1231" s="342"/>
      <c r="E1231" s="342"/>
      <c r="F1231" s="234" t="s">
        <v>647</v>
      </c>
      <c r="G1231" s="235">
        <v>3.6</v>
      </c>
      <c r="H1231" s="236">
        <v>1</v>
      </c>
      <c r="I1231" s="277">
        <v>3.6</v>
      </c>
      <c r="J1231" s="238"/>
      <c r="K1231" s="235"/>
      <c r="L1231" s="238"/>
      <c r="M1231" s="235"/>
      <c r="N1231" s="239"/>
      <c r="EZ1231" s="149"/>
      <c r="FA1231" s="231"/>
      <c r="FB1231" s="231" t="s">
        <v>684</v>
      </c>
      <c r="FC1231" s="231" t="s">
        <v>9</v>
      </c>
      <c r="FD1231" s="231" t="s">
        <v>9</v>
      </c>
      <c r="FJ1231" s="231"/>
      <c r="FL1231" s="231"/>
    </row>
    <row r="1232" spans="1:168" s="117" customFormat="1" ht="15" x14ac:dyDescent="0.25">
      <c r="A1232" s="240"/>
      <c r="B1232" s="241"/>
      <c r="C1232" s="341" t="s">
        <v>850</v>
      </c>
      <c r="D1232" s="341"/>
      <c r="E1232" s="341"/>
      <c r="F1232" s="341"/>
      <c r="G1232" s="341"/>
      <c r="H1232" s="341"/>
      <c r="I1232" s="341"/>
      <c r="J1232" s="341"/>
      <c r="K1232" s="341"/>
      <c r="L1232" s="341"/>
      <c r="M1232" s="341"/>
      <c r="N1232" s="343"/>
      <c r="EZ1232" s="149"/>
      <c r="FA1232" s="231"/>
      <c r="FB1232" s="231"/>
      <c r="FC1232" s="231"/>
      <c r="FD1232" s="231"/>
      <c r="FE1232" s="164" t="s">
        <v>850</v>
      </c>
      <c r="FJ1232" s="231"/>
      <c r="FL1232" s="231"/>
    </row>
    <row r="1233" spans="1:168" s="117" customFormat="1" ht="68.25" x14ac:dyDescent="0.25">
      <c r="A1233" s="242"/>
      <c r="B1233" s="243" t="s">
        <v>624</v>
      </c>
      <c r="C1233" s="336" t="s">
        <v>625</v>
      </c>
      <c r="D1233" s="336"/>
      <c r="E1233" s="336"/>
      <c r="F1233" s="336"/>
      <c r="G1233" s="336"/>
      <c r="H1233" s="336"/>
      <c r="I1233" s="336"/>
      <c r="J1233" s="336"/>
      <c r="K1233" s="336"/>
      <c r="L1233" s="336"/>
      <c r="M1233" s="336"/>
      <c r="N1233" s="345"/>
      <c r="EZ1233" s="149"/>
      <c r="FA1233" s="231"/>
      <c r="FB1233" s="231"/>
      <c r="FC1233" s="231"/>
      <c r="FD1233" s="231"/>
      <c r="FF1233" s="164" t="s">
        <v>625</v>
      </c>
      <c r="FJ1233" s="231"/>
      <c r="FL1233" s="231"/>
    </row>
    <row r="1234" spans="1:168" s="117" customFormat="1" ht="15" x14ac:dyDescent="0.25">
      <c r="A1234" s="244"/>
      <c r="B1234" s="243" t="s">
        <v>57</v>
      </c>
      <c r="C1234" s="341" t="s">
        <v>64</v>
      </c>
      <c r="D1234" s="341"/>
      <c r="E1234" s="341"/>
      <c r="F1234" s="245"/>
      <c r="G1234" s="246"/>
      <c r="H1234" s="246"/>
      <c r="I1234" s="246"/>
      <c r="J1234" s="249">
        <v>278.99</v>
      </c>
      <c r="K1234" s="248">
        <v>1.1499999999999999</v>
      </c>
      <c r="L1234" s="247">
        <v>1155.02</v>
      </c>
      <c r="M1234" s="248">
        <v>49.45</v>
      </c>
      <c r="N1234" s="250">
        <v>57115.74</v>
      </c>
      <c r="EZ1234" s="149"/>
      <c r="FA1234" s="231"/>
      <c r="FB1234" s="231"/>
      <c r="FC1234" s="231"/>
      <c r="FD1234" s="231"/>
      <c r="FG1234" s="164" t="s">
        <v>64</v>
      </c>
      <c r="FJ1234" s="231"/>
      <c r="FL1234" s="231"/>
    </row>
    <row r="1235" spans="1:168" s="117" customFormat="1" ht="15" x14ac:dyDescent="0.25">
      <c r="A1235" s="244"/>
      <c r="B1235" s="243" t="s">
        <v>75</v>
      </c>
      <c r="C1235" s="341" t="s">
        <v>79</v>
      </c>
      <c r="D1235" s="341"/>
      <c r="E1235" s="341"/>
      <c r="F1235" s="245"/>
      <c r="G1235" s="246"/>
      <c r="H1235" s="246"/>
      <c r="I1235" s="246"/>
      <c r="J1235" s="249">
        <v>90.04</v>
      </c>
      <c r="K1235" s="248">
        <v>1.1499999999999999</v>
      </c>
      <c r="L1235" s="249">
        <v>372.77</v>
      </c>
      <c r="M1235" s="248">
        <v>14.53</v>
      </c>
      <c r="N1235" s="250">
        <v>5416.35</v>
      </c>
      <c r="EZ1235" s="149"/>
      <c r="FA1235" s="231"/>
      <c r="FB1235" s="231"/>
      <c r="FC1235" s="231"/>
      <c r="FD1235" s="231"/>
      <c r="FG1235" s="164" t="s">
        <v>79</v>
      </c>
      <c r="FJ1235" s="231"/>
      <c r="FL1235" s="231"/>
    </row>
    <row r="1236" spans="1:168" s="117" customFormat="1" ht="15" x14ac:dyDescent="0.25">
      <c r="A1236" s="244"/>
      <c r="B1236" s="243" t="s">
        <v>80</v>
      </c>
      <c r="C1236" s="341" t="s">
        <v>81</v>
      </c>
      <c r="D1236" s="341"/>
      <c r="E1236" s="341"/>
      <c r="F1236" s="245"/>
      <c r="G1236" s="246"/>
      <c r="H1236" s="246"/>
      <c r="I1236" s="246"/>
      <c r="J1236" s="249">
        <v>5.0199999999999996</v>
      </c>
      <c r="K1236" s="248">
        <v>1.1499999999999999</v>
      </c>
      <c r="L1236" s="249">
        <v>20.78</v>
      </c>
      <c r="M1236" s="248">
        <v>49.45</v>
      </c>
      <c r="N1236" s="250">
        <v>1027.57</v>
      </c>
      <c r="EZ1236" s="149"/>
      <c r="FA1236" s="231"/>
      <c r="FB1236" s="231"/>
      <c r="FC1236" s="231"/>
      <c r="FD1236" s="231"/>
      <c r="FG1236" s="164" t="s">
        <v>81</v>
      </c>
      <c r="FJ1236" s="231"/>
      <c r="FL1236" s="231"/>
    </row>
    <row r="1237" spans="1:168" s="117" customFormat="1" ht="15" x14ac:dyDescent="0.25">
      <c r="A1237" s="244"/>
      <c r="B1237" s="243" t="s">
        <v>82</v>
      </c>
      <c r="C1237" s="341" t="s">
        <v>83</v>
      </c>
      <c r="D1237" s="341"/>
      <c r="E1237" s="341"/>
      <c r="F1237" s="245"/>
      <c r="G1237" s="246"/>
      <c r="H1237" s="246"/>
      <c r="I1237" s="246"/>
      <c r="J1237" s="249">
        <v>37.630000000000003</v>
      </c>
      <c r="K1237" s="246"/>
      <c r="L1237" s="249">
        <v>135.47</v>
      </c>
      <c r="M1237" s="248">
        <v>9.1199999999999992</v>
      </c>
      <c r="N1237" s="250">
        <v>1235.49</v>
      </c>
      <c r="EZ1237" s="149"/>
      <c r="FA1237" s="231"/>
      <c r="FB1237" s="231"/>
      <c r="FC1237" s="231"/>
      <c r="FD1237" s="231"/>
      <c r="FG1237" s="164" t="s">
        <v>83</v>
      </c>
      <c r="FJ1237" s="231"/>
      <c r="FL1237" s="231"/>
    </row>
    <row r="1238" spans="1:168" s="117" customFormat="1" ht="15" x14ac:dyDescent="0.25">
      <c r="A1238" s="252"/>
      <c r="B1238" s="243"/>
      <c r="C1238" s="341" t="s">
        <v>65</v>
      </c>
      <c r="D1238" s="341"/>
      <c r="E1238" s="341"/>
      <c r="F1238" s="245" t="s">
        <v>66</v>
      </c>
      <c r="G1238" s="248">
        <v>29.68</v>
      </c>
      <c r="H1238" s="248">
        <v>1.1499999999999999</v>
      </c>
      <c r="I1238" s="270">
        <v>122.87520000000001</v>
      </c>
      <c r="J1238" s="254"/>
      <c r="K1238" s="246"/>
      <c r="L1238" s="254"/>
      <c r="M1238" s="246"/>
      <c r="N1238" s="255"/>
      <c r="EZ1238" s="149"/>
      <c r="FA1238" s="231"/>
      <c r="FB1238" s="231"/>
      <c r="FC1238" s="231"/>
      <c r="FD1238" s="231"/>
      <c r="FH1238" s="164" t="s">
        <v>65</v>
      </c>
      <c r="FJ1238" s="231"/>
      <c r="FL1238" s="231"/>
    </row>
    <row r="1239" spans="1:168" s="117" customFormat="1" ht="15" x14ac:dyDescent="0.25">
      <c r="A1239" s="252"/>
      <c r="B1239" s="243"/>
      <c r="C1239" s="341" t="s">
        <v>84</v>
      </c>
      <c r="D1239" s="341"/>
      <c r="E1239" s="341"/>
      <c r="F1239" s="245" t="s">
        <v>66</v>
      </c>
      <c r="G1239" s="271">
        <v>0.4</v>
      </c>
      <c r="H1239" s="248">
        <v>1.1499999999999999</v>
      </c>
      <c r="I1239" s="269">
        <v>1.6559999999999999</v>
      </c>
      <c r="J1239" s="254"/>
      <c r="K1239" s="246"/>
      <c r="L1239" s="254"/>
      <c r="M1239" s="246"/>
      <c r="N1239" s="255"/>
      <c r="EZ1239" s="149"/>
      <c r="FA1239" s="231"/>
      <c r="FB1239" s="231"/>
      <c r="FC1239" s="231"/>
      <c r="FD1239" s="231"/>
      <c r="FH1239" s="164" t="s">
        <v>84</v>
      </c>
      <c r="FJ1239" s="231"/>
      <c r="FL1239" s="231"/>
    </row>
    <row r="1240" spans="1:168" s="117" customFormat="1" ht="15" x14ac:dyDescent="0.25">
      <c r="A1240" s="240"/>
      <c r="B1240" s="243"/>
      <c r="C1240" s="344" t="s">
        <v>67</v>
      </c>
      <c r="D1240" s="344"/>
      <c r="E1240" s="344"/>
      <c r="F1240" s="256"/>
      <c r="G1240" s="257"/>
      <c r="H1240" s="257"/>
      <c r="I1240" s="257"/>
      <c r="J1240" s="259">
        <v>406.66</v>
      </c>
      <c r="K1240" s="257"/>
      <c r="L1240" s="258">
        <v>1663.26</v>
      </c>
      <c r="M1240" s="257"/>
      <c r="N1240" s="260">
        <v>63767.58</v>
      </c>
      <c r="EZ1240" s="149"/>
      <c r="FA1240" s="231"/>
      <c r="FB1240" s="231"/>
      <c r="FC1240" s="231"/>
      <c r="FD1240" s="231"/>
      <c r="FI1240" s="164" t="s">
        <v>67</v>
      </c>
      <c r="FJ1240" s="231"/>
      <c r="FL1240" s="231"/>
    </row>
    <row r="1241" spans="1:168" s="117" customFormat="1" ht="15" x14ac:dyDescent="0.25">
      <c r="A1241" s="252"/>
      <c r="B1241" s="243"/>
      <c r="C1241" s="341" t="s">
        <v>68</v>
      </c>
      <c r="D1241" s="341"/>
      <c r="E1241" s="341"/>
      <c r="F1241" s="245"/>
      <c r="G1241" s="246"/>
      <c r="H1241" s="246"/>
      <c r="I1241" s="246"/>
      <c r="J1241" s="254"/>
      <c r="K1241" s="246"/>
      <c r="L1241" s="247">
        <v>1175.8</v>
      </c>
      <c r="M1241" s="246"/>
      <c r="N1241" s="250">
        <v>58143.31</v>
      </c>
      <c r="EZ1241" s="149"/>
      <c r="FA1241" s="231"/>
      <c r="FB1241" s="231"/>
      <c r="FC1241" s="231"/>
      <c r="FD1241" s="231"/>
      <c r="FH1241" s="164" t="s">
        <v>68</v>
      </c>
      <c r="FJ1241" s="231"/>
      <c r="FL1241" s="231"/>
    </row>
    <row r="1242" spans="1:168" s="117" customFormat="1" ht="23.25" x14ac:dyDescent="0.25">
      <c r="A1242" s="252"/>
      <c r="B1242" s="243" t="s">
        <v>649</v>
      </c>
      <c r="C1242" s="341" t="s">
        <v>650</v>
      </c>
      <c r="D1242" s="341"/>
      <c r="E1242" s="341"/>
      <c r="F1242" s="245" t="s">
        <v>71</v>
      </c>
      <c r="G1242" s="261">
        <v>97</v>
      </c>
      <c r="H1242" s="246"/>
      <c r="I1242" s="261">
        <v>97</v>
      </c>
      <c r="J1242" s="254"/>
      <c r="K1242" s="246"/>
      <c r="L1242" s="247">
        <v>1140.53</v>
      </c>
      <c r="M1242" s="246"/>
      <c r="N1242" s="250">
        <v>56399.01</v>
      </c>
      <c r="EZ1242" s="149"/>
      <c r="FA1242" s="231"/>
      <c r="FB1242" s="231"/>
      <c r="FC1242" s="231"/>
      <c r="FD1242" s="231"/>
      <c r="FH1242" s="164" t="s">
        <v>650</v>
      </c>
      <c r="FJ1242" s="231"/>
      <c r="FL1242" s="231"/>
    </row>
    <row r="1243" spans="1:168" s="117" customFormat="1" ht="23.25" x14ac:dyDescent="0.25">
      <c r="A1243" s="252"/>
      <c r="B1243" s="243" t="s">
        <v>651</v>
      </c>
      <c r="C1243" s="341" t="s">
        <v>652</v>
      </c>
      <c r="D1243" s="341"/>
      <c r="E1243" s="341"/>
      <c r="F1243" s="245" t="s">
        <v>71</v>
      </c>
      <c r="G1243" s="261">
        <v>51</v>
      </c>
      <c r="H1243" s="246"/>
      <c r="I1243" s="261">
        <v>51</v>
      </c>
      <c r="J1243" s="254"/>
      <c r="K1243" s="246"/>
      <c r="L1243" s="249">
        <v>599.66</v>
      </c>
      <c r="M1243" s="246"/>
      <c r="N1243" s="250">
        <v>29653.09</v>
      </c>
      <c r="EZ1243" s="149"/>
      <c r="FA1243" s="231"/>
      <c r="FB1243" s="231"/>
      <c r="FC1243" s="231"/>
      <c r="FD1243" s="231"/>
      <c r="FH1243" s="164" t="s">
        <v>652</v>
      </c>
      <c r="FJ1243" s="231"/>
      <c r="FL1243" s="231"/>
    </row>
    <row r="1244" spans="1:168" s="117" customFormat="1" ht="15" x14ac:dyDescent="0.25">
      <c r="A1244" s="262"/>
      <c r="B1244" s="263"/>
      <c r="C1244" s="342" t="s">
        <v>74</v>
      </c>
      <c r="D1244" s="342"/>
      <c r="E1244" s="342"/>
      <c r="F1244" s="234"/>
      <c r="G1244" s="235"/>
      <c r="H1244" s="235"/>
      <c r="I1244" s="235"/>
      <c r="J1244" s="238"/>
      <c r="K1244" s="235"/>
      <c r="L1244" s="267">
        <v>3403.45</v>
      </c>
      <c r="M1244" s="257"/>
      <c r="N1244" s="265">
        <v>149819.68</v>
      </c>
      <c r="EZ1244" s="149"/>
      <c r="FA1244" s="231"/>
      <c r="FB1244" s="231"/>
      <c r="FC1244" s="231"/>
      <c r="FD1244" s="231"/>
      <c r="FJ1244" s="231" t="s">
        <v>74</v>
      </c>
      <c r="FL1244" s="231"/>
    </row>
    <row r="1245" spans="1:168" s="117" customFormat="1" ht="45" x14ac:dyDescent="0.25">
      <c r="A1245" s="232" t="s">
        <v>851</v>
      </c>
      <c r="B1245" s="233" t="s">
        <v>583</v>
      </c>
      <c r="C1245" s="342" t="s">
        <v>584</v>
      </c>
      <c r="D1245" s="342"/>
      <c r="E1245" s="342"/>
      <c r="F1245" s="234" t="s">
        <v>290</v>
      </c>
      <c r="G1245" s="235">
        <v>367.2</v>
      </c>
      <c r="H1245" s="236">
        <v>1</v>
      </c>
      <c r="I1245" s="277">
        <v>367.2</v>
      </c>
      <c r="J1245" s="264">
        <v>169.63</v>
      </c>
      <c r="K1245" s="266">
        <v>1.04236</v>
      </c>
      <c r="L1245" s="267">
        <v>64926.66</v>
      </c>
      <c r="M1245" s="268">
        <v>9.1199999999999992</v>
      </c>
      <c r="N1245" s="265">
        <v>592131.14</v>
      </c>
      <c r="EZ1245" s="149"/>
      <c r="FA1245" s="231"/>
      <c r="FB1245" s="231" t="s">
        <v>584</v>
      </c>
      <c r="FC1245" s="231" t="s">
        <v>9</v>
      </c>
      <c r="FD1245" s="231" t="s">
        <v>9</v>
      </c>
      <c r="FJ1245" s="231"/>
      <c r="FL1245" s="231"/>
    </row>
    <row r="1246" spans="1:168" s="117" customFormat="1" ht="15" x14ac:dyDescent="0.25">
      <c r="A1246" s="240"/>
      <c r="B1246" s="241"/>
      <c r="C1246" s="341" t="s">
        <v>852</v>
      </c>
      <c r="D1246" s="341"/>
      <c r="E1246" s="341"/>
      <c r="F1246" s="341"/>
      <c r="G1246" s="341"/>
      <c r="H1246" s="341"/>
      <c r="I1246" s="341"/>
      <c r="J1246" s="341"/>
      <c r="K1246" s="341"/>
      <c r="L1246" s="341"/>
      <c r="M1246" s="341"/>
      <c r="N1246" s="343"/>
      <c r="EZ1246" s="149"/>
      <c r="FA1246" s="231"/>
      <c r="FB1246" s="231"/>
      <c r="FC1246" s="231"/>
      <c r="FD1246" s="231"/>
      <c r="FE1246" s="164" t="s">
        <v>852</v>
      </c>
      <c r="FJ1246" s="231"/>
      <c r="FL1246" s="231"/>
    </row>
    <row r="1247" spans="1:168" s="117" customFormat="1" ht="15" x14ac:dyDescent="0.25">
      <c r="A1247" s="240"/>
      <c r="B1247" s="241"/>
      <c r="C1247" s="341" t="s">
        <v>687</v>
      </c>
      <c r="D1247" s="341"/>
      <c r="E1247" s="341"/>
      <c r="F1247" s="341"/>
      <c r="G1247" s="341"/>
      <c r="H1247" s="341"/>
      <c r="I1247" s="341"/>
      <c r="J1247" s="341"/>
      <c r="K1247" s="341"/>
      <c r="L1247" s="341"/>
      <c r="M1247" s="341"/>
      <c r="N1247" s="343"/>
      <c r="EZ1247" s="149"/>
      <c r="FA1247" s="231"/>
      <c r="FB1247" s="231"/>
      <c r="FC1247" s="231"/>
      <c r="FD1247" s="231"/>
      <c r="FJ1247" s="231"/>
      <c r="FK1247" s="164" t="s">
        <v>687</v>
      </c>
      <c r="FL1247" s="231"/>
    </row>
    <row r="1248" spans="1:168" s="117" customFormat="1" ht="15" x14ac:dyDescent="0.25">
      <c r="A1248" s="242"/>
      <c r="B1248" s="243"/>
      <c r="C1248" s="336" t="s">
        <v>631</v>
      </c>
      <c r="D1248" s="336"/>
      <c r="E1248" s="336"/>
      <c r="F1248" s="336"/>
      <c r="G1248" s="336"/>
      <c r="H1248" s="336"/>
      <c r="I1248" s="336"/>
      <c r="J1248" s="336"/>
      <c r="K1248" s="336"/>
      <c r="L1248" s="336"/>
      <c r="M1248" s="336"/>
      <c r="N1248" s="345"/>
      <c r="EZ1248" s="149"/>
      <c r="FA1248" s="231"/>
      <c r="FB1248" s="231"/>
      <c r="FC1248" s="231"/>
      <c r="FD1248" s="231"/>
      <c r="FF1248" s="164" t="s">
        <v>631</v>
      </c>
      <c r="FJ1248" s="231"/>
      <c r="FL1248" s="231"/>
    </row>
    <row r="1249" spans="1:168" s="117" customFormat="1" ht="15" x14ac:dyDescent="0.25">
      <c r="A1249" s="242"/>
      <c r="B1249" s="243"/>
      <c r="C1249" s="336" t="s">
        <v>632</v>
      </c>
      <c r="D1249" s="336"/>
      <c r="E1249" s="336"/>
      <c r="F1249" s="336"/>
      <c r="G1249" s="336"/>
      <c r="H1249" s="336"/>
      <c r="I1249" s="336"/>
      <c r="J1249" s="336"/>
      <c r="K1249" s="336"/>
      <c r="L1249" s="336"/>
      <c r="M1249" s="336"/>
      <c r="N1249" s="345"/>
      <c r="EZ1249" s="149"/>
      <c r="FA1249" s="231"/>
      <c r="FB1249" s="231"/>
      <c r="FC1249" s="231"/>
      <c r="FD1249" s="231"/>
      <c r="FF1249" s="164" t="s">
        <v>632</v>
      </c>
      <c r="FJ1249" s="231"/>
      <c r="FL1249" s="231"/>
    </row>
    <row r="1250" spans="1:168" s="117" customFormat="1" ht="15" x14ac:dyDescent="0.25">
      <c r="A1250" s="262"/>
      <c r="B1250" s="263"/>
      <c r="C1250" s="342" t="s">
        <v>74</v>
      </c>
      <c r="D1250" s="342"/>
      <c r="E1250" s="342"/>
      <c r="F1250" s="234"/>
      <c r="G1250" s="235"/>
      <c r="H1250" s="235"/>
      <c r="I1250" s="235"/>
      <c r="J1250" s="238"/>
      <c r="K1250" s="235"/>
      <c r="L1250" s="267">
        <v>64926.66</v>
      </c>
      <c r="M1250" s="257"/>
      <c r="N1250" s="265">
        <v>592131.14</v>
      </c>
      <c r="EZ1250" s="149"/>
      <c r="FA1250" s="231"/>
      <c r="FB1250" s="231"/>
      <c r="FC1250" s="231"/>
      <c r="FD1250" s="231"/>
      <c r="FJ1250" s="231" t="s">
        <v>74</v>
      </c>
      <c r="FL1250" s="231"/>
    </row>
    <row r="1251" spans="1:168" s="117" customFormat="1" ht="34.5" x14ac:dyDescent="0.25">
      <c r="A1251" s="232" t="s">
        <v>853</v>
      </c>
      <c r="B1251" s="233" t="s">
        <v>683</v>
      </c>
      <c r="C1251" s="342" t="s">
        <v>684</v>
      </c>
      <c r="D1251" s="342"/>
      <c r="E1251" s="342"/>
      <c r="F1251" s="234" t="s">
        <v>647</v>
      </c>
      <c r="G1251" s="235">
        <v>0.24</v>
      </c>
      <c r="H1251" s="236">
        <v>1</v>
      </c>
      <c r="I1251" s="268">
        <v>0.24</v>
      </c>
      <c r="J1251" s="238"/>
      <c r="K1251" s="235"/>
      <c r="L1251" s="238"/>
      <c r="M1251" s="235"/>
      <c r="N1251" s="239"/>
      <c r="EZ1251" s="149"/>
      <c r="FA1251" s="231"/>
      <c r="FB1251" s="231" t="s">
        <v>684</v>
      </c>
      <c r="FC1251" s="231" t="s">
        <v>9</v>
      </c>
      <c r="FD1251" s="231" t="s">
        <v>9</v>
      </c>
      <c r="FJ1251" s="231"/>
      <c r="FL1251" s="231"/>
    </row>
    <row r="1252" spans="1:168" s="117" customFormat="1" ht="15" x14ac:dyDescent="0.25">
      <c r="A1252" s="240"/>
      <c r="B1252" s="241"/>
      <c r="C1252" s="341" t="s">
        <v>854</v>
      </c>
      <c r="D1252" s="341"/>
      <c r="E1252" s="341"/>
      <c r="F1252" s="341"/>
      <c r="G1252" s="341"/>
      <c r="H1252" s="341"/>
      <c r="I1252" s="341"/>
      <c r="J1252" s="341"/>
      <c r="K1252" s="341"/>
      <c r="L1252" s="341"/>
      <c r="M1252" s="341"/>
      <c r="N1252" s="343"/>
      <c r="EZ1252" s="149"/>
      <c r="FA1252" s="231"/>
      <c r="FB1252" s="231"/>
      <c r="FC1252" s="231"/>
      <c r="FD1252" s="231"/>
      <c r="FE1252" s="164" t="s">
        <v>854</v>
      </c>
      <c r="FJ1252" s="231"/>
      <c r="FL1252" s="231"/>
    </row>
    <row r="1253" spans="1:168" s="117" customFormat="1" ht="68.25" x14ac:dyDescent="0.25">
      <c r="A1253" s="242"/>
      <c r="B1253" s="243" t="s">
        <v>624</v>
      </c>
      <c r="C1253" s="336" t="s">
        <v>625</v>
      </c>
      <c r="D1253" s="336"/>
      <c r="E1253" s="336"/>
      <c r="F1253" s="336"/>
      <c r="G1253" s="336"/>
      <c r="H1253" s="336"/>
      <c r="I1253" s="336"/>
      <c r="J1253" s="336"/>
      <c r="K1253" s="336"/>
      <c r="L1253" s="336"/>
      <c r="M1253" s="336"/>
      <c r="N1253" s="345"/>
      <c r="EZ1253" s="149"/>
      <c r="FA1253" s="231"/>
      <c r="FB1253" s="231"/>
      <c r="FC1253" s="231"/>
      <c r="FD1253" s="231"/>
      <c r="FF1253" s="164" t="s">
        <v>625</v>
      </c>
      <c r="FJ1253" s="231"/>
      <c r="FL1253" s="231"/>
    </row>
    <row r="1254" spans="1:168" s="117" customFormat="1" ht="15" x14ac:dyDescent="0.25">
      <c r="A1254" s="244"/>
      <c r="B1254" s="243" t="s">
        <v>57</v>
      </c>
      <c r="C1254" s="341" t="s">
        <v>64</v>
      </c>
      <c r="D1254" s="341"/>
      <c r="E1254" s="341"/>
      <c r="F1254" s="245"/>
      <c r="G1254" s="246"/>
      <c r="H1254" s="246"/>
      <c r="I1254" s="246"/>
      <c r="J1254" s="249">
        <v>278.99</v>
      </c>
      <c r="K1254" s="248">
        <v>1.1499999999999999</v>
      </c>
      <c r="L1254" s="249">
        <v>77</v>
      </c>
      <c r="M1254" s="248">
        <v>49.45</v>
      </c>
      <c r="N1254" s="250">
        <v>3807.65</v>
      </c>
      <c r="EZ1254" s="149"/>
      <c r="FA1254" s="231"/>
      <c r="FB1254" s="231"/>
      <c r="FC1254" s="231"/>
      <c r="FD1254" s="231"/>
      <c r="FG1254" s="164" t="s">
        <v>64</v>
      </c>
      <c r="FJ1254" s="231"/>
      <c r="FL1254" s="231"/>
    </row>
    <row r="1255" spans="1:168" s="117" customFormat="1" ht="15" x14ac:dyDescent="0.25">
      <c r="A1255" s="244"/>
      <c r="B1255" s="243" t="s">
        <v>75</v>
      </c>
      <c r="C1255" s="341" t="s">
        <v>79</v>
      </c>
      <c r="D1255" s="341"/>
      <c r="E1255" s="341"/>
      <c r="F1255" s="245"/>
      <c r="G1255" s="246"/>
      <c r="H1255" s="246"/>
      <c r="I1255" s="246"/>
      <c r="J1255" s="249">
        <v>90.04</v>
      </c>
      <c r="K1255" s="248">
        <v>1.1499999999999999</v>
      </c>
      <c r="L1255" s="249">
        <v>24.85</v>
      </c>
      <c r="M1255" s="248">
        <v>14.53</v>
      </c>
      <c r="N1255" s="251">
        <v>361.07</v>
      </c>
      <c r="EZ1255" s="149"/>
      <c r="FA1255" s="231"/>
      <c r="FB1255" s="231"/>
      <c r="FC1255" s="231"/>
      <c r="FD1255" s="231"/>
      <c r="FG1255" s="164" t="s">
        <v>79</v>
      </c>
      <c r="FJ1255" s="231"/>
      <c r="FL1255" s="231"/>
    </row>
    <row r="1256" spans="1:168" s="117" customFormat="1" ht="15" x14ac:dyDescent="0.25">
      <c r="A1256" s="244"/>
      <c r="B1256" s="243" t="s">
        <v>80</v>
      </c>
      <c r="C1256" s="341" t="s">
        <v>81</v>
      </c>
      <c r="D1256" s="341"/>
      <c r="E1256" s="341"/>
      <c r="F1256" s="245"/>
      <c r="G1256" s="246"/>
      <c r="H1256" s="246"/>
      <c r="I1256" s="246"/>
      <c r="J1256" s="249">
        <v>5.0199999999999996</v>
      </c>
      <c r="K1256" s="248">
        <v>1.1499999999999999</v>
      </c>
      <c r="L1256" s="249">
        <v>1.39</v>
      </c>
      <c r="M1256" s="248">
        <v>49.45</v>
      </c>
      <c r="N1256" s="251">
        <v>68.739999999999995</v>
      </c>
      <c r="EZ1256" s="149"/>
      <c r="FA1256" s="231"/>
      <c r="FB1256" s="231"/>
      <c r="FC1256" s="231"/>
      <c r="FD1256" s="231"/>
      <c r="FG1256" s="164" t="s">
        <v>81</v>
      </c>
      <c r="FJ1256" s="231"/>
      <c r="FL1256" s="231"/>
    </row>
    <row r="1257" spans="1:168" s="117" customFormat="1" ht="15" x14ac:dyDescent="0.25">
      <c r="A1257" s="244"/>
      <c r="B1257" s="243" t="s">
        <v>82</v>
      </c>
      <c r="C1257" s="341" t="s">
        <v>83</v>
      </c>
      <c r="D1257" s="341"/>
      <c r="E1257" s="341"/>
      <c r="F1257" s="245"/>
      <c r="G1257" s="246"/>
      <c r="H1257" s="246"/>
      <c r="I1257" s="246"/>
      <c r="J1257" s="249">
        <v>37.630000000000003</v>
      </c>
      <c r="K1257" s="246"/>
      <c r="L1257" s="249">
        <v>9.0299999999999994</v>
      </c>
      <c r="M1257" s="248">
        <v>9.1199999999999992</v>
      </c>
      <c r="N1257" s="251">
        <v>82.35</v>
      </c>
      <c r="EZ1257" s="149"/>
      <c r="FA1257" s="231"/>
      <c r="FB1257" s="231"/>
      <c r="FC1257" s="231"/>
      <c r="FD1257" s="231"/>
      <c r="FG1257" s="164" t="s">
        <v>83</v>
      </c>
      <c r="FJ1257" s="231"/>
      <c r="FL1257" s="231"/>
    </row>
    <row r="1258" spans="1:168" s="117" customFormat="1" ht="15" x14ac:dyDescent="0.25">
      <c r="A1258" s="252"/>
      <c r="B1258" s="243"/>
      <c r="C1258" s="341" t="s">
        <v>65</v>
      </c>
      <c r="D1258" s="341"/>
      <c r="E1258" s="341"/>
      <c r="F1258" s="245" t="s">
        <v>66</v>
      </c>
      <c r="G1258" s="248">
        <v>29.68</v>
      </c>
      <c r="H1258" s="248">
        <v>1.1499999999999999</v>
      </c>
      <c r="I1258" s="272">
        <v>8.1916799999999999</v>
      </c>
      <c r="J1258" s="254"/>
      <c r="K1258" s="246"/>
      <c r="L1258" s="254"/>
      <c r="M1258" s="246"/>
      <c r="N1258" s="255"/>
      <c r="EZ1258" s="149"/>
      <c r="FA1258" s="231"/>
      <c r="FB1258" s="231"/>
      <c r="FC1258" s="231"/>
      <c r="FD1258" s="231"/>
      <c r="FH1258" s="164" t="s">
        <v>65</v>
      </c>
      <c r="FJ1258" s="231"/>
      <c r="FL1258" s="231"/>
    </row>
    <row r="1259" spans="1:168" s="117" customFormat="1" ht="15" x14ac:dyDescent="0.25">
      <c r="A1259" s="252"/>
      <c r="B1259" s="243"/>
      <c r="C1259" s="341" t="s">
        <v>84</v>
      </c>
      <c r="D1259" s="341"/>
      <c r="E1259" s="341"/>
      <c r="F1259" s="245" t="s">
        <v>66</v>
      </c>
      <c r="G1259" s="271">
        <v>0.4</v>
      </c>
      <c r="H1259" s="248">
        <v>1.1499999999999999</v>
      </c>
      <c r="I1259" s="270">
        <v>0.1104</v>
      </c>
      <c r="J1259" s="254"/>
      <c r="K1259" s="246"/>
      <c r="L1259" s="254"/>
      <c r="M1259" s="246"/>
      <c r="N1259" s="255"/>
      <c r="EZ1259" s="149"/>
      <c r="FA1259" s="231"/>
      <c r="FB1259" s="231"/>
      <c r="FC1259" s="231"/>
      <c r="FD1259" s="231"/>
      <c r="FH1259" s="164" t="s">
        <v>84</v>
      </c>
      <c r="FJ1259" s="231"/>
      <c r="FL1259" s="231"/>
    </row>
    <row r="1260" spans="1:168" s="117" customFormat="1" ht="15" x14ac:dyDescent="0.25">
      <c r="A1260" s="240"/>
      <c r="B1260" s="243"/>
      <c r="C1260" s="344" t="s">
        <v>67</v>
      </c>
      <c r="D1260" s="344"/>
      <c r="E1260" s="344"/>
      <c r="F1260" s="256"/>
      <c r="G1260" s="257"/>
      <c r="H1260" s="257"/>
      <c r="I1260" s="257"/>
      <c r="J1260" s="259">
        <v>406.66</v>
      </c>
      <c r="K1260" s="257"/>
      <c r="L1260" s="259">
        <v>110.88</v>
      </c>
      <c r="M1260" s="257"/>
      <c r="N1260" s="260">
        <v>4251.07</v>
      </c>
      <c r="EZ1260" s="149"/>
      <c r="FA1260" s="231"/>
      <c r="FB1260" s="231"/>
      <c r="FC1260" s="231"/>
      <c r="FD1260" s="231"/>
      <c r="FI1260" s="164" t="s">
        <v>67</v>
      </c>
      <c r="FJ1260" s="231"/>
      <c r="FL1260" s="231"/>
    </row>
    <row r="1261" spans="1:168" s="117" customFormat="1" ht="15" x14ac:dyDescent="0.25">
      <c r="A1261" s="252"/>
      <c r="B1261" s="243"/>
      <c r="C1261" s="341" t="s">
        <v>68</v>
      </c>
      <c r="D1261" s="341"/>
      <c r="E1261" s="341"/>
      <c r="F1261" s="245"/>
      <c r="G1261" s="246"/>
      <c r="H1261" s="246"/>
      <c r="I1261" s="246"/>
      <c r="J1261" s="254"/>
      <c r="K1261" s="246"/>
      <c r="L1261" s="249">
        <v>78.39</v>
      </c>
      <c r="M1261" s="246"/>
      <c r="N1261" s="250">
        <v>3876.39</v>
      </c>
      <c r="EZ1261" s="149"/>
      <c r="FA1261" s="231"/>
      <c r="FB1261" s="231"/>
      <c r="FC1261" s="231"/>
      <c r="FD1261" s="231"/>
      <c r="FH1261" s="164" t="s">
        <v>68</v>
      </c>
      <c r="FJ1261" s="231"/>
      <c r="FL1261" s="231"/>
    </row>
    <row r="1262" spans="1:168" s="117" customFormat="1" ht="23.25" x14ac:dyDescent="0.25">
      <c r="A1262" s="252"/>
      <c r="B1262" s="243" t="s">
        <v>649</v>
      </c>
      <c r="C1262" s="341" t="s">
        <v>650</v>
      </c>
      <c r="D1262" s="341"/>
      <c r="E1262" s="341"/>
      <c r="F1262" s="245" t="s">
        <v>71</v>
      </c>
      <c r="G1262" s="261">
        <v>97</v>
      </c>
      <c r="H1262" s="246"/>
      <c r="I1262" s="261">
        <v>97</v>
      </c>
      <c r="J1262" s="254"/>
      <c r="K1262" s="246"/>
      <c r="L1262" s="249">
        <v>76.040000000000006</v>
      </c>
      <c r="M1262" s="246"/>
      <c r="N1262" s="250">
        <v>3760.1</v>
      </c>
      <c r="EZ1262" s="149"/>
      <c r="FA1262" s="231"/>
      <c r="FB1262" s="231"/>
      <c r="FC1262" s="231"/>
      <c r="FD1262" s="231"/>
      <c r="FH1262" s="164" t="s">
        <v>650</v>
      </c>
      <c r="FJ1262" s="231"/>
      <c r="FL1262" s="231"/>
    </row>
    <row r="1263" spans="1:168" s="117" customFormat="1" ht="23.25" x14ac:dyDescent="0.25">
      <c r="A1263" s="252"/>
      <c r="B1263" s="243" t="s">
        <v>651</v>
      </c>
      <c r="C1263" s="341" t="s">
        <v>652</v>
      </c>
      <c r="D1263" s="341"/>
      <c r="E1263" s="341"/>
      <c r="F1263" s="245" t="s">
        <v>71</v>
      </c>
      <c r="G1263" s="261">
        <v>51</v>
      </c>
      <c r="H1263" s="246"/>
      <c r="I1263" s="261">
        <v>51</v>
      </c>
      <c r="J1263" s="254"/>
      <c r="K1263" s="246"/>
      <c r="L1263" s="249">
        <v>39.979999999999997</v>
      </c>
      <c r="M1263" s="246"/>
      <c r="N1263" s="250">
        <v>1976.96</v>
      </c>
      <c r="EZ1263" s="149"/>
      <c r="FA1263" s="231"/>
      <c r="FB1263" s="231"/>
      <c r="FC1263" s="231"/>
      <c r="FD1263" s="231"/>
      <c r="FH1263" s="164" t="s">
        <v>652</v>
      </c>
      <c r="FJ1263" s="231"/>
      <c r="FL1263" s="231"/>
    </row>
    <row r="1264" spans="1:168" s="117" customFormat="1" ht="15" x14ac:dyDescent="0.25">
      <c r="A1264" s="262"/>
      <c r="B1264" s="263"/>
      <c r="C1264" s="342" t="s">
        <v>74</v>
      </c>
      <c r="D1264" s="342"/>
      <c r="E1264" s="342"/>
      <c r="F1264" s="234"/>
      <c r="G1264" s="235"/>
      <c r="H1264" s="235"/>
      <c r="I1264" s="235"/>
      <c r="J1264" s="238"/>
      <c r="K1264" s="235"/>
      <c r="L1264" s="264">
        <v>226.9</v>
      </c>
      <c r="M1264" s="257"/>
      <c r="N1264" s="265">
        <v>9988.1299999999992</v>
      </c>
      <c r="EZ1264" s="149"/>
      <c r="FA1264" s="231"/>
      <c r="FB1264" s="231"/>
      <c r="FC1264" s="231"/>
      <c r="FD1264" s="231"/>
      <c r="FJ1264" s="231" t="s">
        <v>74</v>
      </c>
      <c r="FL1264" s="231"/>
    </row>
    <row r="1265" spans="1:168" s="117" customFormat="1" ht="45" x14ac:dyDescent="0.25">
      <c r="A1265" s="232" t="s">
        <v>855</v>
      </c>
      <c r="B1265" s="233" t="s">
        <v>583</v>
      </c>
      <c r="C1265" s="342" t="s">
        <v>584</v>
      </c>
      <c r="D1265" s="342"/>
      <c r="E1265" s="342"/>
      <c r="F1265" s="234" t="s">
        <v>290</v>
      </c>
      <c r="G1265" s="235">
        <v>24.48</v>
      </c>
      <c r="H1265" s="236">
        <v>1</v>
      </c>
      <c r="I1265" s="268">
        <v>24.48</v>
      </c>
      <c r="J1265" s="264">
        <v>169.63</v>
      </c>
      <c r="K1265" s="266">
        <v>1.04236</v>
      </c>
      <c r="L1265" s="267">
        <v>4328.4399999999996</v>
      </c>
      <c r="M1265" s="268">
        <v>9.1199999999999992</v>
      </c>
      <c r="N1265" s="265">
        <v>39475.370000000003</v>
      </c>
      <c r="EZ1265" s="149"/>
      <c r="FA1265" s="231"/>
      <c r="FB1265" s="231" t="s">
        <v>584</v>
      </c>
      <c r="FC1265" s="231" t="s">
        <v>9</v>
      </c>
      <c r="FD1265" s="231" t="s">
        <v>9</v>
      </c>
      <c r="FJ1265" s="231"/>
      <c r="FL1265" s="231"/>
    </row>
    <row r="1266" spans="1:168" s="117" customFormat="1" ht="15" x14ac:dyDescent="0.25">
      <c r="A1266" s="240"/>
      <c r="B1266" s="241"/>
      <c r="C1266" s="341" t="s">
        <v>856</v>
      </c>
      <c r="D1266" s="341"/>
      <c r="E1266" s="341"/>
      <c r="F1266" s="341"/>
      <c r="G1266" s="341"/>
      <c r="H1266" s="341"/>
      <c r="I1266" s="341"/>
      <c r="J1266" s="341"/>
      <c r="K1266" s="341"/>
      <c r="L1266" s="341"/>
      <c r="M1266" s="341"/>
      <c r="N1266" s="343"/>
      <c r="EZ1266" s="149"/>
      <c r="FA1266" s="231"/>
      <c r="FB1266" s="231"/>
      <c r="FC1266" s="231"/>
      <c r="FD1266" s="231"/>
      <c r="FE1266" s="164" t="s">
        <v>856</v>
      </c>
      <c r="FJ1266" s="231"/>
      <c r="FL1266" s="231"/>
    </row>
    <row r="1267" spans="1:168" s="117" customFormat="1" ht="15" x14ac:dyDescent="0.25">
      <c r="A1267" s="240"/>
      <c r="B1267" s="241"/>
      <c r="C1267" s="341" t="s">
        <v>687</v>
      </c>
      <c r="D1267" s="341"/>
      <c r="E1267" s="341"/>
      <c r="F1267" s="341"/>
      <c r="G1267" s="341"/>
      <c r="H1267" s="341"/>
      <c r="I1267" s="341"/>
      <c r="J1267" s="341"/>
      <c r="K1267" s="341"/>
      <c r="L1267" s="341"/>
      <c r="M1267" s="341"/>
      <c r="N1267" s="343"/>
      <c r="EZ1267" s="149"/>
      <c r="FA1267" s="231"/>
      <c r="FB1267" s="231"/>
      <c r="FC1267" s="231"/>
      <c r="FD1267" s="231"/>
      <c r="FJ1267" s="231"/>
      <c r="FK1267" s="164" t="s">
        <v>687</v>
      </c>
      <c r="FL1267" s="231"/>
    </row>
    <row r="1268" spans="1:168" s="117" customFormat="1" ht="15" x14ac:dyDescent="0.25">
      <c r="A1268" s="242"/>
      <c r="B1268" s="243"/>
      <c r="C1268" s="336" t="s">
        <v>631</v>
      </c>
      <c r="D1268" s="336"/>
      <c r="E1268" s="336"/>
      <c r="F1268" s="336"/>
      <c r="G1268" s="336"/>
      <c r="H1268" s="336"/>
      <c r="I1268" s="336"/>
      <c r="J1268" s="336"/>
      <c r="K1268" s="336"/>
      <c r="L1268" s="336"/>
      <c r="M1268" s="336"/>
      <c r="N1268" s="345"/>
      <c r="EZ1268" s="149"/>
      <c r="FA1268" s="231"/>
      <c r="FB1268" s="231"/>
      <c r="FC1268" s="231"/>
      <c r="FD1268" s="231"/>
      <c r="FF1268" s="164" t="s">
        <v>631</v>
      </c>
      <c r="FJ1268" s="231"/>
      <c r="FL1268" s="231"/>
    </row>
    <row r="1269" spans="1:168" s="117" customFormat="1" ht="15" x14ac:dyDescent="0.25">
      <c r="A1269" s="242"/>
      <c r="B1269" s="243"/>
      <c r="C1269" s="336" t="s">
        <v>632</v>
      </c>
      <c r="D1269" s="336"/>
      <c r="E1269" s="336"/>
      <c r="F1269" s="336"/>
      <c r="G1269" s="336"/>
      <c r="H1269" s="336"/>
      <c r="I1269" s="336"/>
      <c r="J1269" s="336"/>
      <c r="K1269" s="336"/>
      <c r="L1269" s="336"/>
      <c r="M1269" s="336"/>
      <c r="N1269" s="345"/>
      <c r="EZ1269" s="149"/>
      <c r="FA1269" s="231"/>
      <c r="FB1269" s="231"/>
      <c r="FC1269" s="231"/>
      <c r="FD1269" s="231"/>
      <c r="FF1269" s="164" t="s">
        <v>632</v>
      </c>
      <c r="FJ1269" s="231"/>
      <c r="FL1269" s="231"/>
    </row>
    <row r="1270" spans="1:168" s="117" customFormat="1" ht="15" x14ac:dyDescent="0.25">
      <c r="A1270" s="262"/>
      <c r="B1270" s="263"/>
      <c r="C1270" s="342" t="s">
        <v>74</v>
      </c>
      <c r="D1270" s="342"/>
      <c r="E1270" s="342"/>
      <c r="F1270" s="234"/>
      <c r="G1270" s="235"/>
      <c r="H1270" s="235"/>
      <c r="I1270" s="235"/>
      <c r="J1270" s="238"/>
      <c r="K1270" s="235"/>
      <c r="L1270" s="267">
        <v>4328.4399999999996</v>
      </c>
      <c r="M1270" s="257"/>
      <c r="N1270" s="265">
        <v>39475.370000000003</v>
      </c>
      <c r="EZ1270" s="149"/>
      <c r="FA1270" s="231"/>
      <c r="FB1270" s="231"/>
      <c r="FC1270" s="231"/>
      <c r="FD1270" s="231"/>
      <c r="FJ1270" s="231" t="s">
        <v>74</v>
      </c>
      <c r="FL1270" s="231"/>
    </row>
    <row r="1271" spans="1:168" s="117" customFormat="1" ht="45.75" x14ac:dyDescent="0.25">
      <c r="A1271" s="232" t="s">
        <v>857</v>
      </c>
      <c r="B1271" s="233" t="s">
        <v>683</v>
      </c>
      <c r="C1271" s="342" t="s">
        <v>838</v>
      </c>
      <c r="D1271" s="342"/>
      <c r="E1271" s="342"/>
      <c r="F1271" s="234" t="s">
        <v>647</v>
      </c>
      <c r="G1271" s="235">
        <v>0.16</v>
      </c>
      <c r="H1271" s="236">
        <v>1</v>
      </c>
      <c r="I1271" s="268">
        <v>0.16</v>
      </c>
      <c r="J1271" s="238"/>
      <c r="K1271" s="235"/>
      <c r="L1271" s="238"/>
      <c r="M1271" s="235"/>
      <c r="N1271" s="239"/>
      <c r="EZ1271" s="149"/>
      <c r="FA1271" s="231"/>
      <c r="FB1271" s="231" t="s">
        <v>838</v>
      </c>
      <c r="FC1271" s="231" t="s">
        <v>9</v>
      </c>
      <c r="FD1271" s="231" t="s">
        <v>9</v>
      </c>
      <c r="FJ1271" s="231"/>
      <c r="FL1271" s="231"/>
    </row>
    <row r="1272" spans="1:168" s="117" customFormat="1" ht="15" x14ac:dyDescent="0.25">
      <c r="A1272" s="240"/>
      <c r="B1272" s="241"/>
      <c r="C1272" s="341" t="s">
        <v>778</v>
      </c>
      <c r="D1272" s="341"/>
      <c r="E1272" s="341"/>
      <c r="F1272" s="341"/>
      <c r="G1272" s="341"/>
      <c r="H1272" s="341"/>
      <c r="I1272" s="341"/>
      <c r="J1272" s="341"/>
      <c r="K1272" s="341"/>
      <c r="L1272" s="341"/>
      <c r="M1272" s="341"/>
      <c r="N1272" s="343"/>
      <c r="EZ1272" s="149"/>
      <c r="FA1272" s="231"/>
      <c r="FB1272" s="231"/>
      <c r="FC1272" s="231"/>
      <c r="FD1272" s="231"/>
      <c r="FE1272" s="164" t="s">
        <v>778</v>
      </c>
      <c r="FJ1272" s="231"/>
      <c r="FL1272" s="231"/>
    </row>
    <row r="1273" spans="1:168" s="117" customFormat="1" ht="68.25" x14ac:dyDescent="0.25">
      <c r="A1273" s="242"/>
      <c r="B1273" s="243" t="s">
        <v>624</v>
      </c>
      <c r="C1273" s="336" t="s">
        <v>625</v>
      </c>
      <c r="D1273" s="336"/>
      <c r="E1273" s="336"/>
      <c r="F1273" s="336"/>
      <c r="G1273" s="336"/>
      <c r="H1273" s="336"/>
      <c r="I1273" s="336"/>
      <c r="J1273" s="336"/>
      <c r="K1273" s="336"/>
      <c r="L1273" s="336"/>
      <c r="M1273" s="336"/>
      <c r="N1273" s="345"/>
      <c r="EZ1273" s="149"/>
      <c r="FA1273" s="231"/>
      <c r="FB1273" s="231"/>
      <c r="FC1273" s="231"/>
      <c r="FD1273" s="231"/>
      <c r="FF1273" s="164" t="s">
        <v>625</v>
      </c>
      <c r="FJ1273" s="231"/>
      <c r="FL1273" s="231"/>
    </row>
    <row r="1274" spans="1:168" s="117" customFormat="1" ht="15" x14ac:dyDescent="0.25">
      <c r="A1274" s="242"/>
      <c r="B1274" s="243" t="s">
        <v>699</v>
      </c>
      <c r="C1274" s="336" t="s">
        <v>700</v>
      </c>
      <c r="D1274" s="336"/>
      <c r="E1274" s="336"/>
      <c r="F1274" s="336"/>
      <c r="G1274" s="336"/>
      <c r="H1274" s="336"/>
      <c r="I1274" s="336"/>
      <c r="J1274" s="336"/>
      <c r="K1274" s="336"/>
      <c r="L1274" s="336"/>
      <c r="M1274" s="336"/>
      <c r="N1274" s="345"/>
      <c r="EZ1274" s="149"/>
      <c r="FA1274" s="231"/>
      <c r="FB1274" s="231"/>
      <c r="FC1274" s="231"/>
      <c r="FD1274" s="231"/>
      <c r="FF1274" s="164" t="s">
        <v>700</v>
      </c>
      <c r="FJ1274" s="231"/>
      <c r="FL1274" s="231"/>
    </row>
    <row r="1275" spans="1:168" s="117" customFormat="1" ht="15" x14ac:dyDescent="0.25">
      <c r="A1275" s="244"/>
      <c r="B1275" s="243" t="s">
        <v>57</v>
      </c>
      <c r="C1275" s="341" t="s">
        <v>64</v>
      </c>
      <c r="D1275" s="341"/>
      <c r="E1275" s="341"/>
      <c r="F1275" s="245"/>
      <c r="G1275" s="246"/>
      <c r="H1275" s="246"/>
      <c r="I1275" s="246"/>
      <c r="J1275" s="249">
        <v>278.99</v>
      </c>
      <c r="K1275" s="269">
        <v>1.2649999999999999</v>
      </c>
      <c r="L1275" s="249">
        <v>56.47</v>
      </c>
      <c r="M1275" s="248">
        <v>49.45</v>
      </c>
      <c r="N1275" s="250">
        <v>2792.44</v>
      </c>
      <c r="EZ1275" s="149"/>
      <c r="FA1275" s="231"/>
      <c r="FB1275" s="231"/>
      <c r="FC1275" s="231"/>
      <c r="FD1275" s="231"/>
      <c r="FG1275" s="164" t="s">
        <v>64</v>
      </c>
      <c r="FJ1275" s="231"/>
      <c r="FL1275" s="231"/>
    </row>
    <row r="1276" spans="1:168" s="117" customFormat="1" ht="15" x14ac:dyDescent="0.25">
      <c r="A1276" s="244"/>
      <c r="B1276" s="243" t="s">
        <v>75</v>
      </c>
      <c r="C1276" s="341" t="s">
        <v>79</v>
      </c>
      <c r="D1276" s="341"/>
      <c r="E1276" s="341"/>
      <c r="F1276" s="245"/>
      <c r="G1276" s="246"/>
      <c r="H1276" s="246"/>
      <c r="I1276" s="246"/>
      <c r="J1276" s="249">
        <v>90.04</v>
      </c>
      <c r="K1276" s="248">
        <v>1.1499999999999999</v>
      </c>
      <c r="L1276" s="249">
        <v>16.57</v>
      </c>
      <c r="M1276" s="248">
        <v>14.53</v>
      </c>
      <c r="N1276" s="251">
        <v>240.76</v>
      </c>
      <c r="EZ1276" s="149"/>
      <c r="FA1276" s="231"/>
      <c r="FB1276" s="231"/>
      <c r="FC1276" s="231"/>
      <c r="FD1276" s="231"/>
      <c r="FG1276" s="164" t="s">
        <v>79</v>
      </c>
      <c r="FJ1276" s="231"/>
      <c r="FL1276" s="231"/>
    </row>
    <row r="1277" spans="1:168" s="117" customFormat="1" ht="15" x14ac:dyDescent="0.25">
      <c r="A1277" s="244"/>
      <c r="B1277" s="243" t="s">
        <v>80</v>
      </c>
      <c r="C1277" s="341" t="s">
        <v>81</v>
      </c>
      <c r="D1277" s="341"/>
      <c r="E1277" s="341"/>
      <c r="F1277" s="245"/>
      <c r="G1277" s="246"/>
      <c r="H1277" s="246"/>
      <c r="I1277" s="246"/>
      <c r="J1277" s="249">
        <v>5.0199999999999996</v>
      </c>
      <c r="K1277" s="248">
        <v>1.1499999999999999</v>
      </c>
      <c r="L1277" s="249">
        <v>0.92</v>
      </c>
      <c r="M1277" s="248">
        <v>49.45</v>
      </c>
      <c r="N1277" s="251">
        <v>45.49</v>
      </c>
      <c r="EZ1277" s="149"/>
      <c r="FA1277" s="231"/>
      <c r="FB1277" s="231"/>
      <c r="FC1277" s="231"/>
      <c r="FD1277" s="231"/>
      <c r="FG1277" s="164" t="s">
        <v>81</v>
      </c>
      <c r="FJ1277" s="231"/>
      <c r="FL1277" s="231"/>
    </row>
    <row r="1278" spans="1:168" s="117" customFormat="1" ht="15" x14ac:dyDescent="0.25">
      <c r="A1278" s="244"/>
      <c r="B1278" s="243" t="s">
        <v>82</v>
      </c>
      <c r="C1278" s="341" t="s">
        <v>83</v>
      </c>
      <c r="D1278" s="341"/>
      <c r="E1278" s="341"/>
      <c r="F1278" s="245"/>
      <c r="G1278" s="246"/>
      <c r="H1278" s="246"/>
      <c r="I1278" s="246"/>
      <c r="J1278" s="249">
        <v>37.630000000000003</v>
      </c>
      <c r="K1278" s="246"/>
      <c r="L1278" s="249">
        <v>6.02</v>
      </c>
      <c r="M1278" s="248">
        <v>9.1199999999999992</v>
      </c>
      <c r="N1278" s="251">
        <v>54.9</v>
      </c>
      <c r="EZ1278" s="149"/>
      <c r="FA1278" s="231"/>
      <c r="FB1278" s="231"/>
      <c r="FC1278" s="231"/>
      <c r="FD1278" s="231"/>
      <c r="FG1278" s="164" t="s">
        <v>83</v>
      </c>
      <c r="FJ1278" s="231"/>
      <c r="FL1278" s="231"/>
    </row>
    <row r="1279" spans="1:168" s="117" customFormat="1" ht="15" x14ac:dyDescent="0.25">
      <c r="A1279" s="252"/>
      <c r="B1279" s="243"/>
      <c r="C1279" s="341" t="s">
        <v>65</v>
      </c>
      <c r="D1279" s="341"/>
      <c r="E1279" s="341"/>
      <c r="F1279" s="245" t="s">
        <v>66</v>
      </c>
      <c r="G1279" s="248">
        <v>29.68</v>
      </c>
      <c r="H1279" s="269">
        <v>1.2649999999999999</v>
      </c>
      <c r="I1279" s="274">
        <v>6.0072320000000001</v>
      </c>
      <c r="J1279" s="254"/>
      <c r="K1279" s="246"/>
      <c r="L1279" s="254"/>
      <c r="M1279" s="246"/>
      <c r="N1279" s="255"/>
      <c r="EZ1279" s="149"/>
      <c r="FA1279" s="231"/>
      <c r="FB1279" s="231"/>
      <c r="FC1279" s="231"/>
      <c r="FD1279" s="231"/>
      <c r="FH1279" s="164" t="s">
        <v>65</v>
      </c>
      <c r="FJ1279" s="231"/>
      <c r="FL1279" s="231"/>
    </row>
    <row r="1280" spans="1:168" s="117" customFormat="1" ht="15" x14ac:dyDescent="0.25">
      <c r="A1280" s="252"/>
      <c r="B1280" s="243"/>
      <c r="C1280" s="341" t="s">
        <v>84</v>
      </c>
      <c r="D1280" s="341"/>
      <c r="E1280" s="341"/>
      <c r="F1280" s="245" t="s">
        <v>66</v>
      </c>
      <c r="G1280" s="271">
        <v>0.4</v>
      </c>
      <c r="H1280" s="248">
        <v>1.1499999999999999</v>
      </c>
      <c r="I1280" s="270">
        <v>7.3599999999999999E-2</v>
      </c>
      <c r="J1280" s="254"/>
      <c r="K1280" s="246"/>
      <c r="L1280" s="254"/>
      <c r="M1280" s="246"/>
      <c r="N1280" s="255"/>
      <c r="EZ1280" s="149"/>
      <c r="FA1280" s="231"/>
      <c r="FB1280" s="231"/>
      <c r="FC1280" s="231"/>
      <c r="FD1280" s="231"/>
      <c r="FH1280" s="164" t="s">
        <v>84</v>
      </c>
      <c r="FJ1280" s="231"/>
      <c r="FL1280" s="231"/>
    </row>
    <row r="1281" spans="1:168" s="117" customFormat="1" ht="15" x14ac:dyDescent="0.25">
      <c r="A1281" s="240"/>
      <c r="B1281" s="243"/>
      <c r="C1281" s="344" t="s">
        <v>67</v>
      </c>
      <c r="D1281" s="344"/>
      <c r="E1281" s="344"/>
      <c r="F1281" s="256"/>
      <c r="G1281" s="257"/>
      <c r="H1281" s="257"/>
      <c r="I1281" s="257"/>
      <c r="J1281" s="259">
        <v>406.66</v>
      </c>
      <c r="K1281" s="257"/>
      <c r="L1281" s="259">
        <v>79.06</v>
      </c>
      <c r="M1281" s="257"/>
      <c r="N1281" s="260">
        <v>3088.1</v>
      </c>
      <c r="EZ1281" s="149"/>
      <c r="FA1281" s="231"/>
      <c r="FB1281" s="231"/>
      <c r="FC1281" s="231"/>
      <c r="FD1281" s="231"/>
      <c r="FI1281" s="164" t="s">
        <v>67</v>
      </c>
      <c r="FJ1281" s="231"/>
      <c r="FL1281" s="231"/>
    </row>
    <row r="1282" spans="1:168" s="117" customFormat="1" ht="15" x14ac:dyDescent="0.25">
      <c r="A1282" s="252"/>
      <c r="B1282" s="243"/>
      <c r="C1282" s="341" t="s">
        <v>68</v>
      </c>
      <c r="D1282" s="341"/>
      <c r="E1282" s="341"/>
      <c r="F1282" s="245"/>
      <c r="G1282" s="246"/>
      <c r="H1282" s="246"/>
      <c r="I1282" s="246"/>
      <c r="J1282" s="254"/>
      <c r="K1282" s="246"/>
      <c r="L1282" s="249">
        <v>57.39</v>
      </c>
      <c r="M1282" s="246"/>
      <c r="N1282" s="250">
        <v>2837.93</v>
      </c>
      <c r="EZ1282" s="149"/>
      <c r="FA1282" s="231"/>
      <c r="FB1282" s="231"/>
      <c r="FC1282" s="231"/>
      <c r="FD1282" s="231"/>
      <c r="FH1282" s="164" t="s">
        <v>68</v>
      </c>
      <c r="FJ1282" s="231"/>
      <c r="FL1282" s="231"/>
    </row>
    <row r="1283" spans="1:168" s="117" customFormat="1" ht="23.25" x14ac:dyDescent="0.25">
      <c r="A1283" s="252"/>
      <c r="B1283" s="243" t="s">
        <v>649</v>
      </c>
      <c r="C1283" s="341" t="s">
        <v>650</v>
      </c>
      <c r="D1283" s="341"/>
      <c r="E1283" s="341"/>
      <c r="F1283" s="245" t="s">
        <v>71</v>
      </c>
      <c r="G1283" s="261">
        <v>97</v>
      </c>
      <c r="H1283" s="246"/>
      <c r="I1283" s="261">
        <v>97</v>
      </c>
      <c r="J1283" s="254"/>
      <c r="K1283" s="246"/>
      <c r="L1283" s="249">
        <v>55.67</v>
      </c>
      <c r="M1283" s="246"/>
      <c r="N1283" s="250">
        <v>2752.79</v>
      </c>
      <c r="EZ1283" s="149"/>
      <c r="FA1283" s="231"/>
      <c r="FB1283" s="231"/>
      <c r="FC1283" s="231"/>
      <c r="FD1283" s="231"/>
      <c r="FH1283" s="164" t="s">
        <v>650</v>
      </c>
      <c r="FJ1283" s="231"/>
      <c r="FL1283" s="231"/>
    </row>
    <row r="1284" spans="1:168" s="117" customFormat="1" ht="23.25" x14ac:dyDescent="0.25">
      <c r="A1284" s="252"/>
      <c r="B1284" s="243" t="s">
        <v>651</v>
      </c>
      <c r="C1284" s="341" t="s">
        <v>652</v>
      </c>
      <c r="D1284" s="341"/>
      <c r="E1284" s="341"/>
      <c r="F1284" s="245" t="s">
        <v>71</v>
      </c>
      <c r="G1284" s="261">
        <v>51</v>
      </c>
      <c r="H1284" s="246"/>
      <c r="I1284" s="261">
        <v>51</v>
      </c>
      <c r="J1284" s="254"/>
      <c r="K1284" s="246"/>
      <c r="L1284" s="249">
        <v>29.27</v>
      </c>
      <c r="M1284" s="246"/>
      <c r="N1284" s="250">
        <v>1447.34</v>
      </c>
      <c r="EZ1284" s="149"/>
      <c r="FA1284" s="231"/>
      <c r="FB1284" s="231"/>
      <c r="FC1284" s="231"/>
      <c r="FD1284" s="231"/>
      <c r="FH1284" s="164" t="s">
        <v>652</v>
      </c>
      <c r="FJ1284" s="231"/>
      <c r="FL1284" s="231"/>
    </row>
    <row r="1285" spans="1:168" s="117" customFormat="1" ht="15" x14ac:dyDescent="0.25">
      <c r="A1285" s="262"/>
      <c r="B1285" s="263"/>
      <c r="C1285" s="342" t="s">
        <v>74</v>
      </c>
      <c r="D1285" s="342"/>
      <c r="E1285" s="342"/>
      <c r="F1285" s="234"/>
      <c r="G1285" s="235"/>
      <c r="H1285" s="235"/>
      <c r="I1285" s="235"/>
      <c r="J1285" s="238"/>
      <c r="K1285" s="235"/>
      <c r="L1285" s="264">
        <v>164</v>
      </c>
      <c r="M1285" s="257"/>
      <c r="N1285" s="265">
        <v>7288.23</v>
      </c>
      <c r="EZ1285" s="149"/>
      <c r="FA1285" s="231"/>
      <c r="FB1285" s="231"/>
      <c r="FC1285" s="231"/>
      <c r="FD1285" s="231"/>
      <c r="FJ1285" s="231" t="s">
        <v>74</v>
      </c>
      <c r="FL1285" s="231"/>
    </row>
    <row r="1286" spans="1:168" s="117" customFormat="1" ht="45" x14ac:dyDescent="0.25">
      <c r="A1286" s="232" t="s">
        <v>858</v>
      </c>
      <c r="B1286" s="233" t="s">
        <v>583</v>
      </c>
      <c r="C1286" s="342" t="s">
        <v>584</v>
      </c>
      <c r="D1286" s="342"/>
      <c r="E1286" s="342"/>
      <c r="F1286" s="234" t="s">
        <v>290</v>
      </c>
      <c r="G1286" s="235">
        <v>16.32</v>
      </c>
      <c r="H1286" s="236">
        <v>1</v>
      </c>
      <c r="I1286" s="268">
        <v>16.32</v>
      </c>
      <c r="J1286" s="264">
        <v>169.63</v>
      </c>
      <c r="K1286" s="266">
        <v>1.04236</v>
      </c>
      <c r="L1286" s="267">
        <v>2885.63</v>
      </c>
      <c r="M1286" s="268">
        <v>9.1199999999999992</v>
      </c>
      <c r="N1286" s="265">
        <v>26316.95</v>
      </c>
      <c r="EZ1286" s="149"/>
      <c r="FA1286" s="231"/>
      <c r="FB1286" s="231" t="s">
        <v>584</v>
      </c>
      <c r="FC1286" s="231" t="s">
        <v>9</v>
      </c>
      <c r="FD1286" s="231" t="s">
        <v>9</v>
      </c>
      <c r="FJ1286" s="231"/>
      <c r="FL1286" s="231"/>
    </row>
    <row r="1287" spans="1:168" s="117" customFormat="1" ht="15" x14ac:dyDescent="0.25">
      <c r="A1287" s="240"/>
      <c r="B1287" s="241"/>
      <c r="C1287" s="341" t="s">
        <v>844</v>
      </c>
      <c r="D1287" s="341"/>
      <c r="E1287" s="341"/>
      <c r="F1287" s="341"/>
      <c r="G1287" s="341"/>
      <c r="H1287" s="341"/>
      <c r="I1287" s="341"/>
      <c r="J1287" s="341"/>
      <c r="K1287" s="341"/>
      <c r="L1287" s="341"/>
      <c r="M1287" s="341"/>
      <c r="N1287" s="343"/>
      <c r="EZ1287" s="149"/>
      <c r="FA1287" s="231"/>
      <c r="FB1287" s="231"/>
      <c r="FC1287" s="231"/>
      <c r="FD1287" s="231"/>
      <c r="FE1287" s="164" t="s">
        <v>844</v>
      </c>
      <c r="FJ1287" s="231"/>
      <c r="FL1287" s="231"/>
    </row>
    <row r="1288" spans="1:168" s="117" customFormat="1" ht="15" x14ac:dyDescent="0.25">
      <c r="A1288" s="240"/>
      <c r="B1288" s="241"/>
      <c r="C1288" s="341" t="s">
        <v>687</v>
      </c>
      <c r="D1288" s="341"/>
      <c r="E1288" s="341"/>
      <c r="F1288" s="341"/>
      <c r="G1288" s="341"/>
      <c r="H1288" s="341"/>
      <c r="I1288" s="341"/>
      <c r="J1288" s="341"/>
      <c r="K1288" s="341"/>
      <c r="L1288" s="341"/>
      <c r="M1288" s="341"/>
      <c r="N1288" s="343"/>
      <c r="EZ1288" s="149"/>
      <c r="FA1288" s="231"/>
      <c r="FB1288" s="231"/>
      <c r="FC1288" s="231"/>
      <c r="FD1288" s="231"/>
      <c r="FJ1288" s="231"/>
      <c r="FK1288" s="164" t="s">
        <v>687</v>
      </c>
      <c r="FL1288" s="231"/>
    </row>
    <row r="1289" spans="1:168" s="117" customFormat="1" ht="15" x14ac:dyDescent="0.25">
      <c r="A1289" s="242"/>
      <c r="B1289" s="243"/>
      <c r="C1289" s="336" t="s">
        <v>631</v>
      </c>
      <c r="D1289" s="336"/>
      <c r="E1289" s="336"/>
      <c r="F1289" s="336"/>
      <c r="G1289" s="336"/>
      <c r="H1289" s="336"/>
      <c r="I1289" s="336"/>
      <c r="J1289" s="336"/>
      <c r="K1289" s="336"/>
      <c r="L1289" s="336"/>
      <c r="M1289" s="336"/>
      <c r="N1289" s="345"/>
      <c r="EZ1289" s="149"/>
      <c r="FA1289" s="231"/>
      <c r="FB1289" s="231"/>
      <c r="FC1289" s="231"/>
      <c r="FD1289" s="231"/>
      <c r="FF1289" s="164" t="s">
        <v>631</v>
      </c>
      <c r="FJ1289" s="231"/>
      <c r="FL1289" s="231"/>
    </row>
    <row r="1290" spans="1:168" s="117" customFormat="1" ht="15" x14ac:dyDescent="0.25">
      <c r="A1290" s="242"/>
      <c r="B1290" s="243"/>
      <c r="C1290" s="336" t="s">
        <v>632</v>
      </c>
      <c r="D1290" s="336"/>
      <c r="E1290" s="336"/>
      <c r="F1290" s="336"/>
      <c r="G1290" s="336"/>
      <c r="H1290" s="336"/>
      <c r="I1290" s="336"/>
      <c r="J1290" s="336"/>
      <c r="K1290" s="336"/>
      <c r="L1290" s="336"/>
      <c r="M1290" s="336"/>
      <c r="N1290" s="345"/>
      <c r="EZ1290" s="149"/>
      <c r="FA1290" s="231"/>
      <c r="FB1290" s="231"/>
      <c r="FC1290" s="231"/>
      <c r="FD1290" s="231"/>
      <c r="FF1290" s="164" t="s">
        <v>632</v>
      </c>
      <c r="FJ1290" s="231"/>
      <c r="FL1290" s="231"/>
    </row>
    <row r="1291" spans="1:168" s="117" customFormat="1" ht="15" x14ac:dyDescent="0.25">
      <c r="A1291" s="262"/>
      <c r="B1291" s="263"/>
      <c r="C1291" s="342" t="s">
        <v>74</v>
      </c>
      <c r="D1291" s="342"/>
      <c r="E1291" s="342"/>
      <c r="F1291" s="234"/>
      <c r="G1291" s="235"/>
      <c r="H1291" s="235"/>
      <c r="I1291" s="235"/>
      <c r="J1291" s="238"/>
      <c r="K1291" s="235"/>
      <c r="L1291" s="267">
        <v>2885.63</v>
      </c>
      <c r="M1291" s="257"/>
      <c r="N1291" s="265">
        <v>26316.95</v>
      </c>
      <c r="EZ1291" s="149"/>
      <c r="FA1291" s="231"/>
      <c r="FB1291" s="231"/>
      <c r="FC1291" s="231"/>
      <c r="FD1291" s="231"/>
      <c r="FJ1291" s="231" t="s">
        <v>74</v>
      </c>
      <c r="FL1291" s="231"/>
    </row>
    <row r="1292" spans="1:168" s="117" customFormat="1" ht="15" x14ac:dyDescent="0.25">
      <c r="A1292" s="278"/>
      <c r="B1292" s="279"/>
      <c r="C1292" s="279"/>
      <c r="D1292" s="279"/>
      <c r="E1292" s="279"/>
      <c r="F1292" s="280"/>
      <c r="G1292" s="280"/>
      <c r="H1292" s="280"/>
      <c r="I1292" s="280"/>
      <c r="J1292" s="281"/>
      <c r="K1292" s="280"/>
      <c r="L1292" s="281"/>
      <c r="M1292" s="246"/>
      <c r="N1292" s="281"/>
      <c r="EZ1292" s="149"/>
      <c r="FA1292" s="231"/>
      <c r="FB1292" s="231"/>
      <c r="FC1292" s="231"/>
      <c r="FD1292" s="231"/>
      <c r="FJ1292" s="231"/>
      <c r="FL1292" s="231"/>
    </row>
    <row r="1293" spans="1:168" s="117" customFormat="1" ht="15" x14ac:dyDescent="0.25">
      <c r="A1293" s="282"/>
      <c r="B1293" s="283"/>
      <c r="C1293" s="342" t="s">
        <v>859</v>
      </c>
      <c r="D1293" s="342"/>
      <c r="E1293" s="342"/>
      <c r="F1293" s="342"/>
      <c r="G1293" s="342"/>
      <c r="H1293" s="342"/>
      <c r="I1293" s="342"/>
      <c r="J1293" s="342"/>
      <c r="K1293" s="342"/>
      <c r="L1293" s="284">
        <v>378596.23</v>
      </c>
      <c r="M1293" s="285"/>
      <c r="N1293" s="286">
        <v>3980598.06</v>
      </c>
      <c r="EZ1293" s="149"/>
      <c r="FA1293" s="231"/>
      <c r="FB1293" s="231"/>
      <c r="FC1293" s="231"/>
      <c r="FD1293" s="231"/>
      <c r="FJ1293" s="231"/>
      <c r="FL1293" s="231" t="s">
        <v>859</v>
      </c>
    </row>
    <row r="1294" spans="1:168" s="117" customFormat="1" ht="15" x14ac:dyDescent="0.25">
      <c r="A1294" s="346" t="s">
        <v>860</v>
      </c>
      <c r="B1294" s="347"/>
      <c r="C1294" s="347"/>
      <c r="D1294" s="347"/>
      <c r="E1294" s="347"/>
      <c r="F1294" s="347"/>
      <c r="G1294" s="347"/>
      <c r="H1294" s="347"/>
      <c r="I1294" s="347"/>
      <c r="J1294" s="347"/>
      <c r="K1294" s="347"/>
      <c r="L1294" s="347"/>
      <c r="M1294" s="347"/>
      <c r="N1294" s="348"/>
      <c r="EZ1294" s="149" t="s">
        <v>860</v>
      </c>
      <c r="FA1294" s="231"/>
      <c r="FB1294" s="231"/>
      <c r="FC1294" s="231"/>
      <c r="FD1294" s="231"/>
      <c r="FJ1294" s="231"/>
      <c r="FL1294" s="231"/>
    </row>
    <row r="1295" spans="1:168" s="117" customFormat="1" ht="15" x14ac:dyDescent="0.25">
      <c r="A1295" s="349" t="s">
        <v>619</v>
      </c>
      <c r="B1295" s="350"/>
      <c r="C1295" s="350"/>
      <c r="D1295" s="350"/>
      <c r="E1295" s="350"/>
      <c r="F1295" s="350"/>
      <c r="G1295" s="350"/>
      <c r="H1295" s="350"/>
      <c r="I1295" s="350"/>
      <c r="J1295" s="350"/>
      <c r="K1295" s="350"/>
      <c r="L1295" s="350"/>
      <c r="M1295" s="350"/>
      <c r="N1295" s="351"/>
      <c r="EZ1295" s="149"/>
      <c r="FA1295" s="231" t="s">
        <v>619</v>
      </c>
      <c r="FB1295" s="231"/>
      <c r="FC1295" s="231"/>
      <c r="FD1295" s="231"/>
      <c r="FJ1295" s="231"/>
      <c r="FL1295" s="231"/>
    </row>
    <row r="1296" spans="1:168" s="117" customFormat="1" ht="34.5" x14ac:dyDescent="0.25">
      <c r="A1296" s="232" t="s">
        <v>861</v>
      </c>
      <c r="B1296" s="233" t="s">
        <v>621</v>
      </c>
      <c r="C1296" s="342" t="s">
        <v>622</v>
      </c>
      <c r="D1296" s="342"/>
      <c r="E1296" s="342"/>
      <c r="F1296" s="234" t="s">
        <v>253</v>
      </c>
      <c r="G1296" s="235">
        <v>1.78E-2</v>
      </c>
      <c r="H1296" s="236">
        <v>1</v>
      </c>
      <c r="I1296" s="237">
        <v>1.78E-2</v>
      </c>
      <c r="J1296" s="238"/>
      <c r="K1296" s="235"/>
      <c r="L1296" s="238"/>
      <c r="M1296" s="235"/>
      <c r="N1296" s="239"/>
      <c r="EZ1296" s="149"/>
      <c r="FA1296" s="231"/>
      <c r="FB1296" s="231" t="s">
        <v>622</v>
      </c>
      <c r="FC1296" s="231" t="s">
        <v>9</v>
      </c>
      <c r="FD1296" s="231" t="s">
        <v>9</v>
      </c>
      <c r="FJ1296" s="231"/>
      <c r="FL1296" s="231"/>
    </row>
    <row r="1297" spans="1:168" s="117" customFormat="1" ht="15" x14ac:dyDescent="0.25">
      <c r="A1297" s="240"/>
      <c r="B1297" s="241"/>
      <c r="C1297" s="341" t="s">
        <v>862</v>
      </c>
      <c r="D1297" s="341"/>
      <c r="E1297" s="341"/>
      <c r="F1297" s="341"/>
      <c r="G1297" s="341"/>
      <c r="H1297" s="341"/>
      <c r="I1297" s="341"/>
      <c r="J1297" s="341"/>
      <c r="K1297" s="341"/>
      <c r="L1297" s="341"/>
      <c r="M1297" s="341"/>
      <c r="N1297" s="343"/>
      <c r="EZ1297" s="149"/>
      <c r="FA1297" s="231"/>
      <c r="FB1297" s="231"/>
      <c r="FC1297" s="231"/>
      <c r="FD1297" s="231"/>
      <c r="FE1297" s="164" t="s">
        <v>862</v>
      </c>
      <c r="FJ1297" s="231"/>
      <c r="FL1297" s="231"/>
    </row>
    <row r="1298" spans="1:168" s="117" customFormat="1" ht="68.25" x14ac:dyDescent="0.25">
      <c r="A1298" s="242"/>
      <c r="B1298" s="243" t="s">
        <v>624</v>
      </c>
      <c r="C1298" s="336" t="s">
        <v>625</v>
      </c>
      <c r="D1298" s="336"/>
      <c r="E1298" s="336"/>
      <c r="F1298" s="336"/>
      <c r="G1298" s="336"/>
      <c r="H1298" s="336"/>
      <c r="I1298" s="336"/>
      <c r="J1298" s="336"/>
      <c r="K1298" s="336"/>
      <c r="L1298" s="336"/>
      <c r="M1298" s="336"/>
      <c r="N1298" s="345"/>
      <c r="EZ1298" s="149"/>
      <c r="FA1298" s="231"/>
      <c r="FB1298" s="231"/>
      <c r="FC1298" s="231"/>
      <c r="FD1298" s="231"/>
      <c r="FF1298" s="164" t="s">
        <v>625</v>
      </c>
      <c r="FJ1298" s="231"/>
      <c r="FL1298" s="231"/>
    </row>
    <row r="1299" spans="1:168" s="117" customFormat="1" ht="15" x14ac:dyDescent="0.25">
      <c r="A1299" s="244"/>
      <c r="B1299" s="243" t="s">
        <v>57</v>
      </c>
      <c r="C1299" s="341" t="s">
        <v>64</v>
      </c>
      <c r="D1299" s="341"/>
      <c r="E1299" s="341"/>
      <c r="F1299" s="245"/>
      <c r="G1299" s="246"/>
      <c r="H1299" s="246"/>
      <c r="I1299" s="246"/>
      <c r="J1299" s="247">
        <v>2089.16</v>
      </c>
      <c r="K1299" s="248">
        <v>1.1499999999999999</v>
      </c>
      <c r="L1299" s="249">
        <v>42.77</v>
      </c>
      <c r="M1299" s="248">
        <v>49.45</v>
      </c>
      <c r="N1299" s="250">
        <v>2114.98</v>
      </c>
      <c r="EZ1299" s="149"/>
      <c r="FA1299" s="231"/>
      <c r="FB1299" s="231"/>
      <c r="FC1299" s="231"/>
      <c r="FD1299" s="231"/>
      <c r="FG1299" s="164" t="s">
        <v>64</v>
      </c>
      <c r="FJ1299" s="231"/>
      <c r="FL1299" s="231"/>
    </row>
    <row r="1300" spans="1:168" s="117" customFormat="1" ht="15" x14ac:dyDescent="0.25">
      <c r="A1300" s="244"/>
      <c r="B1300" s="243" t="s">
        <v>75</v>
      </c>
      <c r="C1300" s="341" t="s">
        <v>79</v>
      </c>
      <c r="D1300" s="341"/>
      <c r="E1300" s="341"/>
      <c r="F1300" s="245"/>
      <c r="G1300" s="246"/>
      <c r="H1300" s="246"/>
      <c r="I1300" s="246"/>
      <c r="J1300" s="249">
        <v>236.87</v>
      </c>
      <c r="K1300" s="248">
        <v>1.1499999999999999</v>
      </c>
      <c r="L1300" s="249">
        <v>4.8499999999999996</v>
      </c>
      <c r="M1300" s="248">
        <v>14.53</v>
      </c>
      <c r="N1300" s="251">
        <v>70.47</v>
      </c>
      <c r="EZ1300" s="149"/>
      <c r="FA1300" s="231"/>
      <c r="FB1300" s="231"/>
      <c r="FC1300" s="231"/>
      <c r="FD1300" s="231"/>
      <c r="FG1300" s="164" t="s">
        <v>79</v>
      </c>
      <c r="FJ1300" s="231"/>
      <c r="FL1300" s="231"/>
    </row>
    <row r="1301" spans="1:168" s="117" customFormat="1" ht="15" x14ac:dyDescent="0.25">
      <c r="A1301" s="244"/>
      <c r="B1301" s="243" t="s">
        <v>80</v>
      </c>
      <c r="C1301" s="341" t="s">
        <v>81</v>
      </c>
      <c r="D1301" s="341"/>
      <c r="E1301" s="341"/>
      <c r="F1301" s="245"/>
      <c r="G1301" s="246"/>
      <c r="H1301" s="246"/>
      <c r="I1301" s="246"/>
      <c r="J1301" s="249">
        <v>9</v>
      </c>
      <c r="K1301" s="248">
        <v>1.1499999999999999</v>
      </c>
      <c r="L1301" s="249">
        <v>0.18</v>
      </c>
      <c r="M1301" s="248">
        <v>49.45</v>
      </c>
      <c r="N1301" s="251">
        <v>8.9</v>
      </c>
      <c r="EZ1301" s="149"/>
      <c r="FA1301" s="231"/>
      <c r="FB1301" s="231"/>
      <c r="FC1301" s="231"/>
      <c r="FD1301" s="231"/>
      <c r="FG1301" s="164" t="s">
        <v>81</v>
      </c>
      <c r="FJ1301" s="231"/>
      <c r="FL1301" s="231"/>
    </row>
    <row r="1302" spans="1:168" s="117" customFormat="1" ht="15" x14ac:dyDescent="0.25">
      <c r="A1302" s="244"/>
      <c r="B1302" s="243" t="s">
        <v>82</v>
      </c>
      <c r="C1302" s="341" t="s">
        <v>83</v>
      </c>
      <c r="D1302" s="341"/>
      <c r="E1302" s="341"/>
      <c r="F1302" s="245"/>
      <c r="G1302" s="246"/>
      <c r="H1302" s="246"/>
      <c r="I1302" s="246"/>
      <c r="J1302" s="247">
        <v>2732.35</v>
      </c>
      <c r="K1302" s="246"/>
      <c r="L1302" s="249">
        <v>48.64</v>
      </c>
      <c r="M1302" s="248">
        <v>9.1199999999999992</v>
      </c>
      <c r="N1302" s="251">
        <v>443.6</v>
      </c>
      <c r="EZ1302" s="149"/>
      <c r="FA1302" s="231"/>
      <c r="FB1302" s="231"/>
      <c r="FC1302" s="231"/>
      <c r="FD1302" s="231"/>
      <c r="FG1302" s="164" t="s">
        <v>83</v>
      </c>
      <c r="FJ1302" s="231"/>
      <c r="FL1302" s="231"/>
    </row>
    <row r="1303" spans="1:168" s="117" customFormat="1" ht="15" x14ac:dyDescent="0.25">
      <c r="A1303" s="252"/>
      <c r="B1303" s="243"/>
      <c r="C1303" s="341" t="s">
        <v>65</v>
      </c>
      <c r="D1303" s="341"/>
      <c r="E1303" s="341"/>
      <c r="F1303" s="245" t="s">
        <v>66</v>
      </c>
      <c r="G1303" s="248">
        <v>219.68</v>
      </c>
      <c r="H1303" s="248">
        <v>1.1499999999999999</v>
      </c>
      <c r="I1303" s="253">
        <v>4.4968496</v>
      </c>
      <c r="J1303" s="254"/>
      <c r="K1303" s="246"/>
      <c r="L1303" s="254"/>
      <c r="M1303" s="246"/>
      <c r="N1303" s="255"/>
      <c r="EZ1303" s="149"/>
      <c r="FA1303" s="231"/>
      <c r="FB1303" s="231"/>
      <c r="FC1303" s="231"/>
      <c r="FD1303" s="231"/>
      <c r="FH1303" s="164" t="s">
        <v>65</v>
      </c>
      <c r="FJ1303" s="231"/>
      <c r="FL1303" s="231"/>
    </row>
    <row r="1304" spans="1:168" s="117" customFormat="1" ht="15" x14ac:dyDescent="0.25">
      <c r="A1304" s="252"/>
      <c r="B1304" s="243"/>
      <c r="C1304" s="341" t="s">
        <v>84</v>
      </c>
      <c r="D1304" s="341"/>
      <c r="E1304" s="341"/>
      <c r="F1304" s="245" t="s">
        <v>66</v>
      </c>
      <c r="G1304" s="248">
        <v>0.71</v>
      </c>
      <c r="H1304" s="248">
        <v>1.1499999999999999</v>
      </c>
      <c r="I1304" s="253">
        <v>1.45337E-2</v>
      </c>
      <c r="J1304" s="254"/>
      <c r="K1304" s="246"/>
      <c r="L1304" s="254"/>
      <c r="M1304" s="246"/>
      <c r="N1304" s="255"/>
      <c r="EZ1304" s="149"/>
      <c r="FA1304" s="231"/>
      <c r="FB1304" s="231"/>
      <c r="FC1304" s="231"/>
      <c r="FD1304" s="231"/>
      <c r="FH1304" s="164" t="s">
        <v>84</v>
      </c>
      <c r="FJ1304" s="231"/>
      <c r="FL1304" s="231"/>
    </row>
    <row r="1305" spans="1:168" s="117" customFormat="1" ht="15" x14ac:dyDescent="0.25">
      <c r="A1305" s="240"/>
      <c r="B1305" s="243"/>
      <c r="C1305" s="344" t="s">
        <v>67</v>
      </c>
      <c r="D1305" s="344"/>
      <c r="E1305" s="344"/>
      <c r="F1305" s="256"/>
      <c r="G1305" s="257"/>
      <c r="H1305" s="257"/>
      <c r="I1305" s="257"/>
      <c r="J1305" s="258">
        <v>5058.38</v>
      </c>
      <c r="K1305" s="257"/>
      <c r="L1305" s="259">
        <v>96.26</v>
      </c>
      <c r="M1305" s="257"/>
      <c r="N1305" s="260">
        <v>2629.05</v>
      </c>
      <c r="EZ1305" s="149"/>
      <c r="FA1305" s="231"/>
      <c r="FB1305" s="231"/>
      <c r="FC1305" s="231"/>
      <c r="FD1305" s="231"/>
      <c r="FI1305" s="164" t="s">
        <v>67</v>
      </c>
      <c r="FJ1305" s="231"/>
      <c r="FL1305" s="231"/>
    </row>
    <row r="1306" spans="1:168" s="117" customFormat="1" ht="15" x14ac:dyDescent="0.25">
      <c r="A1306" s="252"/>
      <c r="B1306" s="243"/>
      <c r="C1306" s="341" t="s">
        <v>68</v>
      </c>
      <c r="D1306" s="341"/>
      <c r="E1306" s="341"/>
      <c r="F1306" s="245"/>
      <c r="G1306" s="246"/>
      <c r="H1306" s="246"/>
      <c r="I1306" s="246"/>
      <c r="J1306" s="254"/>
      <c r="K1306" s="246"/>
      <c r="L1306" s="249">
        <v>42.95</v>
      </c>
      <c r="M1306" s="246"/>
      <c r="N1306" s="250">
        <v>2123.88</v>
      </c>
      <c r="EZ1306" s="149"/>
      <c r="FA1306" s="231"/>
      <c r="FB1306" s="231"/>
      <c r="FC1306" s="231"/>
      <c r="FD1306" s="231"/>
      <c r="FH1306" s="164" t="s">
        <v>68</v>
      </c>
      <c r="FJ1306" s="231"/>
      <c r="FL1306" s="231"/>
    </row>
    <row r="1307" spans="1:168" s="117" customFormat="1" ht="23.25" x14ac:dyDescent="0.25">
      <c r="A1307" s="252"/>
      <c r="B1307" s="243" t="s">
        <v>626</v>
      </c>
      <c r="C1307" s="341" t="s">
        <v>627</v>
      </c>
      <c r="D1307" s="341"/>
      <c r="E1307" s="341"/>
      <c r="F1307" s="245" t="s">
        <v>71</v>
      </c>
      <c r="G1307" s="261">
        <v>126</v>
      </c>
      <c r="H1307" s="246"/>
      <c r="I1307" s="261">
        <v>126</v>
      </c>
      <c r="J1307" s="254"/>
      <c r="K1307" s="246"/>
      <c r="L1307" s="249">
        <v>54.12</v>
      </c>
      <c r="M1307" s="246"/>
      <c r="N1307" s="250">
        <v>2676.09</v>
      </c>
      <c r="EZ1307" s="149"/>
      <c r="FA1307" s="231"/>
      <c r="FB1307" s="231"/>
      <c r="FC1307" s="231"/>
      <c r="FD1307" s="231"/>
      <c r="FH1307" s="164" t="s">
        <v>627</v>
      </c>
      <c r="FJ1307" s="231"/>
      <c r="FL1307" s="231"/>
    </row>
    <row r="1308" spans="1:168" s="117" customFormat="1" ht="23.25" x14ac:dyDescent="0.25">
      <c r="A1308" s="252"/>
      <c r="B1308" s="243" t="s">
        <v>628</v>
      </c>
      <c r="C1308" s="341" t="s">
        <v>629</v>
      </c>
      <c r="D1308" s="341"/>
      <c r="E1308" s="341"/>
      <c r="F1308" s="245" t="s">
        <v>71</v>
      </c>
      <c r="G1308" s="261">
        <v>68</v>
      </c>
      <c r="H1308" s="246"/>
      <c r="I1308" s="261">
        <v>68</v>
      </c>
      <c r="J1308" s="254"/>
      <c r="K1308" s="246"/>
      <c r="L1308" s="249">
        <v>29.21</v>
      </c>
      <c r="M1308" s="246"/>
      <c r="N1308" s="250">
        <v>1444.24</v>
      </c>
      <c r="EZ1308" s="149"/>
      <c r="FA1308" s="231"/>
      <c r="FB1308" s="231"/>
      <c r="FC1308" s="231"/>
      <c r="FD1308" s="231"/>
      <c r="FH1308" s="164" t="s">
        <v>629</v>
      </c>
      <c r="FJ1308" s="231"/>
      <c r="FL1308" s="231"/>
    </row>
    <row r="1309" spans="1:168" s="117" customFormat="1" ht="15" x14ac:dyDescent="0.25">
      <c r="A1309" s="262"/>
      <c r="B1309" s="263"/>
      <c r="C1309" s="342" t="s">
        <v>74</v>
      </c>
      <c r="D1309" s="342"/>
      <c r="E1309" s="342"/>
      <c r="F1309" s="234"/>
      <c r="G1309" s="235"/>
      <c r="H1309" s="235"/>
      <c r="I1309" s="235"/>
      <c r="J1309" s="238"/>
      <c r="K1309" s="235"/>
      <c r="L1309" s="264">
        <v>179.59</v>
      </c>
      <c r="M1309" s="257"/>
      <c r="N1309" s="265">
        <v>6749.38</v>
      </c>
      <c r="EZ1309" s="149"/>
      <c r="FA1309" s="231"/>
      <c r="FB1309" s="231"/>
      <c r="FC1309" s="231"/>
      <c r="FD1309" s="231"/>
      <c r="FJ1309" s="231" t="s">
        <v>74</v>
      </c>
      <c r="FL1309" s="231"/>
    </row>
    <row r="1310" spans="1:168" s="117" customFormat="1" ht="33.75" x14ac:dyDescent="0.25">
      <c r="A1310" s="232" t="s">
        <v>863</v>
      </c>
      <c r="B1310" s="233" t="s">
        <v>589</v>
      </c>
      <c r="C1310" s="342" t="s">
        <v>590</v>
      </c>
      <c r="D1310" s="342"/>
      <c r="E1310" s="342"/>
      <c r="F1310" s="234" t="s">
        <v>118</v>
      </c>
      <c r="G1310" s="235">
        <v>33</v>
      </c>
      <c r="H1310" s="236">
        <v>1</v>
      </c>
      <c r="I1310" s="236">
        <v>33</v>
      </c>
      <c r="J1310" s="264">
        <v>87.35</v>
      </c>
      <c r="K1310" s="266">
        <v>1.04236</v>
      </c>
      <c r="L1310" s="267">
        <v>3004.65</v>
      </c>
      <c r="M1310" s="268">
        <v>9.1199999999999992</v>
      </c>
      <c r="N1310" s="265">
        <v>27402.41</v>
      </c>
      <c r="EZ1310" s="149"/>
      <c r="FA1310" s="231"/>
      <c r="FB1310" s="231" t="s">
        <v>590</v>
      </c>
      <c r="FC1310" s="231" t="s">
        <v>9</v>
      </c>
      <c r="FD1310" s="231" t="s">
        <v>9</v>
      </c>
      <c r="FJ1310" s="231"/>
      <c r="FL1310" s="231"/>
    </row>
    <row r="1311" spans="1:168" s="117" customFormat="1" ht="15" x14ac:dyDescent="0.25">
      <c r="A1311" s="240"/>
      <c r="B1311" s="241"/>
      <c r="C1311" s="341" t="s">
        <v>678</v>
      </c>
      <c r="D1311" s="341"/>
      <c r="E1311" s="341"/>
      <c r="F1311" s="341"/>
      <c r="G1311" s="341"/>
      <c r="H1311" s="341"/>
      <c r="I1311" s="341"/>
      <c r="J1311" s="341"/>
      <c r="K1311" s="341"/>
      <c r="L1311" s="341"/>
      <c r="M1311" s="341"/>
      <c r="N1311" s="343"/>
      <c r="EZ1311" s="149"/>
      <c r="FA1311" s="231"/>
      <c r="FB1311" s="231"/>
      <c r="FC1311" s="231"/>
      <c r="FD1311" s="231"/>
      <c r="FJ1311" s="231"/>
      <c r="FK1311" s="164" t="s">
        <v>678</v>
      </c>
      <c r="FL1311" s="231"/>
    </row>
    <row r="1312" spans="1:168" s="117" customFormat="1" ht="15" x14ac:dyDescent="0.25">
      <c r="A1312" s="242"/>
      <c r="B1312" s="243"/>
      <c r="C1312" s="336" t="s">
        <v>631</v>
      </c>
      <c r="D1312" s="336"/>
      <c r="E1312" s="336"/>
      <c r="F1312" s="336"/>
      <c r="G1312" s="336"/>
      <c r="H1312" s="336"/>
      <c r="I1312" s="336"/>
      <c r="J1312" s="336"/>
      <c r="K1312" s="336"/>
      <c r="L1312" s="336"/>
      <c r="M1312" s="336"/>
      <c r="N1312" s="345"/>
      <c r="EZ1312" s="149"/>
      <c r="FA1312" s="231"/>
      <c r="FB1312" s="231"/>
      <c r="FC1312" s="231"/>
      <c r="FD1312" s="231"/>
      <c r="FF1312" s="164" t="s">
        <v>631</v>
      </c>
      <c r="FJ1312" s="231"/>
      <c r="FL1312" s="231"/>
    </row>
    <row r="1313" spans="1:168" s="117" customFormat="1" ht="15" x14ac:dyDescent="0.25">
      <c r="A1313" s="242"/>
      <c r="B1313" s="243"/>
      <c r="C1313" s="336" t="s">
        <v>632</v>
      </c>
      <c r="D1313" s="336"/>
      <c r="E1313" s="336"/>
      <c r="F1313" s="336"/>
      <c r="G1313" s="336"/>
      <c r="H1313" s="336"/>
      <c r="I1313" s="336"/>
      <c r="J1313" s="336"/>
      <c r="K1313" s="336"/>
      <c r="L1313" s="336"/>
      <c r="M1313" s="336"/>
      <c r="N1313" s="345"/>
      <c r="EZ1313" s="149"/>
      <c r="FA1313" s="231"/>
      <c r="FB1313" s="231"/>
      <c r="FC1313" s="231"/>
      <c r="FD1313" s="231"/>
      <c r="FF1313" s="164" t="s">
        <v>632</v>
      </c>
      <c r="FJ1313" s="231"/>
      <c r="FL1313" s="231"/>
    </row>
    <row r="1314" spans="1:168" s="117" customFormat="1" ht="15" x14ac:dyDescent="0.25">
      <c r="A1314" s="262"/>
      <c r="B1314" s="263"/>
      <c r="C1314" s="342" t="s">
        <v>74</v>
      </c>
      <c r="D1314" s="342"/>
      <c r="E1314" s="342"/>
      <c r="F1314" s="234"/>
      <c r="G1314" s="235"/>
      <c r="H1314" s="235"/>
      <c r="I1314" s="235"/>
      <c r="J1314" s="238"/>
      <c r="K1314" s="235"/>
      <c r="L1314" s="267">
        <v>3004.65</v>
      </c>
      <c r="M1314" s="257"/>
      <c r="N1314" s="265">
        <v>27402.41</v>
      </c>
      <c r="EZ1314" s="149"/>
      <c r="FA1314" s="231"/>
      <c r="FB1314" s="231"/>
      <c r="FC1314" s="231"/>
      <c r="FD1314" s="231"/>
      <c r="FJ1314" s="231" t="s">
        <v>74</v>
      </c>
      <c r="FL1314" s="231"/>
    </row>
    <row r="1315" spans="1:168" s="117" customFormat="1" ht="34.5" x14ac:dyDescent="0.25">
      <c r="A1315" s="232" t="s">
        <v>864</v>
      </c>
      <c r="B1315" s="233" t="s">
        <v>673</v>
      </c>
      <c r="C1315" s="342" t="s">
        <v>674</v>
      </c>
      <c r="D1315" s="342"/>
      <c r="E1315" s="342"/>
      <c r="F1315" s="234" t="s">
        <v>253</v>
      </c>
      <c r="G1315" s="235">
        <v>0.13800000000000001</v>
      </c>
      <c r="H1315" s="236">
        <v>1</v>
      </c>
      <c r="I1315" s="273">
        <v>0.13800000000000001</v>
      </c>
      <c r="J1315" s="238"/>
      <c r="K1315" s="235"/>
      <c r="L1315" s="238"/>
      <c r="M1315" s="235"/>
      <c r="N1315" s="239"/>
      <c r="EZ1315" s="149"/>
      <c r="FA1315" s="231"/>
      <c r="FB1315" s="231" t="s">
        <v>674</v>
      </c>
      <c r="FC1315" s="231" t="s">
        <v>9</v>
      </c>
      <c r="FD1315" s="231" t="s">
        <v>9</v>
      </c>
      <c r="FJ1315" s="231"/>
      <c r="FL1315" s="231"/>
    </row>
    <row r="1316" spans="1:168" s="117" customFormat="1" ht="15" x14ac:dyDescent="0.25">
      <c r="A1316" s="240"/>
      <c r="B1316" s="241"/>
      <c r="C1316" s="341" t="s">
        <v>865</v>
      </c>
      <c r="D1316" s="341"/>
      <c r="E1316" s="341"/>
      <c r="F1316" s="341"/>
      <c r="G1316" s="341"/>
      <c r="H1316" s="341"/>
      <c r="I1316" s="341"/>
      <c r="J1316" s="341"/>
      <c r="K1316" s="341"/>
      <c r="L1316" s="341"/>
      <c r="M1316" s="341"/>
      <c r="N1316" s="343"/>
      <c r="EZ1316" s="149"/>
      <c r="FA1316" s="231"/>
      <c r="FB1316" s="231"/>
      <c r="FC1316" s="231"/>
      <c r="FD1316" s="231"/>
      <c r="FE1316" s="164" t="s">
        <v>865</v>
      </c>
      <c r="FJ1316" s="231"/>
      <c r="FL1316" s="231"/>
    </row>
    <row r="1317" spans="1:168" s="117" customFormat="1" ht="68.25" x14ac:dyDescent="0.25">
      <c r="A1317" s="242"/>
      <c r="B1317" s="243" t="s">
        <v>624</v>
      </c>
      <c r="C1317" s="336" t="s">
        <v>625</v>
      </c>
      <c r="D1317" s="336"/>
      <c r="E1317" s="336"/>
      <c r="F1317" s="336"/>
      <c r="G1317" s="336"/>
      <c r="H1317" s="336"/>
      <c r="I1317" s="336"/>
      <c r="J1317" s="336"/>
      <c r="K1317" s="336"/>
      <c r="L1317" s="336"/>
      <c r="M1317" s="336"/>
      <c r="N1317" s="345"/>
      <c r="EZ1317" s="149"/>
      <c r="FA1317" s="231"/>
      <c r="FB1317" s="231"/>
      <c r="FC1317" s="231"/>
      <c r="FD1317" s="231"/>
      <c r="FF1317" s="164" t="s">
        <v>625</v>
      </c>
      <c r="FJ1317" s="231"/>
      <c r="FL1317" s="231"/>
    </row>
    <row r="1318" spans="1:168" s="117" customFormat="1" ht="15" x14ac:dyDescent="0.25">
      <c r="A1318" s="244"/>
      <c r="B1318" s="243" t="s">
        <v>57</v>
      </c>
      <c r="C1318" s="341" t="s">
        <v>64</v>
      </c>
      <c r="D1318" s="341"/>
      <c r="E1318" s="341"/>
      <c r="F1318" s="245"/>
      <c r="G1318" s="246"/>
      <c r="H1318" s="246"/>
      <c r="I1318" s="246"/>
      <c r="J1318" s="249">
        <v>507.6</v>
      </c>
      <c r="K1318" s="248">
        <v>1.1499999999999999</v>
      </c>
      <c r="L1318" s="249">
        <v>80.56</v>
      </c>
      <c r="M1318" s="248">
        <v>49.45</v>
      </c>
      <c r="N1318" s="250">
        <v>3983.69</v>
      </c>
      <c r="EZ1318" s="149"/>
      <c r="FA1318" s="231"/>
      <c r="FB1318" s="231"/>
      <c r="FC1318" s="231"/>
      <c r="FD1318" s="231"/>
      <c r="FG1318" s="164" t="s">
        <v>64</v>
      </c>
      <c r="FJ1318" s="231"/>
      <c r="FL1318" s="231"/>
    </row>
    <row r="1319" spans="1:168" s="117" customFormat="1" ht="15" x14ac:dyDescent="0.25">
      <c r="A1319" s="244"/>
      <c r="B1319" s="243" t="s">
        <v>75</v>
      </c>
      <c r="C1319" s="341" t="s">
        <v>79</v>
      </c>
      <c r="D1319" s="341"/>
      <c r="E1319" s="341"/>
      <c r="F1319" s="245"/>
      <c r="G1319" s="246"/>
      <c r="H1319" s="246"/>
      <c r="I1319" s="246"/>
      <c r="J1319" s="249">
        <v>311.27999999999997</v>
      </c>
      <c r="K1319" s="248">
        <v>1.1499999999999999</v>
      </c>
      <c r="L1319" s="249">
        <v>49.4</v>
      </c>
      <c r="M1319" s="248">
        <v>14.53</v>
      </c>
      <c r="N1319" s="251">
        <v>717.78</v>
      </c>
      <c r="EZ1319" s="149"/>
      <c r="FA1319" s="231"/>
      <c r="FB1319" s="231"/>
      <c r="FC1319" s="231"/>
      <c r="FD1319" s="231"/>
      <c r="FG1319" s="164" t="s">
        <v>79</v>
      </c>
      <c r="FJ1319" s="231"/>
      <c r="FL1319" s="231"/>
    </row>
    <row r="1320" spans="1:168" s="117" customFormat="1" ht="15" x14ac:dyDescent="0.25">
      <c r="A1320" s="244"/>
      <c r="B1320" s="243" t="s">
        <v>80</v>
      </c>
      <c r="C1320" s="341" t="s">
        <v>81</v>
      </c>
      <c r="D1320" s="341"/>
      <c r="E1320" s="341"/>
      <c r="F1320" s="245"/>
      <c r="G1320" s="246"/>
      <c r="H1320" s="246"/>
      <c r="I1320" s="246"/>
      <c r="J1320" s="249">
        <v>31.38</v>
      </c>
      <c r="K1320" s="248">
        <v>1.1499999999999999</v>
      </c>
      <c r="L1320" s="249">
        <v>4.9800000000000004</v>
      </c>
      <c r="M1320" s="248">
        <v>49.45</v>
      </c>
      <c r="N1320" s="251">
        <v>246.26</v>
      </c>
      <c r="EZ1320" s="149"/>
      <c r="FA1320" s="231"/>
      <c r="FB1320" s="231"/>
      <c r="FC1320" s="231"/>
      <c r="FD1320" s="231"/>
      <c r="FG1320" s="164" t="s">
        <v>81</v>
      </c>
      <c r="FJ1320" s="231"/>
      <c r="FL1320" s="231"/>
    </row>
    <row r="1321" spans="1:168" s="117" customFormat="1" ht="15" x14ac:dyDescent="0.25">
      <c r="A1321" s="244"/>
      <c r="B1321" s="243" t="s">
        <v>82</v>
      </c>
      <c r="C1321" s="341" t="s">
        <v>83</v>
      </c>
      <c r="D1321" s="341"/>
      <c r="E1321" s="341"/>
      <c r="F1321" s="245"/>
      <c r="G1321" s="246"/>
      <c r="H1321" s="246"/>
      <c r="I1321" s="246"/>
      <c r="J1321" s="249">
        <v>68.63</v>
      </c>
      <c r="K1321" s="246"/>
      <c r="L1321" s="249">
        <v>9.4700000000000006</v>
      </c>
      <c r="M1321" s="248">
        <v>9.1199999999999992</v>
      </c>
      <c r="N1321" s="251">
        <v>86.37</v>
      </c>
      <c r="EZ1321" s="149"/>
      <c r="FA1321" s="231"/>
      <c r="FB1321" s="231"/>
      <c r="FC1321" s="231"/>
      <c r="FD1321" s="231"/>
      <c r="FG1321" s="164" t="s">
        <v>83</v>
      </c>
      <c r="FJ1321" s="231"/>
      <c r="FL1321" s="231"/>
    </row>
    <row r="1322" spans="1:168" s="117" customFormat="1" ht="15" x14ac:dyDescent="0.25">
      <c r="A1322" s="252"/>
      <c r="B1322" s="243"/>
      <c r="C1322" s="341" t="s">
        <v>65</v>
      </c>
      <c r="D1322" s="341"/>
      <c r="E1322" s="341"/>
      <c r="F1322" s="245" t="s">
        <v>66</v>
      </c>
      <c r="G1322" s="261">
        <v>54</v>
      </c>
      <c r="H1322" s="248">
        <v>1.1499999999999999</v>
      </c>
      <c r="I1322" s="270">
        <v>8.5698000000000008</v>
      </c>
      <c r="J1322" s="254"/>
      <c r="K1322" s="246"/>
      <c r="L1322" s="254"/>
      <c r="M1322" s="246"/>
      <c r="N1322" s="255"/>
      <c r="EZ1322" s="149"/>
      <c r="FA1322" s="231"/>
      <c r="FB1322" s="231"/>
      <c r="FC1322" s="231"/>
      <c r="FD1322" s="231"/>
      <c r="FH1322" s="164" t="s">
        <v>65</v>
      </c>
      <c r="FJ1322" s="231"/>
      <c r="FL1322" s="231"/>
    </row>
    <row r="1323" spans="1:168" s="117" customFormat="1" ht="15" x14ac:dyDescent="0.25">
      <c r="A1323" s="252"/>
      <c r="B1323" s="243"/>
      <c r="C1323" s="341" t="s">
        <v>84</v>
      </c>
      <c r="D1323" s="341"/>
      <c r="E1323" s="341"/>
      <c r="F1323" s="245" t="s">
        <v>66</v>
      </c>
      <c r="G1323" s="271">
        <v>2.5</v>
      </c>
      <c r="H1323" s="248">
        <v>1.1499999999999999</v>
      </c>
      <c r="I1323" s="272">
        <v>0.39674999999999999</v>
      </c>
      <c r="J1323" s="254"/>
      <c r="K1323" s="246"/>
      <c r="L1323" s="254"/>
      <c r="M1323" s="246"/>
      <c r="N1323" s="255"/>
      <c r="EZ1323" s="149"/>
      <c r="FA1323" s="231"/>
      <c r="FB1323" s="231"/>
      <c r="FC1323" s="231"/>
      <c r="FD1323" s="231"/>
      <c r="FH1323" s="164" t="s">
        <v>84</v>
      </c>
      <c r="FJ1323" s="231"/>
      <c r="FL1323" s="231"/>
    </row>
    <row r="1324" spans="1:168" s="117" customFormat="1" ht="15" x14ac:dyDescent="0.25">
      <c r="A1324" s="240"/>
      <c r="B1324" s="243"/>
      <c r="C1324" s="344" t="s">
        <v>67</v>
      </c>
      <c r="D1324" s="344"/>
      <c r="E1324" s="344"/>
      <c r="F1324" s="256"/>
      <c r="G1324" s="257"/>
      <c r="H1324" s="257"/>
      <c r="I1324" s="257"/>
      <c r="J1324" s="259">
        <v>887.51</v>
      </c>
      <c r="K1324" s="257"/>
      <c r="L1324" s="259">
        <v>139.43</v>
      </c>
      <c r="M1324" s="257"/>
      <c r="N1324" s="260">
        <v>4787.84</v>
      </c>
      <c r="EZ1324" s="149"/>
      <c r="FA1324" s="231"/>
      <c r="FB1324" s="231"/>
      <c r="FC1324" s="231"/>
      <c r="FD1324" s="231"/>
      <c r="FI1324" s="164" t="s">
        <v>67</v>
      </c>
      <c r="FJ1324" s="231"/>
      <c r="FL1324" s="231"/>
    </row>
    <row r="1325" spans="1:168" s="117" customFormat="1" ht="15" x14ac:dyDescent="0.25">
      <c r="A1325" s="252"/>
      <c r="B1325" s="243"/>
      <c r="C1325" s="341" t="s">
        <v>68</v>
      </c>
      <c r="D1325" s="341"/>
      <c r="E1325" s="341"/>
      <c r="F1325" s="245"/>
      <c r="G1325" s="246"/>
      <c r="H1325" s="246"/>
      <c r="I1325" s="246"/>
      <c r="J1325" s="254"/>
      <c r="K1325" s="246"/>
      <c r="L1325" s="249">
        <v>85.54</v>
      </c>
      <c r="M1325" s="246"/>
      <c r="N1325" s="250">
        <v>4229.95</v>
      </c>
      <c r="EZ1325" s="149"/>
      <c r="FA1325" s="231"/>
      <c r="FB1325" s="231"/>
      <c r="FC1325" s="231"/>
      <c r="FD1325" s="231"/>
      <c r="FH1325" s="164" t="s">
        <v>68</v>
      </c>
      <c r="FJ1325" s="231"/>
      <c r="FL1325" s="231"/>
    </row>
    <row r="1326" spans="1:168" s="117" customFormat="1" ht="23.25" x14ac:dyDescent="0.25">
      <c r="A1326" s="252"/>
      <c r="B1326" s="243" t="s">
        <v>649</v>
      </c>
      <c r="C1326" s="341" t="s">
        <v>650</v>
      </c>
      <c r="D1326" s="341"/>
      <c r="E1326" s="341"/>
      <c r="F1326" s="245" t="s">
        <v>71</v>
      </c>
      <c r="G1326" s="261">
        <v>97</v>
      </c>
      <c r="H1326" s="246"/>
      <c r="I1326" s="261">
        <v>97</v>
      </c>
      <c r="J1326" s="254"/>
      <c r="K1326" s="246"/>
      <c r="L1326" s="249">
        <v>82.97</v>
      </c>
      <c r="M1326" s="246"/>
      <c r="N1326" s="250">
        <v>4103.05</v>
      </c>
      <c r="EZ1326" s="149"/>
      <c r="FA1326" s="231"/>
      <c r="FB1326" s="231"/>
      <c r="FC1326" s="231"/>
      <c r="FD1326" s="231"/>
      <c r="FH1326" s="164" t="s">
        <v>650</v>
      </c>
      <c r="FJ1326" s="231"/>
      <c r="FL1326" s="231"/>
    </row>
    <row r="1327" spans="1:168" s="117" customFormat="1" ht="23.25" x14ac:dyDescent="0.25">
      <c r="A1327" s="252"/>
      <c r="B1327" s="243" t="s">
        <v>651</v>
      </c>
      <c r="C1327" s="341" t="s">
        <v>652</v>
      </c>
      <c r="D1327" s="341"/>
      <c r="E1327" s="341"/>
      <c r="F1327" s="245" t="s">
        <v>71</v>
      </c>
      <c r="G1327" s="261">
        <v>51</v>
      </c>
      <c r="H1327" s="246"/>
      <c r="I1327" s="261">
        <v>51</v>
      </c>
      <c r="J1327" s="254"/>
      <c r="K1327" s="246"/>
      <c r="L1327" s="249">
        <v>43.63</v>
      </c>
      <c r="M1327" s="246"/>
      <c r="N1327" s="250">
        <v>2157.27</v>
      </c>
      <c r="EZ1327" s="149"/>
      <c r="FA1327" s="231"/>
      <c r="FB1327" s="231"/>
      <c r="FC1327" s="231"/>
      <c r="FD1327" s="231"/>
      <c r="FH1327" s="164" t="s">
        <v>652</v>
      </c>
      <c r="FJ1327" s="231"/>
      <c r="FL1327" s="231"/>
    </row>
    <row r="1328" spans="1:168" s="117" customFormat="1" ht="15" x14ac:dyDescent="0.25">
      <c r="A1328" s="262"/>
      <c r="B1328" s="263"/>
      <c r="C1328" s="342" t="s">
        <v>74</v>
      </c>
      <c r="D1328" s="342"/>
      <c r="E1328" s="342"/>
      <c r="F1328" s="234"/>
      <c r="G1328" s="235"/>
      <c r="H1328" s="235"/>
      <c r="I1328" s="235"/>
      <c r="J1328" s="238"/>
      <c r="K1328" s="235"/>
      <c r="L1328" s="264">
        <v>266.02999999999997</v>
      </c>
      <c r="M1328" s="257"/>
      <c r="N1328" s="265">
        <v>11048.16</v>
      </c>
      <c r="EZ1328" s="149"/>
      <c r="FA1328" s="231"/>
      <c r="FB1328" s="231"/>
      <c r="FC1328" s="231"/>
      <c r="FD1328" s="231"/>
      <c r="FJ1328" s="231" t="s">
        <v>74</v>
      </c>
      <c r="FL1328" s="231"/>
    </row>
    <row r="1329" spans="1:168" s="117" customFormat="1" ht="45" x14ac:dyDescent="0.25">
      <c r="A1329" s="232" t="s">
        <v>866</v>
      </c>
      <c r="B1329" s="233" t="s">
        <v>560</v>
      </c>
      <c r="C1329" s="342" t="s">
        <v>559</v>
      </c>
      <c r="D1329" s="342"/>
      <c r="E1329" s="342"/>
      <c r="F1329" s="234" t="s">
        <v>118</v>
      </c>
      <c r="G1329" s="235">
        <v>16.7</v>
      </c>
      <c r="H1329" s="236">
        <v>1</v>
      </c>
      <c r="I1329" s="277">
        <v>16.7</v>
      </c>
      <c r="J1329" s="264">
        <v>463.27</v>
      </c>
      <c r="K1329" s="266">
        <v>1.04236</v>
      </c>
      <c r="L1329" s="267">
        <v>8064.33</v>
      </c>
      <c r="M1329" s="268">
        <v>9.1199999999999992</v>
      </c>
      <c r="N1329" s="265">
        <v>73546.69</v>
      </c>
      <c r="EZ1329" s="149"/>
      <c r="FA1329" s="231"/>
      <c r="FB1329" s="231" t="s">
        <v>559</v>
      </c>
      <c r="FC1329" s="231" t="s">
        <v>9</v>
      </c>
      <c r="FD1329" s="231" t="s">
        <v>9</v>
      </c>
      <c r="FJ1329" s="231"/>
      <c r="FL1329" s="231"/>
    </row>
    <row r="1330" spans="1:168" s="117" customFormat="1" ht="15" x14ac:dyDescent="0.25">
      <c r="A1330" s="240"/>
      <c r="B1330" s="241"/>
      <c r="C1330" s="341" t="s">
        <v>676</v>
      </c>
      <c r="D1330" s="341"/>
      <c r="E1330" s="341"/>
      <c r="F1330" s="341"/>
      <c r="G1330" s="341"/>
      <c r="H1330" s="341"/>
      <c r="I1330" s="341"/>
      <c r="J1330" s="341"/>
      <c r="K1330" s="341"/>
      <c r="L1330" s="341"/>
      <c r="M1330" s="341"/>
      <c r="N1330" s="343"/>
      <c r="EZ1330" s="149"/>
      <c r="FA1330" s="231"/>
      <c r="FB1330" s="231"/>
      <c r="FC1330" s="231"/>
      <c r="FD1330" s="231"/>
      <c r="FJ1330" s="231"/>
      <c r="FK1330" s="164" t="s">
        <v>676</v>
      </c>
      <c r="FL1330" s="231"/>
    </row>
    <row r="1331" spans="1:168" s="117" customFormat="1" ht="15" x14ac:dyDescent="0.25">
      <c r="A1331" s="242"/>
      <c r="B1331" s="243"/>
      <c r="C1331" s="336" t="s">
        <v>631</v>
      </c>
      <c r="D1331" s="336"/>
      <c r="E1331" s="336"/>
      <c r="F1331" s="336"/>
      <c r="G1331" s="336"/>
      <c r="H1331" s="336"/>
      <c r="I1331" s="336"/>
      <c r="J1331" s="336"/>
      <c r="K1331" s="336"/>
      <c r="L1331" s="336"/>
      <c r="M1331" s="336"/>
      <c r="N1331" s="345"/>
      <c r="EZ1331" s="149"/>
      <c r="FA1331" s="231"/>
      <c r="FB1331" s="231"/>
      <c r="FC1331" s="231"/>
      <c r="FD1331" s="231"/>
      <c r="FF1331" s="164" t="s">
        <v>631</v>
      </c>
      <c r="FJ1331" s="231"/>
      <c r="FL1331" s="231"/>
    </row>
    <row r="1332" spans="1:168" s="117" customFormat="1" ht="15" x14ac:dyDescent="0.25">
      <c r="A1332" s="242"/>
      <c r="B1332" s="243"/>
      <c r="C1332" s="336" t="s">
        <v>632</v>
      </c>
      <c r="D1332" s="336"/>
      <c r="E1332" s="336"/>
      <c r="F1332" s="336"/>
      <c r="G1332" s="336"/>
      <c r="H1332" s="336"/>
      <c r="I1332" s="336"/>
      <c r="J1332" s="336"/>
      <c r="K1332" s="336"/>
      <c r="L1332" s="336"/>
      <c r="M1332" s="336"/>
      <c r="N1332" s="345"/>
      <c r="EZ1332" s="149"/>
      <c r="FA1332" s="231"/>
      <c r="FB1332" s="231"/>
      <c r="FC1332" s="231"/>
      <c r="FD1332" s="231"/>
      <c r="FF1332" s="164" t="s">
        <v>632</v>
      </c>
      <c r="FJ1332" s="231"/>
      <c r="FL1332" s="231"/>
    </row>
    <row r="1333" spans="1:168" s="117" customFormat="1" ht="15" x14ac:dyDescent="0.25">
      <c r="A1333" s="262"/>
      <c r="B1333" s="263"/>
      <c r="C1333" s="342" t="s">
        <v>74</v>
      </c>
      <c r="D1333" s="342"/>
      <c r="E1333" s="342"/>
      <c r="F1333" s="234"/>
      <c r="G1333" s="235"/>
      <c r="H1333" s="235"/>
      <c r="I1333" s="235"/>
      <c r="J1333" s="238"/>
      <c r="K1333" s="235"/>
      <c r="L1333" s="267">
        <v>8064.33</v>
      </c>
      <c r="M1333" s="257"/>
      <c r="N1333" s="265">
        <v>73546.69</v>
      </c>
      <c r="EZ1333" s="149"/>
      <c r="FA1333" s="231"/>
      <c r="FB1333" s="231"/>
      <c r="FC1333" s="231"/>
      <c r="FD1333" s="231"/>
      <c r="FJ1333" s="231" t="s">
        <v>74</v>
      </c>
      <c r="FL1333" s="231"/>
    </row>
    <row r="1334" spans="1:168" s="117" customFormat="1" ht="34.5" x14ac:dyDescent="0.25">
      <c r="A1334" s="232" t="s">
        <v>867</v>
      </c>
      <c r="B1334" s="233" t="s">
        <v>621</v>
      </c>
      <c r="C1334" s="342" t="s">
        <v>622</v>
      </c>
      <c r="D1334" s="342"/>
      <c r="E1334" s="342"/>
      <c r="F1334" s="234" t="s">
        <v>253</v>
      </c>
      <c r="G1334" s="235">
        <v>6.4999999999999997E-3</v>
      </c>
      <c r="H1334" s="236">
        <v>1</v>
      </c>
      <c r="I1334" s="237">
        <v>6.4999999999999997E-3</v>
      </c>
      <c r="J1334" s="238"/>
      <c r="K1334" s="235"/>
      <c r="L1334" s="238"/>
      <c r="M1334" s="235"/>
      <c r="N1334" s="239"/>
      <c r="EZ1334" s="149"/>
      <c r="FA1334" s="231"/>
      <c r="FB1334" s="231" t="s">
        <v>622</v>
      </c>
      <c r="FC1334" s="231" t="s">
        <v>9</v>
      </c>
      <c r="FD1334" s="231" t="s">
        <v>9</v>
      </c>
      <c r="FJ1334" s="231"/>
      <c r="FL1334" s="231"/>
    </row>
    <row r="1335" spans="1:168" s="117" customFormat="1" ht="15" x14ac:dyDescent="0.25">
      <c r="A1335" s="240"/>
      <c r="B1335" s="241"/>
      <c r="C1335" s="341" t="s">
        <v>868</v>
      </c>
      <c r="D1335" s="341"/>
      <c r="E1335" s="341"/>
      <c r="F1335" s="341"/>
      <c r="G1335" s="341"/>
      <c r="H1335" s="341"/>
      <c r="I1335" s="341"/>
      <c r="J1335" s="341"/>
      <c r="K1335" s="341"/>
      <c r="L1335" s="341"/>
      <c r="M1335" s="341"/>
      <c r="N1335" s="343"/>
      <c r="EZ1335" s="149"/>
      <c r="FA1335" s="231"/>
      <c r="FB1335" s="231"/>
      <c r="FC1335" s="231"/>
      <c r="FD1335" s="231"/>
      <c r="FE1335" s="164" t="s">
        <v>868</v>
      </c>
      <c r="FJ1335" s="231"/>
      <c r="FL1335" s="231"/>
    </row>
    <row r="1336" spans="1:168" s="117" customFormat="1" ht="68.25" x14ac:dyDescent="0.25">
      <c r="A1336" s="242"/>
      <c r="B1336" s="243" t="s">
        <v>624</v>
      </c>
      <c r="C1336" s="336" t="s">
        <v>625</v>
      </c>
      <c r="D1336" s="336"/>
      <c r="E1336" s="336"/>
      <c r="F1336" s="336"/>
      <c r="G1336" s="336"/>
      <c r="H1336" s="336"/>
      <c r="I1336" s="336"/>
      <c r="J1336" s="336"/>
      <c r="K1336" s="336"/>
      <c r="L1336" s="336"/>
      <c r="M1336" s="336"/>
      <c r="N1336" s="345"/>
      <c r="EZ1336" s="149"/>
      <c r="FA1336" s="231"/>
      <c r="FB1336" s="231"/>
      <c r="FC1336" s="231"/>
      <c r="FD1336" s="231"/>
      <c r="FF1336" s="164" t="s">
        <v>625</v>
      </c>
      <c r="FJ1336" s="231"/>
      <c r="FL1336" s="231"/>
    </row>
    <row r="1337" spans="1:168" s="117" customFormat="1" ht="15" x14ac:dyDescent="0.25">
      <c r="A1337" s="244"/>
      <c r="B1337" s="243" t="s">
        <v>57</v>
      </c>
      <c r="C1337" s="341" t="s">
        <v>64</v>
      </c>
      <c r="D1337" s="341"/>
      <c r="E1337" s="341"/>
      <c r="F1337" s="245"/>
      <c r="G1337" s="246"/>
      <c r="H1337" s="246"/>
      <c r="I1337" s="246"/>
      <c r="J1337" s="247">
        <v>2089.16</v>
      </c>
      <c r="K1337" s="248">
        <v>1.1499999999999999</v>
      </c>
      <c r="L1337" s="249">
        <v>15.62</v>
      </c>
      <c r="M1337" s="248">
        <v>49.45</v>
      </c>
      <c r="N1337" s="251">
        <v>772.41</v>
      </c>
      <c r="EZ1337" s="149"/>
      <c r="FA1337" s="231"/>
      <c r="FB1337" s="231"/>
      <c r="FC1337" s="231"/>
      <c r="FD1337" s="231"/>
      <c r="FG1337" s="164" t="s">
        <v>64</v>
      </c>
      <c r="FJ1337" s="231"/>
      <c r="FL1337" s="231"/>
    </row>
    <row r="1338" spans="1:168" s="117" customFormat="1" ht="15" x14ac:dyDescent="0.25">
      <c r="A1338" s="244"/>
      <c r="B1338" s="243" t="s">
        <v>75</v>
      </c>
      <c r="C1338" s="341" t="s">
        <v>79</v>
      </c>
      <c r="D1338" s="341"/>
      <c r="E1338" s="341"/>
      <c r="F1338" s="245"/>
      <c r="G1338" s="246"/>
      <c r="H1338" s="246"/>
      <c r="I1338" s="246"/>
      <c r="J1338" s="249">
        <v>236.87</v>
      </c>
      <c r="K1338" s="248">
        <v>1.1499999999999999</v>
      </c>
      <c r="L1338" s="249">
        <v>1.77</v>
      </c>
      <c r="M1338" s="248">
        <v>14.53</v>
      </c>
      <c r="N1338" s="251">
        <v>25.72</v>
      </c>
      <c r="EZ1338" s="149"/>
      <c r="FA1338" s="231"/>
      <c r="FB1338" s="231"/>
      <c r="FC1338" s="231"/>
      <c r="FD1338" s="231"/>
      <c r="FG1338" s="164" t="s">
        <v>79</v>
      </c>
      <c r="FJ1338" s="231"/>
      <c r="FL1338" s="231"/>
    </row>
    <row r="1339" spans="1:168" s="117" customFormat="1" ht="15" x14ac:dyDescent="0.25">
      <c r="A1339" s="244"/>
      <c r="B1339" s="243" t="s">
        <v>80</v>
      </c>
      <c r="C1339" s="341" t="s">
        <v>81</v>
      </c>
      <c r="D1339" s="341"/>
      <c r="E1339" s="341"/>
      <c r="F1339" s="245"/>
      <c r="G1339" s="246"/>
      <c r="H1339" s="246"/>
      <c r="I1339" s="246"/>
      <c r="J1339" s="249">
        <v>9</v>
      </c>
      <c r="K1339" s="248">
        <v>1.1499999999999999</v>
      </c>
      <c r="L1339" s="249">
        <v>7.0000000000000007E-2</v>
      </c>
      <c r="M1339" s="248">
        <v>49.45</v>
      </c>
      <c r="N1339" s="251">
        <v>3.46</v>
      </c>
      <c r="EZ1339" s="149"/>
      <c r="FA1339" s="231"/>
      <c r="FB1339" s="231"/>
      <c r="FC1339" s="231"/>
      <c r="FD1339" s="231"/>
      <c r="FG1339" s="164" t="s">
        <v>81</v>
      </c>
      <c r="FJ1339" s="231"/>
      <c r="FL1339" s="231"/>
    </row>
    <row r="1340" spans="1:168" s="117" customFormat="1" ht="15" x14ac:dyDescent="0.25">
      <c r="A1340" s="244"/>
      <c r="B1340" s="243" t="s">
        <v>82</v>
      </c>
      <c r="C1340" s="341" t="s">
        <v>83</v>
      </c>
      <c r="D1340" s="341"/>
      <c r="E1340" s="341"/>
      <c r="F1340" s="245"/>
      <c r="G1340" s="246"/>
      <c r="H1340" s="246"/>
      <c r="I1340" s="246"/>
      <c r="J1340" s="247">
        <v>2732.35</v>
      </c>
      <c r="K1340" s="246"/>
      <c r="L1340" s="249">
        <v>17.760000000000002</v>
      </c>
      <c r="M1340" s="248">
        <v>9.1199999999999992</v>
      </c>
      <c r="N1340" s="251">
        <v>161.97</v>
      </c>
      <c r="EZ1340" s="149"/>
      <c r="FA1340" s="231"/>
      <c r="FB1340" s="231"/>
      <c r="FC1340" s="231"/>
      <c r="FD1340" s="231"/>
      <c r="FG1340" s="164" t="s">
        <v>83</v>
      </c>
      <c r="FJ1340" s="231"/>
      <c r="FL1340" s="231"/>
    </row>
    <row r="1341" spans="1:168" s="117" customFormat="1" ht="15" x14ac:dyDescent="0.25">
      <c r="A1341" s="252"/>
      <c r="B1341" s="243"/>
      <c r="C1341" s="341" t="s">
        <v>65</v>
      </c>
      <c r="D1341" s="341"/>
      <c r="E1341" s="341"/>
      <c r="F1341" s="245" t="s">
        <v>66</v>
      </c>
      <c r="G1341" s="248">
        <v>219.68</v>
      </c>
      <c r="H1341" s="248">
        <v>1.1499999999999999</v>
      </c>
      <c r="I1341" s="274">
        <v>1.6421079999999999</v>
      </c>
      <c r="J1341" s="254"/>
      <c r="K1341" s="246"/>
      <c r="L1341" s="254"/>
      <c r="M1341" s="246"/>
      <c r="N1341" s="255"/>
      <c r="EZ1341" s="149"/>
      <c r="FA1341" s="231"/>
      <c r="FB1341" s="231"/>
      <c r="FC1341" s="231"/>
      <c r="FD1341" s="231"/>
      <c r="FH1341" s="164" t="s">
        <v>65</v>
      </c>
      <c r="FJ1341" s="231"/>
      <c r="FL1341" s="231"/>
    </row>
    <row r="1342" spans="1:168" s="117" customFormat="1" ht="15" x14ac:dyDescent="0.25">
      <c r="A1342" s="252"/>
      <c r="B1342" s="243"/>
      <c r="C1342" s="341" t="s">
        <v>84</v>
      </c>
      <c r="D1342" s="341"/>
      <c r="E1342" s="341"/>
      <c r="F1342" s="245" t="s">
        <v>66</v>
      </c>
      <c r="G1342" s="248">
        <v>0.71</v>
      </c>
      <c r="H1342" s="248">
        <v>1.1499999999999999</v>
      </c>
      <c r="I1342" s="253">
        <v>5.3073E-3</v>
      </c>
      <c r="J1342" s="254"/>
      <c r="K1342" s="246"/>
      <c r="L1342" s="254"/>
      <c r="M1342" s="246"/>
      <c r="N1342" s="255"/>
      <c r="EZ1342" s="149"/>
      <c r="FA1342" s="231"/>
      <c r="FB1342" s="231"/>
      <c r="FC1342" s="231"/>
      <c r="FD1342" s="231"/>
      <c r="FH1342" s="164" t="s">
        <v>84</v>
      </c>
      <c r="FJ1342" s="231"/>
      <c r="FL1342" s="231"/>
    </row>
    <row r="1343" spans="1:168" s="117" customFormat="1" ht="15" x14ac:dyDescent="0.25">
      <c r="A1343" s="240"/>
      <c r="B1343" s="243"/>
      <c r="C1343" s="344" t="s">
        <v>67</v>
      </c>
      <c r="D1343" s="344"/>
      <c r="E1343" s="344"/>
      <c r="F1343" s="256"/>
      <c r="G1343" s="257"/>
      <c r="H1343" s="257"/>
      <c r="I1343" s="257"/>
      <c r="J1343" s="258">
        <v>5058.38</v>
      </c>
      <c r="K1343" s="257"/>
      <c r="L1343" s="259">
        <v>35.15</v>
      </c>
      <c r="M1343" s="257"/>
      <c r="N1343" s="275">
        <v>960.1</v>
      </c>
      <c r="EZ1343" s="149"/>
      <c r="FA1343" s="231"/>
      <c r="FB1343" s="231"/>
      <c r="FC1343" s="231"/>
      <c r="FD1343" s="231"/>
      <c r="FI1343" s="164" t="s">
        <v>67</v>
      </c>
      <c r="FJ1343" s="231"/>
      <c r="FL1343" s="231"/>
    </row>
    <row r="1344" spans="1:168" s="117" customFormat="1" ht="15" x14ac:dyDescent="0.25">
      <c r="A1344" s="252"/>
      <c r="B1344" s="243"/>
      <c r="C1344" s="341" t="s">
        <v>68</v>
      </c>
      <c r="D1344" s="341"/>
      <c r="E1344" s="341"/>
      <c r="F1344" s="245"/>
      <c r="G1344" s="246"/>
      <c r="H1344" s="246"/>
      <c r="I1344" s="246"/>
      <c r="J1344" s="254"/>
      <c r="K1344" s="246"/>
      <c r="L1344" s="249">
        <v>15.69</v>
      </c>
      <c r="M1344" s="246"/>
      <c r="N1344" s="251">
        <v>775.87</v>
      </c>
      <c r="EZ1344" s="149"/>
      <c r="FA1344" s="231"/>
      <c r="FB1344" s="231"/>
      <c r="FC1344" s="231"/>
      <c r="FD1344" s="231"/>
      <c r="FH1344" s="164" t="s">
        <v>68</v>
      </c>
      <c r="FJ1344" s="231"/>
      <c r="FL1344" s="231"/>
    </row>
    <row r="1345" spans="1:168" s="117" customFormat="1" ht="23.25" x14ac:dyDescent="0.25">
      <c r="A1345" s="252"/>
      <c r="B1345" s="243" t="s">
        <v>626</v>
      </c>
      <c r="C1345" s="341" t="s">
        <v>627</v>
      </c>
      <c r="D1345" s="341"/>
      <c r="E1345" s="341"/>
      <c r="F1345" s="245" t="s">
        <v>71</v>
      </c>
      <c r="G1345" s="261">
        <v>126</v>
      </c>
      <c r="H1345" s="246"/>
      <c r="I1345" s="261">
        <v>126</v>
      </c>
      <c r="J1345" s="254"/>
      <c r="K1345" s="246"/>
      <c r="L1345" s="249">
        <v>19.77</v>
      </c>
      <c r="M1345" s="246"/>
      <c r="N1345" s="251">
        <v>977.6</v>
      </c>
      <c r="EZ1345" s="149"/>
      <c r="FA1345" s="231"/>
      <c r="FB1345" s="231"/>
      <c r="FC1345" s="231"/>
      <c r="FD1345" s="231"/>
      <c r="FH1345" s="164" t="s">
        <v>627</v>
      </c>
      <c r="FJ1345" s="231"/>
      <c r="FL1345" s="231"/>
    </row>
    <row r="1346" spans="1:168" s="117" customFormat="1" ht="23.25" x14ac:dyDescent="0.25">
      <c r="A1346" s="252"/>
      <c r="B1346" s="243" t="s">
        <v>628</v>
      </c>
      <c r="C1346" s="341" t="s">
        <v>629</v>
      </c>
      <c r="D1346" s="341"/>
      <c r="E1346" s="341"/>
      <c r="F1346" s="245" t="s">
        <v>71</v>
      </c>
      <c r="G1346" s="261">
        <v>68</v>
      </c>
      <c r="H1346" s="246"/>
      <c r="I1346" s="261">
        <v>68</v>
      </c>
      <c r="J1346" s="254"/>
      <c r="K1346" s="246"/>
      <c r="L1346" s="249">
        <v>10.67</v>
      </c>
      <c r="M1346" s="246"/>
      <c r="N1346" s="251">
        <v>527.59</v>
      </c>
      <c r="EZ1346" s="149"/>
      <c r="FA1346" s="231"/>
      <c r="FB1346" s="231"/>
      <c r="FC1346" s="231"/>
      <c r="FD1346" s="231"/>
      <c r="FH1346" s="164" t="s">
        <v>629</v>
      </c>
      <c r="FJ1346" s="231"/>
      <c r="FL1346" s="231"/>
    </row>
    <row r="1347" spans="1:168" s="117" customFormat="1" ht="15" x14ac:dyDescent="0.25">
      <c r="A1347" s="262"/>
      <c r="B1347" s="263"/>
      <c r="C1347" s="342" t="s">
        <v>74</v>
      </c>
      <c r="D1347" s="342"/>
      <c r="E1347" s="342"/>
      <c r="F1347" s="234"/>
      <c r="G1347" s="235"/>
      <c r="H1347" s="235"/>
      <c r="I1347" s="235"/>
      <c r="J1347" s="238"/>
      <c r="K1347" s="235"/>
      <c r="L1347" s="264">
        <v>65.59</v>
      </c>
      <c r="M1347" s="257"/>
      <c r="N1347" s="265">
        <v>2465.29</v>
      </c>
      <c r="EZ1347" s="149"/>
      <c r="FA1347" s="231"/>
      <c r="FB1347" s="231"/>
      <c r="FC1347" s="231"/>
      <c r="FD1347" s="231"/>
      <c r="FJ1347" s="231" t="s">
        <v>74</v>
      </c>
      <c r="FL1347" s="231"/>
    </row>
    <row r="1348" spans="1:168" s="117" customFormat="1" ht="33.75" x14ac:dyDescent="0.25">
      <c r="A1348" s="232" t="s">
        <v>869</v>
      </c>
      <c r="B1348" s="233" t="s">
        <v>589</v>
      </c>
      <c r="C1348" s="342" t="s">
        <v>590</v>
      </c>
      <c r="D1348" s="342"/>
      <c r="E1348" s="342"/>
      <c r="F1348" s="234" t="s">
        <v>118</v>
      </c>
      <c r="G1348" s="235">
        <v>12</v>
      </c>
      <c r="H1348" s="236">
        <v>1</v>
      </c>
      <c r="I1348" s="236">
        <v>12</v>
      </c>
      <c r="J1348" s="264">
        <v>87.35</v>
      </c>
      <c r="K1348" s="266">
        <v>1.04236</v>
      </c>
      <c r="L1348" s="267">
        <v>1092.5999999999999</v>
      </c>
      <c r="M1348" s="268">
        <v>9.1199999999999992</v>
      </c>
      <c r="N1348" s="265">
        <v>9964.51</v>
      </c>
      <c r="EZ1348" s="149"/>
      <c r="FA1348" s="231"/>
      <c r="FB1348" s="231" t="s">
        <v>590</v>
      </c>
      <c r="FC1348" s="231" t="s">
        <v>9</v>
      </c>
      <c r="FD1348" s="231" t="s">
        <v>9</v>
      </c>
      <c r="FJ1348" s="231"/>
      <c r="FL1348" s="231"/>
    </row>
    <row r="1349" spans="1:168" s="117" customFormat="1" ht="15" x14ac:dyDescent="0.25">
      <c r="A1349" s="240"/>
      <c r="B1349" s="241"/>
      <c r="C1349" s="341" t="s">
        <v>678</v>
      </c>
      <c r="D1349" s="341"/>
      <c r="E1349" s="341"/>
      <c r="F1349" s="341"/>
      <c r="G1349" s="341"/>
      <c r="H1349" s="341"/>
      <c r="I1349" s="341"/>
      <c r="J1349" s="341"/>
      <c r="K1349" s="341"/>
      <c r="L1349" s="341"/>
      <c r="M1349" s="341"/>
      <c r="N1349" s="343"/>
      <c r="EZ1349" s="149"/>
      <c r="FA1349" s="231"/>
      <c r="FB1349" s="231"/>
      <c r="FC1349" s="231"/>
      <c r="FD1349" s="231"/>
      <c r="FJ1349" s="231"/>
      <c r="FK1349" s="164" t="s">
        <v>678</v>
      </c>
      <c r="FL1349" s="231"/>
    </row>
    <row r="1350" spans="1:168" s="117" customFormat="1" ht="15" x14ac:dyDescent="0.25">
      <c r="A1350" s="242"/>
      <c r="B1350" s="243"/>
      <c r="C1350" s="336" t="s">
        <v>631</v>
      </c>
      <c r="D1350" s="336"/>
      <c r="E1350" s="336"/>
      <c r="F1350" s="336"/>
      <c r="G1350" s="336"/>
      <c r="H1350" s="336"/>
      <c r="I1350" s="336"/>
      <c r="J1350" s="336"/>
      <c r="K1350" s="336"/>
      <c r="L1350" s="336"/>
      <c r="M1350" s="336"/>
      <c r="N1350" s="345"/>
      <c r="EZ1350" s="149"/>
      <c r="FA1350" s="231"/>
      <c r="FB1350" s="231"/>
      <c r="FC1350" s="231"/>
      <c r="FD1350" s="231"/>
      <c r="FF1350" s="164" t="s">
        <v>631</v>
      </c>
      <c r="FJ1350" s="231"/>
      <c r="FL1350" s="231"/>
    </row>
    <row r="1351" spans="1:168" s="117" customFormat="1" ht="15" x14ac:dyDescent="0.25">
      <c r="A1351" s="242"/>
      <c r="B1351" s="243"/>
      <c r="C1351" s="336" t="s">
        <v>632</v>
      </c>
      <c r="D1351" s="336"/>
      <c r="E1351" s="336"/>
      <c r="F1351" s="336"/>
      <c r="G1351" s="336"/>
      <c r="H1351" s="336"/>
      <c r="I1351" s="336"/>
      <c r="J1351" s="336"/>
      <c r="K1351" s="336"/>
      <c r="L1351" s="336"/>
      <c r="M1351" s="336"/>
      <c r="N1351" s="345"/>
      <c r="EZ1351" s="149"/>
      <c r="FA1351" s="231"/>
      <c r="FB1351" s="231"/>
      <c r="FC1351" s="231"/>
      <c r="FD1351" s="231"/>
      <c r="FF1351" s="164" t="s">
        <v>632</v>
      </c>
      <c r="FJ1351" s="231"/>
      <c r="FL1351" s="231"/>
    </row>
    <row r="1352" spans="1:168" s="117" customFormat="1" ht="15" x14ac:dyDescent="0.25">
      <c r="A1352" s="262"/>
      <c r="B1352" s="263"/>
      <c r="C1352" s="342" t="s">
        <v>74</v>
      </c>
      <c r="D1352" s="342"/>
      <c r="E1352" s="342"/>
      <c r="F1352" s="234"/>
      <c r="G1352" s="235"/>
      <c r="H1352" s="235"/>
      <c r="I1352" s="235"/>
      <c r="J1352" s="238"/>
      <c r="K1352" s="235"/>
      <c r="L1352" s="267">
        <v>1092.5999999999999</v>
      </c>
      <c r="M1352" s="257"/>
      <c r="N1352" s="265">
        <v>9964.51</v>
      </c>
      <c r="EZ1352" s="149"/>
      <c r="FA1352" s="231"/>
      <c r="FB1352" s="231"/>
      <c r="FC1352" s="231"/>
      <c r="FD1352" s="231"/>
      <c r="FJ1352" s="231" t="s">
        <v>74</v>
      </c>
      <c r="FL1352" s="231"/>
    </row>
    <row r="1353" spans="1:168" s="117" customFormat="1" ht="15" x14ac:dyDescent="0.25">
      <c r="A1353" s="349" t="s">
        <v>679</v>
      </c>
      <c r="B1353" s="350"/>
      <c r="C1353" s="350"/>
      <c r="D1353" s="350"/>
      <c r="E1353" s="350"/>
      <c r="F1353" s="350"/>
      <c r="G1353" s="350"/>
      <c r="H1353" s="350"/>
      <c r="I1353" s="350"/>
      <c r="J1353" s="350"/>
      <c r="K1353" s="350"/>
      <c r="L1353" s="350"/>
      <c r="M1353" s="350"/>
      <c r="N1353" s="351"/>
      <c r="EZ1353" s="149"/>
      <c r="FA1353" s="231" t="s">
        <v>679</v>
      </c>
      <c r="FB1353" s="231"/>
      <c r="FC1353" s="231"/>
      <c r="FD1353" s="231"/>
      <c r="FJ1353" s="231"/>
      <c r="FL1353" s="231"/>
    </row>
    <row r="1354" spans="1:168" s="117" customFormat="1" ht="68.25" x14ac:dyDescent="0.25">
      <c r="A1354" s="232" t="s">
        <v>870</v>
      </c>
      <c r="B1354" s="233" t="s">
        <v>680</v>
      </c>
      <c r="C1354" s="342" t="s">
        <v>681</v>
      </c>
      <c r="D1354" s="342"/>
      <c r="E1354" s="342"/>
      <c r="F1354" s="234" t="s">
        <v>118</v>
      </c>
      <c r="G1354" s="235">
        <v>4</v>
      </c>
      <c r="H1354" s="236">
        <v>1</v>
      </c>
      <c r="I1354" s="236">
        <v>4</v>
      </c>
      <c r="J1354" s="238"/>
      <c r="K1354" s="235"/>
      <c r="L1354" s="238"/>
      <c r="M1354" s="235"/>
      <c r="N1354" s="239"/>
      <c r="EZ1354" s="149"/>
      <c r="FA1354" s="231"/>
      <c r="FB1354" s="231" t="s">
        <v>681</v>
      </c>
      <c r="FC1354" s="231" t="s">
        <v>9</v>
      </c>
      <c r="FD1354" s="231" t="s">
        <v>9</v>
      </c>
      <c r="FJ1354" s="231"/>
      <c r="FL1354" s="231"/>
    </row>
    <row r="1355" spans="1:168" s="117" customFormat="1" ht="68.25" x14ac:dyDescent="0.25">
      <c r="A1355" s="242"/>
      <c r="B1355" s="243" t="s">
        <v>624</v>
      </c>
      <c r="C1355" s="336" t="s">
        <v>625</v>
      </c>
      <c r="D1355" s="336"/>
      <c r="E1355" s="336"/>
      <c r="F1355" s="336"/>
      <c r="G1355" s="336"/>
      <c r="H1355" s="336"/>
      <c r="I1355" s="336"/>
      <c r="J1355" s="336"/>
      <c r="K1355" s="336"/>
      <c r="L1355" s="336"/>
      <c r="M1355" s="336"/>
      <c r="N1355" s="345"/>
      <c r="EZ1355" s="149"/>
      <c r="FA1355" s="231"/>
      <c r="FB1355" s="231"/>
      <c r="FC1355" s="231"/>
      <c r="FD1355" s="231"/>
      <c r="FF1355" s="164" t="s">
        <v>625</v>
      </c>
      <c r="FJ1355" s="231"/>
      <c r="FL1355" s="231"/>
    </row>
    <row r="1356" spans="1:168" s="117" customFormat="1" ht="15" x14ac:dyDescent="0.25">
      <c r="A1356" s="244"/>
      <c r="B1356" s="243" t="s">
        <v>57</v>
      </c>
      <c r="C1356" s="341" t="s">
        <v>64</v>
      </c>
      <c r="D1356" s="341"/>
      <c r="E1356" s="341"/>
      <c r="F1356" s="245"/>
      <c r="G1356" s="246"/>
      <c r="H1356" s="246"/>
      <c r="I1356" s="246"/>
      <c r="J1356" s="249">
        <v>12.97</v>
      </c>
      <c r="K1356" s="248">
        <v>1.1499999999999999</v>
      </c>
      <c r="L1356" s="249">
        <v>59.66</v>
      </c>
      <c r="M1356" s="248">
        <v>49.45</v>
      </c>
      <c r="N1356" s="250">
        <v>2950.19</v>
      </c>
      <c r="EZ1356" s="149"/>
      <c r="FA1356" s="231"/>
      <c r="FB1356" s="231"/>
      <c r="FC1356" s="231"/>
      <c r="FD1356" s="231"/>
      <c r="FG1356" s="164" t="s">
        <v>64</v>
      </c>
      <c r="FJ1356" s="231"/>
      <c r="FL1356" s="231"/>
    </row>
    <row r="1357" spans="1:168" s="117" customFormat="1" ht="15" x14ac:dyDescent="0.25">
      <c r="A1357" s="244"/>
      <c r="B1357" s="243" t="s">
        <v>82</v>
      </c>
      <c r="C1357" s="341" t="s">
        <v>83</v>
      </c>
      <c r="D1357" s="341"/>
      <c r="E1357" s="341"/>
      <c r="F1357" s="245"/>
      <c r="G1357" s="246"/>
      <c r="H1357" s="246"/>
      <c r="I1357" s="246"/>
      <c r="J1357" s="249">
        <v>4.0999999999999996</v>
      </c>
      <c r="K1357" s="246"/>
      <c r="L1357" s="249">
        <v>16.399999999999999</v>
      </c>
      <c r="M1357" s="248">
        <v>9.1199999999999992</v>
      </c>
      <c r="N1357" s="251">
        <v>149.57</v>
      </c>
      <c r="EZ1357" s="149"/>
      <c r="FA1357" s="231"/>
      <c r="FB1357" s="231"/>
      <c r="FC1357" s="231"/>
      <c r="FD1357" s="231"/>
      <c r="FG1357" s="164" t="s">
        <v>83</v>
      </c>
      <c r="FJ1357" s="231"/>
      <c r="FL1357" s="231"/>
    </row>
    <row r="1358" spans="1:168" s="117" customFormat="1" ht="15" x14ac:dyDescent="0.25">
      <c r="A1358" s="252"/>
      <c r="B1358" s="243"/>
      <c r="C1358" s="341" t="s">
        <v>65</v>
      </c>
      <c r="D1358" s="341"/>
      <c r="E1358" s="341"/>
      <c r="F1358" s="245" t="s">
        <v>66</v>
      </c>
      <c r="G1358" s="248">
        <v>1.38</v>
      </c>
      <c r="H1358" s="248">
        <v>1.1499999999999999</v>
      </c>
      <c r="I1358" s="269">
        <v>6.3479999999999999</v>
      </c>
      <c r="J1358" s="254"/>
      <c r="K1358" s="246"/>
      <c r="L1358" s="254"/>
      <c r="M1358" s="246"/>
      <c r="N1358" s="255"/>
      <c r="EZ1358" s="149"/>
      <c r="FA1358" s="231"/>
      <c r="FB1358" s="231"/>
      <c r="FC1358" s="231"/>
      <c r="FD1358" s="231"/>
      <c r="FH1358" s="164" t="s">
        <v>65</v>
      </c>
      <c r="FJ1358" s="231"/>
      <c r="FL1358" s="231"/>
    </row>
    <row r="1359" spans="1:168" s="117" customFormat="1" ht="15" x14ac:dyDescent="0.25">
      <c r="A1359" s="240"/>
      <c r="B1359" s="243"/>
      <c r="C1359" s="344" t="s">
        <v>67</v>
      </c>
      <c r="D1359" s="344"/>
      <c r="E1359" s="344"/>
      <c r="F1359" s="256"/>
      <c r="G1359" s="257"/>
      <c r="H1359" s="257"/>
      <c r="I1359" s="257"/>
      <c r="J1359" s="259">
        <v>17.07</v>
      </c>
      <c r="K1359" s="257"/>
      <c r="L1359" s="259">
        <v>76.06</v>
      </c>
      <c r="M1359" s="257"/>
      <c r="N1359" s="260">
        <v>3099.76</v>
      </c>
      <c r="EZ1359" s="149"/>
      <c r="FA1359" s="231"/>
      <c r="FB1359" s="231"/>
      <c r="FC1359" s="231"/>
      <c r="FD1359" s="231"/>
      <c r="FI1359" s="164" t="s">
        <v>67</v>
      </c>
      <c r="FJ1359" s="231"/>
      <c r="FL1359" s="231"/>
    </row>
    <row r="1360" spans="1:168" s="117" customFormat="1" ht="15" x14ac:dyDescent="0.25">
      <c r="A1360" s="252"/>
      <c r="B1360" s="243"/>
      <c r="C1360" s="341" t="s">
        <v>68</v>
      </c>
      <c r="D1360" s="341"/>
      <c r="E1360" s="341"/>
      <c r="F1360" s="245"/>
      <c r="G1360" s="246"/>
      <c r="H1360" s="246"/>
      <c r="I1360" s="246"/>
      <c r="J1360" s="254"/>
      <c r="K1360" s="246"/>
      <c r="L1360" s="249">
        <v>59.66</v>
      </c>
      <c r="M1360" s="246"/>
      <c r="N1360" s="250">
        <v>2950.19</v>
      </c>
      <c r="EZ1360" s="149"/>
      <c r="FA1360" s="231"/>
      <c r="FB1360" s="231"/>
      <c r="FC1360" s="231"/>
      <c r="FD1360" s="231"/>
      <c r="FH1360" s="164" t="s">
        <v>68</v>
      </c>
      <c r="FJ1360" s="231"/>
      <c r="FL1360" s="231"/>
    </row>
    <row r="1361" spans="1:168" s="117" customFormat="1" ht="23.25" x14ac:dyDescent="0.25">
      <c r="A1361" s="252"/>
      <c r="B1361" s="243" t="s">
        <v>649</v>
      </c>
      <c r="C1361" s="341" t="s">
        <v>650</v>
      </c>
      <c r="D1361" s="341"/>
      <c r="E1361" s="341"/>
      <c r="F1361" s="245" t="s">
        <v>71</v>
      </c>
      <c r="G1361" s="261">
        <v>97</v>
      </c>
      <c r="H1361" s="246"/>
      <c r="I1361" s="261">
        <v>97</v>
      </c>
      <c r="J1361" s="254"/>
      <c r="K1361" s="246"/>
      <c r="L1361" s="249">
        <v>57.87</v>
      </c>
      <c r="M1361" s="246"/>
      <c r="N1361" s="250">
        <v>2861.68</v>
      </c>
      <c r="EZ1361" s="149"/>
      <c r="FA1361" s="231"/>
      <c r="FB1361" s="231"/>
      <c r="FC1361" s="231"/>
      <c r="FD1361" s="231"/>
      <c r="FH1361" s="164" t="s">
        <v>650</v>
      </c>
      <c r="FJ1361" s="231"/>
      <c r="FL1361" s="231"/>
    </row>
    <row r="1362" spans="1:168" s="117" customFormat="1" ht="23.25" x14ac:dyDescent="0.25">
      <c r="A1362" s="252"/>
      <c r="B1362" s="243" t="s">
        <v>651</v>
      </c>
      <c r="C1362" s="341" t="s">
        <v>652</v>
      </c>
      <c r="D1362" s="341"/>
      <c r="E1362" s="341"/>
      <c r="F1362" s="245" t="s">
        <v>71</v>
      </c>
      <c r="G1362" s="261">
        <v>51</v>
      </c>
      <c r="H1362" s="246"/>
      <c r="I1362" s="261">
        <v>51</v>
      </c>
      <c r="J1362" s="254"/>
      <c r="K1362" s="246"/>
      <c r="L1362" s="249">
        <v>30.43</v>
      </c>
      <c r="M1362" s="246"/>
      <c r="N1362" s="250">
        <v>1504.6</v>
      </c>
      <c r="EZ1362" s="149"/>
      <c r="FA1362" s="231"/>
      <c r="FB1362" s="231"/>
      <c r="FC1362" s="231"/>
      <c r="FD1362" s="231"/>
      <c r="FH1362" s="164" t="s">
        <v>652</v>
      </c>
      <c r="FJ1362" s="231"/>
      <c r="FL1362" s="231"/>
    </row>
    <row r="1363" spans="1:168" s="117" customFormat="1" ht="15" x14ac:dyDescent="0.25">
      <c r="A1363" s="262"/>
      <c r="B1363" s="263"/>
      <c r="C1363" s="342" t="s">
        <v>74</v>
      </c>
      <c r="D1363" s="342"/>
      <c r="E1363" s="342"/>
      <c r="F1363" s="234"/>
      <c r="G1363" s="235"/>
      <c r="H1363" s="235"/>
      <c r="I1363" s="235"/>
      <c r="J1363" s="238"/>
      <c r="K1363" s="235"/>
      <c r="L1363" s="264">
        <v>164.36</v>
      </c>
      <c r="M1363" s="257"/>
      <c r="N1363" s="265">
        <v>7466.04</v>
      </c>
      <c r="EZ1363" s="149"/>
      <c r="FA1363" s="231"/>
      <c r="FB1363" s="231"/>
      <c r="FC1363" s="231"/>
      <c r="FD1363" s="231"/>
      <c r="FJ1363" s="231" t="s">
        <v>74</v>
      </c>
      <c r="FL1363" s="231"/>
    </row>
    <row r="1364" spans="1:168" s="117" customFormat="1" ht="33.75" x14ac:dyDescent="0.25">
      <c r="A1364" s="232" t="s">
        <v>871</v>
      </c>
      <c r="B1364" s="233" t="s">
        <v>579</v>
      </c>
      <c r="C1364" s="342" t="s">
        <v>580</v>
      </c>
      <c r="D1364" s="342"/>
      <c r="E1364" s="342"/>
      <c r="F1364" s="234" t="s">
        <v>118</v>
      </c>
      <c r="G1364" s="235">
        <v>4</v>
      </c>
      <c r="H1364" s="236">
        <v>1</v>
      </c>
      <c r="I1364" s="236">
        <v>4</v>
      </c>
      <c r="J1364" s="264">
        <v>450.93</v>
      </c>
      <c r="K1364" s="266">
        <v>1.04236</v>
      </c>
      <c r="L1364" s="267">
        <v>1880.13</v>
      </c>
      <c r="M1364" s="268">
        <v>9.1199999999999992</v>
      </c>
      <c r="N1364" s="265">
        <v>17146.79</v>
      </c>
      <c r="EZ1364" s="149"/>
      <c r="FA1364" s="231"/>
      <c r="FB1364" s="231" t="s">
        <v>580</v>
      </c>
      <c r="FC1364" s="231" t="s">
        <v>9</v>
      </c>
      <c r="FD1364" s="231" t="s">
        <v>9</v>
      </c>
      <c r="FJ1364" s="231"/>
      <c r="FL1364" s="231"/>
    </row>
    <row r="1365" spans="1:168" s="117" customFormat="1" ht="15" x14ac:dyDescent="0.25">
      <c r="A1365" s="240"/>
      <c r="B1365" s="241"/>
      <c r="C1365" s="341" t="s">
        <v>682</v>
      </c>
      <c r="D1365" s="341"/>
      <c r="E1365" s="341"/>
      <c r="F1365" s="341"/>
      <c r="G1365" s="341"/>
      <c r="H1365" s="341"/>
      <c r="I1365" s="341"/>
      <c r="J1365" s="341"/>
      <c r="K1365" s="341"/>
      <c r="L1365" s="341"/>
      <c r="M1365" s="341"/>
      <c r="N1365" s="343"/>
      <c r="EZ1365" s="149"/>
      <c r="FA1365" s="231"/>
      <c r="FB1365" s="231"/>
      <c r="FC1365" s="231"/>
      <c r="FD1365" s="231"/>
      <c r="FJ1365" s="231"/>
      <c r="FK1365" s="164" t="s">
        <v>682</v>
      </c>
      <c r="FL1365" s="231"/>
    </row>
    <row r="1366" spans="1:168" s="117" customFormat="1" ht="15" x14ac:dyDescent="0.25">
      <c r="A1366" s="242"/>
      <c r="B1366" s="243"/>
      <c r="C1366" s="336" t="s">
        <v>631</v>
      </c>
      <c r="D1366" s="336"/>
      <c r="E1366" s="336"/>
      <c r="F1366" s="336"/>
      <c r="G1366" s="336"/>
      <c r="H1366" s="336"/>
      <c r="I1366" s="336"/>
      <c r="J1366" s="336"/>
      <c r="K1366" s="336"/>
      <c r="L1366" s="336"/>
      <c r="M1366" s="336"/>
      <c r="N1366" s="345"/>
      <c r="EZ1366" s="149"/>
      <c r="FA1366" s="231"/>
      <c r="FB1366" s="231"/>
      <c r="FC1366" s="231"/>
      <c r="FD1366" s="231"/>
      <c r="FF1366" s="164" t="s">
        <v>631</v>
      </c>
      <c r="FJ1366" s="231"/>
      <c r="FL1366" s="231"/>
    </row>
    <row r="1367" spans="1:168" s="117" customFormat="1" ht="15" x14ac:dyDescent="0.25">
      <c r="A1367" s="242"/>
      <c r="B1367" s="243"/>
      <c r="C1367" s="336" t="s">
        <v>632</v>
      </c>
      <c r="D1367" s="336"/>
      <c r="E1367" s="336"/>
      <c r="F1367" s="336"/>
      <c r="G1367" s="336"/>
      <c r="H1367" s="336"/>
      <c r="I1367" s="336"/>
      <c r="J1367" s="336"/>
      <c r="K1367" s="336"/>
      <c r="L1367" s="336"/>
      <c r="M1367" s="336"/>
      <c r="N1367" s="345"/>
      <c r="EZ1367" s="149"/>
      <c r="FA1367" s="231"/>
      <c r="FB1367" s="231"/>
      <c r="FC1367" s="231"/>
      <c r="FD1367" s="231"/>
      <c r="FF1367" s="164" t="s">
        <v>632</v>
      </c>
      <c r="FJ1367" s="231"/>
      <c r="FL1367" s="231"/>
    </row>
    <row r="1368" spans="1:168" s="117" customFormat="1" ht="15" x14ac:dyDescent="0.25">
      <c r="A1368" s="262"/>
      <c r="B1368" s="263"/>
      <c r="C1368" s="342" t="s">
        <v>74</v>
      </c>
      <c r="D1368" s="342"/>
      <c r="E1368" s="342"/>
      <c r="F1368" s="234"/>
      <c r="G1368" s="235"/>
      <c r="H1368" s="235"/>
      <c r="I1368" s="235"/>
      <c r="J1368" s="238"/>
      <c r="K1368" s="235"/>
      <c r="L1368" s="267">
        <v>1880.13</v>
      </c>
      <c r="M1368" s="257"/>
      <c r="N1368" s="265">
        <v>17146.79</v>
      </c>
      <c r="EZ1368" s="149"/>
      <c r="FA1368" s="231"/>
      <c r="FB1368" s="231"/>
      <c r="FC1368" s="231"/>
      <c r="FD1368" s="231"/>
      <c r="FJ1368" s="231" t="s">
        <v>74</v>
      </c>
      <c r="FL1368" s="231"/>
    </row>
    <row r="1369" spans="1:168" s="117" customFormat="1" ht="34.5" x14ac:dyDescent="0.25">
      <c r="A1369" s="232" t="s">
        <v>872</v>
      </c>
      <c r="B1369" s="233" t="s">
        <v>873</v>
      </c>
      <c r="C1369" s="342" t="s">
        <v>874</v>
      </c>
      <c r="D1369" s="342"/>
      <c r="E1369" s="342"/>
      <c r="F1369" s="234" t="s">
        <v>118</v>
      </c>
      <c r="G1369" s="235">
        <v>2</v>
      </c>
      <c r="H1369" s="236">
        <v>1</v>
      </c>
      <c r="I1369" s="236">
        <v>2</v>
      </c>
      <c r="J1369" s="238"/>
      <c r="K1369" s="235"/>
      <c r="L1369" s="238"/>
      <c r="M1369" s="235"/>
      <c r="N1369" s="239"/>
      <c r="EZ1369" s="149"/>
      <c r="FA1369" s="231"/>
      <c r="FB1369" s="231" t="s">
        <v>874</v>
      </c>
      <c r="FC1369" s="231" t="s">
        <v>9</v>
      </c>
      <c r="FD1369" s="231" t="s">
        <v>9</v>
      </c>
      <c r="FJ1369" s="231"/>
      <c r="FL1369" s="231"/>
    </row>
    <row r="1370" spans="1:168" s="117" customFormat="1" ht="68.25" x14ac:dyDescent="0.25">
      <c r="A1370" s="242"/>
      <c r="B1370" s="243" t="s">
        <v>624</v>
      </c>
      <c r="C1370" s="336" t="s">
        <v>625</v>
      </c>
      <c r="D1370" s="336"/>
      <c r="E1370" s="336"/>
      <c r="F1370" s="336"/>
      <c r="G1370" s="336"/>
      <c r="H1370" s="336"/>
      <c r="I1370" s="336"/>
      <c r="J1370" s="336"/>
      <c r="K1370" s="336"/>
      <c r="L1370" s="336"/>
      <c r="M1370" s="336"/>
      <c r="N1370" s="345"/>
      <c r="EZ1370" s="149"/>
      <c r="FA1370" s="231"/>
      <c r="FB1370" s="231"/>
      <c r="FC1370" s="231"/>
      <c r="FD1370" s="231"/>
      <c r="FF1370" s="164" t="s">
        <v>625</v>
      </c>
      <c r="FJ1370" s="231"/>
      <c r="FL1370" s="231"/>
    </row>
    <row r="1371" spans="1:168" s="117" customFormat="1" ht="15" x14ac:dyDescent="0.25">
      <c r="A1371" s="244"/>
      <c r="B1371" s="243" t="s">
        <v>57</v>
      </c>
      <c r="C1371" s="341" t="s">
        <v>64</v>
      </c>
      <c r="D1371" s="341"/>
      <c r="E1371" s="341"/>
      <c r="F1371" s="245"/>
      <c r="G1371" s="246"/>
      <c r="H1371" s="246"/>
      <c r="I1371" s="246"/>
      <c r="J1371" s="249">
        <v>70.12</v>
      </c>
      <c r="K1371" s="248">
        <v>1.1499999999999999</v>
      </c>
      <c r="L1371" s="249">
        <v>161.28</v>
      </c>
      <c r="M1371" s="248">
        <v>49.45</v>
      </c>
      <c r="N1371" s="250">
        <v>7975.3</v>
      </c>
      <c r="EZ1371" s="149"/>
      <c r="FA1371" s="231"/>
      <c r="FB1371" s="231"/>
      <c r="FC1371" s="231"/>
      <c r="FD1371" s="231"/>
      <c r="FG1371" s="164" t="s">
        <v>64</v>
      </c>
      <c r="FJ1371" s="231"/>
      <c r="FL1371" s="231"/>
    </row>
    <row r="1372" spans="1:168" s="117" customFormat="1" ht="15" x14ac:dyDescent="0.25">
      <c r="A1372" s="244"/>
      <c r="B1372" s="243" t="s">
        <v>75</v>
      </c>
      <c r="C1372" s="341" t="s">
        <v>79</v>
      </c>
      <c r="D1372" s="341"/>
      <c r="E1372" s="341"/>
      <c r="F1372" s="245"/>
      <c r="G1372" s="246"/>
      <c r="H1372" s="246"/>
      <c r="I1372" s="246"/>
      <c r="J1372" s="249">
        <v>1.81</v>
      </c>
      <c r="K1372" s="248">
        <v>1.1499999999999999</v>
      </c>
      <c r="L1372" s="249">
        <v>4.16</v>
      </c>
      <c r="M1372" s="248">
        <v>14.53</v>
      </c>
      <c r="N1372" s="251">
        <v>60.44</v>
      </c>
      <c r="EZ1372" s="149"/>
      <c r="FA1372" s="231"/>
      <c r="FB1372" s="231"/>
      <c r="FC1372" s="231"/>
      <c r="FD1372" s="231"/>
      <c r="FG1372" s="164" t="s">
        <v>79</v>
      </c>
      <c r="FJ1372" s="231"/>
      <c r="FL1372" s="231"/>
    </row>
    <row r="1373" spans="1:168" s="117" customFormat="1" ht="15" x14ac:dyDescent="0.25">
      <c r="A1373" s="244"/>
      <c r="B1373" s="243" t="s">
        <v>80</v>
      </c>
      <c r="C1373" s="341" t="s">
        <v>81</v>
      </c>
      <c r="D1373" s="341"/>
      <c r="E1373" s="341"/>
      <c r="F1373" s="245"/>
      <c r="G1373" s="246"/>
      <c r="H1373" s="246"/>
      <c r="I1373" s="246"/>
      <c r="J1373" s="249">
        <v>0.26</v>
      </c>
      <c r="K1373" s="248">
        <v>1.1499999999999999</v>
      </c>
      <c r="L1373" s="249">
        <v>0.6</v>
      </c>
      <c r="M1373" s="248">
        <v>49.45</v>
      </c>
      <c r="N1373" s="251">
        <v>29.67</v>
      </c>
      <c r="EZ1373" s="149"/>
      <c r="FA1373" s="231"/>
      <c r="FB1373" s="231"/>
      <c r="FC1373" s="231"/>
      <c r="FD1373" s="231"/>
      <c r="FG1373" s="164" t="s">
        <v>81</v>
      </c>
      <c r="FJ1373" s="231"/>
      <c r="FL1373" s="231"/>
    </row>
    <row r="1374" spans="1:168" s="117" customFormat="1" ht="15" x14ac:dyDescent="0.25">
      <c r="A1374" s="244"/>
      <c r="B1374" s="243" t="s">
        <v>82</v>
      </c>
      <c r="C1374" s="341" t="s">
        <v>83</v>
      </c>
      <c r="D1374" s="341"/>
      <c r="E1374" s="341"/>
      <c r="F1374" s="245"/>
      <c r="G1374" s="246"/>
      <c r="H1374" s="246"/>
      <c r="I1374" s="246"/>
      <c r="J1374" s="249">
        <v>46.64</v>
      </c>
      <c r="K1374" s="246"/>
      <c r="L1374" s="249">
        <v>93.28</v>
      </c>
      <c r="M1374" s="248">
        <v>9.1199999999999992</v>
      </c>
      <c r="N1374" s="251">
        <v>850.71</v>
      </c>
      <c r="EZ1374" s="149"/>
      <c r="FA1374" s="231"/>
      <c r="FB1374" s="231"/>
      <c r="FC1374" s="231"/>
      <c r="FD1374" s="231"/>
      <c r="FG1374" s="164" t="s">
        <v>83</v>
      </c>
      <c r="FJ1374" s="231"/>
      <c r="FL1374" s="231"/>
    </row>
    <row r="1375" spans="1:168" s="117" customFormat="1" ht="15" x14ac:dyDescent="0.25">
      <c r="A1375" s="252"/>
      <c r="B1375" s="243"/>
      <c r="C1375" s="341" t="s">
        <v>65</v>
      </c>
      <c r="D1375" s="341"/>
      <c r="E1375" s="341"/>
      <c r="F1375" s="245" t="s">
        <v>66</v>
      </c>
      <c r="G1375" s="248">
        <v>7.46</v>
      </c>
      <c r="H1375" s="248">
        <v>1.1499999999999999</v>
      </c>
      <c r="I1375" s="269">
        <v>17.158000000000001</v>
      </c>
      <c r="J1375" s="254"/>
      <c r="K1375" s="246"/>
      <c r="L1375" s="254"/>
      <c r="M1375" s="246"/>
      <c r="N1375" s="255"/>
      <c r="EZ1375" s="149"/>
      <c r="FA1375" s="231"/>
      <c r="FB1375" s="231"/>
      <c r="FC1375" s="231"/>
      <c r="FD1375" s="231"/>
      <c r="FH1375" s="164" t="s">
        <v>65</v>
      </c>
      <c r="FJ1375" s="231"/>
      <c r="FL1375" s="231"/>
    </row>
    <row r="1376" spans="1:168" s="117" customFormat="1" ht="15" x14ac:dyDescent="0.25">
      <c r="A1376" s="252"/>
      <c r="B1376" s="243"/>
      <c r="C1376" s="341" t="s">
        <v>84</v>
      </c>
      <c r="D1376" s="341"/>
      <c r="E1376" s="341"/>
      <c r="F1376" s="245" t="s">
        <v>66</v>
      </c>
      <c r="G1376" s="248">
        <v>0.02</v>
      </c>
      <c r="H1376" s="248">
        <v>1.1499999999999999</v>
      </c>
      <c r="I1376" s="269">
        <v>4.5999999999999999E-2</v>
      </c>
      <c r="J1376" s="254"/>
      <c r="K1376" s="246"/>
      <c r="L1376" s="254"/>
      <c r="M1376" s="246"/>
      <c r="N1376" s="255"/>
      <c r="EZ1376" s="149"/>
      <c r="FA1376" s="231"/>
      <c r="FB1376" s="231"/>
      <c r="FC1376" s="231"/>
      <c r="FD1376" s="231"/>
      <c r="FH1376" s="164" t="s">
        <v>84</v>
      </c>
      <c r="FJ1376" s="231"/>
      <c r="FL1376" s="231"/>
    </row>
    <row r="1377" spans="1:168" s="117" customFormat="1" ht="15" x14ac:dyDescent="0.25">
      <c r="A1377" s="240"/>
      <c r="B1377" s="243"/>
      <c r="C1377" s="344" t="s">
        <v>67</v>
      </c>
      <c r="D1377" s="344"/>
      <c r="E1377" s="344"/>
      <c r="F1377" s="256"/>
      <c r="G1377" s="257"/>
      <c r="H1377" s="257"/>
      <c r="I1377" s="257"/>
      <c r="J1377" s="259">
        <v>118.57</v>
      </c>
      <c r="K1377" s="257"/>
      <c r="L1377" s="259">
        <v>258.72000000000003</v>
      </c>
      <c r="M1377" s="257"/>
      <c r="N1377" s="260">
        <v>8886.4500000000007</v>
      </c>
      <c r="EZ1377" s="149"/>
      <c r="FA1377" s="231"/>
      <c r="FB1377" s="231"/>
      <c r="FC1377" s="231"/>
      <c r="FD1377" s="231"/>
      <c r="FI1377" s="164" t="s">
        <v>67</v>
      </c>
      <c r="FJ1377" s="231"/>
      <c r="FL1377" s="231"/>
    </row>
    <row r="1378" spans="1:168" s="117" customFormat="1" ht="15" x14ac:dyDescent="0.25">
      <c r="A1378" s="252"/>
      <c r="B1378" s="243"/>
      <c r="C1378" s="341" t="s">
        <v>68</v>
      </c>
      <c r="D1378" s="341"/>
      <c r="E1378" s="341"/>
      <c r="F1378" s="245"/>
      <c r="G1378" s="246"/>
      <c r="H1378" s="246"/>
      <c r="I1378" s="246"/>
      <c r="J1378" s="254"/>
      <c r="K1378" s="246"/>
      <c r="L1378" s="249">
        <v>161.88</v>
      </c>
      <c r="M1378" s="246"/>
      <c r="N1378" s="250">
        <v>8004.97</v>
      </c>
      <c r="EZ1378" s="149"/>
      <c r="FA1378" s="231"/>
      <c r="FB1378" s="231"/>
      <c r="FC1378" s="231"/>
      <c r="FD1378" s="231"/>
      <c r="FH1378" s="164" t="s">
        <v>68</v>
      </c>
      <c r="FJ1378" s="231"/>
      <c r="FL1378" s="231"/>
    </row>
    <row r="1379" spans="1:168" s="117" customFormat="1" ht="23.25" x14ac:dyDescent="0.25">
      <c r="A1379" s="252"/>
      <c r="B1379" s="243" t="s">
        <v>649</v>
      </c>
      <c r="C1379" s="341" t="s">
        <v>650</v>
      </c>
      <c r="D1379" s="341"/>
      <c r="E1379" s="341"/>
      <c r="F1379" s="245" t="s">
        <v>71</v>
      </c>
      <c r="G1379" s="261">
        <v>97</v>
      </c>
      <c r="H1379" s="246"/>
      <c r="I1379" s="261">
        <v>97</v>
      </c>
      <c r="J1379" s="254"/>
      <c r="K1379" s="246"/>
      <c r="L1379" s="249">
        <v>157.02000000000001</v>
      </c>
      <c r="M1379" s="246"/>
      <c r="N1379" s="250">
        <v>7764.82</v>
      </c>
      <c r="EZ1379" s="149"/>
      <c r="FA1379" s="231"/>
      <c r="FB1379" s="231"/>
      <c r="FC1379" s="231"/>
      <c r="FD1379" s="231"/>
      <c r="FH1379" s="164" t="s">
        <v>650</v>
      </c>
      <c r="FJ1379" s="231"/>
      <c r="FL1379" s="231"/>
    </row>
    <row r="1380" spans="1:168" s="117" customFormat="1" ht="23.25" x14ac:dyDescent="0.25">
      <c r="A1380" s="252"/>
      <c r="B1380" s="243" t="s">
        <v>651</v>
      </c>
      <c r="C1380" s="341" t="s">
        <v>652</v>
      </c>
      <c r="D1380" s="341"/>
      <c r="E1380" s="341"/>
      <c r="F1380" s="245" t="s">
        <v>71</v>
      </c>
      <c r="G1380" s="261">
        <v>51</v>
      </c>
      <c r="H1380" s="246"/>
      <c r="I1380" s="261">
        <v>51</v>
      </c>
      <c r="J1380" s="254"/>
      <c r="K1380" s="246"/>
      <c r="L1380" s="249">
        <v>82.56</v>
      </c>
      <c r="M1380" s="246"/>
      <c r="N1380" s="250">
        <v>4082.53</v>
      </c>
      <c r="EZ1380" s="149"/>
      <c r="FA1380" s="231"/>
      <c r="FB1380" s="231"/>
      <c r="FC1380" s="231"/>
      <c r="FD1380" s="231"/>
      <c r="FH1380" s="164" t="s">
        <v>652</v>
      </c>
      <c r="FJ1380" s="231"/>
      <c r="FL1380" s="231"/>
    </row>
    <row r="1381" spans="1:168" s="117" customFormat="1" ht="15" x14ac:dyDescent="0.25">
      <c r="A1381" s="262"/>
      <c r="B1381" s="263"/>
      <c r="C1381" s="342" t="s">
        <v>74</v>
      </c>
      <c r="D1381" s="342"/>
      <c r="E1381" s="342"/>
      <c r="F1381" s="234"/>
      <c r="G1381" s="235"/>
      <c r="H1381" s="235"/>
      <c r="I1381" s="235"/>
      <c r="J1381" s="238"/>
      <c r="K1381" s="235"/>
      <c r="L1381" s="264">
        <v>498.3</v>
      </c>
      <c r="M1381" s="257"/>
      <c r="N1381" s="265">
        <v>20733.8</v>
      </c>
      <c r="EZ1381" s="149"/>
      <c r="FA1381" s="231"/>
      <c r="FB1381" s="231"/>
      <c r="FC1381" s="231"/>
      <c r="FD1381" s="231"/>
      <c r="FJ1381" s="231" t="s">
        <v>74</v>
      </c>
      <c r="FL1381" s="231"/>
    </row>
    <row r="1382" spans="1:168" s="117" customFormat="1" ht="34.5" x14ac:dyDescent="0.25">
      <c r="A1382" s="232" t="s">
        <v>875</v>
      </c>
      <c r="B1382" s="233" t="s">
        <v>581</v>
      </c>
      <c r="C1382" s="342" t="s">
        <v>582</v>
      </c>
      <c r="D1382" s="342"/>
      <c r="E1382" s="342"/>
      <c r="F1382" s="234" t="s">
        <v>118</v>
      </c>
      <c r="G1382" s="235">
        <v>2</v>
      </c>
      <c r="H1382" s="236">
        <v>1</v>
      </c>
      <c r="I1382" s="236">
        <v>2</v>
      </c>
      <c r="J1382" s="264">
        <v>888.93</v>
      </c>
      <c r="K1382" s="266">
        <v>1.04236</v>
      </c>
      <c r="L1382" s="267">
        <v>1853.17</v>
      </c>
      <c r="M1382" s="268">
        <v>9.1199999999999992</v>
      </c>
      <c r="N1382" s="265">
        <v>16900.91</v>
      </c>
      <c r="EZ1382" s="149"/>
      <c r="FA1382" s="231"/>
      <c r="FB1382" s="231" t="s">
        <v>582</v>
      </c>
      <c r="FC1382" s="231" t="s">
        <v>9</v>
      </c>
      <c r="FD1382" s="231" t="s">
        <v>9</v>
      </c>
      <c r="FJ1382" s="231"/>
      <c r="FL1382" s="231"/>
    </row>
    <row r="1383" spans="1:168" s="117" customFormat="1" ht="15" x14ac:dyDescent="0.25">
      <c r="A1383" s="240"/>
      <c r="B1383" s="241"/>
      <c r="C1383" s="341" t="s">
        <v>876</v>
      </c>
      <c r="D1383" s="341"/>
      <c r="E1383" s="341"/>
      <c r="F1383" s="341"/>
      <c r="G1383" s="341"/>
      <c r="H1383" s="341"/>
      <c r="I1383" s="341"/>
      <c r="J1383" s="341"/>
      <c r="K1383" s="341"/>
      <c r="L1383" s="341"/>
      <c r="M1383" s="341"/>
      <c r="N1383" s="343"/>
      <c r="EZ1383" s="149"/>
      <c r="FA1383" s="231"/>
      <c r="FB1383" s="231"/>
      <c r="FC1383" s="231"/>
      <c r="FD1383" s="231"/>
      <c r="FJ1383" s="231"/>
      <c r="FK1383" s="164" t="s">
        <v>876</v>
      </c>
      <c r="FL1383" s="231"/>
    </row>
    <row r="1384" spans="1:168" s="117" customFormat="1" ht="15" x14ac:dyDescent="0.25">
      <c r="A1384" s="242"/>
      <c r="B1384" s="243"/>
      <c r="C1384" s="336" t="s">
        <v>631</v>
      </c>
      <c r="D1384" s="336"/>
      <c r="E1384" s="336"/>
      <c r="F1384" s="336"/>
      <c r="G1384" s="336"/>
      <c r="H1384" s="336"/>
      <c r="I1384" s="336"/>
      <c r="J1384" s="336"/>
      <c r="K1384" s="336"/>
      <c r="L1384" s="336"/>
      <c r="M1384" s="336"/>
      <c r="N1384" s="345"/>
      <c r="EZ1384" s="149"/>
      <c r="FA1384" s="231"/>
      <c r="FB1384" s="231"/>
      <c r="FC1384" s="231"/>
      <c r="FD1384" s="231"/>
      <c r="FF1384" s="164" t="s">
        <v>631</v>
      </c>
      <c r="FJ1384" s="231"/>
      <c r="FL1384" s="231"/>
    </row>
    <row r="1385" spans="1:168" s="117" customFormat="1" ht="15" x14ac:dyDescent="0.25">
      <c r="A1385" s="242"/>
      <c r="B1385" s="243"/>
      <c r="C1385" s="336" t="s">
        <v>632</v>
      </c>
      <c r="D1385" s="336"/>
      <c r="E1385" s="336"/>
      <c r="F1385" s="336"/>
      <c r="G1385" s="336"/>
      <c r="H1385" s="336"/>
      <c r="I1385" s="336"/>
      <c r="J1385" s="336"/>
      <c r="K1385" s="336"/>
      <c r="L1385" s="336"/>
      <c r="M1385" s="336"/>
      <c r="N1385" s="345"/>
      <c r="EZ1385" s="149"/>
      <c r="FA1385" s="231"/>
      <c r="FB1385" s="231"/>
      <c r="FC1385" s="231"/>
      <c r="FD1385" s="231"/>
      <c r="FF1385" s="164" t="s">
        <v>632</v>
      </c>
      <c r="FJ1385" s="231"/>
      <c r="FL1385" s="231"/>
    </row>
    <row r="1386" spans="1:168" s="117" customFormat="1" ht="15" x14ac:dyDescent="0.25">
      <c r="A1386" s="262"/>
      <c r="B1386" s="263"/>
      <c r="C1386" s="342" t="s">
        <v>74</v>
      </c>
      <c r="D1386" s="342"/>
      <c r="E1386" s="342"/>
      <c r="F1386" s="234"/>
      <c r="G1386" s="235"/>
      <c r="H1386" s="235"/>
      <c r="I1386" s="235"/>
      <c r="J1386" s="238"/>
      <c r="K1386" s="235"/>
      <c r="L1386" s="267">
        <v>1853.17</v>
      </c>
      <c r="M1386" s="257"/>
      <c r="N1386" s="265">
        <v>16900.91</v>
      </c>
      <c r="EZ1386" s="149"/>
      <c r="FA1386" s="231"/>
      <c r="FB1386" s="231"/>
      <c r="FC1386" s="231"/>
      <c r="FD1386" s="231"/>
      <c r="FJ1386" s="231" t="s">
        <v>74</v>
      </c>
      <c r="FL1386" s="231"/>
    </row>
    <row r="1387" spans="1:168" s="117" customFormat="1" ht="34.5" x14ac:dyDescent="0.25">
      <c r="A1387" s="232" t="s">
        <v>877</v>
      </c>
      <c r="B1387" s="233" t="s">
        <v>683</v>
      </c>
      <c r="C1387" s="342" t="s">
        <v>684</v>
      </c>
      <c r="D1387" s="342"/>
      <c r="E1387" s="342"/>
      <c r="F1387" s="234" t="s">
        <v>647</v>
      </c>
      <c r="G1387" s="235">
        <v>0.3</v>
      </c>
      <c r="H1387" s="236">
        <v>1</v>
      </c>
      <c r="I1387" s="277">
        <v>0.3</v>
      </c>
      <c r="J1387" s="238"/>
      <c r="K1387" s="235"/>
      <c r="L1387" s="238"/>
      <c r="M1387" s="235"/>
      <c r="N1387" s="239"/>
      <c r="EZ1387" s="149"/>
      <c r="FA1387" s="231"/>
      <c r="FB1387" s="231" t="s">
        <v>684</v>
      </c>
      <c r="FC1387" s="231" t="s">
        <v>9</v>
      </c>
      <c r="FD1387" s="231" t="s">
        <v>9</v>
      </c>
      <c r="FJ1387" s="231"/>
      <c r="FL1387" s="231"/>
    </row>
    <row r="1388" spans="1:168" s="117" customFormat="1" ht="15" x14ac:dyDescent="0.25">
      <c r="A1388" s="240"/>
      <c r="B1388" s="241"/>
      <c r="C1388" s="341" t="s">
        <v>685</v>
      </c>
      <c r="D1388" s="341"/>
      <c r="E1388" s="341"/>
      <c r="F1388" s="341"/>
      <c r="G1388" s="341"/>
      <c r="H1388" s="341"/>
      <c r="I1388" s="341"/>
      <c r="J1388" s="341"/>
      <c r="K1388" s="341"/>
      <c r="L1388" s="341"/>
      <c r="M1388" s="341"/>
      <c r="N1388" s="343"/>
      <c r="EZ1388" s="149"/>
      <c r="FA1388" s="231"/>
      <c r="FB1388" s="231"/>
      <c r="FC1388" s="231"/>
      <c r="FD1388" s="231"/>
      <c r="FE1388" s="164" t="s">
        <v>685</v>
      </c>
      <c r="FJ1388" s="231"/>
      <c r="FL1388" s="231"/>
    </row>
    <row r="1389" spans="1:168" s="117" customFormat="1" ht="68.25" x14ac:dyDescent="0.25">
      <c r="A1389" s="242"/>
      <c r="B1389" s="243" t="s">
        <v>624</v>
      </c>
      <c r="C1389" s="336" t="s">
        <v>625</v>
      </c>
      <c r="D1389" s="336"/>
      <c r="E1389" s="336"/>
      <c r="F1389" s="336"/>
      <c r="G1389" s="336"/>
      <c r="H1389" s="336"/>
      <c r="I1389" s="336"/>
      <c r="J1389" s="336"/>
      <c r="K1389" s="336"/>
      <c r="L1389" s="336"/>
      <c r="M1389" s="336"/>
      <c r="N1389" s="345"/>
      <c r="EZ1389" s="149"/>
      <c r="FA1389" s="231"/>
      <c r="FB1389" s="231"/>
      <c r="FC1389" s="231"/>
      <c r="FD1389" s="231"/>
      <c r="FF1389" s="164" t="s">
        <v>625</v>
      </c>
      <c r="FJ1389" s="231"/>
      <c r="FL1389" s="231"/>
    </row>
    <row r="1390" spans="1:168" s="117" customFormat="1" ht="15" x14ac:dyDescent="0.25">
      <c r="A1390" s="244"/>
      <c r="B1390" s="243" t="s">
        <v>57</v>
      </c>
      <c r="C1390" s="341" t="s">
        <v>64</v>
      </c>
      <c r="D1390" s="341"/>
      <c r="E1390" s="341"/>
      <c r="F1390" s="245"/>
      <c r="G1390" s="246"/>
      <c r="H1390" s="246"/>
      <c r="I1390" s="246"/>
      <c r="J1390" s="249">
        <v>278.99</v>
      </c>
      <c r="K1390" s="248">
        <v>1.1499999999999999</v>
      </c>
      <c r="L1390" s="249">
        <v>96.25</v>
      </c>
      <c r="M1390" s="248">
        <v>49.45</v>
      </c>
      <c r="N1390" s="250">
        <v>4759.5600000000004</v>
      </c>
      <c r="EZ1390" s="149"/>
      <c r="FA1390" s="231"/>
      <c r="FB1390" s="231"/>
      <c r="FC1390" s="231"/>
      <c r="FD1390" s="231"/>
      <c r="FG1390" s="164" t="s">
        <v>64</v>
      </c>
      <c r="FJ1390" s="231"/>
      <c r="FL1390" s="231"/>
    </row>
    <row r="1391" spans="1:168" s="117" customFormat="1" ht="15" x14ac:dyDescent="0.25">
      <c r="A1391" s="244"/>
      <c r="B1391" s="243" t="s">
        <v>75</v>
      </c>
      <c r="C1391" s="341" t="s">
        <v>79</v>
      </c>
      <c r="D1391" s="341"/>
      <c r="E1391" s="341"/>
      <c r="F1391" s="245"/>
      <c r="G1391" s="246"/>
      <c r="H1391" s="246"/>
      <c r="I1391" s="246"/>
      <c r="J1391" s="249">
        <v>90.04</v>
      </c>
      <c r="K1391" s="248">
        <v>1.1499999999999999</v>
      </c>
      <c r="L1391" s="249">
        <v>31.06</v>
      </c>
      <c r="M1391" s="248">
        <v>14.53</v>
      </c>
      <c r="N1391" s="251">
        <v>451.3</v>
      </c>
      <c r="EZ1391" s="149"/>
      <c r="FA1391" s="231"/>
      <c r="FB1391" s="231"/>
      <c r="FC1391" s="231"/>
      <c r="FD1391" s="231"/>
      <c r="FG1391" s="164" t="s">
        <v>79</v>
      </c>
      <c r="FJ1391" s="231"/>
      <c r="FL1391" s="231"/>
    </row>
    <row r="1392" spans="1:168" s="117" customFormat="1" ht="15" x14ac:dyDescent="0.25">
      <c r="A1392" s="244"/>
      <c r="B1392" s="243" t="s">
        <v>80</v>
      </c>
      <c r="C1392" s="341" t="s">
        <v>81</v>
      </c>
      <c r="D1392" s="341"/>
      <c r="E1392" s="341"/>
      <c r="F1392" s="245"/>
      <c r="G1392" s="246"/>
      <c r="H1392" s="246"/>
      <c r="I1392" s="246"/>
      <c r="J1392" s="249">
        <v>5.0199999999999996</v>
      </c>
      <c r="K1392" s="248">
        <v>1.1499999999999999</v>
      </c>
      <c r="L1392" s="249">
        <v>1.73</v>
      </c>
      <c r="M1392" s="248">
        <v>49.45</v>
      </c>
      <c r="N1392" s="251">
        <v>85.55</v>
      </c>
      <c r="EZ1392" s="149"/>
      <c r="FA1392" s="231"/>
      <c r="FB1392" s="231"/>
      <c r="FC1392" s="231"/>
      <c r="FD1392" s="231"/>
      <c r="FG1392" s="164" t="s">
        <v>81</v>
      </c>
      <c r="FJ1392" s="231"/>
      <c r="FL1392" s="231"/>
    </row>
    <row r="1393" spans="1:168" s="117" customFormat="1" ht="15" x14ac:dyDescent="0.25">
      <c r="A1393" s="244"/>
      <c r="B1393" s="243" t="s">
        <v>82</v>
      </c>
      <c r="C1393" s="341" t="s">
        <v>83</v>
      </c>
      <c r="D1393" s="341"/>
      <c r="E1393" s="341"/>
      <c r="F1393" s="245"/>
      <c r="G1393" s="246"/>
      <c r="H1393" s="246"/>
      <c r="I1393" s="246"/>
      <c r="J1393" s="249">
        <v>37.630000000000003</v>
      </c>
      <c r="K1393" s="246"/>
      <c r="L1393" s="249">
        <v>11.29</v>
      </c>
      <c r="M1393" s="248">
        <v>9.1199999999999992</v>
      </c>
      <c r="N1393" s="251">
        <v>102.96</v>
      </c>
      <c r="EZ1393" s="149"/>
      <c r="FA1393" s="231"/>
      <c r="FB1393" s="231"/>
      <c r="FC1393" s="231"/>
      <c r="FD1393" s="231"/>
      <c r="FG1393" s="164" t="s">
        <v>83</v>
      </c>
      <c r="FJ1393" s="231"/>
      <c r="FL1393" s="231"/>
    </row>
    <row r="1394" spans="1:168" s="117" customFormat="1" ht="15" x14ac:dyDescent="0.25">
      <c r="A1394" s="252"/>
      <c r="B1394" s="243"/>
      <c r="C1394" s="341" t="s">
        <v>65</v>
      </c>
      <c r="D1394" s="341"/>
      <c r="E1394" s="341"/>
      <c r="F1394" s="245" t="s">
        <v>66</v>
      </c>
      <c r="G1394" s="248">
        <v>29.68</v>
      </c>
      <c r="H1394" s="248">
        <v>1.1499999999999999</v>
      </c>
      <c r="I1394" s="270">
        <v>10.239599999999999</v>
      </c>
      <c r="J1394" s="254"/>
      <c r="K1394" s="246"/>
      <c r="L1394" s="254"/>
      <c r="M1394" s="246"/>
      <c r="N1394" s="255"/>
      <c r="EZ1394" s="149"/>
      <c r="FA1394" s="231"/>
      <c r="FB1394" s="231"/>
      <c r="FC1394" s="231"/>
      <c r="FD1394" s="231"/>
      <c r="FH1394" s="164" t="s">
        <v>65</v>
      </c>
      <c r="FJ1394" s="231"/>
      <c r="FL1394" s="231"/>
    </row>
    <row r="1395" spans="1:168" s="117" customFormat="1" ht="15" x14ac:dyDescent="0.25">
      <c r="A1395" s="252"/>
      <c r="B1395" s="243"/>
      <c r="C1395" s="341" t="s">
        <v>84</v>
      </c>
      <c r="D1395" s="341"/>
      <c r="E1395" s="341"/>
      <c r="F1395" s="245" t="s">
        <v>66</v>
      </c>
      <c r="G1395" s="271">
        <v>0.4</v>
      </c>
      <c r="H1395" s="248">
        <v>1.1499999999999999</v>
      </c>
      <c r="I1395" s="269">
        <v>0.13800000000000001</v>
      </c>
      <c r="J1395" s="254"/>
      <c r="K1395" s="246"/>
      <c r="L1395" s="254"/>
      <c r="M1395" s="246"/>
      <c r="N1395" s="255"/>
      <c r="EZ1395" s="149"/>
      <c r="FA1395" s="231"/>
      <c r="FB1395" s="231"/>
      <c r="FC1395" s="231"/>
      <c r="FD1395" s="231"/>
      <c r="FH1395" s="164" t="s">
        <v>84</v>
      </c>
      <c r="FJ1395" s="231"/>
      <c r="FL1395" s="231"/>
    </row>
    <row r="1396" spans="1:168" s="117" customFormat="1" ht="15" x14ac:dyDescent="0.25">
      <c r="A1396" s="240"/>
      <c r="B1396" s="243"/>
      <c r="C1396" s="344" t="s">
        <v>67</v>
      </c>
      <c r="D1396" s="344"/>
      <c r="E1396" s="344"/>
      <c r="F1396" s="256"/>
      <c r="G1396" s="257"/>
      <c r="H1396" s="257"/>
      <c r="I1396" s="257"/>
      <c r="J1396" s="259">
        <v>406.66</v>
      </c>
      <c r="K1396" s="257"/>
      <c r="L1396" s="259">
        <v>138.6</v>
      </c>
      <c r="M1396" s="257"/>
      <c r="N1396" s="260">
        <v>5313.82</v>
      </c>
      <c r="EZ1396" s="149"/>
      <c r="FA1396" s="231"/>
      <c r="FB1396" s="231"/>
      <c r="FC1396" s="231"/>
      <c r="FD1396" s="231"/>
      <c r="FI1396" s="164" t="s">
        <v>67</v>
      </c>
      <c r="FJ1396" s="231"/>
      <c r="FL1396" s="231"/>
    </row>
    <row r="1397" spans="1:168" s="117" customFormat="1" ht="15" x14ac:dyDescent="0.25">
      <c r="A1397" s="252"/>
      <c r="B1397" s="243"/>
      <c r="C1397" s="341" t="s">
        <v>68</v>
      </c>
      <c r="D1397" s="341"/>
      <c r="E1397" s="341"/>
      <c r="F1397" s="245"/>
      <c r="G1397" s="246"/>
      <c r="H1397" s="246"/>
      <c r="I1397" s="246"/>
      <c r="J1397" s="254"/>
      <c r="K1397" s="246"/>
      <c r="L1397" s="249">
        <v>97.98</v>
      </c>
      <c r="M1397" s="246"/>
      <c r="N1397" s="250">
        <v>4845.1099999999997</v>
      </c>
      <c r="EZ1397" s="149"/>
      <c r="FA1397" s="231"/>
      <c r="FB1397" s="231"/>
      <c r="FC1397" s="231"/>
      <c r="FD1397" s="231"/>
      <c r="FH1397" s="164" t="s">
        <v>68</v>
      </c>
      <c r="FJ1397" s="231"/>
      <c r="FL1397" s="231"/>
    </row>
    <row r="1398" spans="1:168" s="117" customFormat="1" ht="23.25" x14ac:dyDescent="0.25">
      <c r="A1398" s="252"/>
      <c r="B1398" s="243" t="s">
        <v>649</v>
      </c>
      <c r="C1398" s="341" t="s">
        <v>650</v>
      </c>
      <c r="D1398" s="341"/>
      <c r="E1398" s="341"/>
      <c r="F1398" s="245" t="s">
        <v>71</v>
      </c>
      <c r="G1398" s="261">
        <v>97</v>
      </c>
      <c r="H1398" s="246"/>
      <c r="I1398" s="261">
        <v>97</v>
      </c>
      <c r="J1398" s="254"/>
      <c r="K1398" s="246"/>
      <c r="L1398" s="249">
        <v>95.04</v>
      </c>
      <c r="M1398" s="246"/>
      <c r="N1398" s="250">
        <v>4699.76</v>
      </c>
      <c r="EZ1398" s="149"/>
      <c r="FA1398" s="231"/>
      <c r="FB1398" s="231"/>
      <c r="FC1398" s="231"/>
      <c r="FD1398" s="231"/>
      <c r="FH1398" s="164" t="s">
        <v>650</v>
      </c>
      <c r="FJ1398" s="231"/>
      <c r="FL1398" s="231"/>
    </row>
    <row r="1399" spans="1:168" s="117" customFormat="1" ht="23.25" x14ac:dyDescent="0.25">
      <c r="A1399" s="252"/>
      <c r="B1399" s="243" t="s">
        <v>651</v>
      </c>
      <c r="C1399" s="341" t="s">
        <v>652</v>
      </c>
      <c r="D1399" s="341"/>
      <c r="E1399" s="341"/>
      <c r="F1399" s="245" t="s">
        <v>71</v>
      </c>
      <c r="G1399" s="261">
        <v>51</v>
      </c>
      <c r="H1399" s="246"/>
      <c r="I1399" s="261">
        <v>51</v>
      </c>
      <c r="J1399" s="254"/>
      <c r="K1399" s="246"/>
      <c r="L1399" s="249">
        <v>49.97</v>
      </c>
      <c r="M1399" s="246"/>
      <c r="N1399" s="250">
        <v>2471.0100000000002</v>
      </c>
      <c r="EZ1399" s="149"/>
      <c r="FA1399" s="231"/>
      <c r="FB1399" s="231"/>
      <c r="FC1399" s="231"/>
      <c r="FD1399" s="231"/>
      <c r="FH1399" s="164" t="s">
        <v>652</v>
      </c>
      <c r="FJ1399" s="231"/>
      <c r="FL1399" s="231"/>
    </row>
    <row r="1400" spans="1:168" s="117" customFormat="1" ht="15" x14ac:dyDescent="0.25">
      <c r="A1400" s="262"/>
      <c r="B1400" s="263"/>
      <c r="C1400" s="342" t="s">
        <v>74</v>
      </c>
      <c r="D1400" s="342"/>
      <c r="E1400" s="342"/>
      <c r="F1400" s="234"/>
      <c r="G1400" s="235"/>
      <c r="H1400" s="235"/>
      <c r="I1400" s="235"/>
      <c r="J1400" s="238"/>
      <c r="K1400" s="235"/>
      <c r="L1400" s="264">
        <v>283.61</v>
      </c>
      <c r="M1400" s="257"/>
      <c r="N1400" s="265">
        <v>12484.59</v>
      </c>
      <c r="EZ1400" s="149"/>
      <c r="FA1400" s="231"/>
      <c r="FB1400" s="231"/>
      <c r="FC1400" s="231"/>
      <c r="FD1400" s="231"/>
      <c r="FJ1400" s="231" t="s">
        <v>74</v>
      </c>
      <c r="FL1400" s="231"/>
    </row>
    <row r="1401" spans="1:168" s="117" customFormat="1" ht="45" x14ac:dyDescent="0.25">
      <c r="A1401" s="232" t="s">
        <v>878</v>
      </c>
      <c r="B1401" s="233" t="s">
        <v>583</v>
      </c>
      <c r="C1401" s="342" t="s">
        <v>584</v>
      </c>
      <c r="D1401" s="342"/>
      <c r="E1401" s="342"/>
      <c r="F1401" s="234" t="s">
        <v>290</v>
      </c>
      <c r="G1401" s="235">
        <v>30.6</v>
      </c>
      <c r="H1401" s="236">
        <v>1</v>
      </c>
      <c r="I1401" s="277">
        <v>30.6</v>
      </c>
      <c r="J1401" s="264">
        <v>169.63</v>
      </c>
      <c r="K1401" s="266">
        <v>1.04236</v>
      </c>
      <c r="L1401" s="267">
        <v>5410.56</v>
      </c>
      <c r="M1401" s="268">
        <v>9.1199999999999992</v>
      </c>
      <c r="N1401" s="265">
        <v>49344.31</v>
      </c>
      <c r="EZ1401" s="149"/>
      <c r="FA1401" s="231"/>
      <c r="FB1401" s="231" t="s">
        <v>584</v>
      </c>
      <c r="FC1401" s="231" t="s">
        <v>9</v>
      </c>
      <c r="FD1401" s="231" t="s">
        <v>9</v>
      </c>
      <c r="FJ1401" s="231"/>
      <c r="FL1401" s="231"/>
    </row>
    <row r="1402" spans="1:168" s="117" customFormat="1" ht="15" x14ac:dyDescent="0.25">
      <c r="A1402" s="240"/>
      <c r="B1402" s="241"/>
      <c r="C1402" s="341" t="s">
        <v>686</v>
      </c>
      <c r="D1402" s="341"/>
      <c r="E1402" s="341"/>
      <c r="F1402" s="341"/>
      <c r="G1402" s="341"/>
      <c r="H1402" s="341"/>
      <c r="I1402" s="341"/>
      <c r="J1402" s="341"/>
      <c r="K1402" s="341"/>
      <c r="L1402" s="341"/>
      <c r="M1402" s="341"/>
      <c r="N1402" s="343"/>
      <c r="EZ1402" s="149"/>
      <c r="FA1402" s="231"/>
      <c r="FB1402" s="231"/>
      <c r="FC1402" s="231"/>
      <c r="FD1402" s="231"/>
      <c r="FE1402" s="164" t="s">
        <v>686</v>
      </c>
      <c r="FJ1402" s="231"/>
      <c r="FL1402" s="231"/>
    </row>
    <row r="1403" spans="1:168" s="117" customFormat="1" ht="15" x14ac:dyDescent="0.25">
      <c r="A1403" s="240"/>
      <c r="B1403" s="241"/>
      <c r="C1403" s="341" t="s">
        <v>687</v>
      </c>
      <c r="D1403" s="341"/>
      <c r="E1403" s="341"/>
      <c r="F1403" s="341"/>
      <c r="G1403" s="341"/>
      <c r="H1403" s="341"/>
      <c r="I1403" s="341"/>
      <c r="J1403" s="341"/>
      <c r="K1403" s="341"/>
      <c r="L1403" s="341"/>
      <c r="M1403" s="341"/>
      <c r="N1403" s="343"/>
      <c r="EZ1403" s="149"/>
      <c r="FA1403" s="231"/>
      <c r="FB1403" s="231"/>
      <c r="FC1403" s="231"/>
      <c r="FD1403" s="231"/>
      <c r="FJ1403" s="231"/>
      <c r="FK1403" s="164" t="s">
        <v>687</v>
      </c>
      <c r="FL1403" s="231"/>
    </row>
    <row r="1404" spans="1:168" s="117" customFormat="1" ht="15" x14ac:dyDescent="0.25">
      <c r="A1404" s="242"/>
      <c r="B1404" s="243"/>
      <c r="C1404" s="336" t="s">
        <v>631</v>
      </c>
      <c r="D1404" s="336"/>
      <c r="E1404" s="336"/>
      <c r="F1404" s="336"/>
      <c r="G1404" s="336"/>
      <c r="H1404" s="336"/>
      <c r="I1404" s="336"/>
      <c r="J1404" s="336"/>
      <c r="K1404" s="336"/>
      <c r="L1404" s="336"/>
      <c r="M1404" s="336"/>
      <c r="N1404" s="345"/>
      <c r="EZ1404" s="149"/>
      <c r="FA1404" s="231"/>
      <c r="FB1404" s="231"/>
      <c r="FC1404" s="231"/>
      <c r="FD1404" s="231"/>
      <c r="FF1404" s="164" t="s">
        <v>631</v>
      </c>
      <c r="FJ1404" s="231"/>
      <c r="FL1404" s="231"/>
    </row>
    <row r="1405" spans="1:168" s="117" customFormat="1" ht="15" x14ac:dyDescent="0.25">
      <c r="A1405" s="242"/>
      <c r="B1405" s="243"/>
      <c r="C1405" s="336" t="s">
        <v>632</v>
      </c>
      <c r="D1405" s="336"/>
      <c r="E1405" s="336"/>
      <c r="F1405" s="336"/>
      <c r="G1405" s="336"/>
      <c r="H1405" s="336"/>
      <c r="I1405" s="336"/>
      <c r="J1405" s="336"/>
      <c r="K1405" s="336"/>
      <c r="L1405" s="336"/>
      <c r="M1405" s="336"/>
      <c r="N1405" s="345"/>
      <c r="EZ1405" s="149"/>
      <c r="FA1405" s="231"/>
      <c r="FB1405" s="231"/>
      <c r="FC1405" s="231"/>
      <c r="FD1405" s="231"/>
      <c r="FF1405" s="164" t="s">
        <v>632</v>
      </c>
      <c r="FJ1405" s="231"/>
      <c r="FL1405" s="231"/>
    </row>
    <row r="1406" spans="1:168" s="117" customFormat="1" ht="15" x14ac:dyDescent="0.25">
      <c r="A1406" s="262"/>
      <c r="B1406" s="263"/>
      <c r="C1406" s="342" t="s">
        <v>74</v>
      </c>
      <c r="D1406" s="342"/>
      <c r="E1406" s="342"/>
      <c r="F1406" s="234"/>
      <c r="G1406" s="235"/>
      <c r="H1406" s="235"/>
      <c r="I1406" s="235"/>
      <c r="J1406" s="238"/>
      <c r="K1406" s="235"/>
      <c r="L1406" s="267">
        <v>5410.56</v>
      </c>
      <c r="M1406" s="257"/>
      <c r="N1406" s="265">
        <v>49344.31</v>
      </c>
      <c r="EZ1406" s="149"/>
      <c r="FA1406" s="231"/>
      <c r="FB1406" s="231"/>
      <c r="FC1406" s="231"/>
      <c r="FD1406" s="231"/>
      <c r="FJ1406" s="231" t="s">
        <v>74</v>
      </c>
      <c r="FL1406" s="231"/>
    </row>
    <row r="1407" spans="1:168" s="117" customFormat="1" ht="23.25" x14ac:dyDescent="0.25">
      <c r="A1407" s="232" t="s">
        <v>879</v>
      </c>
      <c r="B1407" s="233" t="s">
        <v>688</v>
      </c>
      <c r="C1407" s="342" t="s">
        <v>689</v>
      </c>
      <c r="D1407" s="342"/>
      <c r="E1407" s="342"/>
      <c r="F1407" s="234" t="s">
        <v>635</v>
      </c>
      <c r="G1407" s="235">
        <v>4.2000000000000003E-2</v>
      </c>
      <c r="H1407" s="236">
        <v>1</v>
      </c>
      <c r="I1407" s="273">
        <v>4.2000000000000003E-2</v>
      </c>
      <c r="J1407" s="238"/>
      <c r="K1407" s="235"/>
      <c r="L1407" s="238"/>
      <c r="M1407" s="235"/>
      <c r="N1407" s="239"/>
      <c r="EZ1407" s="149"/>
      <c r="FA1407" s="231"/>
      <c r="FB1407" s="231" t="s">
        <v>689</v>
      </c>
      <c r="FC1407" s="231" t="s">
        <v>9</v>
      </c>
      <c r="FD1407" s="231" t="s">
        <v>9</v>
      </c>
      <c r="FJ1407" s="231"/>
      <c r="FL1407" s="231"/>
    </row>
    <row r="1408" spans="1:168" s="117" customFormat="1" ht="15" x14ac:dyDescent="0.25">
      <c r="A1408" s="240"/>
      <c r="B1408" s="241"/>
      <c r="C1408" s="341" t="s">
        <v>690</v>
      </c>
      <c r="D1408" s="341"/>
      <c r="E1408" s="341"/>
      <c r="F1408" s="341"/>
      <c r="G1408" s="341"/>
      <c r="H1408" s="341"/>
      <c r="I1408" s="341"/>
      <c r="J1408" s="341"/>
      <c r="K1408" s="341"/>
      <c r="L1408" s="341"/>
      <c r="M1408" s="341"/>
      <c r="N1408" s="343"/>
      <c r="EZ1408" s="149"/>
      <c r="FA1408" s="231"/>
      <c r="FB1408" s="231"/>
      <c r="FC1408" s="231"/>
      <c r="FD1408" s="231"/>
      <c r="FE1408" s="164" t="s">
        <v>690</v>
      </c>
      <c r="FJ1408" s="231"/>
      <c r="FL1408" s="231"/>
    </row>
    <row r="1409" spans="1:168" s="117" customFormat="1" ht="68.25" x14ac:dyDescent="0.25">
      <c r="A1409" s="242"/>
      <c r="B1409" s="243" t="s">
        <v>624</v>
      </c>
      <c r="C1409" s="336" t="s">
        <v>625</v>
      </c>
      <c r="D1409" s="336"/>
      <c r="E1409" s="336"/>
      <c r="F1409" s="336"/>
      <c r="G1409" s="336"/>
      <c r="H1409" s="336"/>
      <c r="I1409" s="336"/>
      <c r="J1409" s="336"/>
      <c r="K1409" s="336"/>
      <c r="L1409" s="336"/>
      <c r="M1409" s="336"/>
      <c r="N1409" s="345"/>
      <c r="EZ1409" s="149"/>
      <c r="FA1409" s="231"/>
      <c r="FB1409" s="231"/>
      <c r="FC1409" s="231"/>
      <c r="FD1409" s="231"/>
      <c r="FF1409" s="164" t="s">
        <v>625</v>
      </c>
      <c r="FJ1409" s="231"/>
      <c r="FL1409" s="231"/>
    </row>
    <row r="1410" spans="1:168" s="117" customFormat="1" ht="15" x14ac:dyDescent="0.25">
      <c r="A1410" s="244"/>
      <c r="B1410" s="243" t="s">
        <v>57</v>
      </c>
      <c r="C1410" s="341" t="s">
        <v>64</v>
      </c>
      <c r="D1410" s="341"/>
      <c r="E1410" s="341"/>
      <c r="F1410" s="245"/>
      <c r="G1410" s="246"/>
      <c r="H1410" s="246"/>
      <c r="I1410" s="246"/>
      <c r="J1410" s="249">
        <v>566.05999999999995</v>
      </c>
      <c r="K1410" s="248">
        <v>1.1499999999999999</v>
      </c>
      <c r="L1410" s="249">
        <v>27.34</v>
      </c>
      <c r="M1410" s="248">
        <v>49.45</v>
      </c>
      <c r="N1410" s="250">
        <v>1351.96</v>
      </c>
      <c r="EZ1410" s="149"/>
      <c r="FA1410" s="231"/>
      <c r="FB1410" s="231"/>
      <c r="FC1410" s="231"/>
      <c r="FD1410" s="231"/>
      <c r="FG1410" s="164" t="s">
        <v>64</v>
      </c>
      <c r="FJ1410" s="231"/>
      <c r="FL1410" s="231"/>
    </row>
    <row r="1411" spans="1:168" s="117" customFormat="1" ht="15" x14ac:dyDescent="0.25">
      <c r="A1411" s="244"/>
      <c r="B1411" s="243" t="s">
        <v>75</v>
      </c>
      <c r="C1411" s="341" t="s">
        <v>79</v>
      </c>
      <c r="D1411" s="341"/>
      <c r="E1411" s="341"/>
      <c r="F1411" s="245"/>
      <c r="G1411" s="246"/>
      <c r="H1411" s="246"/>
      <c r="I1411" s="246"/>
      <c r="J1411" s="249">
        <v>188.94</v>
      </c>
      <c r="K1411" s="248">
        <v>1.1499999999999999</v>
      </c>
      <c r="L1411" s="249">
        <v>9.1300000000000008</v>
      </c>
      <c r="M1411" s="248">
        <v>14.53</v>
      </c>
      <c r="N1411" s="251">
        <v>132.66</v>
      </c>
      <c r="EZ1411" s="149"/>
      <c r="FA1411" s="231"/>
      <c r="FB1411" s="231"/>
      <c r="FC1411" s="231"/>
      <c r="FD1411" s="231"/>
      <c r="FG1411" s="164" t="s">
        <v>79</v>
      </c>
      <c r="FJ1411" s="231"/>
      <c r="FL1411" s="231"/>
    </row>
    <row r="1412" spans="1:168" s="117" customFormat="1" ht="15" x14ac:dyDescent="0.25">
      <c r="A1412" s="244"/>
      <c r="B1412" s="243" t="s">
        <v>80</v>
      </c>
      <c r="C1412" s="341" t="s">
        <v>81</v>
      </c>
      <c r="D1412" s="341"/>
      <c r="E1412" s="341"/>
      <c r="F1412" s="245"/>
      <c r="G1412" s="246"/>
      <c r="H1412" s="246"/>
      <c r="I1412" s="246"/>
      <c r="J1412" s="249">
        <v>3.02</v>
      </c>
      <c r="K1412" s="248">
        <v>1.1499999999999999</v>
      </c>
      <c r="L1412" s="249">
        <v>0.15</v>
      </c>
      <c r="M1412" s="248">
        <v>49.45</v>
      </c>
      <c r="N1412" s="251">
        <v>7.42</v>
      </c>
      <c r="EZ1412" s="149"/>
      <c r="FA1412" s="231"/>
      <c r="FB1412" s="231"/>
      <c r="FC1412" s="231"/>
      <c r="FD1412" s="231"/>
      <c r="FG1412" s="164" t="s">
        <v>81</v>
      </c>
      <c r="FJ1412" s="231"/>
      <c r="FL1412" s="231"/>
    </row>
    <row r="1413" spans="1:168" s="117" customFormat="1" ht="15" x14ac:dyDescent="0.25">
      <c r="A1413" s="244"/>
      <c r="B1413" s="243" t="s">
        <v>82</v>
      </c>
      <c r="C1413" s="341" t="s">
        <v>83</v>
      </c>
      <c r="D1413" s="341"/>
      <c r="E1413" s="341"/>
      <c r="F1413" s="245"/>
      <c r="G1413" s="246"/>
      <c r="H1413" s="246"/>
      <c r="I1413" s="246"/>
      <c r="J1413" s="249">
        <v>63.71</v>
      </c>
      <c r="K1413" s="246"/>
      <c r="L1413" s="249">
        <v>2.68</v>
      </c>
      <c r="M1413" s="248">
        <v>9.1199999999999992</v>
      </c>
      <c r="N1413" s="251">
        <v>24.44</v>
      </c>
      <c r="EZ1413" s="149"/>
      <c r="FA1413" s="231"/>
      <c r="FB1413" s="231"/>
      <c r="FC1413" s="231"/>
      <c r="FD1413" s="231"/>
      <c r="FG1413" s="164" t="s">
        <v>83</v>
      </c>
      <c r="FJ1413" s="231"/>
      <c r="FL1413" s="231"/>
    </row>
    <row r="1414" spans="1:168" s="117" customFormat="1" ht="15" x14ac:dyDescent="0.25">
      <c r="A1414" s="252"/>
      <c r="B1414" s="243"/>
      <c r="C1414" s="341" t="s">
        <v>65</v>
      </c>
      <c r="D1414" s="341"/>
      <c r="E1414" s="341"/>
      <c r="F1414" s="245" t="s">
        <v>66</v>
      </c>
      <c r="G1414" s="248">
        <v>62.41</v>
      </c>
      <c r="H1414" s="248">
        <v>1.1499999999999999</v>
      </c>
      <c r="I1414" s="274">
        <v>3.0144030000000002</v>
      </c>
      <c r="J1414" s="254"/>
      <c r="K1414" s="246"/>
      <c r="L1414" s="254"/>
      <c r="M1414" s="246"/>
      <c r="N1414" s="255"/>
      <c r="EZ1414" s="149"/>
      <c r="FA1414" s="231"/>
      <c r="FB1414" s="231"/>
      <c r="FC1414" s="231"/>
      <c r="FD1414" s="231"/>
      <c r="FH1414" s="164" t="s">
        <v>65</v>
      </c>
      <c r="FJ1414" s="231"/>
      <c r="FL1414" s="231"/>
    </row>
    <row r="1415" spans="1:168" s="117" customFormat="1" ht="15" x14ac:dyDescent="0.25">
      <c r="A1415" s="252"/>
      <c r="B1415" s="243"/>
      <c r="C1415" s="341" t="s">
        <v>84</v>
      </c>
      <c r="D1415" s="341"/>
      <c r="E1415" s="341"/>
      <c r="F1415" s="245" t="s">
        <v>66</v>
      </c>
      <c r="G1415" s="248">
        <v>0.26</v>
      </c>
      <c r="H1415" s="248">
        <v>1.1499999999999999</v>
      </c>
      <c r="I1415" s="274">
        <v>1.2558E-2</v>
      </c>
      <c r="J1415" s="254"/>
      <c r="K1415" s="246"/>
      <c r="L1415" s="254"/>
      <c r="M1415" s="246"/>
      <c r="N1415" s="255"/>
      <c r="EZ1415" s="149"/>
      <c r="FA1415" s="231"/>
      <c r="FB1415" s="231"/>
      <c r="FC1415" s="231"/>
      <c r="FD1415" s="231"/>
      <c r="FH1415" s="164" t="s">
        <v>84</v>
      </c>
      <c r="FJ1415" s="231"/>
      <c r="FL1415" s="231"/>
    </row>
    <row r="1416" spans="1:168" s="117" customFormat="1" ht="15" x14ac:dyDescent="0.25">
      <c r="A1416" s="240"/>
      <c r="B1416" s="243"/>
      <c r="C1416" s="344" t="s">
        <v>67</v>
      </c>
      <c r="D1416" s="344"/>
      <c r="E1416" s="344"/>
      <c r="F1416" s="256"/>
      <c r="G1416" s="257"/>
      <c r="H1416" s="257"/>
      <c r="I1416" s="257"/>
      <c r="J1416" s="259">
        <v>818.71</v>
      </c>
      <c r="K1416" s="257"/>
      <c r="L1416" s="259">
        <v>39.15</v>
      </c>
      <c r="M1416" s="257"/>
      <c r="N1416" s="260">
        <v>1509.06</v>
      </c>
      <c r="EZ1416" s="149"/>
      <c r="FA1416" s="231"/>
      <c r="FB1416" s="231"/>
      <c r="FC1416" s="231"/>
      <c r="FD1416" s="231"/>
      <c r="FI1416" s="164" t="s">
        <v>67</v>
      </c>
      <c r="FJ1416" s="231"/>
      <c r="FL1416" s="231"/>
    </row>
    <row r="1417" spans="1:168" s="117" customFormat="1" ht="15" x14ac:dyDescent="0.25">
      <c r="A1417" s="252"/>
      <c r="B1417" s="243"/>
      <c r="C1417" s="341" t="s">
        <v>68</v>
      </c>
      <c r="D1417" s="341"/>
      <c r="E1417" s="341"/>
      <c r="F1417" s="245"/>
      <c r="G1417" s="246"/>
      <c r="H1417" s="246"/>
      <c r="I1417" s="246"/>
      <c r="J1417" s="254"/>
      <c r="K1417" s="246"/>
      <c r="L1417" s="249">
        <v>27.49</v>
      </c>
      <c r="M1417" s="246"/>
      <c r="N1417" s="250">
        <v>1359.38</v>
      </c>
      <c r="EZ1417" s="149"/>
      <c r="FA1417" s="231"/>
      <c r="FB1417" s="231"/>
      <c r="FC1417" s="231"/>
      <c r="FD1417" s="231"/>
      <c r="FH1417" s="164" t="s">
        <v>68</v>
      </c>
      <c r="FJ1417" s="231"/>
      <c r="FL1417" s="231"/>
    </row>
    <row r="1418" spans="1:168" s="117" customFormat="1" ht="15" x14ac:dyDescent="0.25">
      <c r="A1418" s="252"/>
      <c r="B1418" s="243" t="s">
        <v>691</v>
      </c>
      <c r="C1418" s="341" t="s">
        <v>692</v>
      </c>
      <c r="D1418" s="341"/>
      <c r="E1418" s="341"/>
      <c r="F1418" s="245" t="s">
        <v>71</v>
      </c>
      <c r="G1418" s="261">
        <v>97</v>
      </c>
      <c r="H1418" s="246"/>
      <c r="I1418" s="261">
        <v>97</v>
      </c>
      <c r="J1418" s="254"/>
      <c r="K1418" s="246"/>
      <c r="L1418" s="249">
        <v>26.67</v>
      </c>
      <c r="M1418" s="246"/>
      <c r="N1418" s="250">
        <v>1318.6</v>
      </c>
      <c r="EZ1418" s="149"/>
      <c r="FA1418" s="231"/>
      <c r="FB1418" s="231"/>
      <c r="FC1418" s="231"/>
      <c r="FD1418" s="231"/>
      <c r="FH1418" s="164" t="s">
        <v>692</v>
      </c>
      <c r="FJ1418" s="231"/>
      <c r="FL1418" s="231"/>
    </row>
    <row r="1419" spans="1:168" s="117" customFormat="1" ht="22.5" x14ac:dyDescent="0.25">
      <c r="A1419" s="252"/>
      <c r="B1419" s="243" t="s">
        <v>693</v>
      </c>
      <c r="C1419" s="341" t="s">
        <v>694</v>
      </c>
      <c r="D1419" s="341"/>
      <c r="E1419" s="341"/>
      <c r="F1419" s="245" t="s">
        <v>71</v>
      </c>
      <c r="G1419" s="261">
        <v>55</v>
      </c>
      <c r="H1419" s="248">
        <v>0.85</v>
      </c>
      <c r="I1419" s="248">
        <v>46.75</v>
      </c>
      <c r="J1419" s="254"/>
      <c r="K1419" s="246"/>
      <c r="L1419" s="249">
        <v>12.85</v>
      </c>
      <c r="M1419" s="246"/>
      <c r="N1419" s="251">
        <v>635.51</v>
      </c>
      <c r="EZ1419" s="149"/>
      <c r="FA1419" s="231"/>
      <c r="FB1419" s="231"/>
      <c r="FC1419" s="231"/>
      <c r="FD1419" s="231"/>
      <c r="FH1419" s="164" t="s">
        <v>694</v>
      </c>
      <c r="FJ1419" s="231"/>
      <c r="FL1419" s="231"/>
    </row>
    <row r="1420" spans="1:168" s="117" customFormat="1" ht="15" x14ac:dyDescent="0.25">
      <c r="A1420" s="262"/>
      <c r="B1420" s="263"/>
      <c r="C1420" s="342" t="s">
        <v>74</v>
      </c>
      <c r="D1420" s="342"/>
      <c r="E1420" s="342"/>
      <c r="F1420" s="234"/>
      <c r="G1420" s="235"/>
      <c r="H1420" s="235"/>
      <c r="I1420" s="235"/>
      <c r="J1420" s="238"/>
      <c r="K1420" s="235"/>
      <c r="L1420" s="264">
        <v>78.67</v>
      </c>
      <c r="M1420" s="257"/>
      <c r="N1420" s="265">
        <v>3463.17</v>
      </c>
      <c r="EZ1420" s="149"/>
      <c r="FA1420" s="231"/>
      <c r="FB1420" s="231"/>
      <c r="FC1420" s="231"/>
      <c r="FD1420" s="231"/>
      <c r="FJ1420" s="231" t="s">
        <v>74</v>
      </c>
      <c r="FL1420" s="231"/>
    </row>
    <row r="1421" spans="1:168" s="117" customFormat="1" ht="33.75" x14ac:dyDescent="0.25">
      <c r="A1421" s="232" t="s">
        <v>880</v>
      </c>
      <c r="B1421" s="233" t="s">
        <v>585</v>
      </c>
      <c r="C1421" s="342" t="s">
        <v>586</v>
      </c>
      <c r="D1421" s="342"/>
      <c r="E1421" s="342"/>
      <c r="F1421" s="234" t="s">
        <v>484</v>
      </c>
      <c r="G1421" s="235">
        <v>6.3</v>
      </c>
      <c r="H1421" s="236">
        <v>1</v>
      </c>
      <c r="I1421" s="277">
        <v>6.3</v>
      </c>
      <c r="J1421" s="264">
        <v>174.98</v>
      </c>
      <c r="K1421" s="266">
        <v>1.04236</v>
      </c>
      <c r="L1421" s="267">
        <v>1149.07</v>
      </c>
      <c r="M1421" s="268">
        <v>9.1199999999999992</v>
      </c>
      <c r="N1421" s="265">
        <v>10479.52</v>
      </c>
      <c r="EZ1421" s="149"/>
      <c r="FA1421" s="231"/>
      <c r="FB1421" s="231" t="s">
        <v>586</v>
      </c>
      <c r="FC1421" s="231" t="s">
        <v>9</v>
      </c>
      <c r="FD1421" s="231" t="s">
        <v>9</v>
      </c>
      <c r="FJ1421" s="231"/>
      <c r="FL1421" s="231"/>
    </row>
    <row r="1422" spans="1:168" s="117" customFormat="1" ht="15" x14ac:dyDescent="0.25">
      <c r="A1422" s="240"/>
      <c r="B1422" s="241"/>
      <c r="C1422" s="341" t="s">
        <v>695</v>
      </c>
      <c r="D1422" s="341"/>
      <c r="E1422" s="341"/>
      <c r="F1422" s="341"/>
      <c r="G1422" s="341"/>
      <c r="H1422" s="341"/>
      <c r="I1422" s="341"/>
      <c r="J1422" s="341"/>
      <c r="K1422" s="341"/>
      <c r="L1422" s="341"/>
      <c r="M1422" s="341"/>
      <c r="N1422" s="343"/>
      <c r="EZ1422" s="149"/>
      <c r="FA1422" s="231"/>
      <c r="FB1422" s="231"/>
      <c r="FC1422" s="231"/>
      <c r="FD1422" s="231"/>
      <c r="FJ1422" s="231"/>
      <c r="FK1422" s="164" t="s">
        <v>695</v>
      </c>
      <c r="FL1422" s="231"/>
    </row>
    <row r="1423" spans="1:168" s="117" customFormat="1" ht="15" x14ac:dyDescent="0.25">
      <c r="A1423" s="242"/>
      <c r="B1423" s="243"/>
      <c r="C1423" s="336" t="s">
        <v>631</v>
      </c>
      <c r="D1423" s="336"/>
      <c r="E1423" s="336"/>
      <c r="F1423" s="336"/>
      <c r="G1423" s="336"/>
      <c r="H1423" s="336"/>
      <c r="I1423" s="336"/>
      <c r="J1423" s="336"/>
      <c r="K1423" s="336"/>
      <c r="L1423" s="336"/>
      <c r="M1423" s="336"/>
      <c r="N1423" s="345"/>
      <c r="EZ1423" s="149"/>
      <c r="FA1423" s="231"/>
      <c r="FB1423" s="231"/>
      <c r="FC1423" s="231"/>
      <c r="FD1423" s="231"/>
      <c r="FF1423" s="164" t="s">
        <v>631</v>
      </c>
      <c r="FJ1423" s="231"/>
      <c r="FL1423" s="231"/>
    </row>
    <row r="1424" spans="1:168" s="117" customFormat="1" ht="15" x14ac:dyDescent="0.25">
      <c r="A1424" s="242"/>
      <c r="B1424" s="243"/>
      <c r="C1424" s="336" t="s">
        <v>632</v>
      </c>
      <c r="D1424" s="336"/>
      <c r="E1424" s="336"/>
      <c r="F1424" s="336"/>
      <c r="G1424" s="336"/>
      <c r="H1424" s="336"/>
      <c r="I1424" s="336"/>
      <c r="J1424" s="336"/>
      <c r="K1424" s="336"/>
      <c r="L1424" s="336"/>
      <c r="M1424" s="336"/>
      <c r="N1424" s="345"/>
      <c r="EZ1424" s="149"/>
      <c r="FA1424" s="231"/>
      <c r="FB1424" s="231"/>
      <c r="FC1424" s="231"/>
      <c r="FD1424" s="231"/>
      <c r="FF1424" s="164" t="s">
        <v>632</v>
      </c>
      <c r="FJ1424" s="231"/>
      <c r="FL1424" s="231"/>
    </row>
    <row r="1425" spans="1:168" s="117" customFormat="1" ht="15" x14ac:dyDescent="0.25">
      <c r="A1425" s="262"/>
      <c r="B1425" s="263"/>
      <c r="C1425" s="342" t="s">
        <v>74</v>
      </c>
      <c r="D1425" s="342"/>
      <c r="E1425" s="342"/>
      <c r="F1425" s="234"/>
      <c r="G1425" s="235"/>
      <c r="H1425" s="235"/>
      <c r="I1425" s="235"/>
      <c r="J1425" s="238"/>
      <c r="K1425" s="235"/>
      <c r="L1425" s="267">
        <v>1149.07</v>
      </c>
      <c r="M1425" s="257"/>
      <c r="N1425" s="265">
        <v>10479.52</v>
      </c>
      <c r="EZ1425" s="149"/>
      <c r="FA1425" s="231"/>
      <c r="FB1425" s="231"/>
      <c r="FC1425" s="231"/>
      <c r="FD1425" s="231"/>
      <c r="FJ1425" s="231" t="s">
        <v>74</v>
      </c>
      <c r="FL1425" s="231"/>
    </row>
    <row r="1426" spans="1:168" s="117" customFormat="1" ht="45.75" x14ac:dyDescent="0.25">
      <c r="A1426" s="232" t="s">
        <v>881</v>
      </c>
      <c r="B1426" s="233" t="s">
        <v>683</v>
      </c>
      <c r="C1426" s="342" t="s">
        <v>834</v>
      </c>
      <c r="D1426" s="342"/>
      <c r="E1426" s="342"/>
      <c r="F1426" s="234" t="s">
        <v>647</v>
      </c>
      <c r="G1426" s="235">
        <v>2.16</v>
      </c>
      <c r="H1426" s="236">
        <v>1</v>
      </c>
      <c r="I1426" s="268">
        <v>2.16</v>
      </c>
      <c r="J1426" s="238"/>
      <c r="K1426" s="235"/>
      <c r="L1426" s="238"/>
      <c r="M1426" s="235"/>
      <c r="N1426" s="239"/>
      <c r="EZ1426" s="149"/>
      <c r="FA1426" s="231"/>
      <c r="FB1426" s="231" t="s">
        <v>834</v>
      </c>
      <c r="FC1426" s="231" t="s">
        <v>9</v>
      </c>
      <c r="FD1426" s="231" t="s">
        <v>9</v>
      </c>
      <c r="FJ1426" s="231"/>
      <c r="FL1426" s="231"/>
    </row>
    <row r="1427" spans="1:168" s="117" customFormat="1" ht="15" x14ac:dyDescent="0.25">
      <c r="A1427" s="240"/>
      <c r="B1427" s="241"/>
      <c r="C1427" s="341" t="s">
        <v>830</v>
      </c>
      <c r="D1427" s="341"/>
      <c r="E1427" s="341"/>
      <c r="F1427" s="341"/>
      <c r="G1427" s="341"/>
      <c r="H1427" s="341"/>
      <c r="I1427" s="341"/>
      <c r="J1427" s="341"/>
      <c r="K1427" s="341"/>
      <c r="L1427" s="341"/>
      <c r="M1427" s="341"/>
      <c r="N1427" s="343"/>
      <c r="EZ1427" s="149"/>
      <c r="FA1427" s="231"/>
      <c r="FB1427" s="231"/>
      <c r="FC1427" s="231"/>
      <c r="FD1427" s="231"/>
      <c r="FE1427" s="164" t="s">
        <v>830</v>
      </c>
      <c r="FJ1427" s="231"/>
      <c r="FL1427" s="231"/>
    </row>
    <row r="1428" spans="1:168" s="117" customFormat="1" ht="68.25" x14ac:dyDescent="0.25">
      <c r="A1428" s="242"/>
      <c r="B1428" s="243" t="s">
        <v>624</v>
      </c>
      <c r="C1428" s="336" t="s">
        <v>625</v>
      </c>
      <c r="D1428" s="336"/>
      <c r="E1428" s="336"/>
      <c r="F1428" s="336"/>
      <c r="G1428" s="336"/>
      <c r="H1428" s="336"/>
      <c r="I1428" s="336"/>
      <c r="J1428" s="336"/>
      <c r="K1428" s="336"/>
      <c r="L1428" s="336"/>
      <c r="M1428" s="336"/>
      <c r="N1428" s="345"/>
      <c r="EZ1428" s="149"/>
      <c r="FA1428" s="231"/>
      <c r="FB1428" s="231"/>
      <c r="FC1428" s="231"/>
      <c r="FD1428" s="231"/>
      <c r="FF1428" s="164" t="s">
        <v>625</v>
      </c>
      <c r="FJ1428" s="231"/>
      <c r="FL1428" s="231"/>
    </row>
    <row r="1429" spans="1:168" s="117" customFormat="1" ht="15" x14ac:dyDescent="0.25">
      <c r="A1429" s="242"/>
      <c r="B1429" s="243" t="s">
        <v>699</v>
      </c>
      <c r="C1429" s="336" t="s">
        <v>700</v>
      </c>
      <c r="D1429" s="336"/>
      <c r="E1429" s="336"/>
      <c r="F1429" s="336"/>
      <c r="G1429" s="336"/>
      <c r="H1429" s="336"/>
      <c r="I1429" s="336"/>
      <c r="J1429" s="336"/>
      <c r="K1429" s="336"/>
      <c r="L1429" s="336"/>
      <c r="M1429" s="336"/>
      <c r="N1429" s="345"/>
      <c r="EZ1429" s="149"/>
      <c r="FA1429" s="231"/>
      <c r="FB1429" s="231"/>
      <c r="FC1429" s="231"/>
      <c r="FD1429" s="231"/>
      <c r="FF1429" s="164" t="s">
        <v>700</v>
      </c>
      <c r="FJ1429" s="231"/>
      <c r="FL1429" s="231"/>
    </row>
    <row r="1430" spans="1:168" s="117" customFormat="1" ht="15" x14ac:dyDescent="0.25">
      <c r="A1430" s="244"/>
      <c r="B1430" s="243" t="s">
        <v>57</v>
      </c>
      <c r="C1430" s="341" t="s">
        <v>64</v>
      </c>
      <c r="D1430" s="341"/>
      <c r="E1430" s="341"/>
      <c r="F1430" s="245"/>
      <c r="G1430" s="246"/>
      <c r="H1430" s="246"/>
      <c r="I1430" s="246"/>
      <c r="J1430" s="249">
        <v>278.99</v>
      </c>
      <c r="K1430" s="269">
        <v>1.2649999999999999</v>
      </c>
      <c r="L1430" s="249">
        <v>762.31</v>
      </c>
      <c r="M1430" s="248">
        <v>49.45</v>
      </c>
      <c r="N1430" s="250">
        <v>37696.230000000003</v>
      </c>
      <c r="EZ1430" s="149"/>
      <c r="FA1430" s="231"/>
      <c r="FB1430" s="231"/>
      <c r="FC1430" s="231"/>
      <c r="FD1430" s="231"/>
      <c r="FG1430" s="164" t="s">
        <v>64</v>
      </c>
      <c r="FJ1430" s="231"/>
      <c r="FL1430" s="231"/>
    </row>
    <row r="1431" spans="1:168" s="117" customFormat="1" ht="15" x14ac:dyDescent="0.25">
      <c r="A1431" s="244"/>
      <c r="B1431" s="243" t="s">
        <v>75</v>
      </c>
      <c r="C1431" s="341" t="s">
        <v>79</v>
      </c>
      <c r="D1431" s="341"/>
      <c r="E1431" s="341"/>
      <c r="F1431" s="245"/>
      <c r="G1431" s="246"/>
      <c r="H1431" s="246"/>
      <c r="I1431" s="246"/>
      <c r="J1431" s="249">
        <v>90.04</v>
      </c>
      <c r="K1431" s="248">
        <v>1.1499999999999999</v>
      </c>
      <c r="L1431" s="249">
        <v>223.66</v>
      </c>
      <c r="M1431" s="248">
        <v>14.53</v>
      </c>
      <c r="N1431" s="250">
        <v>3249.78</v>
      </c>
      <c r="EZ1431" s="149"/>
      <c r="FA1431" s="231"/>
      <c r="FB1431" s="231"/>
      <c r="FC1431" s="231"/>
      <c r="FD1431" s="231"/>
      <c r="FG1431" s="164" t="s">
        <v>79</v>
      </c>
      <c r="FJ1431" s="231"/>
      <c r="FL1431" s="231"/>
    </row>
    <row r="1432" spans="1:168" s="117" customFormat="1" ht="15" x14ac:dyDescent="0.25">
      <c r="A1432" s="244"/>
      <c r="B1432" s="243" t="s">
        <v>80</v>
      </c>
      <c r="C1432" s="341" t="s">
        <v>81</v>
      </c>
      <c r="D1432" s="341"/>
      <c r="E1432" s="341"/>
      <c r="F1432" s="245"/>
      <c r="G1432" s="246"/>
      <c r="H1432" s="246"/>
      <c r="I1432" s="246"/>
      <c r="J1432" s="249">
        <v>5.0199999999999996</v>
      </c>
      <c r="K1432" s="248">
        <v>1.1499999999999999</v>
      </c>
      <c r="L1432" s="249">
        <v>12.47</v>
      </c>
      <c r="M1432" s="248">
        <v>49.45</v>
      </c>
      <c r="N1432" s="251">
        <v>616.64</v>
      </c>
      <c r="EZ1432" s="149"/>
      <c r="FA1432" s="231"/>
      <c r="FB1432" s="231"/>
      <c r="FC1432" s="231"/>
      <c r="FD1432" s="231"/>
      <c r="FG1432" s="164" t="s">
        <v>81</v>
      </c>
      <c r="FJ1432" s="231"/>
      <c r="FL1432" s="231"/>
    </row>
    <row r="1433" spans="1:168" s="117" customFormat="1" ht="15" x14ac:dyDescent="0.25">
      <c r="A1433" s="244"/>
      <c r="B1433" s="243" t="s">
        <v>82</v>
      </c>
      <c r="C1433" s="341" t="s">
        <v>83</v>
      </c>
      <c r="D1433" s="341"/>
      <c r="E1433" s="341"/>
      <c r="F1433" s="245"/>
      <c r="G1433" s="246"/>
      <c r="H1433" s="246"/>
      <c r="I1433" s="246"/>
      <c r="J1433" s="249">
        <v>37.630000000000003</v>
      </c>
      <c r="K1433" s="246"/>
      <c r="L1433" s="249">
        <v>81.28</v>
      </c>
      <c r="M1433" s="248">
        <v>9.1199999999999992</v>
      </c>
      <c r="N1433" s="251">
        <v>741.27</v>
      </c>
      <c r="EZ1433" s="149"/>
      <c r="FA1433" s="231"/>
      <c r="FB1433" s="231"/>
      <c r="FC1433" s="231"/>
      <c r="FD1433" s="231"/>
      <c r="FG1433" s="164" t="s">
        <v>83</v>
      </c>
      <c r="FJ1433" s="231"/>
      <c r="FL1433" s="231"/>
    </row>
    <row r="1434" spans="1:168" s="117" customFormat="1" ht="15" x14ac:dyDescent="0.25">
      <c r="A1434" s="252"/>
      <c r="B1434" s="243"/>
      <c r="C1434" s="341" t="s">
        <v>65</v>
      </c>
      <c r="D1434" s="341"/>
      <c r="E1434" s="341"/>
      <c r="F1434" s="245" t="s">
        <v>66</v>
      </c>
      <c r="G1434" s="248">
        <v>29.68</v>
      </c>
      <c r="H1434" s="269">
        <v>1.2649999999999999</v>
      </c>
      <c r="I1434" s="274">
        <v>81.097632000000004</v>
      </c>
      <c r="J1434" s="254"/>
      <c r="K1434" s="246"/>
      <c r="L1434" s="254"/>
      <c r="M1434" s="246"/>
      <c r="N1434" s="255"/>
      <c r="EZ1434" s="149"/>
      <c r="FA1434" s="231"/>
      <c r="FB1434" s="231"/>
      <c r="FC1434" s="231"/>
      <c r="FD1434" s="231"/>
      <c r="FH1434" s="164" t="s">
        <v>65</v>
      </c>
      <c r="FJ1434" s="231"/>
      <c r="FL1434" s="231"/>
    </row>
    <row r="1435" spans="1:168" s="117" customFormat="1" ht="15" x14ac:dyDescent="0.25">
      <c r="A1435" s="252"/>
      <c r="B1435" s="243"/>
      <c r="C1435" s="341" t="s">
        <v>84</v>
      </c>
      <c r="D1435" s="341"/>
      <c r="E1435" s="341"/>
      <c r="F1435" s="245" t="s">
        <v>66</v>
      </c>
      <c r="G1435" s="271">
        <v>0.4</v>
      </c>
      <c r="H1435" s="248">
        <v>1.1499999999999999</v>
      </c>
      <c r="I1435" s="270">
        <v>0.99360000000000004</v>
      </c>
      <c r="J1435" s="254"/>
      <c r="K1435" s="246"/>
      <c r="L1435" s="254"/>
      <c r="M1435" s="246"/>
      <c r="N1435" s="255"/>
      <c r="EZ1435" s="149"/>
      <c r="FA1435" s="231"/>
      <c r="FB1435" s="231"/>
      <c r="FC1435" s="231"/>
      <c r="FD1435" s="231"/>
      <c r="FH1435" s="164" t="s">
        <v>84</v>
      </c>
      <c r="FJ1435" s="231"/>
      <c r="FL1435" s="231"/>
    </row>
    <row r="1436" spans="1:168" s="117" customFormat="1" ht="15" x14ac:dyDescent="0.25">
      <c r="A1436" s="240"/>
      <c r="B1436" s="243"/>
      <c r="C1436" s="344" t="s">
        <v>67</v>
      </c>
      <c r="D1436" s="344"/>
      <c r="E1436" s="344"/>
      <c r="F1436" s="256"/>
      <c r="G1436" s="257"/>
      <c r="H1436" s="257"/>
      <c r="I1436" s="257"/>
      <c r="J1436" s="259">
        <v>406.66</v>
      </c>
      <c r="K1436" s="257"/>
      <c r="L1436" s="258">
        <v>1067.25</v>
      </c>
      <c r="M1436" s="257"/>
      <c r="N1436" s="260">
        <v>41687.279999999999</v>
      </c>
      <c r="EZ1436" s="149"/>
      <c r="FA1436" s="231"/>
      <c r="FB1436" s="231"/>
      <c r="FC1436" s="231"/>
      <c r="FD1436" s="231"/>
      <c r="FI1436" s="164" t="s">
        <v>67</v>
      </c>
      <c r="FJ1436" s="231"/>
      <c r="FL1436" s="231"/>
    </row>
    <row r="1437" spans="1:168" s="117" customFormat="1" ht="15" x14ac:dyDescent="0.25">
      <c r="A1437" s="252"/>
      <c r="B1437" s="243"/>
      <c r="C1437" s="341" t="s">
        <v>68</v>
      </c>
      <c r="D1437" s="341"/>
      <c r="E1437" s="341"/>
      <c r="F1437" s="245"/>
      <c r="G1437" s="246"/>
      <c r="H1437" s="246"/>
      <c r="I1437" s="246"/>
      <c r="J1437" s="254"/>
      <c r="K1437" s="246"/>
      <c r="L1437" s="249">
        <v>774.78</v>
      </c>
      <c r="M1437" s="246"/>
      <c r="N1437" s="250">
        <v>38312.870000000003</v>
      </c>
      <c r="EZ1437" s="149"/>
      <c r="FA1437" s="231"/>
      <c r="FB1437" s="231"/>
      <c r="FC1437" s="231"/>
      <c r="FD1437" s="231"/>
      <c r="FH1437" s="164" t="s">
        <v>68</v>
      </c>
      <c r="FJ1437" s="231"/>
      <c r="FL1437" s="231"/>
    </row>
    <row r="1438" spans="1:168" s="117" customFormat="1" ht="23.25" x14ac:dyDescent="0.25">
      <c r="A1438" s="252"/>
      <c r="B1438" s="243" t="s">
        <v>649</v>
      </c>
      <c r="C1438" s="341" t="s">
        <v>650</v>
      </c>
      <c r="D1438" s="341"/>
      <c r="E1438" s="341"/>
      <c r="F1438" s="245" t="s">
        <v>71</v>
      </c>
      <c r="G1438" s="261">
        <v>97</v>
      </c>
      <c r="H1438" s="246"/>
      <c r="I1438" s="261">
        <v>97</v>
      </c>
      <c r="J1438" s="254"/>
      <c r="K1438" s="246"/>
      <c r="L1438" s="249">
        <v>751.54</v>
      </c>
      <c r="M1438" s="246"/>
      <c r="N1438" s="250">
        <v>37163.480000000003</v>
      </c>
      <c r="EZ1438" s="149"/>
      <c r="FA1438" s="231"/>
      <c r="FB1438" s="231"/>
      <c r="FC1438" s="231"/>
      <c r="FD1438" s="231"/>
      <c r="FH1438" s="164" t="s">
        <v>650</v>
      </c>
      <c r="FJ1438" s="231"/>
      <c r="FL1438" s="231"/>
    </row>
    <row r="1439" spans="1:168" s="117" customFormat="1" ht="23.25" x14ac:dyDescent="0.25">
      <c r="A1439" s="252"/>
      <c r="B1439" s="243" t="s">
        <v>651</v>
      </c>
      <c r="C1439" s="341" t="s">
        <v>652</v>
      </c>
      <c r="D1439" s="341"/>
      <c r="E1439" s="341"/>
      <c r="F1439" s="245" t="s">
        <v>71</v>
      </c>
      <c r="G1439" s="261">
        <v>51</v>
      </c>
      <c r="H1439" s="246"/>
      <c r="I1439" s="261">
        <v>51</v>
      </c>
      <c r="J1439" s="254"/>
      <c r="K1439" s="246"/>
      <c r="L1439" s="249">
        <v>395.14</v>
      </c>
      <c r="M1439" s="246"/>
      <c r="N1439" s="250">
        <v>19539.560000000001</v>
      </c>
      <c r="EZ1439" s="149"/>
      <c r="FA1439" s="231"/>
      <c r="FB1439" s="231"/>
      <c r="FC1439" s="231"/>
      <c r="FD1439" s="231"/>
      <c r="FH1439" s="164" t="s">
        <v>652</v>
      </c>
      <c r="FJ1439" s="231"/>
      <c r="FL1439" s="231"/>
    </row>
    <row r="1440" spans="1:168" s="117" customFormat="1" ht="15" x14ac:dyDescent="0.25">
      <c r="A1440" s="262"/>
      <c r="B1440" s="263"/>
      <c r="C1440" s="342" t="s">
        <v>74</v>
      </c>
      <c r="D1440" s="342"/>
      <c r="E1440" s="342"/>
      <c r="F1440" s="234"/>
      <c r="G1440" s="235"/>
      <c r="H1440" s="235"/>
      <c r="I1440" s="235"/>
      <c r="J1440" s="238"/>
      <c r="K1440" s="235"/>
      <c r="L1440" s="267">
        <v>2213.9299999999998</v>
      </c>
      <c r="M1440" s="257"/>
      <c r="N1440" s="265">
        <v>98390.32</v>
      </c>
      <c r="EZ1440" s="149"/>
      <c r="FA1440" s="231"/>
      <c r="FB1440" s="231"/>
      <c r="FC1440" s="231"/>
      <c r="FD1440" s="231"/>
      <c r="FJ1440" s="231" t="s">
        <v>74</v>
      </c>
      <c r="FL1440" s="231"/>
    </row>
    <row r="1441" spans="1:168" s="117" customFormat="1" ht="45" x14ac:dyDescent="0.25">
      <c r="A1441" s="232" t="s">
        <v>882</v>
      </c>
      <c r="B1441" s="233" t="s">
        <v>583</v>
      </c>
      <c r="C1441" s="342" t="s">
        <v>584</v>
      </c>
      <c r="D1441" s="342"/>
      <c r="E1441" s="342"/>
      <c r="F1441" s="234" t="s">
        <v>290</v>
      </c>
      <c r="G1441" s="235">
        <v>220.32</v>
      </c>
      <c r="H1441" s="236">
        <v>1</v>
      </c>
      <c r="I1441" s="268">
        <v>220.32</v>
      </c>
      <c r="J1441" s="264">
        <v>169.63</v>
      </c>
      <c r="K1441" s="266">
        <v>1.04236</v>
      </c>
      <c r="L1441" s="267">
        <v>38956</v>
      </c>
      <c r="M1441" s="268">
        <v>9.1199999999999992</v>
      </c>
      <c r="N1441" s="265">
        <v>355278.72</v>
      </c>
      <c r="EZ1441" s="149"/>
      <c r="FA1441" s="231"/>
      <c r="FB1441" s="231" t="s">
        <v>584</v>
      </c>
      <c r="FC1441" s="231" t="s">
        <v>9</v>
      </c>
      <c r="FD1441" s="231" t="s">
        <v>9</v>
      </c>
      <c r="FJ1441" s="231"/>
      <c r="FL1441" s="231"/>
    </row>
    <row r="1442" spans="1:168" s="117" customFormat="1" ht="15" x14ac:dyDescent="0.25">
      <c r="A1442" s="240"/>
      <c r="B1442" s="241"/>
      <c r="C1442" s="341" t="s">
        <v>832</v>
      </c>
      <c r="D1442" s="341"/>
      <c r="E1442" s="341"/>
      <c r="F1442" s="341"/>
      <c r="G1442" s="341"/>
      <c r="H1442" s="341"/>
      <c r="I1442" s="341"/>
      <c r="J1442" s="341"/>
      <c r="K1442" s="341"/>
      <c r="L1442" s="341"/>
      <c r="M1442" s="341"/>
      <c r="N1442" s="343"/>
      <c r="EZ1442" s="149"/>
      <c r="FA1442" s="231"/>
      <c r="FB1442" s="231"/>
      <c r="FC1442" s="231"/>
      <c r="FD1442" s="231"/>
      <c r="FE1442" s="164" t="s">
        <v>832</v>
      </c>
      <c r="FJ1442" s="231"/>
      <c r="FL1442" s="231"/>
    </row>
    <row r="1443" spans="1:168" s="117" customFormat="1" ht="15" x14ac:dyDescent="0.25">
      <c r="A1443" s="240"/>
      <c r="B1443" s="241"/>
      <c r="C1443" s="341" t="s">
        <v>687</v>
      </c>
      <c r="D1443" s="341"/>
      <c r="E1443" s="341"/>
      <c r="F1443" s="341"/>
      <c r="G1443" s="341"/>
      <c r="H1443" s="341"/>
      <c r="I1443" s="341"/>
      <c r="J1443" s="341"/>
      <c r="K1443" s="341"/>
      <c r="L1443" s="341"/>
      <c r="M1443" s="341"/>
      <c r="N1443" s="343"/>
      <c r="EZ1443" s="149"/>
      <c r="FA1443" s="231"/>
      <c r="FB1443" s="231"/>
      <c r="FC1443" s="231"/>
      <c r="FD1443" s="231"/>
      <c r="FJ1443" s="231"/>
      <c r="FK1443" s="164" t="s">
        <v>687</v>
      </c>
      <c r="FL1443" s="231"/>
    </row>
    <row r="1444" spans="1:168" s="117" customFormat="1" ht="15" x14ac:dyDescent="0.25">
      <c r="A1444" s="242"/>
      <c r="B1444" s="243"/>
      <c r="C1444" s="336" t="s">
        <v>631</v>
      </c>
      <c r="D1444" s="336"/>
      <c r="E1444" s="336"/>
      <c r="F1444" s="336"/>
      <c r="G1444" s="336"/>
      <c r="H1444" s="336"/>
      <c r="I1444" s="336"/>
      <c r="J1444" s="336"/>
      <c r="K1444" s="336"/>
      <c r="L1444" s="336"/>
      <c r="M1444" s="336"/>
      <c r="N1444" s="345"/>
      <c r="EZ1444" s="149"/>
      <c r="FA1444" s="231"/>
      <c r="FB1444" s="231"/>
      <c r="FC1444" s="231"/>
      <c r="FD1444" s="231"/>
      <c r="FF1444" s="164" t="s">
        <v>631</v>
      </c>
      <c r="FJ1444" s="231"/>
      <c r="FL1444" s="231"/>
    </row>
    <row r="1445" spans="1:168" s="117" customFormat="1" ht="15" x14ac:dyDescent="0.25">
      <c r="A1445" s="242"/>
      <c r="B1445" s="243"/>
      <c r="C1445" s="336" t="s">
        <v>632</v>
      </c>
      <c r="D1445" s="336"/>
      <c r="E1445" s="336"/>
      <c r="F1445" s="336"/>
      <c r="G1445" s="336"/>
      <c r="H1445" s="336"/>
      <c r="I1445" s="336"/>
      <c r="J1445" s="336"/>
      <c r="K1445" s="336"/>
      <c r="L1445" s="336"/>
      <c r="M1445" s="336"/>
      <c r="N1445" s="345"/>
      <c r="EZ1445" s="149"/>
      <c r="FA1445" s="231"/>
      <c r="FB1445" s="231"/>
      <c r="FC1445" s="231"/>
      <c r="FD1445" s="231"/>
      <c r="FF1445" s="164" t="s">
        <v>632</v>
      </c>
      <c r="FJ1445" s="231"/>
      <c r="FL1445" s="231"/>
    </row>
    <row r="1446" spans="1:168" s="117" customFormat="1" ht="15" x14ac:dyDescent="0.25">
      <c r="A1446" s="262"/>
      <c r="B1446" s="263"/>
      <c r="C1446" s="342" t="s">
        <v>74</v>
      </c>
      <c r="D1446" s="342"/>
      <c r="E1446" s="342"/>
      <c r="F1446" s="234"/>
      <c r="G1446" s="235"/>
      <c r="H1446" s="235"/>
      <c r="I1446" s="235"/>
      <c r="J1446" s="238"/>
      <c r="K1446" s="235"/>
      <c r="L1446" s="267">
        <v>38956</v>
      </c>
      <c r="M1446" s="257"/>
      <c r="N1446" s="265">
        <v>355278.72</v>
      </c>
      <c r="EZ1446" s="149"/>
      <c r="FA1446" s="231"/>
      <c r="FB1446" s="231"/>
      <c r="FC1446" s="231"/>
      <c r="FD1446" s="231"/>
      <c r="FJ1446" s="231" t="s">
        <v>74</v>
      </c>
      <c r="FL1446" s="231"/>
    </row>
    <row r="1447" spans="1:168" s="117" customFormat="1" ht="45.75" x14ac:dyDescent="0.25">
      <c r="A1447" s="232" t="s">
        <v>883</v>
      </c>
      <c r="B1447" s="233" t="s">
        <v>683</v>
      </c>
      <c r="C1447" s="342" t="s">
        <v>834</v>
      </c>
      <c r="D1447" s="342"/>
      <c r="E1447" s="342"/>
      <c r="F1447" s="234" t="s">
        <v>647</v>
      </c>
      <c r="G1447" s="235">
        <v>0.05</v>
      </c>
      <c r="H1447" s="236">
        <v>1</v>
      </c>
      <c r="I1447" s="268">
        <v>0.05</v>
      </c>
      <c r="J1447" s="238"/>
      <c r="K1447" s="235"/>
      <c r="L1447" s="238"/>
      <c r="M1447" s="235"/>
      <c r="N1447" s="239"/>
      <c r="EZ1447" s="149"/>
      <c r="FA1447" s="231"/>
      <c r="FB1447" s="231" t="s">
        <v>834</v>
      </c>
      <c r="FC1447" s="231" t="s">
        <v>9</v>
      </c>
      <c r="FD1447" s="231" t="s">
        <v>9</v>
      </c>
      <c r="FJ1447" s="231"/>
      <c r="FL1447" s="231"/>
    </row>
    <row r="1448" spans="1:168" s="117" customFormat="1" ht="15" x14ac:dyDescent="0.25">
      <c r="A1448" s="240"/>
      <c r="B1448" s="241"/>
      <c r="C1448" s="341" t="s">
        <v>127</v>
      </c>
      <c r="D1448" s="341"/>
      <c r="E1448" s="341"/>
      <c r="F1448" s="341"/>
      <c r="G1448" s="341"/>
      <c r="H1448" s="341"/>
      <c r="I1448" s="341"/>
      <c r="J1448" s="341"/>
      <c r="K1448" s="341"/>
      <c r="L1448" s="341"/>
      <c r="M1448" s="341"/>
      <c r="N1448" s="343"/>
      <c r="EZ1448" s="149"/>
      <c r="FA1448" s="231"/>
      <c r="FB1448" s="231"/>
      <c r="FC1448" s="231"/>
      <c r="FD1448" s="231"/>
      <c r="FE1448" s="164" t="s">
        <v>127</v>
      </c>
      <c r="FJ1448" s="231"/>
      <c r="FL1448" s="231"/>
    </row>
    <row r="1449" spans="1:168" s="117" customFormat="1" ht="68.25" x14ac:dyDescent="0.25">
      <c r="A1449" s="242"/>
      <c r="B1449" s="243" t="s">
        <v>624</v>
      </c>
      <c r="C1449" s="336" t="s">
        <v>625</v>
      </c>
      <c r="D1449" s="336"/>
      <c r="E1449" s="336"/>
      <c r="F1449" s="336"/>
      <c r="G1449" s="336"/>
      <c r="H1449" s="336"/>
      <c r="I1449" s="336"/>
      <c r="J1449" s="336"/>
      <c r="K1449" s="336"/>
      <c r="L1449" s="336"/>
      <c r="M1449" s="336"/>
      <c r="N1449" s="345"/>
      <c r="EZ1449" s="149"/>
      <c r="FA1449" s="231"/>
      <c r="FB1449" s="231"/>
      <c r="FC1449" s="231"/>
      <c r="FD1449" s="231"/>
      <c r="FF1449" s="164" t="s">
        <v>625</v>
      </c>
      <c r="FJ1449" s="231"/>
      <c r="FL1449" s="231"/>
    </row>
    <row r="1450" spans="1:168" s="117" customFormat="1" ht="15" x14ac:dyDescent="0.25">
      <c r="A1450" s="242"/>
      <c r="B1450" s="243" t="s">
        <v>699</v>
      </c>
      <c r="C1450" s="336" t="s">
        <v>700</v>
      </c>
      <c r="D1450" s="336"/>
      <c r="E1450" s="336"/>
      <c r="F1450" s="336"/>
      <c r="G1450" s="336"/>
      <c r="H1450" s="336"/>
      <c r="I1450" s="336"/>
      <c r="J1450" s="336"/>
      <c r="K1450" s="336"/>
      <c r="L1450" s="336"/>
      <c r="M1450" s="336"/>
      <c r="N1450" s="345"/>
      <c r="EZ1450" s="149"/>
      <c r="FA1450" s="231"/>
      <c r="FB1450" s="231"/>
      <c r="FC1450" s="231"/>
      <c r="FD1450" s="231"/>
      <c r="FF1450" s="164" t="s">
        <v>700</v>
      </c>
      <c r="FJ1450" s="231"/>
      <c r="FL1450" s="231"/>
    </row>
    <row r="1451" spans="1:168" s="117" customFormat="1" ht="15" x14ac:dyDescent="0.25">
      <c r="A1451" s="244"/>
      <c r="B1451" s="243" t="s">
        <v>57</v>
      </c>
      <c r="C1451" s="341" t="s">
        <v>64</v>
      </c>
      <c r="D1451" s="341"/>
      <c r="E1451" s="341"/>
      <c r="F1451" s="245"/>
      <c r="G1451" s="246"/>
      <c r="H1451" s="246"/>
      <c r="I1451" s="246"/>
      <c r="J1451" s="249">
        <v>278.99</v>
      </c>
      <c r="K1451" s="269">
        <v>1.2649999999999999</v>
      </c>
      <c r="L1451" s="249">
        <v>17.649999999999999</v>
      </c>
      <c r="M1451" s="248">
        <v>49.45</v>
      </c>
      <c r="N1451" s="251">
        <v>872.79</v>
      </c>
      <c r="EZ1451" s="149"/>
      <c r="FA1451" s="231"/>
      <c r="FB1451" s="231"/>
      <c r="FC1451" s="231"/>
      <c r="FD1451" s="231"/>
      <c r="FG1451" s="164" t="s">
        <v>64</v>
      </c>
      <c r="FJ1451" s="231"/>
      <c r="FL1451" s="231"/>
    </row>
    <row r="1452" spans="1:168" s="117" customFormat="1" ht="15" x14ac:dyDescent="0.25">
      <c r="A1452" s="244"/>
      <c r="B1452" s="243" t="s">
        <v>75</v>
      </c>
      <c r="C1452" s="341" t="s">
        <v>79</v>
      </c>
      <c r="D1452" s="341"/>
      <c r="E1452" s="341"/>
      <c r="F1452" s="245"/>
      <c r="G1452" s="246"/>
      <c r="H1452" s="246"/>
      <c r="I1452" s="246"/>
      <c r="J1452" s="249">
        <v>90.04</v>
      </c>
      <c r="K1452" s="248">
        <v>1.1499999999999999</v>
      </c>
      <c r="L1452" s="249">
        <v>5.18</v>
      </c>
      <c r="M1452" s="248">
        <v>14.53</v>
      </c>
      <c r="N1452" s="251">
        <v>75.27</v>
      </c>
      <c r="EZ1452" s="149"/>
      <c r="FA1452" s="231"/>
      <c r="FB1452" s="231"/>
      <c r="FC1452" s="231"/>
      <c r="FD1452" s="231"/>
      <c r="FG1452" s="164" t="s">
        <v>79</v>
      </c>
      <c r="FJ1452" s="231"/>
      <c r="FL1452" s="231"/>
    </row>
    <row r="1453" spans="1:168" s="117" customFormat="1" ht="15" x14ac:dyDescent="0.25">
      <c r="A1453" s="244"/>
      <c r="B1453" s="243" t="s">
        <v>80</v>
      </c>
      <c r="C1453" s="341" t="s">
        <v>81</v>
      </c>
      <c r="D1453" s="341"/>
      <c r="E1453" s="341"/>
      <c r="F1453" s="245"/>
      <c r="G1453" s="246"/>
      <c r="H1453" s="246"/>
      <c r="I1453" s="246"/>
      <c r="J1453" s="249">
        <v>5.0199999999999996</v>
      </c>
      <c r="K1453" s="248">
        <v>1.1499999999999999</v>
      </c>
      <c r="L1453" s="249">
        <v>0.28999999999999998</v>
      </c>
      <c r="M1453" s="248">
        <v>49.45</v>
      </c>
      <c r="N1453" s="251">
        <v>14.34</v>
      </c>
      <c r="EZ1453" s="149"/>
      <c r="FA1453" s="231"/>
      <c r="FB1453" s="231"/>
      <c r="FC1453" s="231"/>
      <c r="FD1453" s="231"/>
      <c r="FG1453" s="164" t="s">
        <v>81</v>
      </c>
      <c r="FJ1453" s="231"/>
      <c r="FL1453" s="231"/>
    </row>
    <row r="1454" spans="1:168" s="117" customFormat="1" ht="15" x14ac:dyDescent="0.25">
      <c r="A1454" s="244"/>
      <c r="B1454" s="243" t="s">
        <v>82</v>
      </c>
      <c r="C1454" s="341" t="s">
        <v>83</v>
      </c>
      <c r="D1454" s="341"/>
      <c r="E1454" s="341"/>
      <c r="F1454" s="245"/>
      <c r="G1454" s="246"/>
      <c r="H1454" s="246"/>
      <c r="I1454" s="246"/>
      <c r="J1454" s="249">
        <v>37.630000000000003</v>
      </c>
      <c r="K1454" s="246"/>
      <c r="L1454" s="249">
        <v>1.88</v>
      </c>
      <c r="M1454" s="248">
        <v>9.1199999999999992</v>
      </c>
      <c r="N1454" s="251">
        <v>17.149999999999999</v>
      </c>
      <c r="EZ1454" s="149"/>
      <c r="FA1454" s="231"/>
      <c r="FB1454" s="231"/>
      <c r="FC1454" s="231"/>
      <c r="FD1454" s="231"/>
      <c r="FG1454" s="164" t="s">
        <v>83</v>
      </c>
      <c r="FJ1454" s="231"/>
      <c r="FL1454" s="231"/>
    </row>
    <row r="1455" spans="1:168" s="117" customFormat="1" ht="15" x14ac:dyDescent="0.25">
      <c r="A1455" s="252"/>
      <c r="B1455" s="243"/>
      <c r="C1455" s="341" t="s">
        <v>65</v>
      </c>
      <c r="D1455" s="341"/>
      <c r="E1455" s="341"/>
      <c r="F1455" s="245" t="s">
        <v>66</v>
      </c>
      <c r="G1455" s="248">
        <v>29.68</v>
      </c>
      <c r="H1455" s="269">
        <v>1.2649999999999999</v>
      </c>
      <c r="I1455" s="272">
        <v>1.8772599999999999</v>
      </c>
      <c r="J1455" s="254"/>
      <c r="K1455" s="246"/>
      <c r="L1455" s="254"/>
      <c r="M1455" s="246"/>
      <c r="N1455" s="255"/>
      <c r="EZ1455" s="149"/>
      <c r="FA1455" s="231"/>
      <c r="FB1455" s="231"/>
      <c r="FC1455" s="231"/>
      <c r="FD1455" s="231"/>
      <c r="FH1455" s="164" t="s">
        <v>65</v>
      </c>
      <c r="FJ1455" s="231"/>
      <c r="FL1455" s="231"/>
    </row>
    <row r="1456" spans="1:168" s="117" customFormat="1" ht="15" x14ac:dyDescent="0.25">
      <c r="A1456" s="252"/>
      <c r="B1456" s="243"/>
      <c r="C1456" s="341" t="s">
        <v>84</v>
      </c>
      <c r="D1456" s="341"/>
      <c r="E1456" s="341"/>
      <c r="F1456" s="245" t="s">
        <v>66</v>
      </c>
      <c r="G1456" s="271">
        <v>0.4</v>
      </c>
      <c r="H1456" s="248">
        <v>1.1499999999999999</v>
      </c>
      <c r="I1456" s="269">
        <v>2.3E-2</v>
      </c>
      <c r="J1456" s="254"/>
      <c r="K1456" s="246"/>
      <c r="L1456" s="254"/>
      <c r="M1456" s="246"/>
      <c r="N1456" s="255"/>
      <c r="EZ1456" s="149"/>
      <c r="FA1456" s="231"/>
      <c r="FB1456" s="231"/>
      <c r="FC1456" s="231"/>
      <c r="FD1456" s="231"/>
      <c r="FH1456" s="164" t="s">
        <v>84</v>
      </c>
      <c r="FJ1456" s="231"/>
      <c r="FL1456" s="231"/>
    </row>
    <row r="1457" spans="1:168" s="117" customFormat="1" ht="15" x14ac:dyDescent="0.25">
      <c r="A1457" s="240"/>
      <c r="B1457" s="243"/>
      <c r="C1457" s="344" t="s">
        <v>67</v>
      </c>
      <c r="D1457" s="344"/>
      <c r="E1457" s="344"/>
      <c r="F1457" s="256"/>
      <c r="G1457" s="257"/>
      <c r="H1457" s="257"/>
      <c r="I1457" s="257"/>
      <c r="J1457" s="259">
        <v>406.66</v>
      </c>
      <c r="K1457" s="257"/>
      <c r="L1457" s="259">
        <v>24.71</v>
      </c>
      <c r="M1457" s="257"/>
      <c r="N1457" s="275">
        <v>965.21</v>
      </c>
      <c r="EZ1457" s="149"/>
      <c r="FA1457" s="231"/>
      <c r="FB1457" s="231"/>
      <c r="FC1457" s="231"/>
      <c r="FD1457" s="231"/>
      <c r="FI1457" s="164" t="s">
        <v>67</v>
      </c>
      <c r="FJ1457" s="231"/>
      <c r="FL1457" s="231"/>
    </row>
    <row r="1458" spans="1:168" s="117" customFormat="1" ht="15" x14ac:dyDescent="0.25">
      <c r="A1458" s="252"/>
      <c r="B1458" s="243"/>
      <c r="C1458" s="341" t="s">
        <v>68</v>
      </c>
      <c r="D1458" s="341"/>
      <c r="E1458" s="341"/>
      <c r="F1458" s="245"/>
      <c r="G1458" s="246"/>
      <c r="H1458" s="246"/>
      <c r="I1458" s="246"/>
      <c r="J1458" s="254"/>
      <c r="K1458" s="246"/>
      <c r="L1458" s="249">
        <v>17.940000000000001</v>
      </c>
      <c r="M1458" s="246"/>
      <c r="N1458" s="251">
        <v>887.13</v>
      </c>
      <c r="EZ1458" s="149"/>
      <c r="FA1458" s="231"/>
      <c r="FB1458" s="231"/>
      <c r="FC1458" s="231"/>
      <c r="FD1458" s="231"/>
      <c r="FH1458" s="164" t="s">
        <v>68</v>
      </c>
      <c r="FJ1458" s="231"/>
      <c r="FL1458" s="231"/>
    </row>
    <row r="1459" spans="1:168" s="117" customFormat="1" ht="23.25" x14ac:dyDescent="0.25">
      <c r="A1459" s="252"/>
      <c r="B1459" s="243" t="s">
        <v>649</v>
      </c>
      <c r="C1459" s="341" t="s">
        <v>650</v>
      </c>
      <c r="D1459" s="341"/>
      <c r="E1459" s="341"/>
      <c r="F1459" s="245" t="s">
        <v>71</v>
      </c>
      <c r="G1459" s="261">
        <v>97</v>
      </c>
      <c r="H1459" s="246"/>
      <c r="I1459" s="261">
        <v>97</v>
      </c>
      <c r="J1459" s="254"/>
      <c r="K1459" s="246"/>
      <c r="L1459" s="249">
        <v>17.399999999999999</v>
      </c>
      <c r="M1459" s="246"/>
      <c r="N1459" s="251">
        <v>860.52</v>
      </c>
      <c r="EZ1459" s="149"/>
      <c r="FA1459" s="231"/>
      <c r="FB1459" s="231"/>
      <c r="FC1459" s="231"/>
      <c r="FD1459" s="231"/>
      <c r="FH1459" s="164" t="s">
        <v>650</v>
      </c>
      <c r="FJ1459" s="231"/>
      <c r="FL1459" s="231"/>
    </row>
    <row r="1460" spans="1:168" s="117" customFormat="1" ht="23.25" x14ac:dyDescent="0.25">
      <c r="A1460" s="252"/>
      <c r="B1460" s="243" t="s">
        <v>651</v>
      </c>
      <c r="C1460" s="341" t="s">
        <v>652</v>
      </c>
      <c r="D1460" s="341"/>
      <c r="E1460" s="341"/>
      <c r="F1460" s="245" t="s">
        <v>71</v>
      </c>
      <c r="G1460" s="261">
        <v>51</v>
      </c>
      <c r="H1460" s="246"/>
      <c r="I1460" s="261">
        <v>51</v>
      </c>
      <c r="J1460" s="254"/>
      <c r="K1460" s="246"/>
      <c r="L1460" s="249">
        <v>9.15</v>
      </c>
      <c r="M1460" s="246"/>
      <c r="N1460" s="251">
        <v>452.44</v>
      </c>
      <c r="EZ1460" s="149"/>
      <c r="FA1460" s="231"/>
      <c r="FB1460" s="231"/>
      <c r="FC1460" s="231"/>
      <c r="FD1460" s="231"/>
      <c r="FH1460" s="164" t="s">
        <v>652</v>
      </c>
      <c r="FJ1460" s="231"/>
      <c r="FL1460" s="231"/>
    </row>
    <row r="1461" spans="1:168" s="117" customFormat="1" ht="15" x14ac:dyDescent="0.25">
      <c r="A1461" s="262"/>
      <c r="B1461" s="263"/>
      <c r="C1461" s="342" t="s">
        <v>74</v>
      </c>
      <c r="D1461" s="342"/>
      <c r="E1461" s="342"/>
      <c r="F1461" s="234"/>
      <c r="G1461" s="235"/>
      <c r="H1461" s="235"/>
      <c r="I1461" s="235"/>
      <c r="J1461" s="238"/>
      <c r="K1461" s="235"/>
      <c r="L1461" s="264">
        <v>51.26</v>
      </c>
      <c r="M1461" s="257"/>
      <c r="N1461" s="265">
        <v>2278.17</v>
      </c>
      <c r="EZ1461" s="149"/>
      <c r="FA1461" s="231"/>
      <c r="FB1461" s="231"/>
      <c r="FC1461" s="231"/>
      <c r="FD1461" s="231"/>
      <c r="FJ1461" s="231" t="s">
        <v>74</v>
      </c>
      <c r="FL1461" s="231"/>
    </row>
    <row r="1462" spans="1:168" s="117" customFormat="1" ht="45" x14ac:dyDescent="0.25">
      <c r="A1462" s="232" t="s">
        <v>884</v>
      </c>
      <c r="B1462" s="233" t="s">
        <v>583</v>
      </c>
      <c r="C1462" s="342" t="s">
        <v>584</v>
      </c>
      <c r="D1462" s="342"/>
      <c r="E1462" s="342"/>
      <c r="F1462" s="234" t="s">
        <v>290</v>
      </c>
      <c r="G1462" s="235">
        <v>5.0999999999999996</v>
      </c>
      <c r="H1462" s="236">
        <v>1</v>
      </c>
      <c r="I1462" s="277">
        <v>5.0999999999999996</v>
      </c>
      <c r="J1462" s="264">
        <v>169.63</v>
      </c>
      <c r="K1462" s="266">
        <v>1.04236</v>
      </c>
      <c r="L1462" s="264">
        <v>901.76</v>
      </c>
      <c r="M1462" s="268">
        <v>9.1199999999999992</v>
      </c>
      <c r="N1462" s="265">
        <v>8224.0499999999993</v>
      </c>
      <c r="EZ1462" s="149"/>
      <c r="FA1462" s="231"/>
      <c r="FB1462" s="231" t="s">
        <v>584</v>
      </c>
      <c r="FC1462" s="231" t="s">
        <v>9</v>
      </c>
      <c r="FD1462" s="231" t="s">
        <v>9</v>
      </c>
      <c r="FJ1462" s="231"/>
      <c r="FL1462" s="231"/>
    </row>
    <row r="1463" spans="1:168" s="117" customFormat="1" ht="15" x14ac:dyDescent="0.25">
      <c r="A1463" s="240"/>
      <c r="B1463" s="241"/>
      <c r="C1463" s="341" t="s">
        <v>836</v>
      </c>
      <c r="D1463" s="341"/>
      <c r="E1463" s="341"/>
      <c r="F1463" s="341"/>
      <c r="G1463" s="341"/>
      <c r="H1463" s="341"/>
      <c r="I1463" s="341"/>
      <c r="J1463" s="341"/>
      <c r="K1463" s="341"/>
      <c r="L1463" s="341"/>
      <c r="M1463" s="341"/>
      <c r="N1463" s="343"/>
      <c r="EZ1463" s="149"/>
      <c r="FA1463" s="231"/>
      <c r="FB1463" s="231"/>
      <c r="FC1463" s="231"/>
      <c r="FD1463" s="231"/>
      <c r="FE1463" s="164" t="s">
        <v>836</v>
      </c>
      <c r="FJ1463" s="231"/>
      <c r="FL1463" s="231"/>
    </row>
    <row r="1464" spans="1:168" s="117" customFormat="1" ht="15" x14ac:dyDescent="0.25">
      <c r="A1464" s="240"/>
      <c r="B1464" s="241"/>
      <c r="C1464" s="341" t="s">
        <v>687</v>
      </c>
      <c r="D1464" s="341"/>
      <c r="E1464" s="341"/>
      <c r="F1464" s="341"/>
      <c r="G1464" s="341"/>
      <c r="H1464" s="341"/>
      <c r="I1464" s="341"/>
      <c r="J1464" s="341"/>
      <c r="K1464" s="341"/>
      <c r="L1464" s="341"/>
      <c r="M1464" s="341"/>
      <c r="N1464" s="343"/>
      <c r="EZ1464" s="149"/>
      <c r="FA1464" s="231"/>
      <c r="FB1464" s="231"/>
      <c r="FC1464" s="231"/>
      <c r="FD1464" s="231"/>
      <c r="FJ1464" s="231"/>
      <c r="FK1464" s="164" t="s">
        <v>687</v>
      </c>
      <c r="FL1464" s="231"/>
    </row>
    <row r="1465" spans="1:168" s="117" customFormat="1" ht="15" x14ac:dyDescent="0.25">
      <c r="A1465" s="242"/>
      <c r="B1465" s="243"/>
      <c r="C1465" s="336" t="s">
        <v>631</v>
      </c>
      <c r="D1465" s="336"/>
      <c r="E1465" s="336"/>
      <c r="F1465" s="336"/>
      <c r="G1465" s="336"/>
      <c r="H1465" s="336"/>
      <c r="I1465" s="336"/>
      <c r="J1465" s="336"/>
      <c r="K1465" s="336"/>
      <c r="L1465" s="336"/>
      <c r="M1465" s="336"/>
      <c r="N1465" s="345"/>
      <c r="EZ1465" s="149"/>
      <c r="FA1465" s="231"/>
      <c r="FB1465" s="231"/>
      <c r="FC1465" s="231"/>
      <c r="FD1465" s="231"/>
      <c r="FF1465" s="164" t="s">
        <v>631</v>
      </c>
      <c r="FJ1465" s="231"/>
      <c r="FL1465" s="231"/>
    </row>
    <row r="1466" spans="1:168" s="117" customFormat="1" ht="15" x14ac:dyDescent="0.25">
      <c r="A1466" s="242"/>
      <c r="B1466" s="243"/>
      <c r="C1466" s="336" t="s">
        <v>632</v>
      </c>
      <c r="D1466" s="336"/>
      <c r="E1466" s="336"/>
      <c r="F1466" s="336"/>
      <c r="G1466" s="336"/>
      <c r="H1466" s="336"/>
      <c r="I1466" s="336"/>
      <c r="J1466" s="336"/>
      <c r="K1466" s="336"/>
      <c r="L1466" s="336"/>
      <c r="M1466" s="336"/>
      <c r="N1466" s="345"/>
      <c r="EZ1466" s="149"/>
      <c r="FA1466" s="231"/>
      <c r="FB1466" s="231"/>
      <c r="FC1466" s="231"/>
      <c r="FD1466" s="231"/>
      <c r="FF1466" s="164" t="s">
        <v>632</v>
      </c>
      <c r="FJ1466" s="231"/>
      <c r="FL1466" s="231"/>
    </row>
    <row r="1467" spans="1:168" s="117" customFormat="1" ht="15" x14ac:dyDescent="0.25">
      <c r="A1467" s="262"/>
      <c r="B1467" s="263"/>
      <c r="C1467" s="342" t="s">
        <v>74</v>
      </c>
      <c r="D1467" s="342"/>
      <c r="E1467" s="342"/>
      <c r="F1467" s="234"/>
      <c r="G1467" s="235"/>
      <c r="H1467" s="235"/>
      <c r="I1467" s="235"/>
      <c r="J1467" s="238"/>
      <c r="K1467" s="235"/>
      <c r="L1467" s="264">
        <v>901.76</v>
      </c>
      <c r="M1467" s="257"/>
      <c r="N1467" s="265">
        <v>8224.0499999999993</v>
      </c>
      <c r="EZ1467" s="149"/>
      <c r="FA1467" s="231"/>
      <c r="FB1467" s="231"/>
      <c r="FC1467" s="231"/>
      <c r="FD1467" s="231"/>
      <c r="FJ1467" s="231" t="s">
        <v>74</v>
      </c>
      <c r="FL1467" s="231"/>
    </row>
    <row r="1468" spans="1:168" s="117" customFormat="1" ht="45.75" x14ac:dyDescent="0.25">
      <c r="A1468" s="232" t="s">
        <v>885</v>
      </c>
      <c r="B1468" s="233" t="s">
        <v>683</v>
      </c>
      <c r="C1468" s="342" t="s">
        <v>838</v>
      </c>
      <c r="D1468" s="342"/>
      <c r="E1468" s="342"/>
      <c r="F1468" s="234" t="s">
        <v>647</v>
      </c>
      <c r="G1468" s="235">
        <v>0.1</v>
      </c>
      <c r="H1468" s="236">
        <v>1</v>
      </c>
      <c r="I1468" s="277">
        <v>0.1</v>
      </c>
      <c r="J1468" s="238"/>
      <c r="K1468" s="235"/>
      <c r="L1468" s="238"/>
      <c r="M1468" s="235"/>
      <c r="N1468" s="239"/>
      <c r="EZ1468" s="149"/>
      <c r="FA1468" s="231"/>
      <c r="FB1468" s="231" t="s">
        <v>838</v>
      </c>
      <c r="FC1468" s="231" t="s">
        <v>9</v>
      </c>
      <c r="FD1468" s="231" t="s">
        <v>9</v>
      </c>
      <c r="FJ1468" s="231"/>
      <c r="FL1468" s="231"/>
    </row>
    <row r="1469" spans="1:168" s="117" customFormat="1" ht="15" x14ac:dyDescent="0.25">
      <c r="A1469" s="240"/>
      <c r="B1469" s="241"/>
      <c r="C1469" s="341" t="s">
        <v>839</v>
      </c>
      <c r="D1469" s="341"/>
      <c r="E1469" s="341"/>
      <c r="F1469" s="341"/>
      <c r="G1469" s="341"/>
      <c r="H1469" s="341"/>
      <c r="I1469" s="341"/>
      <c r="J1469" s="341"/>
      <c r="K1469" s="341"/>
      <c r="L1469" s="341"/>
      <c r="M1469" s="341"/>
      <c r="N1469" s="343"/>
      <c r="EZ1469" s="149"/>
      <c r="FA1469" s="231"/>
      <c r="FB1469" s="231"/>
      <c r="FC1469" s="231"/>
      <c r="FD1469" s="231"/>
      <c r="FE1469" s="164" t="s">
        <v>839</v>
      </c>
      <c r="FJ1469" s="231"/>
      <c r="FL1469" s="231"/>
    </row>
    <row r="1470" spans="1:168" s="117" customFormat="1" ht="68.25" x14ac:dyDescent="0.25">
      <c r="A1470" s="242"/>
      <c r="B1470" s="243" t="s">
        <v>624</v>
      </c>
      <c r="C1470" s="336" t="s">
        <v>625</v>
      </c>
      <c r="D1470" s="336"/>
      <c r="E1470" s="336"/>
      <c r="F1470" s="336"/>
      <c r="G1470" s="336"/>
      <c r="H1470" s="336"/>
      <c r="I1470" s="336"/>
      <c r="J1470" s="336"/>
      <c r="K1470" s="336"/>
      <c r="L1470" s="336"/>
      <c r="M1470" s="336"/>
      <c r="N1470" s="345"/>
      <c r="EZ1470" s="149"/>
      <c r="FA1470" s="231"/>
      <c r="FB1470" s="231"/>
      <c r="FC1470" s="231"/>
      <c r="FD1470" s="231"/>
      <c r="FF1470" s="164" t="s">
        <v>625</v>
      </c>
      <c r="FJ1470" s="231"/>
      <c r="FL1470" s="231"/>
    </row>
    <row r="1471" spans="1:168" s="117" customFormat="1" ht="15" x14ac:dyDescent="0.25">
      <c r="A1471" s="242"/>
      <c r="B1471" s="243" t="s">
        <v>699</v>
      </c>
      <c r="C1471" s="336" t="s">
        <v>700</v>
      </c>
      <c r="D1471" s="336"/>
      <c r="E1471" s="336"/>
      <c r="F1471" s="336"/>
      <c r="G1471" s="336"/>
      <c r="H1471" s="336"/>
      <c r="I1471" s="336"/>
      <c r="J1471" s="336"/>
      <c r="K1471" s="336"/>
      <c r="L1471" s="336"/>
      <c r="M1471" s="336"/>
      <c r="N1471" s="345"/>
      <c r="EZ1471" s="149"/>
      <c r="FA1471" s="231"/>
      <c r="FB1471" s="231"/>
      <c r="FC1471" s="231"/>
      <c r="FD1471" s="231"/>
      <c r="FF1471" s="164" t="s">
        <v>700</v>
      </c>
      <c r="FJ1471" s="231"/>
      <c r="FL1471" s="231"/>
    </row>
    <row r="1472" spans="1:168" s="117" customFormat="1" ht="15" x14ac:dyDescent="0.25">
      <c r="A1472" s="244"/>
      <c r="B1472" s="243" t="s">
        <v>57</v>
      </c>
      <c r="C1472" s="341" t="s">
        <v>64</v>
      </c>
      <c r="D1472" s="341"/>
      <c r="E1472" s="341"/>
      <c r="F1472" s="245"/>
      <c r="G1472" s="246"/>
      <c r="H1472" s="246"/>
      <c r="I1472" s="246"/>
      <c r="J1472" s="249">
        <v>278.99</v>
      </c>
      <c r="K1472" s="269">
        <v>1.2649999999999999</v>
      </c>
      <c r="L1472" s="249">
        <v>35.29</v>
      </c>
      <c r="M1472" s="248">
        <v>49.45</v>
      </c>
      <c r="N1472" s="250">
        <v>1745.09</v>
      </c>
      <c r="EZ1472" s="149"/>
      <c r="FA1472" s="231"/>
      <c r="FB1472" s="231"/>
      <c r="FC1472" s="231"/>
      <c r="FD1472" s="231"/>
      <c r="FG1472" s="164" t="s">
        <v>64</v>
      </c>
      <c r="FJ1472" s="231"/>
      <c r="FL1472" s="231"/>
    </row>
    <row r="1473" spans="1:168" s="117" customFormat="1" ht="15" x14ac:dyDescent="0.25">
      <c r="A1473" s="244"/>
      <c r="B1473" s="243" t="s">
        <v>75</v>
      </c>
      <c r="C1473" s="341" t="s">
        <v>79</v>
      </c>
      <c r="D1473" s="341"/>
      <c r="E1473" s="341"/>
      <c r="F1473" s="245"/>
      <c r="G1473" s="246"/>
      <c r="H1473" s="246"/>
      <c r="I1473" s="246"/>
      <c r="J1473" s="249">
        <v>90.04</v>
      </c>
      <c r="K1473" s="248">
        <v>1.1499999999999999</v>
      </c>
      <c r="L1473" s="249">
        <v>10.35</v>
      </c>
      <c r="M1473" s="248">
        <v>14.53</v>
      </c>
      <c r="N1473" s="251">
        <v>150.38999999999999</v>
      </c>
      <c r="EZ1473" s="149"/>
      <c r="FA1473" s="231"/>
      <c r="FB1473" s="231"/>
      <c r="FC1473" s="231"/>
      <c r="FD1473" s="231"/>
      <c r="FG1473" s="164" t="s">
        <v>79</v>
      </c>
      <c r="FJ1473" s="231"/>
      <c r="FL1473" s="231"/>
    </row>
    <row r="1474" spans="1:168" s="117" customFormat="1" ht="15" x14ac:dyDescent="0.25">
      <c r="A1474" s="244"/>
      <c r="B1474" s="243" t="s">
        <v>80</v>
      </c>
      <c r="C1474" s="341" t="s">
        <v>81</v>
      </c>
      <c r="D1474" s="341"/>
      <c r="E1474" s="341"/>
      <c r="F1474" s="245"/>
      <c r="G1474" s="246"/>
      <c r="H1474" s="246"/>
      <c r="I1474" s="246"/>
      <c r="J1474" s="249">
        <v>5.0199999999999996</v>
      </c>
      <c r="K1474" s="248">
        <v>1.1499999999999999</v>
      </c>
      <c r="L1474" s="249">
        <v>0.57999999999999996</v>
      </c>
      <c r="M1474" s="248">
        <v>49.45</v>
      </c>
      <c r="N1474" s="251">
        <v>28.68</v>
      </c>
      <c r="EZ1474" s="149"/>
      <c r="FA1474" s="231"/>
      <c r="FB1474" s="231"/>
      <c r="FC1474" s="231"/>
      <c r="FD1474" s="231"/>
      <c r="FG1474" s="164" t="s">
        <v>81</v>
      </c>
      <c r="FJ1474" s="231"/>
      <c r="FL1474" s="231"/>
    </row>
    <row r="1475" spans="1:168" s="117" customFormat="1" ht="15" x14ac:dyDescent="0.25">
      <c r="A1475" s="244"/>
      <c r="B1475" s="243" t="s">
        <v>82</v>
      </c>
      <c r="C1475" s="341" t="s">
        <v>83</v>
      </c>
      <c r="D1475" s="341"/>
      <c r="E1475" s="341"/>
      <c r="F1475" s="245"/>
      <c r="G1475" s="246"/>
      <c r="H1475" s="246"/>
      <c r="I1475" s="246"/>
      <c r="J1475" s="249">
        <v>37.630000000000003</v>
      </c>
      <c r="K1475" s="246"/>
      <c r="L1475" s="249">
        <v>3.76</v>
      </c>
      <c r="M1475" s="248">
        <v>9.1199999999999992</v>
      </c>
      <c r="N1475" s="251">
        <v>34.29</v>
      </c>
      <c r="EZ1475" s="149"/>
      <c r="FA1475" s="231"/>
      <c r="FB1475" s="231"/>
      <c r="FC1475" s="231"/>
      <c r="FD1475" s="231"/>
      <c r="FG1475" s="164" t="s">
        <v>83</v>
      </c>
      <c r="FJ1475" s="231"/>
      <c r="FL1475" s="231"/>
    </row>
    <row r="1476" spans="1:168" s="117" customFormat="1" ht="15" x14ac:dyDescent="0.25">
      <c r="A1476" s="252"/>
      <c r="B1476" s="243"/>
      <c r="C1476" s="341" t="s">
        <v>65</v>
      </c>
      <c r="D1476" s="341"/>
      <c r="E1476" s="341"/>
      <c r="F1476" s="245" t="s">
        <v>66</v>
      </c>
      <c r="G1476" s="248">
        <v>29.68</v>
      </c>
      <c r="H1476" s="269">
        <v>1.2649999999999999</v>
      </c>
      <c r="I1476" s="272">
        <v>3.7545199999999999</v>
      </c>
      <c r="J1476" s="254"/>
      <c r="K1476" s="246"/>
      <c r="L1476" s="254"/>
      <c r="M1476" s="246"/>
      <c r="N1476" s="255"/>
      <c r="EZ1476" s="149"/>
      <c r="FA1476" s="231"/>
      <c r="FB1476" s="231"/>
      <c r="FC1476" s="231"/>
      <c r="FD1476" s="231"/>
      <c r="FH1476" s="164" t="s">
        <v>65</v>
      </c>
      <c r="FJ1476" s="231"/>
      <c r="FL1476" s="231"/>
    </row>
    <row r="1477" spans="1:168" s="117" customFormat="1" ht="15" x14ac:dyDescent="0.25">
      <c r="A1477" s="252"/>
      <c r="B1477" s="243"/>
      <c r="C1477" s="341" t="s">
        <v>84</v>
      </c>
      <c r="D1477" s="341"/>
      <c r="E1477" s="341"/>
      <c r="F1477" s="245" t="s">
        <v>66</v>
      </c>
      <c r="G1477" s="271">
        <v>0.4</v>
      </c>
      <c r="H1477" s="248">
        <v>1.1499999999999999</v>
      </c>
      <c r="I1477" s="269">
        <v>4.5999999999999999E-2</v>
      </c>
      <c r="J1477" s="254"/>
      <c r="K1477" s="246"/>
      <c r="L1477" s="254"/>
      <c r="M1477" s="246"/>
      <c r="N1477" s="255"/>
      <c r="EZ1477" s="149"/>
      <c r="FA1477" s="231"/>
      <c r="FB1477" s="231"/>
      <c r="FC1477" s="231"/>
      <c r="FD1477" s="231"/>
      <c r="FH1477" s="164" t="s">
        <v>84</v>
      </c>
      <c r="FJ1477" s="231"/>
      <c r="FL1477" s="231"/>
    </row>
    <row r="1478" spans="1:168" s="117" customFormat="1" ht="15" x14ac:dyDescent="0.25">
      <c r="A1478" s="240"/>
      <c r="B1478" s="243"/>
      <c r="C1478" s="344" t="s">
        <v>67</v>
      </c>
      <c r="D1478" s="344"/>
      <c r="E1478" s="344"/>
      <c r="F1478" s="256"/>
      <c r="G1478" s="257"/>
      <c r="H1478" s="257"/>
      <c r="I1478" s="257"/>
      <c r="J1478" s="259">
        <v>406.66</v>
      </c>
      <c r="K1478" s="257"/>
      <c r="L1478" s="259">
        <v>49.4</v>
      </c>
      <c r="M1478" s="257"/>
      <c r="N1478" s="260">
        <v>1929.77</v>
      </c>
      <c r="EZ1478" s="149"/>
      <c r="FA1478" s="231"/>
      <c r="FB1478" s="231"/>
      <c r="FC1478" s="231"/>
      <c r="FD1478" s="231"/>
      <c r="FI1478" s="164" t="s">
        <v>67</v>
      </c>
      <c r="FJ1478" s="231"/>
      <c r="FL1478" s="231"/>
    </row>
    <row r="1479" spans="1:168" s="117" customFormat="1" ht="15" x14ac:dyDescent="0.25">
      <c r="A1479" s="252"/>
      <c r="B1479" s="243"/>
      <c r="C1479" s="341" t="s">
        <v>68</v>
      </c>
      <c r="D1479" s="341"/>
      <c r="E1479" s="341"/>
      <c r="F1479" s="245"/>
      <c r="G1479" s="246"/>
      <c r="H1479" s="246"/>
      <c r="I1479" s="246"/>
      <c r="J1479" s="254"/>
      <c r="K1479" s="246"/>
      <c r="L1479" s="249">
        <v>35.869999999999997</v>
      </c>
      <c r="M1479" s="246"/>
      <c r="N1479" s="250">
        <v>1773.77</v>
      </c>
      <c r="EZ1479" s="149"/>
      <c r="FA1479" s="231"/>
      <c r="FB1479" s="231"/>
      <c r="FC1479" s="231"/>
      <c r="FD1479" s="231"/>
      <c r="FH1479" s="164" t="s">
        <v>68</v>
      </c>
      <c r="FJ1479" s="231"/>
      <c r="FL1479" s="231"/>
    </row>
    <row r="1480" spans="1:168" s="117" customFormat="1" ht="23.25" x14ac:dyDescent="0.25">
      <c r="A1480" s="252"/>
      <c r="B1480" s="243" t="s">
        <v>649</v>
      </c>
      <c r="C1480" s="341" t="s">
        <v>650</v>
      </c>
      <c r="D1480" s="341"/>
      <c r="E1480" s="341"/>
      <c r="F1480" s="245" t="s">
        <v>71</v>
      </c>
      <c r="G1480" s="261">
        <v>97</v>
      </c>
      <c r="H1480" s="246"/>
      <c r="I1480" s="261">
        <v>97</v>
      </c>
      <c r="J1480" s="254"/>
      <c r="K1480" s="246"/>
      <c r="L1480" s="249">
        <v>34.79</v>
      </c>
      <c r="M1480" s="246"/>
      <c r="N1480" s="250">
        <v>1720.56</v>
      </c>
      <c r="EZ1480" s="149"/>
      <c r="FA1480" s="231"/>
      <c r="FB1480" s="231"/>
      <c r="FC1480" s="231"/>
      <c r="FD1480" s="231"/>
      <c r="FH1480" s="164" t="s">
        <v>650</v>
      </c>
      <c r="FJ1480" s="231"/>
      <c r="FL1480" s="231"/>
    </row>
    <row r="1481" spans="1:168" s="117" customFormat="1" ht="23.25" x14ac:dyDescent="0.25">
      <c r="A1481" s="252"/>
      <c r="B1481" s="243" t="s">
        <v>651</v>
      </c>
      <c r="C1481" s="341" t="s">
        <v>652</v>
      </c>
      <c r="D1481" s="341"/>
      <c r="E1481" s="341"/>
      <c r="F1481" s="245" t="s">
        <v>71</v>
      </c>
      <c r="G1481" s="261">
        <v>51</v>
      </c>
      <c r="H1481" s="246"/>
      <c r="I1481" s="261">
        <v>51</v>
      </c>
      <c r="J1481" s="254"/>
      <c r="K1481" s="246"/>
      <c r="L1481" s="249">
        <v>18.29</v>
      </c>
      <c r="M1481" s="246"/>
      <c r="N1481" s="251">
        <v>904.62</v>
      </c>
      <c r="EZ1481" s="149"/>
      <c r="FA1481" s="231"/>
      <c r="FB1481" s="231"/>
      <c r="FC1481" s="231"/>
      <c r="FD1481" s="231"/>
      <c r="FH1481" s="164" t="s">
        <v>652</v>
      </c>
      <c r="FJ1481" s="231"/>
      <c r="FL1481" s="231"/>
    </row>
    <row r="1482" spans="1:168" s="117" customFormat="1" ht="15" x14ac:dyDescent="0.25">
      <c r="A1482" s="262"/>
      <c r="B1482" s="263"/>
      <c r="C1482" s="342" t="s">
        <v>74</v>
      </c>
      <c r="D1482" s="342"/>
      <c r="E1482" s="342"/>
      <c r="F1482" s="234"/>
      <c r="G1482" s="235"/>
      <c r="H1482" s="235"/>
      <c r="I1482" s="235"/>
      <c r="J1482" s="238"/>
      <c r="K1482" s="235"/>
      <c r="L1482" s="264">
        <v>102.48</v>
      </c>
      <c r="M1482" s="257"/>
      <c r="N1482" s="265">
        <v>4554.95</v>
      </c>
      <c r="EZ1482" s="149"/>
      <c r="FA1482" s="231"/>
      <c r="FB1482" s="231"/>
      <c r="FC1482" s="231"/>
      <c r="FD1482" s="231"/>
      <c r="FJ1482" s="231" t="s">
        <v>74</v>
      </c>
      <c r="FL1482" s="231"/>
    </row>
    <row r="1483" spans="1:168" s="117" customFormat="1" ht="45" x14ac:dyDescent="0.25">
      <c r="A1483" s="232" t="s">
        <v>886</v>
      </c>
      <c r="B1483" s="233" t="s">
        <v>583</v>
      </c>
      <c r="C1483" s="342" t="s">
        <v>584</v>
      </c>
      <c r="D1483" s="342"/>
      <c r="E1483" s="342"/>
      <c r="F1483" s="234" t="s">
        <v>290</v>
      </c>
      <c r="G1483" s="235">
        <v>10.199999999999999</v>
      </c>
      <c r="H1483" s="236">
        <v>1</v>
      </c>
      <c r="I1483" s="277">
        <v>10.199999999999999</v>
      </c>
      <c r="J1483" s="264">
        <v>169.63</v>
      </c>
      <c r="K1483" s="266">
        <v>1.04236</v>
      </c>
      <c r="L1483" s="267">
        <v>1803.52</v>
      </c>
      <c r="M1483" s="268">
        <v>9.1199999999999992</v>
      </c>
      <c r="N1483" s="265">
        <v>16448.099999999999</v>
      </c>
      <c r="EZ1483" s="149"/>
      <c r="FA1483" s="231"/>
      <c r="FB1483" s="231" t="s">
        <v>584</v>
      </c>
      <c r="FC1483" s="231" t="s">
        <v>9</v>
      </c>
      <c r="FD1483" s="231" t="s">
        <v>9</v>
      </c>
      <c r="FJ1483" s="231"/>
      <c r="FL1483" s="231"/>
    </row>
    <row r="1484" spans="1:168" s="117" customFormat="1" ht="15" x14ac:dyDescent="0.25">
      <c r="A1484" s="240"/>
      <c r="B1484" s="241"/>
      <c r="C1484" s="341" t="s">
        <v>841</v>
      </c>
      <c r="D1484" s="341"/>
      <c r="E1484" s="341"/>
      <c r="F1484" s="341"/>
      <c r="G1484" s="341"/>
      <c r="H1484" s="341"/>
      <c r="I1484" s="341"/>
      <c r="J1484" s="341"/>
      <c r="K1484" s="341"/>
      <c r="L1484" s="341"/>
      <c r="M1484" s="341"/>
      <c r="N1484" s="343"/>
      <c r="EZ1484" s="149"/>
      <c r="FA1484" s="231"/>
      <c r="FB1484" s="231"/>
      <c r="FC1484" s="231"/>
      <c r="FD1484" s="231"/>
      <c r="FE1484" s="164" t="s">
        <v>841</v>
      </c>
      <c r="FJ1484" s="231"/>
      <c r="FL1484" s="231"/>
    </row>
    <row r="1485" spans="1:168" s="117" customFormat="1" ht="15" x14ac:dyDescent="0.25">
      <c r="A1485" s="240"/>
      <c r="B1485" s="241"/>
      <c r="C1485" s="341" t="s">
        <v>687</v>
      </c>
      <c r="D1485" s="341"/>
      <c r="E1485" s="341"/>
      <c r="F1485" s="341"/>
      <c r="G1485" s="341"/>
      <c r="H1485" s="341"/>
      <c r="I1485" s="341"/>
      <c r="J1485" s="341"/>
      <c r="K1485" s="341"/>
      <c r="L1485" s="341"/>
      <c r="M1485" s="341"/>
      <c r="N1485" s="343"/>
      <c r="EZ1485" s="149"/>
      <c r="FA1485" s="231"/>
      <c r="FB1485" s="231"/>
      <c r="FC1485" s="231"/>
      <c r="FD1485" s="231"/>
      <c r="FJ1485" s="231"/>
      <c r="FK1485" s="164" t="s">
        <v>687</v>
      </c>
      <c r="FL1485" s="231"/>
    </row>
    <row r="1486" spans="1:168" s="117" customFormat="1" ht="15" x14ac:dyDescent="0.25">
      <c r="A1486" s="242"/>
      <c r="B1486" s="243"/>
      <c r="C1486" s="336" t="s">
        <v>631</v>
      </c>
      <c r="D1486" s="336"/>
      <c r="E1486" s="336"/>
      <c r="F1486" s="336"/>
      <c r="G1486" s="336"/>
      <c r="H1486" s="336"/>
      <c r="I1486" s="336"/>
      <c r="J1486" s="336"/>
      <c r="K1486" s="336"/>
      <c r="L1486" s="336"/>
      <c r="M1486" s="336"/>
      <c r="N1486" s="345"/>
      <c r="EZ1486" s="149"/>
      <c r="FA1486" s="231"/>
      <c r="FB1486" s="231"/>
      <c r="FC1486" s="231"/>
      <c r="FD1486" s="231"/>
      <c r="FF1486" s="164" t="s">
        <v>631</v>
      </c>
      <c r="FJ1486" s="231"/>
      <c r="FL1486" s="231"/>
    </row>
    <row r="1487" spans="1:168" s="117" customFormat="1" ht="15" x14ac:dyDescent="0.25">
      <c r="A1487" s="242"/>
      <c r="B1487" s="243"/>
      <c r="C1487" s="336" t="s">
        <v>632</v>
      </c>
      <c r="D1487" s="336"/>
      <c r="E1487" s="336"/>
      <c r="F1487" s="336"/>
      <c r="G1487" s="336"/>
      <c r="H1487" s="336"/>
      <c r="I1487" s="336"/>
      <c r="J1487" s="336"/>
      <c r="K1487" s="336"/>
      <c r="L1487" s="336"/>
      <c r="M1487" s="336"/>
      <c r="N1487" s="345"/>
      <c r="EZ1487" s="149"/>
      <c r="FA1487" s="231"/>
      <c r="FB1487" s="231"/>
      <c r="FC1487" s="231"/>
      <c r="FD1487" s="231"/>
      <c r="FF1487" s="164" t="s">
        <v>632</v>
      </c>
      <c r="FJ1487" s="231"/>
      <c r="FL1487" s="231"/>
    </row>
    <row r="1488" spans="1:168" s="117" customFormat="1" ht="15" x14ac:dyDescent="0.25">
      <c r="A1488" s="262"/>
      <c r="B1488" s="263"/>
      <c r="C1488" s="342" t="s">
        <v>74</v>
      </c>
      <c r="D1488" s="342"/>
      <c r="E1488" s="342"/>
      <c r="F1488" s="234"/>
      <c r="G1488" s="235"/>
      <c r="H1488" s="235"/>
      <c r="I1488" s="235"/>
      <c r="J1488" s="238"/>
      <c r="K1488" s="235"/>
      <c r="L1488" s="267">
        <v>1803.52</v>
      </c>
      <c r="M1488" s="257"/>
      <c r="N1488" s="265">
        <v>16448.099999999999</v>
      </c>
      <c r="EZ1488" s="149"/>
      <c r="FA1488" s="231"/>
      <c r="FB1488" s="231"/>
      <c r="FC1488" s="231"/>
      <c r="FD1488" s="231"/>
      <c r="FJ1488" s="231" t="s">
        <v>74</v>
      </c>
      <c r="FL1488" s="231"/>
    </row>
    <row r="1489" spans="1:168" s="117" customFormat="1" ht="34.5" x14ac:dyDescent="0.25">
      <c r="A1489" s="232" t="s">
        <v>887</v>
      </c>
      <c r="B1489" s="233" t="s">
        <v>683</v>
      </c>
      <c r="C1489" s="342" t="s">
        <v>684</v>
      </c>
      <c r="D1489" s="342"/>
      <c r="E1489" s="342"/>
      <c r="F1489" s="234" t="s">
        <v>647</v>
      </c>
      <c r="G1489" s="235">
        <v>0.16</v>
      </c>
      <c r="H1489" s="236">
        <v>1</v>
      </c>
      <c r="I1489" s="268">
        <v>0.16</v>
      </c>
      <c r="J1489" s="238"/>
      <c r="K1489" s="235"/>
      <c r="L1489" s="238"/>
      <c r="M1489" s="235"/>
      <c r="N1489" s="239"/>
      <c r="EZ1489" s="149"/>
      <c r="FA1489" s="231"/>
      <c r="FB1489" s="231" t="s">
        <v>684</v>
      </c>
      <c r="FC1489" s="231" t="s">
        <v>9</v>
      </c>
      <c r="FD1489" s="231" t="s">
        <v>9</v>
      </c>
      <c r="FJ1489" s="231"/>
      <c r="FL1489" s="231"/>
    </row>
    <row r="1490" spans="1:168" s="117" customFormat="1" ht="15" x14ac:dyDescent="0.25">
      <c r="A1490" s="240"/>
      <c r="B1490" s="241"/>
      <c r="C1490" s="341" t="s">
        <v>778</v>
      </c>
      <c r="D1490" s="341"/>
      <c r="E1490" s="341"/>
      <c r="F1490" s="341"/>
      <c r="G1490" s="341"/>
      <c r="H1490" s="341"/>
      <c r="I1490" s="341"/>
      <c r="J1490" s="341"/>
      <c r="K1490" s="341"/>
      <c r="L1490" s="341"/>
      <c r="M1490" s="341"/>
      <c r="N1490" s="343"/>
      <c r="EZ1490" s="149"/>
      <c r="FA1490" s="231"/>
      <c r="FB1490" s="231"/>
      <c r="FC1490" s="231"/>
      <c r="FD1490" s="231"/>
      <c r="FE1490" s="164" t="s">
        <v>778</v>
      </c>
      <c r="FJ1490" s="231"/>
      <c r="FL1490" s="231"/>
    </row>
    <row r="1491" spans="1:168" s="117" customFormat="1" ht="68.25" x14ac:dyDescent="0.25">
      <c r="A1491" s="242"/>
      <c r="B1491" s="243" t="s">
        <v>624</v>
      </c>
      <c r="C1491" s="336" t="s">
        <v>625</v>
      </c>
      <c r="D1491" s="336"/>
      <c r="E1491" s="336"/>
      <c r="F1491" s="336"/>
      <c r="G1491" s="336"/>
      <c r="H1491" s="336"/>
      <c r="I1491" s="336"/>
      <c r="J1491" s="336"/>
      <c r="K1491" s="336"/>
      <c r="L1491" s="336"/>
      <c r="M1491" s="336"/>
      <c r="N1491" s="345"/>
      <c r="EZ1491" s="149"/>
      <c r="FA1491" s="231"/>
      <c r="FB1491" s="231"/>
      <c r="FC1491" s="231"/>
      <c r="FD1491" s="231"/>
      <c r="FF1491" s="164" t="s">
        <v>625</v>
      </c>
      <c r="FJ1491" s="231"/>
      <c r="FL1491" s="231"/>
    </row>
    <row r="1492" spans="1:168" s="117" customFormat="1" ht="15" x14ac:dyDescent="0.25">
      <c r="A1492" s="244"/>
      <c r="B1492" s="243" t="s">
        <v>57</v>
      </c>
      <c r="C1492" s="341" t="s">
        <v>64</v>
      </c>
      <c r="D1492" s="341"/>
      <c r="E1492" s="341"/>
      <c r="F1492" s="245"/>
      <c r="G1492" s="246"/>
      <c r="H1492" s="246"/>
      <c r="I1492" s="246"/>
      <c r="J1492" s="249">
        <v>278.99</v>
      </c>
      <c r="K1492" s="248">
        <v>1.1499999999999999</v>
      </c>
      <c r="L1492" s="249">
        <v>51.33</v>
      </c>
      <c r="M1492" s="248">
        <v>49.45</v>
      </c>
      <c r="N1492" s="250">
        <v>2538.27</v>
      </c>
      <c r="EZ1492" s="149"/>
      <c r="FA1492" s="231"/>
      <c r="FB1492" s="231"/>
      <c r="FC1492" s="231"/>
      <c r="FD1492" s="231"/>
      <c r="FG1492" s="164" t="s">
        <v>64</v>
      </c>
      <c r="FJ1492" s="231"/>
      <c r="FL1492" s="231"/>
    </row>
    <row r="1493" spans="1:168" s="117" customFormat="1" ht="15" x14ac:dyDescent="0.25">
      <c r="A1493" s="244"/>
      <c r="B1493" s="243" t="s">
        <v>75</v>
      </c>
      <c r="C1493" s="341" t="s">
        <v>79</v>
      </c>
      <c r="D1493" s="341"/>
      <c r="E1493" s="341"/>
      <c r="F1493" s="245"/>
      <c r="G1493" s="246"/>
      <c r="H1493" s="246"/>
      <c r="I1493" s="246"/>
      <c r="J1493" s="249">
        <v>90.04</v>
      </c>
      <c r="K1493" s="248">
        <v>1.1499999999999999</v>
      </c>
      <c r="L1493" s="249">
        <v>16.57</v>
      </c>
      <c r="M1493" s="248">
        <v>14.53</v>
      </c>
      <c r="N1493" s="251">
        <v>240.76</v>
      </c>
      <c r="EZ1493" s="149"/>
      <c r="FA1493" s="231"/>
      <c r="FB1493" s="231"/>
      <c r="FC1493" s="231"/>
      <c r="FD1493" s="231"/>
      <c r="FG1493" s="164" t="s">
        <v>79</v>
      </c>
      <c r="FJ1493" s="231"/>
      <c r="FL1493" s="231"/>
    </row>
    <row r="1494" spans="1:168" s="117" customFormat="1" ht="15" x14ac:dyDescent="0.25">
      <c r="A1494" s="244"/>
      <c r="B1494" s="243" t="s">
        <v>80</v>
      </c>
      <c r="C1494" s="341" t="s">
        <v>81</v>
      </c>
      <c r="D1494" s="341"/>
      <c r="E1494" s="341"/>
      <c r="F1494" s="245"/>
      <c r="G1494" s="246"/>
      <c r="H1494" s="246"/>
      <c r="I1494" s="246"/>
      <c r="J1494" s="249">
        <v>5.0199999999999996</v>
      </c>
      <c r="K1494" s="248">
        <v>1.1499999999999999</v>
      </c>
      <c r="L1494" s="249">
        <v>0.92</v>
      </c>
      <c r="M1494" s="248">
        <v>49.45</v>
      </c>
      <c r="N1494" s="251">
        <v>45.49</v>
      </c>
      <c r="EZ1494" s="149"/>
      <c r="FA1494" s="231"/>
      <c r="FB1494" s="231"/>
      <c r="FC1494" s="231"/>
      <c r="FD1494" s="231"/>
      <c r="FG1494" s="164" t="s">
        <v>81</v>
      </c>
      <c r="FJ1494" s="231"/>
      <c r="FL1494" s="231"/>
    </row>
    <row r="1495" spans="1:168" s="117" customFormat="1" ht="15" x14ac:dyDescent="0.25">
      <c r="A1495" s="244"/>
      <c r="B1495" s="243" t="s">
        <v>82</v>
      </c>
      <c r="C1495" s="341" t="s">
        <v>83</v>
      </c>
      <c r="D1495" s="341"/>
      <c r="E1495" s="341"/>
      <c r="F1495" s="245"/>
      <c r="G1495" s="246"/>
      <c r="H1495" s="246"/>
      <c r="I1495" s="246"/>
      <c r="J1495" s="249">
        <v>37.630000000000003</v>
      </c>
      <c r="K1495" s="246"/>
      <c r="L1495" s="249">
        <v>6.02</v>
      </c>
      <c r="M1495" s="248">
        <v>9.1199999999999992</v>
      </c>
      <c r="N1495" s="251">
        <v>54.9</v>
      </c>
      <c r="EZ1495" s="149"/>
      <c r="FA1495" s="231"/>
      <c r="FB1495" s="231"/>
      <c r="FC1495" s="231"/>
      <c r="FD1495" s="231"/>
      <c r="FG1495" s="164" t="s">
        <v>83</v>
      </c>
      <c r="FJ1495" s="231"/>
      <c r="FL1495" s="231"/>
    </row>
    <row r="1496" spans="1:168" s="117" customFormat="1" ht="15" x14ac:dyDescent="0.25">
      <c r="A1496" s="252"/>
      <c r="B1496" s="243"/>
      <c r="C1496" s="341" t="s">
        <v>65</v>
      </c>
      <c r="D1496" s="341"/>
      <c r="E1496" s="341"/>
      <c r="F1496" s="245" t="s">
        <v>66</v>
      </c>
      <c r="G1496" s="248">
        <v>29.68</v>
      </c>
      <c r="H1496" s="248">
        <v>1.1499999999999999</v>
      </c>
      <c r="I1496" s="272">
        <v>5.4611200000000002</v>
      </c>
      <c r="J1496" s="254"/>
      <c r="K1496" s="246"/>
      <c r="L1496" s="254"/>
      <c r="M1496" s="246"/>
      <c r="N1496" s="255"/>
      <c r="EZ1496" s="149"/>
      <c r="FA1496" s="231"/>
      <c r="FB1496" s="231"/>
      <c r="FC1496" s="231"/>
      <c r="FD1496" s="231"/>
      <c r="FH1496" s="164" t="s">
        <v>65</v>
      </c>
      <c r="FJ1496" s="231"/>
      <c r="FL1496" s="231"/>
    </row>
    <row r="1497" spans="1:168" s="117" customFormat="1" ht="15" x14ac:dyDescent="0.25">
      <c r="A1497" s="252"/>
      <c r="B1497" s="243"/>
      <c r="C1497" s="341" t="s">
        <v>84</v>
      </c>
      <c r="D1497" s="341"/>
      <c r="E1497" s="341"/>
      <c r="F1497" s="245" t="s">
        <v>66</v>
      </c>
      <c r="G1497" s="271">
        <v>0.4</v>
      </c>
      <c r="H1497" s="248">
        <v>1.1499999999999999</v>
      </c>
      <c r="I1497" s="270">
        <v>7.3599999999999999E-2</v>
      </c>
      <c r="J1497" s="254"/>
      <c r="K1497" s="246"/>
      <c r="L1497" s="254"/>
      <c r="M1497" s="246"/>
      <c r="N1497" s="255"/>
      <c r="EZ1497" s="149"/>
      <c r="FA1497" s="231"/>
      <c r="FB1497" s="231"/>
      <c r="FC1497" s="231"/>
      <c r="FD1497" s="231"/>
      <c r="FH1497" s="164" t="s">
        <v>84</v>
      </c>
      <c r="FJ1497" s="231"/>
      <c r="FL1497" s="231"/>
    </row>
    <row r="1498" spans="1:168" s="117" customFormat="1" ht="15" x14ac:dyDescent="0.25">
      <c r="A1498" s="240"/>
      <c r="B1498" s="243"/>
      <c r="C1498" s="344" t="s">
        <v>67</v>
      </c>
      <c r="D1498" s="344"/>
      <c r="E1498" s="344"/>
      <c r="F1498" s="256"/>
      <c r="G1498" s="257"/>
      <c r="H1498" s="257"/>
      <c r="I1498" s="257"/>
      <c r="J1498" s="259">
        <v>406.66</v>
      </c>
      <c r="K1498" s="257"/>
      <c r="L1498" s="259">
        <v>73.92</v>
      </c>
      <c r="M1498" s="257"/>
      <c r="N1498" s="260">
        <v>2833.93</v>
      </c>
      <c r="EZ1498" s="149"/>
      <c r="FA1498" s="231"/>
      <c r="FB1498" s="231"/>
      <c r="FC1498" s="231"/>
      <c r="FD1498" s="231"/>
      <c r="FI1498" s="164" t="s">
        <v>67</v>
      </c>
      <c r="FJ1498" s="231"/>
      <c r="FL1498" s="231"/>
    </row>
    <row r="1499" spans="1:168" s="117" customFormat="1" ht="15" x14ac:dyDescent="0.25">
      <c r="A1499" s="252"/>
      <c r="B1499" s="243"/>
      <c r="C1499" s="341" t="s">
        <v>68</v>
      </c>
      <c r="D1499" s="341"/>
      <c r="E1499" s="341"/>
      <c r="F1499" s="245"/>
      <c r="G1499" s="246"/>
      <c r="H1499" s="246"/>
      <c r="I1499" s="246"/>
      <c r="J1499" s="254"/>
      <c r="K1499" s="246"/>
      <c r="L1499" s="249">
        <v>52.25</v>
      </c>
      <c r="M1499" s="246"/>
      <c r="N1499" s="250">
        <v>2583.7600000000002</v>
      </c>
      <c r="EZ1499" s="149"/>
      <c r="FA1499" s="231"/>
      <c r="FB1499" s="231"/>
      <c r="FC1499" s="231"/>
      <c r="FD1499" s="231"/>
      <c r="FH1499" s="164" t="s">
        <v>68</v>
      </c>
      <c r="FJ1499" s="231"/>
      <c r="FL1499" s="231"/>
    </row>
    <row r="1500" spans="1:168" s="117" customFormat="1" ht="23.25" x14ac:dyDescent="0.25">
      <c r="A1500" s="252"/>
      <c r="B1500" s="243" t="s">
        <v>649</v>
      </c>
      <c r="C1500" s="341" t="s">
        <v>650</v>
      </c>
      <c r="D1500" s="341"/>
      <c r="E1500" s="341"/>
      <c r="F1500" s="245" t="s">
        <v>71</v>
      </c>
      <c r="G1500" s="261">
        <v>97</v>
      </c>
      <c r="H1500" s="246"/>
      <c r="I1500" s="261">
        <v>97</v>
      </c>
      <c r="J1500" s="254"/>
      <c r="K1500" s="246"/>
      <c r="L1500" s="249">
        <v>50.68</v>
      </c>
      <c r="M1500" s="246"/>
      <c r="N1500" s="250">
        <v>2506.25</v>
      </c>
      <c r="EZ1500" s="149"/>
      <c r="FA1500" s="231"/>
      <c r="FB1500" s="231"/>
      <c r="FC1500" s="231"/>
      <c r="FD1500" s="231"/>
      <c r="FH1500" s="164" t="s">
        <v>650</v>
      </c>
      <c r="FJ1500" s="231"/>
      <c r="FL1500" s="231"/>
    </row>
    <row r="1501" spans="1:168" s="117" customFormat="1" ht="23.25" x14ac:dyDescent="0.25">
      <c r="A1501" s="252"/>
      <c r="B1501" s="243" t="s">
        <v>651</v>
      </c>
      <c r="C1501" s="341" t="s">
        <v>652</v>
      </c>
      <c r="D1501" s="341"/>
      <c r="E1501" s="341"/>
      <c r="F1501" s="245" t="s">
        <v>71</v>
      </c>
      <c r="G1501" s="261">
        <v>51</v>
      </c>
      <c r="H1501" s="246"/>
      <c r="I1501" s="261">
        <v>51</v>
      </c>
      <c r="J1501" s="254"/>
      <c r="K1501" s="246"/>
      <c r="L1501" s="249">
        <v>26.65</v>
      </c>
      <c r="M1501" s="246"/>
      <c r="N1501" s="250">
        <v>1317.72</v>
      </c>
      <c r="EZ1501" s="149"/>
      <c r="FA1501" s="231"/>
      <c r="FB1501" s="231"/>
      <c r="FC1501" s="231"/>
      <c r="FD1501" s="231"/>
      <c r="FH1501" s="164" t="s">
        <v>652</v>
      </c>
      <c r="FJ1501" s="231"/>
      <c r="FL1501" s="231"/>
    </row>
    <row r="1502" spans="1:168" s="117" customFormat="1" ht="15" x14ac:dyDescent="0.25">
      <c r="A1502" s="262"/>
      <c r="B1502" s="263"/>
      <c r="C1502" s="342" t="s">
        <v>74</v>
      </c>
      <c r="D1502" s="342"/>
      <c r="E1502" s="342"/>
      <c r="F1502" s="234"/>
      <c r="G1502" s="235"/>
      <c r="H1502" s="235"/>
      <c r="I1502" s="235"/>
      <c r="J1502" s="238"/>
      <c r="K1502" s="235"/>
      <c r="L1502" s="264">
        <v>151.25</v>
      </c>
      <c r="M1502" s="257"/>
      <c r="N1502" s="265">
        <v>6657.9</v>
      </c>
      <c r="EZ1502" s="149"/>
      <c r="FA1502" s="231"/>
      <c r="FB1502" s="231"/>
      <c r="FC1502" s="231"/>
      <c r="FD1502" s="231"/>
      <c r="FJ1502" s="231" t="s">
        <v>74</v>
      </c>
      <c r="FL1502" s="231"/>
    </row>
    <row r="1503" spans="1:168" s="117" customFormat="1" ht="45" x14ac:dyDescent="0.25">
      <c r="A1503" s="232" t="s">
        <v>888</v>
      </c>
      <c r="B1503" s="233" t="s">
        <v>583</v>
      </c>
      <c r="C1503" s="342" t="s">
        <v>584</v>
      </c>
      <c r="D1503" s="342"/>
      <c r="E1503" s="342"/>
      <c r="F1503" s="234" t="s">
        <v>290</v>
      </c>
      <c r="G1503" s="235">
        <v>16.32</v>
      </c>
      <c r="H1503" s="236">
        <v>1</v>
      </c>
      <c r="I1503" s="268">
        <v>16.32</v>
      </c>
      <c r="J1503" s="264">
        <v>169.63</v>
      </c>
      <c r="K1503" s="266">
        <v>1.04236</v>
      </c>
      <c r="L1503" s="267">
        <v>2885.63</v>
      </c>
      <c r="M1503" s="268">
        <v>9.1199999999999992</v>
      </c>
      <c r="N1503" s="265">
        <v>26316.95</v>
      </c>
      <c r="EZ1503" s="149"/>
      <c r="FA1503" s="231"/>
      <c r="FB1503" s="231" t="s">
        <v>584</v>
      </c>
      <c r="FC1503" s="231" t="s">
        <v>9</v>
      </c>
      <c r="FD1503" s="231" t="s">
        <v>9</v>
      </c>
      <c r="FJ1503" s="231"/>
      <c r="FL1503" s="231"/>
    </row>
    <row r="1504" spans="1:168" s="117" customFormat="1" ht="15" x14ac:dyDescent="0.25">
      <c r="A1504" s="240"/>
      <c r="B1504" s="241"/>
      <c r="C1504" s="341" t="s">
        <v>844</v>
      </c>
      <c r="D1504" s="341"/>
      <c r="E1504" s="341"/>
      <c r="F1504" s="341"/>
      <c r="G1504" s="341"/>
      <c r="H1504" s="341"/>
      <c r="I1504" s="341"/>
      <c r="J1504" s="341"/>
      <c r="K1504" s="341"/>
      <c r="L1504" s="341"/>
      <c r="M1504" s="341"/>
      <c r="N1504" s="343"/>
      <c r="EZ1504" s="149"/>
      <c r="FA1504" s="231"/>
      <c r="FB1504" s="231"/>
      <c r="FC1504" s="231"/>
      <c r="FD1504" s="231"/>
      <c r="FE1504" s="164" t="s">
        <v>844</v>
      </c>
      <c r="FJ1504" s="231"/>
      <c r="FL1504" s="231"/>
    </row>
    <row r="1505" spans="1:168" s="117" customFormat="1" ht="15" x14ac:dyDescent="0.25">
      <c r="A1505" s="240"/>
      <c r="B1505" s="241"/>
      <c r="C1505" s="341" t="s">
        <v>687</v>
      </c>
      <c r="D1505" s="341"/>
      <c r="E1505" s="341"/>
      <c r="F1505" s="341"/>
      <c r="G1505" s="341"/>
      <c r="H1505" s="341"/>
      <c r="I1505" s="341"/>
      <c r="J1505" s="341"/>
      <c r="K1505" s="341"/>
      <c r="L1505" s="341"/>
      <c r="M1505" s="341"/>
      <c r="N1505" s="343"/>
      <c r="EZ1505" s="149"/>
      <c r="FA1505" s="231"/>
      <c r="FB1505" s="231"/>
      <c r="FC1505" s="231"/>
      <c r="FD1505" s="231"/>
      <c r="FJ1505" s="231"/>
      <c r="FK1505" s="164" t="s">
        <v>687</v>
      </c>
      <c r="FL1505" s="231"/>
    </row>
    <row r="1506" spans="1:168" s="117" customFormat="1" ht="15" x14ac:dyDescent="0.25">
      <c r="A1506" s="242"/>
      <c r="B1506" s="243"/>
      <c r="C1506" s="336" t="s">
        <v>631</v>
      </c>
      <c r="D1506" s="336"/>
      <c r="E1506" s="336"/>
      <c r="F1506" s="336"/>
      <c r="G1506" s="336"/>
      <c r="H1506" s="336"/>
      <c r="I1506" s="336"/>
      <c r="J1506" s="336"/>
      <c r="K1506" s="336"/>
      <c r="L1506" s="336"/>
      <c r="M1506" s="336"/>
      <c r="N1506" s="345"/>
      <c r="EZ1506" s="149"/>
      <c r="FA1506" s="231"/>
      <c r="FB1506" s="231"/>
      <c r="FC1506" s="231"/>
      <c r="FD1506" s="231"/>
      <c r="FF1506" s="164" t="s">
        <v>631</v>
      </c>
      <c r="FJ1506" s="231"/>
      <c r="FL1506" s="231"/>
    </row>
    <row r="1507" spans="1:168" s="117" customFormat="1" ht="15" x14ac:dyDescent="0.25">
      <c r="A1507" s="242"/>
      <c r="B1507" s="243"/>
      <c r="C1507" s="336" t="s">
        <v>632</v>
      </c>
      <c r="D1507" s="336"/>
      <c r="E1507" s="336"/>
      <c r="F1507" s="336"/>
      <c r="G1507" s="336"/>
      <c r="H1507" s="336"/>
      <c r="I1507" s="336"/>
      <c r="J1507" s="336"/>
      <c r="K1507" s="336"/>
      <c r="L1507" s="336"/>
      <c r="M1507" s="336"/>
      <c r="N1507" s="345"/>
      <c r="EZ1507" s="149"/>
      <c r="FA1507" s="231"/>
      <c r="FB1507" s="231"/>
      <c r="FC1507" s="231"/>
      <c r="FD1507" s="231"/>
      <c r="FF1507" s="164" t="s">
        <v>632</v>
      </c>
      <c r="FJ1507" s="231"/>
      <c r="FL1507" s="231"/>
    </row>
    <row r="1508" spans="1:168" s="117" customFormat="1" ht="15" x14ac:dyDescent="0.25">
      <c r="A1508" s="262"/>
      <c r="B1508" s="263"/>
      <c r="C1508" s="342" t="s">
        <v>74</v>
      </c>
      <c r="D1508" s="342"/>
      <c r="E1508" s="342"/>
      <c r="F1508" s="234"/>
      <c r="G1508" s="235"/>
      <c r="H1508" s="235"/>
      <c r="I1508" s="235"/>
      <c r="J1508" s="238"/>
      <c r="K1508" s="235"/>
      <c r="L1508" s="267">
        <v>2885.63</v>
      </c>
      <c r="M1508" s="257"/>
      <c r="N1508" s="265">
        <v>26316.95</v>
      </c>
      <c r="EZ1508" s="149"/>
      <c r="FA1508" s="231"/>
      <c r="FB1508" s="231"/>
      <c r="FC1508" s="231"/>
      <c r="FD1508" s="231"/>
      <c r="FJ1508" s="231" t="s">
        <v>74</v>
      </c>
      <c r="FL1508" s="231"/>
    </row>
    <row r="1509" spans="1:168" s="117" customFormat="1" ht="34.5" x14ac:dyDescent="0.25">
      <c r="A1509" s="232" t="s">
        <v>889</v>
      </c>
      <c r="B1509" s="233" t="s">
        <v>683</v>
      </c>
      <c r="C1509" s="342" t="s">
        <v>684</v>
      </c>
      <c r="D1509" s="342"/>
      <c r="E1509" s="342"/>
      <c r="F1509" s="234" t="s">
        <v>647</v>
      </c>
      <c r="G1509" s="235">
        <v>0.6</v>
      </c>
      <c r="H1509" s="236">
        <v>1</v>
      </c>
      <c r="I1509" s="277">
        <v>0.6</v>
      </c>
      <c r="J1509" s="238"/>
      <c r="K1509" s="235"/>
      <c r="L1509" s="238"/>
      <c r="M1509" s="235"/>
      <c r="N1509" s="239"/>
      <c r="EZ1509" s="149"/>
      <c r="FA1509" s="231"/>
      <c r="FB1509" s="231" t="s">
        <v>684</v>
      </c>
      <c r="FC1509" s="231" t="s">
        <v>9</v>
      </c>
      <c r="FD1509" s="231" t="s">
        <v>9</v>
      </c>
      <c r="FJ1509" s="231"/>
      <c r="FL1509" s="231"/>
    </row>
    <row r="1510" spans="1:168" s="117" customFormat="1" ht="15" x14ac:dyDescent="0.25">
      <c r="A1510" s="240"/>
      <c r="B1510" s="241"/>
      <c r="C1510" s="341" t="s">
        <v>846</v>
      </c>
      <c r="D1510" s="341"/>
      <c r="E1510" s="341"/>
      <c r="F1510" s="341"/>
      <c r="G1510" s="341"/>
      <c r="H1510" s="341"/>
      <c r="I1510" s="341"/>
      <c r="J1510" s="341"/>
      <c r="K1510" s="341"/>
      <c r="L1510" s="341"/>
      <c r="M1510" s="341"/>
      <c r="N1510" s="343"/>
      <c r="EZ1510" s="149"/>
      <c r="FA1510" s="231"/>
      <c r="FB1510" s="231"/>
      <c r="FC1510" s="231"/>
      <c r="FD1510" s="231"/>
      <c r="FE1510" s="164" t="s">
        <v>846</v>
      </c>
      <c r="FJ1510" s="231"/>
      <c r="FL1510" s="231"/>
    </row>
    <row r="1511" spans="1:168" s="117" customFormat="1" ht="68.25" x14ac:dyDescent="0.25">
      <c r="A1511" s="242"/>
      <c r="B1511" s="243" t="s">
        <v>624</v>
      </c>
      <c r="C1511" s="336" t="s">
        <v>625</v>
      </c>
      <c r="D1511" s="336"/>
      <c r="E1511" s="336"/>
      <c r="F1511" s="336"/>
      <c r="G1511" s="336"/>
      <c r="H1511" s="336"/>
      <c r="I1511" s="336"/>
      <c r="J1511" s="336"/>
      <c r="K1511" s="336"/>
      <c r="L1511" s="336"/>
      <c r="M1511" s="336"/>
      <c r="N1511" s="345"/>
      <c r="EZ1511" s="149"/>
      <c r="FA1511" s="231"/>
      <c r="FB1511" s="231"/>
      <c r="FC1511" s="231"/>
      <c r="FD1511" s="231"/>
      <c r="FF1511" s="164" t="s">
        <v>625</v>
      </c>
      <c r="FJ1511" s="231"/>
      <c r="FL1511" s="231"/>
    </row>
    <row r="1512" spans="1:168" s="117" customFormat="1" ht="15" x14ac:dyDescent="0.25">
      <c r="A1512" s="244"/>
      <c r="B1512" s="243" t="s">
        <v>57</v>
      </c>
      <c r="C1512" s="341" t="s">
        <v>64</v>
      </c>
      <c r="D1512" s="341"/>
      <c r="E1512" s="341"/>
      <c r="F1512" s="245"/>
      <c r="G1512" s="246"/>
      <c r="H1512" s="246"/>
      <c r="I1512" s="246"/>
      <c r="J1512" s="249">
        <v>278.99</v>
      </c>
      <c r="K1512" s="248">
        <v>1.1499999999999999</v>
      </c>
      <c r="L1512" s="249">
        <v>192.5</v>
      </c>
      <c r="M1512" s="248">
        <v>49.45</v>
      </c>
      <c r="N1512" s="250">
        <v>9519.1299999999992</v>
      </c>
      <c r="EZ1512" s="149"/>
      <c r="FA1512" s="231"/>
      <c r="FB1512" s="231"/>
      <c r="FC1512" s="231"/>
      <c r="FD1512" s="231"/>
      <c r="FG1512" s="164" t="s">
        <v>64</v>
      </c>
      <c r="FJ1512" s="231"/>
      <c r="FL1512" s="231"/>
    </row>
    <row r="1513" spans="1:168" s="117" customFormat="1" ht="15" x14ac:dyDescent="0.25">
      <c r="A1513" s="244"/>
      <c r="B1513" s="243" t="s">
        <v>75</v>
      </c>
      <c r="C1513" s="341" t="s">
        <v>79</v>
      </c>
      <c r="D1513" s="341"/>
      <c r="E1513" s="341"/>
      <c r="F1513" s="245"/>
      <c r="G1513" s="246"/>
      <c r="H1513" s="246"/>
      <c r="I1513" s="246"/>
      <c r="J1513" s="249">
        <v>90.04</v>
      </c>
      <c r="K1513" s="248">
        <v>1.1499999999999999</v>
      </c>
      <c r="L1513" s="249">
        <v>62.13</v>
      </c>
      <c r="M1513" s="248">
        <v>14.53</v>
      </c>
      <c r="N1513" s="251">
        <v>902.75</v>
      </c>
      <c r="EZ1513" s="149"/>
      <c r="FA1513" s="231"/>
      <c r="FB1513" s="231"/>
      <c r="FC1513" s="231"/>
      <c r="FD1513" s="231"/>
      <c r="FG1513" s="164" t="s">
        <v>79</v>
      </c>
      <c r="FJ1513" s="231"/>
      <c r="FL1513" s="231"/>
    </row>
    <row r="1514" spans="1:168" s="117" customFormat="1" ht="15" x14ac:dyDescent="0.25">
      <c r="A1514" s="244"/>
      <c r="B1514" s="243" t="s">
        <v>80</v>
      </c>
      <c r="C1514" s="341" t="s">
        <v>81</v>
      </c>
      <c r="D1514" s="341"/>
      <c r="E1514" s="341"/>
      <c r="F1514" s="245"/>
      <c r="G1514" s="246"/>
      <c r="H1514" s="246"/>
      <c r="I1514" s="246"/>
      <c r="J1514" s="249">
        <v>5.0199999999999996</v>
      </c>
      <c r="K1514" s="248">
        <v>1.1499999999999999</v>
      </c>
      <c r="L1514" s="249">
        <v>3.46</v>
      </c>
      <c r="M1514" s="248">
        <v>49.45</v>
      </c>
      <c r="N1514" s="251">
        <v>171.1</v>
      </c>
      <c r="EZ1514" s="149"/>
      <c r="FA1514" s="231"/>
      <c r="FB1514" s="231"/>
      <c r="FC1514" s="231"/>
      <c r="FD1514" s="231"/>
      <c r="FG1514" s="164" t="s">
        <v>81</v>
      </c>
      <c r="FJ1514" s="231"/>
      <c r="FL1514" s="231"/>
    </row>
    <row r="1515" spans="1:168" s="117" customFormat="1" ht="15" x14ac:dyDescent="0.25">
      <c r="A1515" s="244"/>
      <c r="B1515" s="243" t="s">
        <v>82</v>
      </c>
      <c r="C1515" s="341" t="s">
        <v>83</v>
      </c>
      <c r="D1515" s="341"/>
      <c r="E1515" s="341"/>
      <c r="F1515" s="245"/>
      <c r="G1515" s="246"/>
      <c r="H1515" s="246"/>
      <c r="I1515" s="246"/>
      <c r="J1515" s="249">
        <v>37.630000000000003</v>
      </c>
      <c r="K1515" s="246"/>
      <c r="L1515" s="249">
        <v>22.58</v>
      </c>
      <c r="M1515" s="248">
        <v>9.1199999999999992</v>
      </c>
      <c r="N1515" s="251">
        <v>205.93</v>
      </c>
      <c r="EZ1515" s="149"/>
      <c r="FA1515" s="231"/>
      <c r="FB1515" s="231"/>
      <c r="FC1515" s="231"/>
      <c r="FD1515" s="231"/>
      <c r="FG1515" s="164" t="s">
        <v>83</v>
      </c>
      <c r="FJ1515" s="231"/>
      <c r="FL1515" s="231"/>
    </row>
    <row r="1516" spans="1:168" s="117" customFormat="1" ht="15" x14ac:dyDescent="0.25">
      <c r="A1516" s="252"/>
      <c r="B1516" s="243"/>
      <c r="C1516" s="341" t="s">
        <v>65</v>
      </c>
      <c r="D1516" s="341"/>
      <c r="E1516" s="341"/>
      <c r="F1516" s="245" t="s">
        <v>66</v>
      </c>
      <c r="G1516" s="248">
        <v>29.68</v>
      </c>
      <c r="H1516" s="248">
        <v>1.1499999999999999</v>
      </c>
      <c r="I1516" s="270">
        <v>20.479199999999999</v>
      </c>
      <c r="J1516" s="254"/>
      <c r="K1516" s="246"/>
      <c r="L1516" s="254"/>
      <c r="M1516" s="246"/>
      <c r="N1516" s="255"/>
      <c r="EZ1516" s="149"/>
      <c r="FA1516" s="231"/>
      <c r="FB1516" s="231"/>
      <c r="FC1516" s="231"/>
      <c r="FD1516" s="231"/>
      <c r="FH1516" s="164" t="s">
        <v>65</v>
      </c>
      <c r="FJ1516" s="231"/>
      <c r="FL1516" s="231"/>
    </row>
    <row r="1517" spans="1:168" s="117" customFormat="1" ht="15" x14ac:dyDescent="0.25">
      <c r="A1517" s="252"/>
      <c r="B1517" s="243"/>
      <c r="C1517" s="341" t="s">
        <v>84</v>
      </c>
      <c r="D1517" s="341"/>
      <c r="E1517" s="341"/>
      <c r="F1517" s="245" t="s">
        <v>66</v>
      </c>
      <c r="G1517" s="271">
        <v>0.4</v>
      </c>
      <c r="H1517" s="248">
        <v>1.1499999999999999</v>
      </c>
      <c r="I1517" s="269">
        <v>0.27600000000000002</v>
      </c>
      <c r="J1517" s="254"/>
      <c r="K1517" s="246"/>
      <c r="L1517" s="254"/>
      <c r="M1517" s="246"/>
      <c r="N1517" s="255"/>
      <c r="EZ1517" s="149"/>
      <c r="FA1517" s="231"/>
      <c r="FB1517" s="231"/>
      <c r="FC1517" s="231"/>
      <c r="FD1517" s="231"/>
      <c r="FH1517" s="164" t="s">
        <v>84</v>
      </c>
      <c r="FJ1517" s="231"/>
      <c r="FL1517" s="231"/>
    </row>
    <row r="1518" spans="1:168" s="117" customFormat="1" ht="15" x14ac:dyDescent="0.25">
      <c r="A1518" s="240"/>
      <c r="B1518" s="243"/>
      <c r="C1518" s="344" t="s">
        <v>67</v>
      </c>
      <c r="D1518" s="344"/>
      <c r="E1518" s="344"/>
      <c r="F1518" s="256"/>
      <c r="G1518" s="257"/>
      <c r="H1518" s="257"/>
      <c r="I1518" s="257"/>
      <c r="J1518" s="259">
        <v>406.66</v>
      </c>
      <c r="K1518" s="257"/>
      <c r="L1518" s="259">
        <v>277.20999999999998</v>
      </c>
      <c r="M1518" s="257"/>
      <c r="N1518" s="260">
        <v>10627.81</v>
      </c>
      <c r="EZ1518" s="149"/>
      <c r="FA1518" s="231"/>
      <c r="FB1518" s="231"/>
      <c r="FC1518" s="231"/>
      <c r="FD1518" s="231"/>
      <c r="FI1518" s="164" t="s">
        <v>67</v>
      </c>
      <c r="FJ1518" s="231"/>
      <c r="FL1518" s="231"/>
    </row>
    <row r="1519" spans="1:168" s="117" customFormat="1" ht="15" x14ac:dyDescent="0.25">
      <c r="A1519" s="252"/>
      <c r="B1519" s="243"/>
      <c r="C1519" s="341" t="s">
        <v>68</v>
      </c>
      <c r="D1519" s="341"/>
      <c r="E1519" s="341"/>
      <c r="F1519" s="245"/>
      <c r="G1519" s="246"/>
      <c r="H1519" s="246"/>
      <c r="I1519" s="246"/>
      <c r="J1519" s="254"/>
      <c r="K1519" s="246"/>
      <c r="L1519" s="249">
        <v>195.96</v>
      </c>
      <c r="M1519" s="246"/>
      <c r="N1519" s="250">
        <v>9690.23</v>
      </c>
      <c r="EZ1519" s="149"/>
      <c r="FA1519" s="231"/>
      <c r="FB1519" s="231"/>
      <c r="FC1519" s="231"/>
      <c r="FD1519" s="231"/>
      <c r="FH1519" s="164" t="s">
        <v>68</v>
      </c>
      <c r="FJ1519" s="231"/>
      <c r="FL1519" s="231"/>
    </row>
    <row r="1520" spans="1:168" s="117" customFormat="1" ht="23.25" x14ac:dyDescent="0.25">
      <c r="A1520" s="252"/>
      <c r="B1520" s="243" t="s">
        <v>649</v>
      </c>
      <c r="C1520" s="341" t="s">
        <v>650</v>
      </c>
      <c r="D1520" s="341"/>
      <c r="E1520" s="341"/>
      <c r="F1520" s="245" t="s">
        <v>71</v>
      </c>
      <c r="G1520" s="261">
        <v>97</v>
      </c>
      <c r="H1520" s="246"/>
      <c r="I1520" s="261">
        <v>97</v>
      </c>
      <c r="J1520" s="254"/>
      <c r="K1520" s="246"/>
      <c r="L1520" s="249">
        <v>190.08</v>
      </c>
      <c r="M1520" s="246"/>
      <c r="N1520" s="250">
        <v>9399.52</v>
      </c>
      <c r="EZ1520" s="149"/>
      <c r="FA1520" s="231"/>
      <c r="FB1520" s="231"/>
      <c r="FC1520" s="231"/>
      <c r="FD1520" s="231"/>
      <c r="FH1520" s="164" t="s">
        <v>650</v>
      </c>
      <c r="FJ1520" s="231"/>
      <c r="FL1520" s="231"/>
    </row>
    <row r="1521" spans="1:168" s="117" customFormat="1" ht="23.25" x14ac:dyDescent="0.25">
      <c r="A1521" s="252"/>
      <c r="B1521" s="243" t="s">
        <v>651</v>
      </c>
      <c r="C1521" s="341" t="s">
        <v>652</v>
      </c>
      <c r="D1521" s="341"/>
      <c r="E1521" s="341"/>
      <c r="F1521" s="245" t="s">
        <v>71</v>
      </c>
      <c r="G1521" s="261">
        <v>51</v>
      </c>
      <c r="H1521" s="246"/>
      <c r="I1521" s="261">
        <v>51</v>
      </c>
      <c r="J1521" s="254"/>
      <c r="K1521" s="246"/>
      <c r="L1521" s="249">
        <v>99.94</v>
      </c>
      <c r="M1521" s="246"/>
      <c r="N1521" s="250">
        <v>4942.0200000000004</v>
      </c>
      <c r="EZ1521" s="149"/>
      <c r="FA1521" s="231"/>
      <c r="FB1521" s="231"/>
      <c r="FC1521" s="231"/>
      <c r="FD1521" s="231"/>
      <c r="FH1521" s="164" t="s">
        <v>652</v>
      </c>
      <c r="FJ1521" s="231"/>
      <c r="FL1521" s="231"/>
    </row>
    <row r="1522" spans="1:168" s="117" customFormat="1" ht="15" x14ac:dyDescent="0.25">
      <c r="A1522" s="262"/>
      <c r="B1522" s="263"/>
      <c r="C1522" s="342" t="s">
        <v>74</v>
      </c>
      <c r="D1522" s="342"/>
      <c r="E1522" s="342"/>
      <c r="F1522" s="234"/>
      <c r="G1522" s="235"/>
      <c r="H1522" s="235"/>
      <c r="I1522" s="235"/>
      <c r="J1522" s="238"/>
      <c r="K1522" s="235"/>
      <c r="L1522" s="264">
        <v>567.23</v>
      </c>
      <c r="M1522" s="257"/>
      <c r="N1522" s="265">
        <v>24969.35</v>
      </c>
      <c r="EZ1522" s="149"/>
      <c r="FA1522" s="231"/>
      <c r="FB1522" s="231"/>
      <c r="FC1522" s="231"/>
      <c r="FD1522" s="231"/>
      <c r="FJ1522" s="231" t="s">
        <v>74</v>
      </c>
      <c r="FL1522" s="231"/>
    </row>
    <row r="1523" spans="1:168" s="117" customFormat="1" ht="45" x14ac:dyDescent="0.25">
      <c r="A1523" s="232" t="s">
        <v>890</v>
      </c>
      <c r="B1523" s="233" t="s">
        <v>583</v>
      </c>
      <c r="C1523" s="342" t="s">
        <v>584</v>
      </c>
      <c r="D1523" s="342"/>
      <c r="E1523" s="342"/>
      <c r="F1523" s="234" t="s">
        <v>290</v>
      </c>
      <c r="G1523" s="235">
        <v>61.2</v>
      </c>
      <c r="H1523" s="236">
        <v>1</v>
      </c>
      <c r="I1523" s="277">
        <v>61.2</v>
      </c>
      <c r="J1523" s="264">
        <v>169.63</v>
      </c>
      <c r="K1523" s="266">
        <v>1.04236</v>
      </c>
      <c r="L1523" s="267">
        <v>10821.11</v>
      </c>
      <c r="M1523" s="268">
        <v>9.1199999999999992</v>
      </c>
      <c r="N1523" s="265">
        <v>98688.52</v>
      </c>
      <c r="EZ1523" s="149"/>
      <c r="FA1523" s="231"/>
      <c r="FB1523" s="231" t="s">
        <v>584</v>
      </c>
      <c r="FC1523" s="231" t="s">
        <v>9</v>
      </c>
      <c r="FD1523" s="231" t="s">
        <v>9</v>
      </c>
      <c r="FJ1523" s="231"/>
      <c r="FL1523" s="231"/>
    </row>
    <row r="1524" spans="1:168" s="117" customFormat="1" ht="15" x14ac:dyDescent="0.25">
      <c r="A1524" s="240"/>
      <c r="B1524" s="241"/>
      <c r="C1524" s="341" t="s">
        <v>848</v>
      </c>
      <c r="D1524" s="341"/>
      <c r="E1524" s="341"/>
      <c r="F1524" s="341"/>
      <c r="G1524" s="341"/>
      <c r="H1524" s="341"/>
      <c r="I1524" s="341"/>
      <c r="J1524" s="341"/>
      <c r="K1524" s="341"/>
      <c r="L1524" s="341"/>
      <c r="M1524" s="341"/>
      <c r="N1524" s="343"/>
      <c r="EZ1524" s="149"/>
      <c r="FA1524" s="231"/>
      <c r="FB1524" s="231"/>
      <c r="FC1524" s="231"/>
      <c r="FD1524" s="231"/>
      <c r="FE1524" s="164" t="s">
        <v>848</v>
      </c>
      <c r="FJ1524" s="231"/>
      <c r="FL1524" s="231"/>
    </row>
    <row r="1525" spans="1:168" s="117" customFormat="1" ht="15" x14ac:dyDescent="0.25">
      <c r="A1525" s="240"/>
      <c r="B1525" s="241"/>
      <c r="C1525" s="341" t="s">
        <v>687</v>
      </c>
      <c r="D1525" s="341"/>
      <c r="E1525" s="341"/>
      <c r="F1525" s="341"/>
      <c r="G1525" s="341"/>
      <c r="H1525" s="341"/>
      <c r="I1525" s="341"/>
      <c r="J1525" s="341"/>
      <c r="K1525" s="341"/>
      <c r="L1525" s="341"/>
      <c r="M1525" s="341"/>
      <c r="N1525" s="343"/>
      <c r="EZ1525" s="149"/>
      <c r="FA1525" s="231"/>
      <c r="FB1525" s="231"/>
      <c r="FC1525" s="231"/>
      <c r="FD1525" s="231"/>
      <c r="FJ1525" s="231"/>
      <c r="FK1525" s="164" t="s">
        <v>687</v>
      </c>
      <c r="FL1525" s="231"/>
    </row>
    <row r="1526" spans="1:168" s="117" customFormat="1" ht="15" x14ac:dyDescent="0.25">
      <c r="A1526" s="242"/>
      <c r="B1526" s="243"/>
      <c r="C1526" s="336" t="s">
        <v>631</v>
      </c>
      <c r="D1526" s="336"/>
      <c r="E1526" s="336"/>
      <c r="F1526" s="336"/>
      <c r="G1526" s="336"/>
      <c r="H1526" s="336"/>
      <c r="I1526" s="336"/>
      <c r="J1526" s="336"/>
      <c r="K1526" s="336"/>
      <c r="L1526" s="336"/>
      <c r="M1526" s="336"/>
      <c r="N1526" s="345"/>
      <c r="EZ1526" s="149"/>
      <c r="FA1526" s="231"/>
      <c r="FB1526" s="231"/>
      <c r="FC1526" s="231"/>
      <c r="FD1526" s="231"/>
      <c r="FF1526" s="164" t="s">
        <v>631</v>
      </c>
      <c r="FJ1526" s="231"/>
      <c r="FL1526" s="231"/>
    </row>
    <row r="1527" spans="1:168" s="117" customFormat="1" ht="15" x14ac:dyDescent="0.25">
      <c r="A1527" s="242"/>
      <c r="B1527" s="243"/>
      <c r="C1527" s="336" t="s">
        <v>632</v>
      </c>
      <c r="D1527" s="336"/>
      <c r="E1527" s="336"/>
      <c r="F1527" s="336"/>
      <c r="G1527" s="336"/>
      <c r="H1527" s="336"/>
      <c r="I1527" s="336"/>
      <c r="J1527" s="336"/>
      <c r="K1527" s="336"/>
      <c r="L1527" s="336"/>
      <c r="M1527" s="336"/>
      <c r="N1527" s="345"/>
      <c r="EZ1527" s="149"/>
      <c r="FA1527" s="231"/>
      <c r="FB1527" s="231"/>
      <c r="FC1527" s="231"/>
      <c r="FD1527" s="231"/>
      <c r="FF1527" s="164" t="s">
        <v>632</v>
      </c>
      <c r="FJ1527" s="231"/>
      <c r="FL1527" s="231"/>
    </row>
    <row r="1528" spans="1:168" s="117" customFormat="1" ht="15" x14ac:dyDescent="0.25">
      <c r="A1528" s="262"/>
      <c r="B1528" s="263"/>
      <c r="C1528" s="342" t="s">
        <v>74</v>
      </c>
      <c r="D1528" s="342"/>
      <c r="E1528" s="342"/>
      <c r="F1528" s="234"/>
      <c r="G1528" s="235"/>
      <c r="H1528" s="235"/>
      <c r="I1528" s="235"/>
      <c r="J1528" s="238"/>
      <c r="K1528" s="235"/>
      <c r="L1528" s="267">
        <v>10821.11</v>
      </c>
      <c r="M1528" s="257"/>
      <c r="N1528" s="265">
        <v>98688.52</v>
      </c>
      <c r="EZ1528" s="149"/>
      <c r="FA1528" s="231"/>
      <c r="FB1528" s="231"/>
      <c r="FC1528" s="231"/>
      <c r="FD1528" s="231"/>
      <c r="FJ1528" s="231" t="s">
        <v>74</v>
      </c>
      <c r="FL1528" s="231"/>
    </row>
    <row r="1529" spans="1:168" s="117" customFormat="1" ht="34.5" x14ac:dyDescent="0.25">
      <c r="A1529" s="232" t="s">
        <v>891</v>
      </c>
      <c r="B1529" s="233" t="s">
        <v>683</v>
      </c>
      <c r="C1529" s="342" t="s">
        <v>684</v>
      </c>
      <c r="D1529" s="342"/>
      <c r="E1529" s="342"/>
      <c r="F1529" s="234" t="s">
        <v>647</v>
      </c>
      <c r="G1529" s="235">
        <v>3.6</v>
      </c>
      <c r="H1529" s="236">
        <v>1</v>
      </c>
      <c r="I1529" s="277">
        <v>3.6</v>
      </c>
      <c r="J1529" s="238"/>
      <c r="K1529" s="235"/>
      <c r="L1529" s="238"/>
      <c r="M1529" s="235"/>
      <c r="N1529" s="239"/>
      <c r="EZ1529" s="149"/>
      <c r="FA1529" s="231"/>
      <c r="FB1529" s="231" t="s">
        <v>684</v>
      </c>
      <c r="FC1529" s="231" t="s">
        <v>9</v>
      </c>
      <c r="FD1529" s="231" t="s">
        <v>9</v>
      </c>
      <c r="FJ1529" s="231"/>
      <c r="FL1529" s="231"/>
    </row>
    <row r="1530" spans="1:168" s="117" customFormat="1" ht="15" x14ac:dyDescent="0.25">
      <c r="A1530" s="240"/>
      <c r="B1530" s="241"/>
      <c r="C1530" s="341" t="s">
        <v>850</v>
      </c>
      <c r="D1530" s="341"/>
      <c r="E1530" s="341"/>
      <c r="F1530" s="341"/>
      <c r="G1530" s="341"/>
      <c r="H1530" s="341"/>
      <c r="I1530" s="341"/>
      <c r="J1530" s="341"/>
      <c r="K1530" s="341"/>
      <c r="L1530" s="341"/>
      <c r="M1530" s="341"/>
      <c r="N1530" s="343"/>
      <c r="EZ1530" s="149"/>
      <c r="FA1530" s="231"/>
      <c r="FB1530" s="231"/>
      <c r="FC1530" s="231"/>
      <c r="FD1530" s="231"/>
      <c r="FE1530" s="164" t="s">
        <v>850</v>
      </c>
      <c r="FJ1530" s="231"/>
      <c r="FL1530" s="231"/>
    </row>
    <row r="1531" spans="1:168" s="117" customFormat="1" ht="68.25" x14ac:dyDescent="0.25">
      <c r="A1531" s="242"/>
      <c r="B1531" s="243" t="s">
        <v>624</v>
      </c>
      <c r="C1531" s="336" t="s">
        <v>625</v>
      </c>
      <c r="D1531" s="336"/>
      <c r="E1531" s="336"/>
      <c r="F1531" s="336"/>
      <c r="G1531" s="336"/>
      <c r="H1531" s="336"/>
      <c r="I1531" s="336"/>
      <c r="J1531" s="336"/>
      <c r="K1531" s="336"/>
      <c r="L1531" s="336"/>
      <c r="M1531" s="336"/>
      <c r="N1531" s="345"/>
      <c r="EZ1531" s="149"/>
      <c r="FA1531" s="231"/>
      <c r="FB1531" s="231"/>
      <c r="FC1531" s="231"/>
      <c r="FD1531" s="231"/>
      <c r="FF1531" s="164" t="s">
        <v>625</v>
      </c>
      <c r="FJ1531" s="231"/>
      <c r="FL1531" s="231"/>
    </row>
    <row r="1532" spans="1:168" s="117" customFormat="1" ht="15" x14ac:dyDescent="0.25">
      <c r="A1532" s="244"/>
      <c r="B1532" s="243" t="s">
        <v>57</v>
      </c>
      <c r="C1532" s="341" t="s">
        <v>64</v>
      </c>
      <c r="D1532" s="341"/>
      <c r="E1532" s="341"/>
      <c r="F1532" s="245"/>
      <c r="G1532" s="246"/>
      <c r="H1532" s="246"/>
      <c r="I1532" s="246"/>
      <c r="J1532" s="249">
        <v>278.99</v>
      </c>
      <c r="K1532" s="248">
        <v>1.1499999999999999</v>
      </c>
      <c r="L1532" s="247">
        <v>1155.02</v>
      </c>
      <c r="M1532" s="248">
        <v>49.45</v>
      </c>
      <c r="N1532" s="250">
        <v>57115.74</v>
      </c>
      <c r="EZ1532" s="149"/>
      <c r="FA1532" s="231"/>
      <c r="FB1532" s="231"/>
      <c r="FC1532" s="231"/>
      <c r="FD1532" s="231"/>
      <c r="FG1532" s="164" t="s">
        <v>64</v>
      </c>
      <c r="FJ1532" s="231"/>
      <c r="FL1532" s="231"/>
    </row>
    <row r="1533" spans="1:168" s="117" customFormat="1" ht="15" x14ac:dyDescent="0.25">
      <c r="A1533" s="244"/>
      <c r="B1533" s="243" t="s">
        <v>75</v>
      </c>
      <c r="C1533" s="341" t="s">
        <v>79</v>
      </c>
      <c r="D1533" s="341"/>
      <c r="E1533" s="341"/>
      <c r="F1533" s="245"/>
      <c r="G1533" s="246"/>
      <c r="H1533" s="246"/>
      <c r="I1533" s="246"/>
      <c r="J1533" s="249">
        <v>90.04</v>
      </c>
      <c r="K1533" s="248">
        <v>1.1499999999999999</v>
      </c>
      <c r="L1533" s="249">
        <v>372.77</v>
      </c>
      <c r="M1533" s="248">
        <v>14.53</v>
      </c>
      <c r="N1533" s="250">
        <v>5416.35</v>
      </c>
      <c r="EZ1533" s="149"/>
      <c r="FA1533" s="231"/>
      <c r="FB1533" s="231"/>
      <c r="FC1533" s="231"/>
      <c r="FD1533" s="231"/>
      <c r="FG1533" s="164" t="s">
        <v>79</v>
      </c>
      <c r="FJ1533" s="231"/>
      <c r="FL1533" s="231"/>
    </row>
    <row r="1534" spans="1:168" s="117" customFormat="1" ht="15" x14ac:dyDescent="0.25">
      <c r="A1534" s="244"/>
      <c r="B1534" s="243" t="s">
        <v>80</v>
      </c>
      <c r="C1534" s="341" t="s">
        <v>81</v>
      </c>
      <c r="D1534" s="341"/>
      <c r="E1534" s="341"/>
      <c r="F1534" s="245"/>
      <c r="G1534" s="246"/>
      <c r="H1534" s="246"/>
      <c r="I1534" s="246"/>
      <c r="J1534" s="249">
        <v>5.0199999999999996</v>
      </c>
      <c r="K1534" s="248">
        <v>1.1499999999999999</v>
      </c>
      <c r="L1534" s="249">
        <v>20.78</v>
      </c>
      <c r="M1534" s="248">
        <v>49.45</v>
      </c>
      <c r="N1534" s="250">
        <v>1027.57</v>
      </c>
      <c r="EZ1534" s="149"/>
      <c r="FA1534" s="231"/>
      <c r="FB1534" s="231"/>
      <c r="FC1534" s="231"/>
      <c r="FD1534" s="231"/>
      <c r="FG1534" s="164" t="s">
        <v>81</v>
      </c>
      <c r="FJ1534" s="231"/>
      <c r="FL1534" s="231"/>
    </row>
    <row r="1535" spans="1:168" s="117" customFormat="1" ht="15" x14ac:dyDescent="0.25">
      <c r="A1535" s="244"/>
      <c r="B1535" s="243" t="s">
        <v>82</v>
      </c>
      <c r="C1535" s="341" t="s">
        <v>83</v>
      </c>
      <c r="D1535" s="341"/>
      <c r="E1535" s="341"/>
      <c r="F1535" s="245"/>
      <c r="G1535" s="246"/>
      <c r="H1535" s="246"/>
      <c r="I1535" s="246"/>
      <c r="J1535" s="249">
        <v>37.630000000000003</v>
      </c>
      <c r="K1535" s="246"/>
      <c r="L1535" s="249">
        <v>135.47</v>
      </c>
      <c r="M1535" s="248">
        <v>9.1199999999999992</v>
      </c>
      <c r="N1535" s="250">
        <v>1235.49</v>
      </c>
      <c r="EZ1535" s="149"/>
      <c r="FA1535" s="231"/>
      <c r="FB1535" s="231"/>
      <c r="FC1535" s="231"/>
      <c r="FD1535" s="231"/>
      <c r="FG1535" s="164" t="s">
        <v>83</v>
      </c>
      <c r="FJ1535" s="231"/>
      <c r="FL1535" s="231"/>
    </row>
    <row r="1536" spans="1:168" s="117" customFormat="1" ht="15" x14ac:dyDescent="0.25">
      <c r="A1536" s="252"/>
      <c r="B1536" s="243"/>
      <c r="C1536" s="341" t="s">
        <v>65</v>
      </c>
      <c r="D1536" s="341"/>
      <c r="E1536" s="341"/>
      <c r="F1536" s="245" t="s">
        <v>66</v>
      </c>
      <c r="G1536" s="248">
        <v>29.68</v>
      </c>
      <c r="H1536" s="248">
        <v>1.1499999999999999</v>
      </c>
      <c r="I1536" s="270">
        <v>122.87520000000001</v>
      </c>
      <c r="J1536" s="254"/>
      <c r="K1536" s="246"/>
      <c r="L1536" s="254"/>
      <c r="M1536" s="246"/>
      <c r="N1536" s="255"/>
      <c r="EZ1536" s="149"/>
      <c r="FA1536" s="231"/>
      <c r="FB1536" s="231"/>
      <c r="FC1536" s="231"/>
      <c r="FD1536" s="231"/>
      <c r="FH1536" s="164" t="s">
        <v>65</v>
      </c>
      <c r="FJ1536" s="231"/>
      <c r="FL1536" s="231"/>
    </row>
    <row r="1537" spans="1:168" s="117" customFormat="1" ht="15" x14ac:dyDescent="0.25">
      <c r="A1537" s="252"/>
      <c r="B1537" s="243"/>
      <c r="C1537" s="341" t="s">
        <v>84</v>
      </c>
      <c r="D1537" s="341"/>
      <c r="E1537" s="341"/>
      <c r="F1537" s="245" t="s">
        <v>66</v>
      </c>
      <c r="G1537" s="271">
        <v>0.4</v>
      </c>
      <c r="H1537" s="248">
        <v>1.1499999999999999</v>
      </c>
      <c r="I1537" s="269">
        <v>1.6559999999999999</v>
      </c>
      <c r="J1537" s="254"/>
      <c r="K1537" s="246"/>
      <c r="L1537" s="254"/>
      <c r="M1537" s="246"/>
      <c r="N1537" s="255"/>
      <c r="EZ1537" s="149"/>
      <c r="FA1537" s="231"/>
      <c r="FB1537" s="231"/>
      <c r="FC1537" s="231"/>
      <c r="FD1537" s="231"/>
      <c r="FH1537" s="164" t="s">
        <v>84</v>
      </c>
      <c r="FJ1537" s="231"/>
      <c r="FL1537" s="231"/>
    </row>
    <row r="1538" spans="1:168" s="117" customFormat="1" ht="15" x14ac:dyDescent="0.25">
      <c r="A1538" s="240"/>
      <c r="B1538" s="243"/>
      <c r="C1538" s="344" t="s">
        <v>67</v>
      </c>
      <c r="D1538" s="344"/>
      <c r="E1538" s="344"/>
      <c r="F1538" s="256"/>
      <c r="G1538" s="257"/>
      <c r="H1538" s="257"/>
      <c r="I1538" s="257"/>
      <c r="J1538" s="259">
        <v>406.66</v>
      </c>
      <c r="K1538" s="257"/>
      <c r="L1538" s="258">
        <v>1663.26</v>
      </c>
      <c r="M1538" s="257"/>
      <c r="N1538" s="260">
        <v>63767.58</v>
      </c>
      <c r="EZ1538" s="149"/>
      <c r="FA1538" s="231"/>
      <c r="FB1538" s="231"/>
      <c r="FC1538" s="231"/>
      <c r="FD1538" s="231"/>
      <c r="FI1538" s="164" t="s">
        <v>67</v>
      </c>
      <c r="FJ1538" s="231"/>
      <c r="FL1538" s="231"/>
    </row>
    <row r="1539" spans="1:168" s="117" customFormat="1" ht="15" x14ac:dyDescent="0.25">
      <c r="A1539" s="252"/>
      <c r="B1539" s="243"/>
      <c r="C1539" s="341" t="s">
        <v>68</v>
      </c>
      <c r="D1539" s="341"/>
      <c r="E1539" s="341"/>
      <c r="F1539" s="245"/>
      <c r="G1539" s="246"/>
      <c r="H1539" s="246"/>
      <c r="I1539" s="246"/>
      <c r="J1539" s="254"/>
      <c r="K1539" s="246"/>
      <c r="L1539" s="247">
        <v>1175.8</v>
      </c>
      <c r="M1539" s="246"/>
      <c r="N1539" s="250">
        <v>58143.31</v>
      </c>
      <c r="EZ1539" s="149"/>
      <c r="FA1539" s="231"/>
      <c r="FB1539" s="231"/>
      <c r="FC1539" s="231"/>
      <c r="FD1539" s="231"/>
      <c r="FH1539" s="164" t="s">
        <v>68</v>
      </c>
      <c r="FJ1539" s="231"/>
      <c r="FL1539" s="231"/>
    </row>
    <row r="1540" spans="1:168" s="117" customFormat="1" ht="23.25" x14ac:dyDescent="0.25">
      <c r="A1540" s="252"/>
      <c r="B1540" s="243" t="s">
        <v>649</v>
      </c>
      <c r="C1540" s="341" t="s">
        <v>650</v>
      </c>
      <c r="D1540" s="341"/>
      <c r="E1540" s="341"/>
      <c r="F1540" s="245" t="s">
        <v>71</v>
      </c>
      <c r="G1540" s="261">
        <v>97</v>
      </c>
      <c r="H1540" s="246"/>
      <c r="I1540" s="261">
        <v>97</v>
      </c>
      <c r="J1540" s="254"/>
      <c r="K1540" s="246"/>
      <c r="L1540" s="247">
        <v>1140.53</v>
      </c>
      <c r="M1540" s="246"/>
      <c r="N1540" s="250">
        <v>56399.01</v>
      </c>
      <c r="EZ1540" s="149"/>
      <c r="FA1540" s="231"/>
      <c r="FB1540" s="231"/>
      <c r="FC1540" s="231"/>
      <c r="FD1540" s="231"/>
      <c r="FH1540" s="164" t="s">
        <v>650</v>
      </c>
      <c r="FJ1540" s="231"/>
      <c r="FL1540" s="231"/>
    </row>
    <row r="1541" spans="1:168" s="117" customFormat="1" ht="23.25" x14ac:dyDescent="0.25">
      <c r="A1541" s="252"/>
      <c r="B1541" s="243" t="s">
        <v>651</v>
      </c>
      <c r="C1541" s="341" t="s">
        <v>652</v>
      </c>
      <c r="D1541" s="341"/>
      <c r="E1541" s="341"/>
      <c r="F1541" s="245" t="s">
        <v>71</v>
      </c>
      <c r="G1541" s="261">
        <v>51</v>
      </c>
      <c r="H1541" s="246"/>
      <c r="I1541" s="261">
        <v>51</v>
      </c>
      <c r="J1541" s="254"/>
      <c r="K1541" s="246"/>
      <c r="L1541" s="249">
        <v>599.66</v>
      </c>
      <c r="M1541" s="246"/>
      <c r="N1541" s="250">
        <v>29653.09</v>
      </c>
      <c r="EZ1541" s="149"/>
      <c r="FA1541" s="231"/>
      <c r="FB1541" s="231"/>
      <c r="FC1541" s="231"/>
      <c r="FD1541" s="231"/>
      <c r="FH1541" s="164" t="s">
        <v>652</v>
      </c>
      <c r="FJ1541" s="231"/>
      <c r="FL1541" s="231"/>
    </row>
    <row r="1542" spans="1:168" s="117" customFormat="1" ht="15" x14ac:dyDescent="0.25">
      <c r="A1542" s="262"/>
      <c r="B1542" s="263"/>
      <c r="C1542" s="342" t="s">
        <v>74</v>
      </c>
      <c r="D1542" s="342"/>
      <c r="E1542" s="342"/>
      <c r="F1542" s="234"/>
      <c r="G1542" s="235"/>
      <c r="H1542" s="235"/>
      <c r="I1542" s="235"/>
      <c r="J1542" s="238"/>
      <c r="K1542" s="235"/>
      <c r="L1542" s="267">
        <v>3403.45</v>
      </c>
      <c r="M1542" s="257"/>
      <c r="N1542" s="265">
        <v>149819.68</v>
      </c>
      <c r="EZ1542" s="149"/>
      <c r="FA1542" s="231"/>
      <c r="FB1542" s="231"/>
      <c r="FC1542" s="231"/>
      <c r="FD1542" s="231"/>
      <c r="FJ1542" s="231" t="s">
        <v>74</v>
      </c>
      <c r="FL1542" s="231"/>
    </row>
    <row r="1543" spans="1:168" s="117" customFormat="1" ht="45" x14ac:dyDescent="0.25">
      <c r="A1543" s="232" t="s">
        <v>892</v>
      </c>
      <c r="B1543" s="233" t="s">
        <v>583</v>
      </c>
      <c r="C1543" s="342" t="s">
        <v>584</v>
      </c>
      <c r="D1543" s="342"/>
      <c r="E1543" s="342"/>
      <c r="F1543" s="234" t="s">
        <v>290</v>
      </c>
      <c r="G1543" s="235">
        <v>367.2</v>
      </c>
      <c r="H1543" s="236">
        <v>1</v>
      </c>
      <c r="I1543" s="277">
        <v>367.2</v>
      </c>
      <c r="J1543" s="264">
        <v>169.63</v>
      </c>
      <c r="K1543" s="266">
        <v>1.04236</v>
      </c>
      <c r="L1543" s="267">
        <v>64926.66</v>
      </c>
      <c r="M1543" s="268">
        <v>9.1199999999999992</v>
      </c>
      <c r="N1543" s="265">
        <v>592131.14</v>
      </c>
      <c r="EZ1543" s="149"/>
      <c r="FA1543" s="231"/>
      <c r="FB1543" s="231" t="s">
        <v>584</v>
      </c>
      <c r="FC1543" s="231" t="s">
        <v>9</v>
      </c>
      <c r="FD1543" s="231" t="s">
        <v>9</v>
      </c>
      <c r="FJ1543" s="231"/>
      <c r="FL1543" s="231"/>
    </row>
    <row r="1544" spans="1:168" s="117" customFormat="1" ht="15" x14ac:dyDescent="0.25">
      <c r="A1544" s="240"/>
      <c r="B1544" s="241"/>
      <c r="C1544" s="341" t="s">
        <v>852</v>
      </c>
      <c r="D1544" s="341"/>
      <c r="E1544" s="341"/>
      <c r="F1544" s="341"/>
      <c r="G1544" s="341"/>
      <c r="H1544" s="341"/>
      <c r="I1544" s="341"/>
      <c r="J1544" s="341"/>
      <c r="K1544" s="341"/>
      <c r="L1544" s="341"/>
      <c r="M1544" s="341"/>
      <c r="N1544" s="343"/>
      <c r="EZ1544" s="149"/>
      <c r="FA1544" s="231"/>
      <c r="FB1544" s="231"/>
      <c r="FC1544" s="231"/>
      <c r="FD1544" s="231"/>
      <c r="FE1544" s="164" t="s">
        <v>852</v>
      </c>
      <c r="FJ1544" s="231"/>
      <c r="FL1544" s="231"/>
    </row>
    <row r="1545" spans="1:168" s="117" customFormat="1" ht="15" x14ac:dyDescent="0.25">
      <c r="A1545" s="240"/>
      <c r="B1545" s="241"/>
      <c r="C1545" s="341" t="s">
        <v>687</v>
      </c>
      <c r="D1545" s="341"/>
      <c r="E1545" s="341"/>
      <c r="F1545" s="341"/>
      <c r="G1545" s="341"/>
      <c r="H1545" s="341"/>
      <c r="I1545" s="341"/>
      <c r="J1545" s="341"/>
      <c r="K1545" s="341"/>
      <c r="L1545" s="341"/>
      <c r="M1545" s="341"/>
      <c r="N1545" s="343"/>
      <c r="EZ1545" s="149"/>
      <c r="FA1545" s="231"/>
      <c r="FB1545" s="231"/>
      <c r="FC1545" s="231"/>
      <c r="FD1545" s="231"/>
      <c r="FJ1545" s="231"/>
      <c r="FK1545" s="164" t="s">
        <v>687</v>
      </c>
      <c r="FL1545" s="231"/>
    </row>
    <row r="1546" spans="1:168" s="117" customFormat="1" ht="15" x14ac:dyDescent="0.25">
      <c r="A1546" s="242"/>
      <c r="B1546" s="243"/>
      <c r="C1546" s="336" t="s">
        <v>631</v>
      </c>
      <c r="D1546" s="336"/>
      <c r="E1546" s="336"/>
      <c r="F1546" s="336"/>
      <c r="G1546" s="336"/>
      <c r="H1546" s="336"/>
      <c r="I1546" s="336"/>
      <c r="J1546" s="336"/>
      <c r="K1546" s="336"/>
      <c r="L1546" s="336"/>
      <c r="M1546" s="336"/>
      <c r="N1546" s="345"/>
      <c r="EZ1546" s="149"/>
      <c r="FA1546" s="231"/>
      <c r="FB1546" s="231"/>
      <c r="FC1546" s="231"/>
      <c r="FD1546" s="231"/>
      <c r="FF1546" s="164" t="s">
        <v>631</v>
      </c>
      <c r="FJ1546" s="231"/>
      <c r="FL1546" s="231"/>
    </row>
    <row r="1547" spans="1:168" s="117" customFormat="1" ht="15" x14ac:dyDescent="0.25">
      <c r="A1547" s="242"/>
      <c r="B1547" s="243"/>
      <c r="C1547" s="336" t="s">
        <v>632</v>
      </c>
      <c r="D1547" s="336"/>
      <c r="E1547" s="336"/>
      <c r="F1547" s="336"/>
      <c r="G1547" s="336"/>
      <c r="H1547" s="336"/>
      <c r="I1547" s="336"/>
      <c r="J1547" s="336"/>
      <c r="K1547" s="336"/>
      <c r="L1547" s="336"/>
      <c r="M1547" s="336"/>
      <c r="N1547" s="345"/>
      <c r="EZ1547" s="149"/>
      <c r="FA1547" s="231"/>
      <c r="FB1547" s="231"/>
      <c r="FC1547" s="231"/>
      <c r="FD1547" s="231"/>
      <c r="FF1547" s="164" t="s">
        <v>632</v>
      </c>
      <c r="FJ1547" s="231"/>
      <c r="FL1547" s="231"/>
    </row>
    <row r="1548" spans="1:168" s="117" customFormat="1" ht="15" x14ac:dyDescent="0.25">
      <c r="A1548" s="262"/>
      <c r="B1548" s="263"/>
      <c r="C1548" s="342" t="s">
        <v>74</v>
      </c>
      <c r="D1548" s="342"/>
      <c r="E1548" s="342"/>
      <c r="F1548" s="234"/>
      <c r="G1548" s="235"/>
      <c r="H1548" s="235"/>
      <c r="I1548" s="235"/>
      <c r="J1548" s="238"/>
      <c r="K1548" s="235"/>
      <c r="L1548" s="267">
        <v>64926.66</v>
      </c>
      <c r="M1548" s="257"/>
      <c r="N1548" s="265">
        <v>592131.14</v>
      </c>
      <c r="EZ1548" s="149"/>
      <c r="FA1548" s="231"/>
      <c r="FB1548" s="231"/>
      <c r="FC1548" s="231"/>
      <c r="FD1548" s="231"/>
      <c r="FJ1548" s="231" t="s">
        <v>74</v>
      </c>
      <c r="FL1548" s="231"/>
    </row>
    <row r="1549" spans="1:168" s="117" customFormat="1" ht="34.5" x14ac:dyDescent="0.25">
      <c r="A1549" s="232" t="s">
        <v>893</v>
      </c>
      <c r="B1549" s="233" t="s">
        <v>683</v>
      </c>
      <c r="C1549" s="342" t="s">
        <v>684</v>
      </c>
      <c r="D1549" s="342"/>
      <c r="E1549" s="342"/>
      <c r="F1549" s="234" t="s">
        <v>647</v>
      </c>
      <c r="G1549" s="235">
        <v>1</v>
      </c>
      <c r="H1549" s="236">
        <v>1</v>
      </c>
      <c r="I1549" s="236">
        <v>1</v>
      </c>
      <c r="J1549" s="238"/>
      <c r="K1549" s="235"/>
      <c r="L1549" s="238"/>
      <c r="M1549" s="235"/>
      <c r="N1549" s="239"/>
      <c r="EZ1549" s="149"/>
      <c r="FA1549" s="231"/>
      <c r="FB1549" s="231" t="s">
        <v>684</v>
      </c>
      <c r="FC1549" s="231" t="s">
        <v>9</v>
      </c>
      <c r="FD1549" s="231" t="s">
        <v>9</v>
      </c>
      <c r="FJ1549" s="231"/>
      <c r="FL1549" s="231"/>
    </row>
    <row r="1550" spans="1:168" s="117" customFormat="1" ht="15" x14ac:dyDescent="0.25">
      <c r="A1550" s="240"/>
      <c r="B1550" s="241"/>
      <c r="C1550" s="341" t="s">
        <v>894</v>
      </c>
      <c r="D1550" s="341"/>
      <c r="E1550" s="341"/>
      <c r="F1550" s="341"/>
      <c r="G1550" s="341"/>
      <c r="H1550" s="341"/>
      <c r="I1550" s="341"/>
      <c r="J1550" s="341"/>
      <c r="K1550" s="341"/>
      <c r="L1550" s="341"/>
      <c r="M1550" s="341"/>
      <c r="N1550" s="343"/>
      <c r="EZ1550" s="149"/>
      <c r="FA1550" s="231"/>
      <c r="FB1550" s="231"/>
      <c r="FC1550" s="231"/>
      <c r="FD1550" s="231"/>
      <c r="FE1550" s="164" t="s">
        <v>894</v>
      </c>
      <c r="FJ1550" s="231"/>
      <c r="FL1550" s="231"/>
    </row>
    <row r="1551" spans="1:168" s="117" customFormat="1" ht="68.25" x14ac:dyDescent="0.25">
      <c r="A1551" s="242"/>
      <c r="B1551" s="243" t="s">
        <v>624</v>
      </c>
      <c r="C1551" s="336" t="s">
        <v>625</v>
      </c>
      <c r="D1551" s="336"/>
      <c r="E1551" s="336"/>
      <c r="F1551" s="336"/>
      <c r="G1551" s="336"/>
      <c r="H1551" s="336"/>
      <c r="I1551" s="336"/>
      <c r="J1551" s="336"/>
      <c r="K1551" s="336"/>
      <c r="L1551" s="336"/>
      <c r="M1551" s="336"/>
      <c r="N1551" s="345"/>
      <c r="EZ1551" s="149"/>
      <c r="FA1551" s="231"/>
      <c r="FB1551" s="231"/>
      <c r="FC1551" s="231"/>
      <c r="FD1551" s="231"/>
      <c r="FF1551" s="164" t="s">
        <v>625</v>
      </c>
      <c r="FJ1551" s="231"/>
      <c r="FL1551" s="231"/>
    </row>
    <row r="1552" spans="1:168" s="117" customFormat="1" ht="15" x14ac:dyDescent="0.25">
      <c r="A1552" s="244"/>
      <c r="B1552" s="243" t="s">
        <v>57</v>
      </c>
      <c r="C1552" s="341" t="s">
        <v>64</v>
      </c>
      <c r="D1552" s="341"/>
      <c r="E1552" s="341"/>
      <c r="F1552" s="245"/>
      <c r="G1552" s="246"/>
      <c r="H1552" s="246"/>
      <c r="I1552" s="246"/>
      <c r="J1552" s="249">
        <v>278.99</v>
      </c>
      <c r="K1552" s="248">
        <v>1.1499999999999999</v>
      </c>
      <c r="L1552" s="249">
        <v>320.83999999999997</v>
      </c>
      <c r="M1552" s="248">
        <v>49.45</v>
      </c>
      <c r="N1552" s="250">
        <v>15865.54</v>
      </c>
      <c r="EZ1552" s="149"/>
      <c r="FA1552" s="231"/>
      <c r="FB1552" s="231"/>
      <c r="FC1552" s="231"/>
      <c r="FD1552" s="231"/>
      <c r="FG1552" s="164" t="s">
        <v>64</v>
      </c>
      <c r="FJ1552" s="231"/>
      <c r="FL1552" s="231"/>
    </row>
    <row r="1553" spans="1:168" s="117" customFormat="1" ht="15" x14ac:dyDescent="0.25">
      <c r="A1553" s="244"/>
      <c r="B1553" s="243" t="s">
        <v>75</v>
      </c>
      <c r="C1553" s="341" t="s">
        <v>79</v>
      </c>
      <c r="D1553" s="341"/>
      <c r="E1553" s="341"/>
      <c r="F1553" s="245"/>
      <c r="G1553" s="246"/>
      <c r="H1553" s="246"/>
      <c r="I1553" s="246"/>
      <c r="J1553" s="249">
        <v>90.04</v>
      </c>
      <c r="K1553" s="248">
        <v>1.1499999999999999</v>
      </c>
      <c r="L1553" s="249">
        <v>103.55</v>
      </c>
      <c r="M1553" s="248">
        <v>14.53</v>
      </c>
      <c r="N1553" s="250">
        <v>1504.58</v>
      </c>
      <c r="EZ1553" s="149"/>
      <c r="FA1553" s="231"/>
      <c r="FB1553" s="231"/>
      <c r="FC1553" s="231"/>
      <c r="FD1553" s="231"/>
      <c r="FG1553" s="164" t="s">
        <v>79</v>
      </c>
      <c r="FJ1553" s="231"/>
      <c r="FL1553" s="231"/>
    </row>
    <row r="1554" spans="1:168" s="117" customFormat="1" ht="15" x14ac:dyDescent="0.25">
      <c r="A1554" s="244"/>
      <c r="B1554" s="243" t="s">
        <v>80</v>
      </c>
      <c r="C1554" s="341" t="s">
        <v>81</v>
      </c>
      <c r="D1554" s="341"/>
      <c r="E1554" s="341"/>
      <c r="F1554" s="245"/>
      <c r="G1554" s="246"/>
      <c r="H1554" s="246"/>
      <c r="I1554" s="246"/>
      <c r="J1554" s="249">
        <v>5.0199999999999996</v>
      </c>
      <c r="K1554" s="248">
        <v>1.1499999999999999</v>
      </c>
      <c r="L1554" s="249">
        <v>5.77</v>
      </c>
      <c r="M1554" s="248">
        <v>49.45</v>
      </c>
      <c r="N1554" s="251">
        <v>285.33</v>
      </c>
      <c r="EZ1554" s="149"/>
      <c r="FA1554" s="231"/>
      <c r="FB1554" s="231"/>
      <c r="FC1554" s="231"/>
      <c r="FD1554" s="231"/>
      <c r="FG1554" s="164" t="s">
        <v>81</v>
      </c>
      <c r="FJ1554" s="231"/>
      <c r="FL1554" s="231"/>
    </row>
    <row r="1555" spans="1:168" s="117" customFormat="1" ht="15" x14ac:dyDescent="0.25">
      <c r="A1555" s="244"/>
      <c r="B1555" s="243" t="s">
        <v>82</v>
      </c>
      <c r="C1555" s="341" t="s">
        <v>83</v>
      </c>
      <c r="D1555" s="341"/>
      <c r="E1555" s="341"/>
      <c r="F1555" s="245"/>
      <c r="G1555" s="246"/>
      <c r="H1555" s="246"/>
      <c r="I1555" s="246"/>
      <c r="J1555" s="249">
        <v>37.630000000000003</v>
      </c>
      <c r="K1555" s="246"/>
      <c r="L1555" s="249">
        <v>37.630000000000003</v>
      </c>
      <c r="M1555" s="248">
        <v>9.1199999999999992</v>
      </c>
      <c r="N1555" s="251">
        <v>343.19</v>
      </c>
      <c r="EZ1555" s="149"/>
      <c r="FA1555" s="231"/>
      <c r="FB1555" s="231"/>
      <c r="FC1555" s="231"/>
      <c r="FD1555" s="231"/>
      <c r="FG1555" s="164" t="s">
        <v>83</v>
      </c>
      <c r="FJ1555" s="231"/>
      <c r="FL1555" s="231"/>
    </row>
    <row r="1556" spans="1:168" s="117" customFormat="1" ht="15" x14ac:dyDescent="0.25">
      <c r="A1556" s="252"/>
      <c r="B1556" s="243"/>
      <c r="C1556" s="341" t="s">
        <v>65</v>
      </c>
      <c r="D1556" s="341"/>
      <c r="E1556" s="341"/>
      <c r="F1556" s="245" t="s">
        <v>66</v>
      </c>
      <c r="G1556" s="248">
        <v>29.68</v>
      </c>
      <c r="H1556" s="248">
        <v>1.1499999999999999</v>
      </c>
      <c r="I1556" s="269">
        <v>34.131999999999998</v>
      </c>
      <c r="J1556" s="254"/>
      <c r="K1556" s="246"/>
      <c r="L1556" s="254"/>
      <c r="M1556" s="246"/>
      <c r="N1556" s="255"/>
      <c r="EZ1556" s="149"/>
      <c r="FA1556" s="231"/>
      <c r="FB1556" s="231"/>
      <c r="FC1556" s="231"/>
      <c r="FD1556" s="231"/>
      <c r="FH1556" s="164" t="s">
        <v>65</v>
      </c>
      <c r="FJ1556" s="231"/>
      <c r="FL1556" s="231"/>
    </row>
    <row r="1557" spans="1:168" s="117" customFormat="1" ht="15" x14ac:dyDescent="0.25">
      <c r="A1557" s="252"/>
      <c r="B1557" s="243"/>
      <c r="C1557" s="341" t="s">
        <v>84</v>
      </c>
      <c r="D1557" s="341"/>
      <c r="E1557" s="341"/>
      <c r="F1557" s="245" t="s">
        <v>66</v>
      </c>
      <c r="G1557" s="271">
        <v>0.4</v>
      </c>
      <c r="H1557" s="248">
        <v>1.1499999999999999</v>
      </c>
      <c r="I1557" s="248">
        <v>0.46</v>
      </c>
      <c r="J1557" s="254"/>
      <c r="K1557" s="246"/>
      <c r="L1557" s="254"/>
      <c r="M1557" s="246"/>
      <c r="N1557" s="255"/>
      <c r="EZ1557" s="149"/>
      <c r="FA1557" s="231"/>
      <c r="FB1557" s="231"/>
      <c r="FC1557" s="231"/>
      <c r="FD1557" s="231"/>
      <c r="FH1557" s="164" t="s">
        <v>84</v>
      </c>
      <c r="FJ1557" s="231"/>
      <c r="FL1557" s="231"/>
    </row>
    <row r="1558" spans="1:168" s="117" customFormat="1" ht="15" x14ac:dyDescent="0.25">
      <c r="A1558" s="240"/>
      <c r="B1558" s="243"/>
      <c r="C1558" s="344" t="s">
        <v>67</v>
      </c>
      <c r="D1558" s="344"/>
      <c r="E1558" s="344"/>
      <c r="F1558" s="256"/>
      <c r="G1558" s="257"/>
      <c r="H1558" s="257"/>
      <c r="I1558" s="257"/>
      <c r="J1558" s="259">
        <v>406.66</v>
      </c>
      <c r="K1558" s="257"/>
      <c r="L1558" s="259">
        <v>462.02</v>
      </c>
      <c r="M1558" s="257"/>
      <c r="N1558" s="260">
        <v>17713.310000000001</v>
      </c>
      <c r="EZ1558" s="149"/>
      <c r="FA1558" s="231"/>
      <c r="FB1558" s="231"/>
      <c r="FC1558" s="231"/>
      <c r="FD1558" s="231"/>
      <c r="FI1558" s="164" t="s">
        <v>67</v>
      </c>
      <c r="FJ1558" s="231"/>
      <c r="FL1558" s="231"/>
    </row>
    <row r="1559" spans="1:168" s="117" customFormat="1" ht="15" x14ac:dyDescent="0.25">
      <c r="A1559" s="252"/>
      <c r="B1559" s="243"/>
      <c r="C1559" s="341" t="s">
        <v>68</v>
      </c>
      <c r="D1559" s="341"/>
      <c r="E1559" s="341"/>
      <c r="F1559" s="245"/>
      <c r="G1559" s="246"/>
      <c r="H1559" s="246"/>
      <c r="I1559" s="246"/>
      <c r="J1559" s="254"/>
      <c r="K1559" s="246"/>
      <c r="L1559" s="249">
        <v>326.61</v>
      </c>
      <c r="M1559" s="246"/>
      <c r="N1559" s="250">
        <v>16150.87</v>
      </c>
      <c r="EZ1559" s="149"/>
      <c r="FA1559" s="231"/>
      <c r="FB1559" s="231"/>
      <c r="FC1559" s="231"/>
      <c r="FD1559" s="231"/>
      <c r="FH1559" s="164" t="s">
        <v>68</v>
      </c>
      <c r="FJ1559" s="231"/>
      <c r="FL1559" s="231"/>
    </row>
    <row r="1560" spans="1:168" s="117" customFormat="1" ht="23.25" x14ac:dyDescent="0.25">
      <c r="A1560" s="252"/>
      <c r="B1560" s="243" t="s">
        <v>649</v>
      </c>
      <c r="C1560" s="341" t="s">
        <v>650</v>
      </c>
      <c r="D1560" s="341"/>
      <c r="E1560" s="341"/>
      <c r="F1560" s="245" t="s">
        <v>71</v>
      </c>
      <c r="G1560" s="261">
        <v>97</v>
      </c>
      <c r="H1560" s="246"/>
      <c r="I1560" s="261">
        <v>97</v>
      </c>
      <c r="J1560" s="254"/>
      <c r="K1560" s="246"/>
      <c r="L1560" s="249">
        <v>316.81</v>
      </c>
      <c r="M1560" s="246"/>
      <c r="N1560" s="250">
        <v>15666.34</v>
      </c>
      <c r="EZ1560" s="149"/>
      <c r="FA1560" s="231"/>
      <c r="FB1560" s="231"/>
      <c r="FC1560" s="231"/>
      <c r="FD1560" s="231"/>
      <c r="FH1560" s="164" t="s">
        <v>650</v>
      </c>
      <c r="FJ1560" s="231"/>
      <c r="FL1560" s="231"/>
    </row>
    <row r="1561" spans="1:168" s="117" customFormat="1" ht="23.25" x14ac:dyDescent="0.25">
      <c r="A1561" s="252"/>
      <c r="B1561" s="243" t="s">
        <v>651</v>
      </c>
      <c r="C1561" s="341" t="s">
        <v>652</v>
      </c>
      <c r="D1561" s="341"/>
      <c r="E1561" s="341"/>
      <c r="F1561" s="245" t="s">
        <v>71</v>
      </c>
      <c r="G1561" s="261">
        <v>51</v>
      </c>
      <c r="H1561" s="246"/>
      <c r="I1561" s="261">
        <v>51</v>
      </c>
      <c r="J1561" s="254"/>
      <c r="K1561" s="246"/>
      <c r="L1561" s="249">
        <v>166.57</v>
      </c>
      <c r="M1561" s="246"/>
      <c r="N1561" s="250">
        <v>8236.94</v>
      </c>
      <c r="EZ1561" s="149"/>
      <c r="FA1561" s="231"/>
      <c r="FB1561" s="231"/>
      <c r="FC1561" s="231"/>
      <c r="FD1561" s="231"/>
      <c r="FH1561" s="164" t="s">
        <v>652</v>
      </c>
      <c r="FJ1561" s="231"/>
      <c r="FL1561" s="231"/>
    </row>
    <row r="1562" spans="1:168" s="117" customFormat="1" ht="15" x14ac:dyDescent="0.25">
      <c r="A1562" s="262"/>
      <c r="B1562" s="263"/>
      <c r="C1562" s="342" t="s">
        <v>74</v>
      </c>
      <c r="D1562" s="342"/>
      <c r="E1562" s="342"/>
      <c r="F1562" s="234"/>
      <c r="G1562" s="235"/>
      <c r="H1562" s="235"/>
      <c r="I1562" s="235"/>
      <c r="J1562" s="238"/>
      <c r="K1562" s="235"/>
      <c r="L1562" s="264">
        <v>945.4</v>
      </c>
      <c r="M1562" s="257"/>
      <c r="N1562" s="265">
        <v>41616.589999999997</v>
      </c>
      <c r="EZ1562" s="149"/>
      <c r="FA1562" s="231"/>
      <c r="FB1562" s="231"/>
      <c r="FC1562" s="231"/>
      <c r="FD1562" s="231"/>
      <c r="FJ1562" s="231" t="s">
        <v>74</v>
      </c>
      <c r="FL1562" s="231"/>
    </row>
    <row r="1563" spans="1:168" s="117" customFormat="1" ht="45" x14ac:dyDescent="0.25">
      <c r="A1563" s="232" t="s">
        <v>895</v>
      </c>
      <c r="B1563" s="233" t="s">
        <v>583</v>
      </c>
      <c r="C1563" s="342" t="s">
        <v>584</v>
      </c>
      <c r="D1563" s="342"/>
      <c r="E1563" s="342"/>
      <c r="F1563" s="234" t="s">
        <v>290</v>
      </c>
      <c r="G1563" s="235">
        <v>102</v>
      </c>
      <c r="H1563" s="236">
        <v>1</v>
      </c>
      <c r="I1563" s="236">
        <v>102</v>
      </c>
      <c r="J1563" s="264">
        <v>169.63</v>
      </c>
      <c r="K1563" s="266">
        <v>1.04236</v>
      </c>
      <c r="L1563" s="267">
        <v>18035.18</v>
      </c>
      <c r="M1563" s="268">
        <v>9.1199999999999992</v>
      </c>
      <c r="N1563" s="265">
        <v>164480.84</v>
      </c>
      <c r="EZ1563" s="149"/>
      <c r="FA1563" s="231"/>
      <c r="FB1563" s="231" t="s">
        <v>584</v>
      </c>
      <c r="FC1563" s="231" t="s">
        <v>9</v>
      </c>
      <c r="FD1563" s="231" t="s">
        <v>9</v>
      </c>
      <c r="FJ1563" s="231"/>
      <c r="FL1563" s="231"/>
    </row>
    <row r="1564" spans="1:168" s="117" customFormat="1" ht="15" x14ac:dyDescent="0.25">
      <c r="A1564" s="240"/>
      <c r="B1564" s="241"/>
      <c r="C1564" s="341" t="s">
        <v>896</v>
      </c>
      <c r="D1564" s="341"/>
      <c r="E1564" s="341"/>
      <c r="F1564" s="341"/>
      <c r="G1564" s="341"/>
      <c r="H1564" s="341"/>
      <c r="I1564" s="341"/>
      <c r="J1564" s="341"/>
      <c r="K1564" s="341"/>
      <c r="L1564" s="341"/>
      <c r="M1564" s="341"/>
      <c r="N1564" s="343"/>
      <c r="EZ1564" s="149"/>
      <c r="FA1564" s="231"/>
      <c r="FB1564" s="231"/>
      <c r="FC1564" s="231"/>
      <c r="FD1564" s="231"/>
      <c r="FE1564" s="164" t="s">
        <v>896</v>
      </c>
      <c r="FJ1564" s="231"/>
      <c r="FL1564" s="231"/>
    </row>
    <row r="1565" spans="1:168" s="117" customFormat="1" ht="15" x14ac:dyDescent="0.25">
      <c r="A1565" s="240"/>
      <c r="B1565" s="241"/>
      <c r="C1565" s="341" t="s">
        <v>687</v>
      </c>
      <c r="D1565" s="341"/>
      <c r="E1565" s="341"/>
      <c r="F1565" s="341"/>
      <c r="G1565" s="341"/>
      <c r="H1565" s="341"/>
      <c r="I1565" s="341"/>
      <c r="J1565" s="341"/>
      <c r="K1565" s="341"/>
      <c r="L1565" s="341"/>
      <c r="M1565" s="341"/>
      <c r="N1565" s="343"/>
      <c r="EZ1565" s="149"/>
      <c r="FA1565" s="231"/>
      <c r="FB1565" s="231"/>
      <c r="FC1565" s="231"/>
      <c r="FD1565" s="231"/>
      <c r="FJ1565" s="231"/>
      <c r="FK1565" s="164" t="s">
        <v>687</v>
      </c>
      <c r="FL1565" s="231"/>
    </row>
    <row r="1566" spans="1:168" s="117" customFormat="1" ht="15" x14ac:dyDescent="0.25">
      <c r="A1566" s="242"/>
      <c r="B1566" s="243"/>
      <c r="C1566" s="336" t="s">
        <v>631</v>
      </c>
      <c r="D1566" s="336"/>
      <c r="E1566" s="336"/>
      <c r="F1566" s="336"/>
      <c r="G1566" s="336"/>
      <c r="H1566" s="336"/>
      <c r="I1566" s="336"/>
      <c r="J1566" s="336"/>
      <c r="K1566" s="336"/>
      <c r="L1566" s="336"/>
      <c r="M1566" s="336"/>
      <c r="N1566" s="345"/>
      <c r="EZ1566" s="149"/>
      <c r="FA1566" s="231"/>
      <c r="FB1566" s="231"/>
      <c r="FC1566" s="231"/>
      <c r="FD1566" s="231"/>
      <c r="FF1566" s="164" t="s">
        <v>631</v>
      </c>
      <c r="FJ1566" s="231"/>
      <c r="FL1566" s="231"/>
    </row>
    <row r="1567" spans="1:168" s="117" customFormat="1" ht="15" x14ac:dyDescent="0.25">
      <c r="A1567" s="242"/>
      <c r="B1567" s="243"/>
      <c r="C1567" s="336" t="s">
        <v>632</v>
      </c>
      <c r="D1567" s="336"/>
      <c r="E1567" s="336"/>
      <c r="F1567" s="336"/>
      <c r="G1567" s="336"/>
      <c r="H1567" s="336"/>
      <c r="I1567" s="336"/>
      <c r="J1567" s="336"/>
      <c r="K1567" s="336"/>
      <c r="L1567" s="336"/>
      <c r="M1567" s="336"/>
      <c r="N1567" s="345"/>
      <c r="EZ1567" s="149"/>
      <c r="FA1567" s="231"/>
      <c r="FB1567" s="231"/>
      <c r="FC1567" s="231"/>
      <c r="FD1567" s="231"/>
      <c r="FF1567" s="164" t="s">
        <v>632</v>
      </c>
      <c r="FJ1567" s="231"/>
      <c r="FL1567" s="231"/>
    </row>
    <row r="1568" spans="1:168" s="117" customFormat="1" ht="15" x14ac:dyDescent="0.25">
      <c r="A1568" s="262"/>
      <c r="B1568" s="263"/>
      <c r="C1568" s="342" t="s">
        <v>74</v>
      </c>
      <c r="D1568" s="342"/>
      <c r="E1568" s="342"/>
      <c r="F1568" s="234"/>
      <c r="G1568" s="235"/>
      <c r="H1568" s="235"/>
      <c r="I1568" s="235"/>
      <c r="J1568" s="238"/>
      <c r="K1568" s="235"/>
      <c r="L1568" s="267">
        <v>18035.18</v>
      </c>
      <c r="M1568" s="257"/>
      <c r="N1568" s="265">
        <v>164480.84</v>
      </c>
      <c r="EZ1568" s="149"/>
      <c r="FA1568" s="231"/>
      <c r="FB1568" s="231"/>
      <c r="FC1568" s="231"/>
      <c r="FD1568" s="231"/>
      <c r="FJ1568" s="231" t="s">
        <v>74</v>
      </c>
      <c r="FL1568" s="231"/>
    </row>
    <row r="1569" spans="1:168" s="117" customFormat="1" ht="34.5" x14ac:dyDescent="0.25">
      <c r="A1569" s="232" t="s">
        <v>897</v>
      </c>
      <c r="B1569" s="233" t="s">
        <v>696</v>
      </c>
      <c r="C1569" s="342" t="s">
        <v>697</v>
      </c>
      <c r="D1569" s="342"/>
      <c r="E1569" s="342"/>
      <c r="F1569" s="234" t="s">
        <v>647</v>
      </c>
      <c r="G1569" s="235">
        <v>0.86</v>
      </c>
      <c r="H1569" s="236">
        <v>1</v>
      </c>
      <c r="I1569" s="268">
        <v>0.86</v>
      </c>
      <c r="J1569" s="238"/>
      <c r="K1569" s="235"/>
      <c r="L1569" s="238"/>
      <c r="M1569" s="235"/>
      <c r="N1569" s="239"/>
      <c r="EZ1569" s="149"/>
      <c r="FA1569" s="231"/>
      <c r="FB1569" s="231" t="s">
        <v>697</v>
      </c>
      <c r="FC1569" s="231" t="s">
        <v>9</v>
      </c>
      <c r="FD1569" s="231" t="s">
        <v>9</v>
      </c>
      <c r="FJ1569" s="231"/>
      <c r="FL1569" s="231"/>
    </row>
    <row r="1570" spans="1:168" s="117" customFormat="1" ht="15" x14ac:dyDescent="0.25">
      <c r="A1570" s="240"/>
      <c r="B1570" s="241"/>
      <c r="C1570" s="341" t="s">
        <v>898</v>
      </c>
      <c r="D1570" s="341"/>
      <c r="E1570" s="341"/>
      <c r="F1570" s="341"/>
      <c r="G1570" s="341"/>
      <c r="H1570" s="341"/>
      <c r="I1570" s="341"/>
      <c r="J1570" s="341"/>
      <c r="K1570" s="341"/>
      <c r="L1570" s="341"/>
      <c r="M1570" s="341"/>
      <c r="N1570" s="343"/>
      <c r="EZ1570" s="149"/>
      <c r="FA1570" s="231"/>
      <c r="FB1570" s="231"/>
      <c r="FC1570" s="231"/>
      <c r="FD1570" s="231"/>
      <c r="FE1570" s="164" t="s">
        <v>898</v>
      </c>
      <c r="FJ1570" s="231"/>
      <c r="FL1570" s="231"/>
    </row>
    <row r="1571" spans="1:168" s="117" customFormat="1" ht="68.25" x14ac:dyDescent="0.25">
      <c r="A1571" s="242"/>
      <c r="B1571" s="243" t="s">
        <v>624</v>
      </c>
      <c r="C1571" s="336" t="s">
        <v>625</v>
      </c>
      <c r="D1571" s="336"/>
      <c r="E1571" s="336"/>
      <c r="F1571" s="336"/>
      <c r="G1571" s="336"/>
      <c r="H1571" s="336"/>
      <c r="I1571" s="336"/>
      <c r="J1571" s="336"/>
      <c r="K1571" s="336"/>
      <c r="L1571" s="336"/>
      <c r="M1571" s="336"/>
      <c r="N1571" s="345"/>
      <c r="EZ1571" s="149"/>
      <c r="FA1571" s="231"/>
      <c r="FB1571" s="231"/>
      <c r="FC1571" s="231"/>
      <c r="FD1571" s="231"/>
      <c r="FF1571" s="164" t="s">
        <v>625</v>
      </c>
      <c r="FJ1571" s="231"/>
      <c r="FL1571" s="231"/>
    </row>
    <row r="1572" spans="1:168" s="117" customFormat="1" ht="15" x14ac:dyDescent="0.25">
      <c r="A1572" s="242"/>
      <c r="B1572" s="243" t="s">
        <v>699</v>
      </c>
      <c r="C1572" s="336" t="s">
        <v>700</v>
      </c>
      <c r="D1572" s="336"/>
      <c r="E1572" s="336"/>
      <c r="F1572" s="336"/>
      <c r="G1572" s="336"/>
      <c r="H1572" s="336"/>
      <c r="I1572" s="336"/>
      <c r="J1572" s="336"/>
      <c r="K1572" s="336"/>
      <c r="L1572" s="336"/>
      <c r="M1572" s="336"/>
      <c r="N1572" s="345"/>
      <c r="EZ1572" s="149"/>
      <c r="FA1572" s="231"/>
      <c r="FB1572" s="231"/>
      <c r="FC1572" s="231"/>
      <c r="FD1572" s="231"/>
      <c r="FF1572" s="164" t="s">
        <v>700</v>
      </c>
      <c r="FJ1572" s="231"/>
      <c r="FL1572" s="231"/>
    </row>
    <row r="1573" spans="1:168" s="117" customFormat="1" ht="15" x14ac:dyDescent="0.25">
      <c r="A1573" s="244"/>
      <c r="B1573" s="243" t="s">
        <v>57</v>
      </c>
      <c r="C1573" s="341" t="s">
        <v>64</v>
      </c>
      <c r="D1573" s="341"/>
      <c r="E1573" s="341"/>
      <c r="F1573" s="245"/>
      <c r="G1573" s="246"/>
      <c r="H1573" s="246"/>
      <c r="I1573" s="246"/>
      <c r="J1573" s="249">
        <v>230.11</v>
      </c>
      <c r="K1573" s="269">
        <v>1.2649999999999999</v>
      </c>
      <c r="L1573" s="249">
        <v>250.34</v>
      </c>
      <c r="M1573" s="248">
        <v>49.45</v>
      </c>
      <c r="N1573" s="250">
        <v>12379.31</v>
      </c>
      <c r="EZ1573" s="149"/>
      <c r="FA1573" s="231"/>
      <c r="FB1573" s="231"/>
      <c r="FC1573" s="231"/>
      <c r="FD1573" s="231"/>
      <c r="FG1573" s="164" t="s">
        <v>64</v>
      </c>
      <c r="FJ1573" s="231"/>
      <c r="FL1573" s="231"/>
    </row>
    <row r="1574" spans="1:168" s="117" customFormat="1" ht="15" x14ac:dyDescent="0.25">
      <c r="A1574" s="244"/>
      <c r="B1574" s="243" t="s">
        <v>75</v>
      </c>
      <c r="C1574" s="341" t="s">
        <v>79</v>
      </c>
      <c r="D1574" s="341"/>
      <c r="E1574" s="341"/>
      <c r="F1574" s="245"/>
      <c r="G1574" s="246"/>
      <c r="H1574" s="246"/>
      <c r="I1574" s="246"/>
      <c r="J1574" s="249">
        <v>842.61</v>
      </c>
      <c r="K1574" s="248">
        <v>1.1499999999999999</v>
      </c>
      <c r="L1574" s="249">
        <v>833.34</v>
      </c>
      <c r="M1574" s="248">
        <v>14.53</v>
      </c>
      <c r="N1574" s="250">
        <v>12108.43</v>
      </c>
      <c r="EZ1574" s="149"/>
      <c r="FA1574" s="231"/>
      <c r="FB1574" s="231"/>
      <c r="FC1574" s="231"/>
      <c r="FD1574" s="231"/>
      <c r="FG1574" s="164" t="s">
        <v>79</v>
      </c>
      <c r="FJ1574" s="231"/>
      <c r="FL1574" s="231"/>
    </row>
    <row r="1575" spans="1:168" s="117" customFormat="1" ht="15" x14ac:dyDescent="0.25">
      <c r="A1575" s="244"/>
      <c r="B1575" s="243" t="s">
        <v>80</v>
      </c>
      <c r="C1575" s="341" t="s">
        <v>81</v>
      </c>
      <c r="D1575" s="341"/>
      <c r="E1575" s="341"/>
      <c r="F1575" s="245"/>
      <c r="G1575" s="246"/>
      <c r="H1575" s="246"/>
      <c r="I1575" s="246"/>
      <c r="J1575" s="249">
        <v>216.58</v>
      </c>
      <c r="K1575" s="248">
        <v>1.1499999999999999</v>
      </c>
      <c r="L1575" s="249">
        <v>214.2</v>
      </c>
      <c r="M1575" s="248">
        <v>49.45</v>
      </c>
      <c r="N1575" s="250">
        <v>10592.19</v>
      </c>
      <c r="EZ1575" s="149"/>
      <c r="FA1575" s="231"/>
      <c r="FB1575" s="231"/>
      <c r="FC1575" s="231"/>
      <c r="FD1575" s="231"/>
      <c r="FG1575" s="164" t="s">
        <v>81</v>
      </c>
      <c r="FJ1575" s="231"/>
      <c r="FL1575" s="231"/>
    </row>
    <row r="1576" spans="1:168" s="117" customFormat="1" ht="15" x14ac:dyDescent="0.25">
      <c r="A1576" s="244"/>
      <c r="B1576" s="243" t="s">
        <v>82</v>
      </c>
      <c r="C1576" s="341" t="s">
        <v>83</v>
      </c>
      <c r="D1576" s="341"/>
      <c r="E1576" s="341"/>
      <c r="F1576" s="245"/>
      <c r="G1576" s="246"/>
      <c r="H1576" s="246"/>
      <c r="I1576" s="246"/>
      <c r="J1576" s="249">
        <v>42.16</v>
      </c>
      <c r="K1576" s="246"/>
      <c r="L1576" s="249">
        <v>36.26</v>
      </c>
      <c r="M1576" s="248">
        <v>9.1199999999999992</v>
      </c>
      <c r="N1576" s="251">
        <v>330.69</v>
      </c>
      <c r="EZ1576" s="149"/>
      <c r="FA1576" s="231"/>
      <c r="FB1576" s="231"/>
      <c r="FC1576" s="231"/>
      <c r="FD1576" s="231"/>
      <c r="FG1576" s="164" t="s">
        <v>83</v>
      </c>
      <c r="FJ1576" s="231"/>
      <c r="FL1576" s="231"/>
    </row>
    <row r="1577" spans="1:168" s="117" customFormat="1" ht="15" x14ac:dyDescent="0.25">
      <c r="A1577" s="252"/>
      <c r="B1577" s="243"/>
      <c r="C1577" s="341" t="s">
        <v>65</v>
      </c>
      <c r="D1577" s="341"/>
      <c r="E1577" s="341"/>
      <c r="F1577" s="245" t="s">
        <v>66</v>
      </c>
      <c r="G1577" s="248">
        <v>24.48</v>
      </c>
      <c r="H1577" s="269">
        <v>1.2649999999999999</v>
      </c>
      <c r="I1577" s="274">
        <v>26.631792000000001</v>
      </c>
      <c r="J1577" s="254"/>
      <c r="K1577" s="246"/>
      <c r="L1577" s="254"/>
      <c r="M1577" s="246"/>
      <c r="N1577" s="255"/>
      <c r="EZ1577" s="149"/>
      <c r="FA1577" s="231"/>
      <c r="FB1577" s="231"/>
      <c r="FC1577" s="231"/>
      <c r="FD1577" s="231"/>
      <c r="FH1577" s="164" t="s">
        <v>65</v>
      </c>
      <c r="FJ1577" s="231"/>
      <c r="FL1577" s="231"/>
    </row>
    <row r="1578" spans="1:168" s="117" customFormat="1" ht="15" x14ac:dyDescent="0.25">
      <c r="A1578" s="252"/>
      <c r="B1578" s="243"/>
      <c r="C1578" s="341" t="s">
        <v>84</v>
      </c>
      <c r="D1578" s="341"/>
      <c r="E1578" s="341"/>
      <c r="F1578" s="245" t="s">
        <v>66</v>
      </c>
      <c r="G1578" s="248">
        <v>19.96</v>
      </c>
      <c r="H1578" s="248">
        <v>1.1499999999999999</v>
      </c>
      <c r="I1578" s="272">
        <v>19.74044</v>
      </c>
      <c r="J1578" s="254"/>
      <c r="K1578" s="246"/>
      <c r="L1578" s="254"/>
      <c r="M1578" s="246"/>
      <c r="N1578" s="255"/>
      <c r="EZ1578" s="149"/>
      <c r="FA1578" s="231"/>
      <c r="FB1578" s="231"/>
      <c r="FC1578" s="231"/>
      <c r="FD1578" s="231"/>
      <c r="FH1578" s="164" t="s">
        <v>84</v>
      </c>
      <c r="FJ1578" s="231"/>
      <c r="FL1578" s="231"/>
    </row>
    <row r="1579" spans="1:168" s="117" customFormat="1" ht="15" x14ac:dyDescent="0.25">
      <c r="A1579" s="240"/>
      <c r="B1579" s="243"/>
      <c r="C1579" s="344" t="s">
        <v>67</v>
      </c>
      <c r="D1579" s="344"/>
      <c r="E1579" s="344"/>
      <c r="F1579" s="256"/>
      <c r="G1579" s="257"/>
      <c r="H1579" s="257"/>
      <c r="I1579" s="257"/>
      <c r="J1579" s="258">
        <v>1114.8800000000001</v>
      </c>
      <c r="K1579" s="257"/>
      <c r="L1579" s="258">
        <v>1119.94</v>
      </c>
      <c r="M1579" s="257"/>
      <c r="N1579" s="260">
        <v>24818.43</v>
      </c>
      <c r="EZ1579" s="149"/>
      <c r="FA1579" s="231"/>
      <c r="FB1579" s="231"/>
      <c r="FC1579" s="231"/>
      <c r="FD1579" s="231"/>
      <c r="FI1579" s="164" t="s">
        <v>67</v>
      </c>
      <c r="FJ1579" s="231"/>
      <c r="FL1579" s="231"/>
    </row>
    <row r="1580" spans="1:168" s="117" customFormat="1" ht="15" x14ac:dyDescent="0.25">
      <c r="A1580" s="252"/>
      <c r="B1580" s="243"/>
      <c r="C1580" s="341" t="s">
        <v>68</v>
      </c>
      <c r="D1580" s="341"/>
      <c r="E1580" s="341"/>
      <c r="F1580" s="245"/>
      <c r="G1580" s="246"/>
      <c r="H1580" s="246"/>
      <c r="I1580" s="246"/>
      <c r="J1580" s="254"/>
      <c r="K1580" s="246"/>
      <c r="L1580" s="249">
        <v>464.54</v>
      </c>
      <c r="M1580" s="246"/>
      <c r="N1580" s="250">
        <v>22971.5</v>
      </c>
      <c r="EZ1580" s="149"/>
      <c r="FA1580" s="231"/>
      <c r="FB1580" s="231"/>
      <c r="FC1580" s="231"/>
      <c r="FD1580" s="231"/>
      <c r="FH1580" s="164" t="s">
        <v>68</v>
      </c>
      <c r="FJ1580" s="231"/>
      <c r="FL1580" s="231"/>
    </row>
    <row r="1581" spans="1:168" s="117" customFormat="1" ht="23.25" x14ac:dyDescent="0.25">
      <c r="A1581" s="252"/>
      <c r="B1581" s="243" t="s">
        <v>649</v>
      </c>
      <c r="C1581" s="341" t="s">
        <v>650</v>
      </c>
      <c r="D1581" s="341"/>
      <c r="E1581" s="341"/>
      <c r="F1581" s="245" t="s">
        <v>71</v>
      </c>
      <c r="G1581" s="261">
        <v>97</v>
      </c>
      <c r="H1581" s="246"/>
      <c r="I1581" s="261">
        <v>97</v>
      </c>
      <c r="J1581" s="254"/>
      <c r="K1581" s="246"/>
      <c r="L1581" s="249">
        <v>450.6</v>
      </c>
      <c r="M1581" s="246"/>
      <c r="N1581" s="250">
        <v>22282.36</v>
      </c>
      <c r="EZ1581" s="149"/>
      <c r="FA1581" s="231"/>
      <c r="FB1581" s="231"/>
      <c r="FC1581" s="231"/>
      <c r="FD1581" s="231"/>
      <c r="FH1581" s="164" t="s">
        <v>650</v>
      </c>
      <c r="FJ1581" s="231"/>
      <c r="FL1581" s="231"/>
    </row>
    <row r="1582" spans="1:168" s="117" customFormat="1" ht="23.25" x14ac:dyDescent="0.25">
      <c r="A1582" s="252"/>
      <c r="B1582" s="243" t="s">
        <v>651</v>
      </c>
      <c r="C1582" s="341" t="s">
        <v>652</v>
      </c>
      <c r="D1582" s="341"/>
      <c r="E1582" s="341"/>
      <c r="F1582" s="245" t="s">
        <v>71</v>
      </c>
      <c r="G1582" s="261">
        <v>51</v>
      </c>
      <c r="H1582" s="246"/>
      <c r="I1582" s="261">
        <v>51</v>
      </c>
      <c r="J1582" s="254"/>
      <c r="K1582" s="246"/>
      <c r="L1582" s="249">
        <v>236.92</v>
      </c>
      <c r="M1582" s="246"/>
      <c r="N1582" s="250">
        <v>11715.47</v>
      </c>
      <c r="EZ1582" s="149"/>
      <c r="FA1582" s="231"/>
      <c r="FB1582" s="231"/>
      <c r="FC1582" s="231"/>
      <c r="FD1582" s="231"/>
      <c r="FH1582" s="164" t="s">
        <v>652</v>
      </c>
      <c r="FJ1582" s="231"/>
      <c r="FL1582" s="231"/>
    </row>
    <row r="1583" spans="1:168" s="117" customFormat="1" ht="15" x14ac:dyDescent="0.25">
      <c r="A1583" s="262"/>
      <c r="B1583" s="263"/>
      <c r="C1583" s="342" t="s">
        <v>74</v>
      </c>
      <c r="D1583" s="342"/>
      <c r="E1583" s="342"/>
      <c r="F1583" s="234"/>
      <c r="G1583" s="235"/>
      <c r="H1583" s="235"/>
      <c r="I1583" s="235"/>
      <c r="J1583" s="238"/>
      <c r="K1583" s="235"/>
      <c r="L1583" s="267">
        <v>1807.46</v>
      </c>
      <c r="M1583" s="257"/>
      <c r="N1583" s="265">
        <v>58816.26</v>
      </c>
      <c r="EZ1583" s="149"/>
      <c r="FA1583" s="231"/>
      <c r="FB1583" s="231"/>
      <c r="FC1583" s="231"/>
      <c r="FD1583" s="231"/>
      <c r="FJ1583" s="231" t="s">
        <v>74</v>
      </c>
      <c r="FL1583" s="231"/>
    </row>
    <row r="1584" spans="1:168" s="117" customFormat="1" ht="45" x14ac:dyDescent="0.25">
      <c r="A1584" s="232" t="s">
        <v>899</v>
      </c>
      <c r="B1584" s="233" t="s">
        <v>583</v>
      </c>
      <c r="C1584" s="342" t="s">
        <v>584</v>
      </c>
      <c r="D1584" s="342"/>
      <c r="E1584" s="342"/>
      <c r="F1584" s="234" t="s">
        <v>290</v>
      </c>
      <c r="G1584" s="235">
        <v>87.72</v>
      </c>
      <c r="H1584" s="236">
        <v>1</v>
      </c>
      <c r="I1584" s="268">
        <v>87.72</v>
      </c>
      <c r="J1584" s="264">
        <v>169.63</v>
      </c>
      <c r="K1584" s="266">
        <v>1.04236</v>
      </c>
      <c r="L1584" s="267">
        <v>15510.26</v>
      </c>
      <c r="M1584" s="268">
        <v>9.1199999999999992</v>
      </c>
      <c r="N1584" s="265">
        <v>141453.57</v>
      </c>
      <c r="EZ1584" s="149"/>
      <c r="FA1584" s="231"/>
      <c r="FB1584" s="231" t="s">
        <v>584</v>
      </c>
      <c r="FC1584" s="231" t="s">
        <v>9</v>
      </c>
      <c r="FD1584" s="231" t="s">
        <v>9</v>
      </c>
      <c r="FJ1584" s="231"/>
      <c r="FL1584" s="231"/>
    </row>
    <row r="1585" spans="1:168" s="117" customFormat="1" ht="15" x14ac:dyDescent="0.25">
      <c r="A1585" s="240"/>
      <c r="B1585" s="241"/>
      <c r="C1585" s="341" t="s">
        <v>900</v>
      </c>
      <c r="D1585" s="341"/>
      <c r="E1585" s="341"/>
      <c r="F1585" s="341"/>
      <c r="G1585" s="341"/>
      <c r="H1585" s="341"/>
      <c r="I1585" s="341"/>
      <c r="J1585" s="341"/>
      <c r="K1585" s="341"/>
      <c r="L1585" s="341"/>
      <c r="M1585" s="341"/>
      <c r="N1585" s="343"/>
      <c r="EZ1585" s="149"/>
      <c r="FA1585" s="231"/>
      <c r="FB1585" s="231"/>
      <c r="FC1585" s="231"/>
      <c r="FD1585" s="231"/>
      <c r="FE1585" s="164" t="s">
        <v>900</v>
      </c>
      <c r="FJ1585" s="231"/>
      <c r="FL1585" s="231"/>
    </row>
    <row r="1586" spans="1:168" s="117" customFormat="1" ht="15" x14ac:dyDescent="0.25">
      <c r="A1586" s="240"/>
      <c r="B1586" s="241"/>
      <c r="C1586" s="341" t="s">
        <v>687</v>
      </c>
      <c r="D1586" s="341"/>
      <c r="E1586" s="341"/>
      <c r="F1586" s="341"/>
      <c r="G1586" s="341"/>
      <c r="H1586" s="341"/>
      <c r="I1586" s="341"/>
      <c r="J1586" s="341"/>
      <c r="K1586" s="341"/>
      <c r="L1586" s="341"/>
      <c r="M1586" s="341"/>
      <c r="N1586" s="343"/>
      <c r="EZ1586" s="149"/>
      <c r="FA1586" s="231"/>
      <c r="FB1586" s="231"/>
      <c r="FC1586" s="231"/>
      <c r="FD1586" s="231"/>
      <c r="FJ1586" s="231"/>
      <c r="FK1586" s="164" t="s">
        <v>687</v>
      </c>
      <c r="FL1586" s="231"/>
    </row>
    <row r="1587" spans="1:168" s="117" customFormat="1" ht="15" x14ac:dyDescent="0.25">
      <c r="A1587" s="242"/>
      <c r="B1587" s="243"/>
      <c r="C1587" s="336" t="s">
        <v>631</v>
      </c>
      <c r="D1587" s="336"/>
      <c r="E1587" s="336"/>
      <c r="F1587" s="336"/>
      <c r="G1587" s="336"/>
      <c r="H1587" s="336"/>
      <c r="I1587" s="336"/>
      <c r="J1587" s="336"/>
      <c r="K1587" s="336"/>
      <c r="L1587" s="336"/>
      <c r="M1587" s="336"/>
      <c r="N1587" s="345"/>
      <c r="EZ1587" s="149"/>
      <c r="FA1587" s="231"/>
      <c r="FB1587" s="231"/>
      <c r="FC1587" s="231"/>
      <c r="FD1587" s="231"/>
      <c r="FF1587" s="164" t="s">
        <v>631</v>
      </c>
      <c r="FJ1587" s="231"/>
      <c r="FL1587" s="231"/>
    </row>
    <row r="1588" spans="1:168" s="117" customFormat="1" ht="15" x14ac:dyDescent="0.25">
      <c r="A1588" s="242"/>
      <c r="B1588" s="243"/>
      <c r="C1588" s="336" t="s">
        <v>632</v>
      </c>
      <c r="D1588" s="336"/>
      <c r="E1588" s="336"/>
      <c r="F1588" s="336"/>
      <c r="G1588" s="336"/>
      <c r="H1588" s="336"/>
      <c r="I1588" s="336"/>
      <c r="J1588" s="336"/>
      <c r="K1588" s="336"/>
      <c r="L1588" s="336"/>
      <c r="M1588" s="336"/>
      <c r="N1588" s="345"/>
      <c r="EZ1588" s="149"/>
      <c r="FA1588" s="231"/>
      <c r="FB1588" s="231"/>
      <c r="FC1588" s="231"/>
      <c r="FD1588" s="231"/>
      <c r="FF1588" s="164" t="s">
        <v>632</v>
      </c>
      <c r="FJ1588" s="231"/>
      <c r="FL1588" s="231"/>
    </row>
    <row r="1589" spans="1:168" s="117" customFormat="1" ht="15" x14ac:dyDescent="0.25">
      <c r="A1589" s="262"/>
      <c r="B1589" s="263"/>
      <c r="C1589" s="342" t="s">
        <v>74</v>
      </c>
      <c r="D1589" s="342"/>
      <c r="E1589" s="342"/>
      <c r="F1589" s="234"/>
      <c r="G1589" s="235"/>
      <c r="H1589" s="235"/>
      <c r="I1589" s="235"/>
      <c r="J1589" s="238"/>
      <c r="K1589" s="235"/>
      <c r="L1589" s="267">
        <v>15510.26</v>
      </c>
      <c r="M1589" s="257"/>
      <c r="N1589" s="265">
        <v>141453.57</v>
      </c>
      <c r="EZ1589" s="149"/>
      <c r="FA1589" s="231"/>
      <c r="FB1589" s="231"/>
      <c r="FC1589" s="231"/>
      <c r="FD1589" s="231"/>
      <c r="FJ1589" s="231" t="s">
        <v>74</v>
      </c>
      <c r="FL1589" s="231"/>
    </row>
    <row r="1590" spans="1:168" s="117" customFormat="1" ht="45.75" x14ac:dyDescent="0.25">
      <c r="A1590" s="232" t="s">
        <v>901</v>
      </c>
      <c r="B1590" s="233" t="s">
        <v>683</v>
      </c>
      <c r="C1590" s="342" t="s">
        <v>834</v>
      </c>
      <c r="D1590" s="342"/>
      <c r="E1590" s="342"/>
      <c r="F1590" s="234" t="s">
        <v>647</v>
      </c>
      <c r="G1590" s="235">
        <v>1.48</v>
      </c>
      <c r="H1590" s="236">
        <v>1</v>
      </c>
      <c r="I1590" s="268">
        <v>1.48</v>
      </c>
      <c r="J1590" s="238"/>
      <c r="K1590" s="235"/>
      <c r="L1590" s="238"/>
      <c r="M1590" s="235"/>
      <c r="N1590" s="239"/>
      <c r="EZ1590" s="149"/>
      <c r="FA1590" s="231"/>
      <c r="FB1590" s="231" t="s">
        <v>834</v>
      </c>
      <c r="FC1590" s="231" t="s">
        <v>9</v>
      </c>
      <c r="FD1590" s="231" t="s">
        <v>9</v>
      </c>
      <c r="FJ1590" s="231"/>
      <c r="FL1590" s="231"/>
    </row>
    <row r="1591" spans="1:168" s="117" customFormat="1" ht="15" x14ac:dyDescent="0.25">
      <c r="A1591" s="240"/>
      <c r="B1591" s="241"/>
      <c r="C1591" s="341" t="s">
        <v>902</v>
      </c>
      <c r="D1591" s="341"/>
      <c r="E1591" s="341"/>
      <c r="F1591" s="341"/>
      <c r="G1591" s="341"/>
      <c r="H1591" s="341"/>
      <c r="I1591" s="341"/>
      <c r="J1591" s="341"/>
      <c r="K1591" s="341"/>
      <c r="L1591" s="341"/>
      <c r="M1591" s="341"/>
      <c r="N1591" s="343"/>
      <c r="EZ1591" s="149"/>
      <c r="FA1591" s="231"/>
      <c r="FB1591" s="231"/>
      <c r="FC1591" s="231"/>
      <c r="FD1591" s="231"/>
      <c r="FE1591" s="164" t="s">
        <v>902</v>
      </c>
      <c r="FJ1591" s="231"/>
      <c r="FL1591" s="231"/>
    </row>
    <row r="1592" spans="1:168" s="117" customFormat="1" ht="68.25" x14ac:dyDescent="0.25">
      <c r="A1592" s="242"/>
      <c r="B1592" s="243" t="s">
        <v>624</v>
      </c>
      <c r="C1592" s="336" t="s">
        <v>625</v>
      </c>
      <c r="D1592" s="336"/>
      <c r="E1592" s="336"/>
      <c r="F1592" s="336"/>
      <c r="G1592" s="336"/>
      <c r="H1592" s="336"/>
      <c r="I1592" s="336"/>
      <c r="J1592" s="336"/>
      <c r="K1592" s="336"/>
      <c r="L1592" s="336"/>
      <c r="M1592" s="336"/>
      <c r="N1592" s="345"/>
      <c r="EZ1592" s="149"/>
      <c r="FA1592" s="231"/>
      <c r="FB1592" s="231"/>
      <c r="FC1592" s="231"/>
      <c r="FD1592" s="231"/>
      <c r="FF1592" s="164" t="s">
        <v>625</v>
      </c>
      <c r="FJ1592" s="231"/>
      <c r="FL1592" s="231"/>
    </row>
    <row r="1593" spans="1:168" s="117" customFormat="1" ht="15" x14ac:dyDescent="0.25">
      <c r="A1593" s="242"/>
      <c r="B1593" s="243" t="s">
        <v>699</v>
      </c>
      <c r="C1593" s="336" t="s">
        <v>700</v>
      </c>
      <c r="D1593" s="336"/>
      <c r="E1593" s="336"/>
      <c r="F1593" s="336"/>
      <c r="G1593" s="336"/>
      <c r="H1593" s="336"/>
      <c r="I1593" s="336"/>
      <c r="J1593" s="336"/>
      <c r="K1593" s="336"/>
      <c r="L1593" s="336"/>
      <c r="M1593" s="336"/>
      <c r="N1593" s="345"/>
      <c r="EZ1593" s="149"/>
      <c r="FA1593" s="231"/>
      <c r="FB1593" s="231"/>
      <c r="FC1593" s="231"/>
      <c r="FD1593" s="231"/>
      <c r="FF1593" s="164" t="s">
        <v>700</v>
      </c>
      <c r="FJ1593" s="231"/>
      <c r="FL1593" s="231"/>
    </row>
    <row r="1594" spans="1:168" s="117" customFormat="1" ht="15" x14ac:dyDescent="0.25">
      <c r="A1594" s="244"/>
      <c r="B1594" s="243" t="s">
        <v>57</v>
      </c>
      <c r="C1594" s="341" t="s">
        <v>64</v>
      </c>
      <c r="D1594" s="341"/>
      <c r="E1594" s="341"/>
      <c r="F1594" s="245"/>
      <c r="G1594" s="246"/>
      <c r="H1594" s="246"/>
      <c r="I1594" s="246"/>
      <c r="J1594" s="249">
        <v>278.99</v>
      </c>
      <c r="K1594" s="269">
        <v>1.2649999999999999</v>
      </c>
      <c r="L1594" s="249">
        <v>522.33000000000004</v>
      </c>
      <c r="M1594" s="248">
        <v>49.45</v>
      </c>
      <c r="N1594" s="250">
        <v>25829.22</v>
      </c>
      <c r="EZ1594" s="149"/>
      <c r="FA1594" s="231"/>
      <c r="FB1594" s="231"/>
      <c r="FC1594" s="231"/>
      <c r="FD1594" s="231"/>
      <c r="FG1594" s="164" t="s">
        <v>64</v>
      </c>
      <c r="FJ1594" s="231"/>
      <c r="FL1594" s="231"/>
    </row>
    <row r="1595" spans="1:168" s="117" customFormat="1" ht="15" x14ac:dyDescent="0.25">
      <c r="A1595" s="244"/>
      <c r="B1595" s="243" t="s">
        <v>75</v>
      </c>
      <c r="C1595" s="341" t="s">
        <v>79</v>
      </c>
      <c r="D1595" s="341"/>
      <c r="E1595" s="341"/>
      <c r="F1595" s="245"/>
      <c r="G1595" s="246"/>
      <c r="H1595" s="246"/>
      <c r="I1595" s="246"/>
      <c r="J1595" s="249">
        <v>90.04</v>
      </c>
      <c r="K1595" s="248">
        <v>1.1499999999999999</v>
      </c>
      <c r="L1595" s="249">
        <v>153.25</v>
      </c>
      <c r="M1595" s="248">
        <v>14.53</v>
      </c>
      <c r="N1595" s="250">
        <v>2226.7199999999998</v>
      </c>
      <c r="EZ1595" s="149"/>
      <c r="FA1595" s="231"/>
      <c r="FB1595" s="231"/>
      <c r="FC1595" s="231"/>
      <c r="FD1595" s="231"/>
      <c r="FG1595" s="164" t="s">
        <v>79</v>
      </c>
      <c r="FJ1595" s="231"/>
      <c r="FL1595" s="231"/>
    </row>
    <row r="1596" spans="1:168" s="117" customFormat="1" ht="15" x14ac:dyDescent="0.25">
      <c r="A1596" s="244"/>
      <c r="B1596" s="243" t="s">
        <v>80</v>
      </c>
      <c r="C1596" s="341" t="s">
        <v>81</v>
      </c>
      <c r="D1596" s="341"/>
      <c r="E1596" s="341"/>
      <c r="F1596" s="245"/>
      <c r="G1596" s="246"/>
      <c r="H1596" s="246"/>
      <c r="I1596" s="246"/>
      <c r="J1596" s="249">
        <v>5.0199999999999996</v>
      </c>
      <c r="K1596" s="248">
        <v>1.1499999999999999</v>
      </c>
      <c r="L1596" s="249">
        <v>8.5399999999999991</v>
      </c>
      <c r="M1596" s="248">
        <v>49.45</v>
      </c>
      <c r="N1596" s="251">
        <v>422.3</v>
      </c>
      <c r="EZ1596" s="149"/>
      <c r="FA1596" s="231"/>
      <c r="FB1596" s="231"/>
      <c r="FC1596" s="231"/>
      <c r="FD1596" s="231"/>
      <c r="FG1596" s="164" t="s">
        <v>81</v>
      </c>
      <c r="FJ1596" s="231"/>
      <c r="FL1596" s="231"/>
    </row>
    <row r="1597" spans="1:168" s="117" customFormat="1" ht="15" x14ac:dyDescent="0.25">
      <c r="A1597" s="244"/>
      <c r="B1597" s="243" t="s">
        <v>82</v>
      </c>
      <c r="C1597" s="341" t="s">
        <v>83</v>
      </c>
      <c r="D1597" s="341"/>
      <c r="E1597" s="341"/>
      <c r="F1597" s="245"/>
      <c r="G1597" s="246"/>
      <c r="H1597" s="246"/>
      <c r="I1597" s="246"/>
      <c r="J1597" s="249">
        <v>37.630000000000003</v>
      </c>
      <c r="K1597" s="246"/>
      <c r="L1597" s="249">
        <v>55.69</v>
      </c>
      <c r="M1597" s="248">
        <v>9.1199999999999992</v>
      </c>
      <c r="N1597" s="251">
        <v>507.89</v>
      </c>
      <c r="EZ1597" s="149"/>
      <c r="FA1597" s="231"/>
      <c r="FB1597" s="231"/>
      <c r="FC1597" s="231"/>
      <c r="FD1597" s="231"/>
      <c r="FG1597" s="164" t="s">
        <v>83</v>
      </c>
      <c r="FJ1597" s="231"/>
      <c r="FL1597" s="231"/>
    </row>
    <row r="1598" spans="1:168" s="117" customFormat="1" ht="15" x14ac:dyDescent="0.25">
      <c r="A1598" s="252"/>
      <c r="B1598" s="243"/>
      <c r="C1598" s="341" t="s">
        <v>65</v>
      </c>
      <c r="D1598" s="341"/>
      <c r="E1598" s="341"/>
      <c r="F1598" s="245" t="s">
        <v>66</v>
      </c>
      <c r="G1598" s="248">
        <v>29.68</v>
      </c>
      <c r="H1598" s="269">
        <v>1.2649999999999999</v>
      </c>
      <c r="I1598" s="274">
        <v>55.566896</v>
      </c>
      <c r="J1598" s="254"/>
      <c r="K1598" s="246"/>
      <c r="L1598" s="254"/>
      <c r="M1598" s="246"/>
      <c r="N1598" s="255"/>
      <c r="EZ1598" s="149"/>
      <c r="FA1598" s="231"/>
      <c r="FB1598" s="231"/>
      <c r="FC1598" s="231"/>
      <c r="FD1598" s="231"/>
      <c r="FH1598" s="164" t="s">
        <v>65</v>
      </c>
      <c r="FJ1598" s="231"/>
      <c r="FL1598" s="231"/>
    </row>
    <row r="1599" spans="1:168" s="117" customFormat="1" ht="15" x14ac:dyDescent="0.25">
      <c r="A1599" s="252"/>
      <c r="B1599" s="243"/>
      <c r="C1599" s="341" t="s">
        <v>84</v>
      </c>
      <c r="D1599" s="341"/>
      <c r="E1599" s="341"/>
      <c r="F1599" s="245" t="s">
        <v>66</v>
      </c>
      <c r="G1599" s="271">
        <v>0.4</v>
      </c>
      <c r="H1599" s="248">
        <v>1.1499999999999999</v>
      </c>
      <c r="I1599" s="270">
        <v>0.68079999999999996</v>
      </c>
      <c r="J1599" s="254"/>
      <c r="K1599" s="246"/>
      <c r="L1599" s="254"/>
      <c r="M1599" s="246"/>
      <c r="N1599" s="255"/>
      <c r="EZ1599" s="149"/>
      <c r="FA1599" s="231"/>
      <c r="FB1599" s="231"/>
      <c r="FC1599" s="231"/>
      <c r="FD1599" s="231"/>
      <c r="FH1599" s="164" t="s">
        <v>84</v>
      </c>
      <c r="FJ1599" s="231"/>
      <c r="FL1599" s="231"/>
    </row>
    <row r="1600" spans="1:168" s="117" customFormat="1" ht="15" x14ac:dyDescent="0.25">
      <c r="A1600" s="240"/>
      <c r="B1600" s="243"/>
      <c r="C1600" s="344" t="s">
        <v>67</v>
      </c>
      <c r="D1600" s="344"/>
      <c r="E1600" s="344"/>
      <c r="F1600" s="256"/>
      <c r="G1600" s="257"/>
      <c r="H1600" s="257"/>
      <c r="I1600" s="257"/>
      <c r="J1600" s="259">
        <v>406.66</v>
      </c>
      <c r="K1600" s="257"/>
      <c r="L1600" s="259">
        <v>731.27</v>
      </c>
      <c r="M1600" s="257"/>
      <c r="N1600" s="260">
        <v>28563.83</v>
      </c>
      <c r="EZ1600" s="149"/>
      <c r="FA1600" s="231"/>
      <c r="FB1600" s="231"/>
      <c r="FC1600" s="231"/>
      <c r="FD1600" s="231"/>
      <c r="FI1600" s="164" t="s">
        <v>67</v>
      </c>
      <c r="FJ1600" s="231"/>
      <c r="FL1600" s="231"/>
    </row>
    <row r="1601" spans="1:168" s="117" customFormat="1" ht="15" x14ac:dyDescent="0.25">
      <c r="A1601" s="252"/>
      <c r="B1601" s="243"/>
      <c r="C1601" s="341" t="s">
        <v>68</v>
      </c>
      <c r="D1601" s="341"/>
      <c r="E1601" s="341"/>
      <c r="F1601" s="245"/>
      <c r="G1601" s="246"/>
      <c r="H1601" s="246"/>
      <c r="I1601" s="246"/>
      <c r="J1601" s="254"/>
      <c r="K1601" s="246"/>
      <c r="L1601" s="249">
        <v>530.87</v>
      </c>
      <c r="M1601" s="246"/>
      <c r="N1601" s="250">
        <v>26251.52</v>
      </c>
      <c r="EZ1601" s="149"/>
      <c r="FA1601" s="231"/>
      <c r="FB1601" s="231"/>
      <c r="FC1601" s="231"/>
      <c r="FD1601" s="231"/>
      <c r="FH1601" s="164" t="s">
        <v>68</v>
      </c>
      <c r="FJ1601" s="231"/>
      <c r="FL1601" s="231"/>
    </row>
    <row r="1602" spans="1:168" s="117" customFormat="1" ht="23.25" x14ac:dyDescent="0.25">
      <c r="A1602" s="252"/>
      <c r="B1602" s="243" t="s">
        <v>649</v>
      </c>
      <c r="C1602" s="341" t="s">
        <v>650</v>
      </c>
      <c r="D1602" s="341"/>
      <c r="E1602" s="341"/>
      <c r="F1602" s="245" t="s">
        <v>71</v>
      </c>
      <c r="G1602" s="261">
        <v>97</v>
      </c>
      <c r="H1602" s="246"/>
      <c r="I1602" s="261">
        <v>97</v>
      </c>
      <c r="J1602" s="254"/>
      <c r="K1602" s="246"/>
      <c r="L1602" s="249">
        <v>514.94000000000005</v>
      </c>
      <c r="M1602" s="246"/>
      <c r="N1602" s="250">
        <v>25463.97</v>
      </c>
      <c r="EZ1602" s="149"/>
      <c r="FA1602" s="231"/>
      <c r="FB1602" s="231"/>
      <c r="FC1602" s="231"/>
      <c r="FD1602" s="231"/>
      <c r="FH1602" s="164" t="s">
        <v>650</v>
      </c>
      <c r="FJ1602" s="231"/>
      <c r="FL1602" s="231"/>
    </row>
    <row r="1603" spans="1:168" s="117" customFormat="1" ht="23.25" x14ac:dyDescent="0.25">
      <c r="A1603" s="252"/>
      <c r="B1603" s="243" t="s">
        <v>651</v>
      </c>
      <c r="C1603" s="341" t="s">
        <v>652</v>
      </c>
      <c r="D1603" s="341"/>
      <c r="E1603" s="341"/>
      <c r="F1603" s="245" t="s">
        <v>71</v>
      </c>
      <c r="G1603" s="261">
        <v>51</v>
      </c>
      <c r="H1603" s="246"/>
      <c r="I1603" s="261">
        <v>51</v>
      </c>
      <c r="J1603" s="254"/>
      <c r="K1603" s="246"/>
      <c r="L1603" s="249">
        <v>270.74</v>
      </c>
      <c r="M1603" s="246"/>
      <c r="N1603" s="250">
        <v>13388.28</v>
      </c>
      <c r="EZ1603" s="149"/>
      <c r="FA1603" s="231"/>
      <c r="FB1603" s="231"/>
      <c r="FC1603" s="231"/>
      <c r="FD1603" s="231"/>
      <c r="FH1603" s="164" t="s">
        <v>652</v>
      </c>
      <c r="FJ1603" s="231"/>
      <c r="FL1603" s="231"/>
    </row>
    <row r="1604" spans="1:168" s="117" customFormat="1" ht="15" x14ac:dyDescent="0.25">
      <c r="A1604" s="262"/>
      <c r="B1604" s="263"/>
      <c r="C1604" s="342" t="s">
        <v>74</v>
      </c>
      <c r="D1604" s="342"/>
      <c r="E1604" s="342"/>
      <c r="F1604" s="234"/>
      <c r="G1604" s="235"/>
      <c r="H1604" s="235"/>
      <c r="I1604" s="235"/>
      <c r="J1604" s="238"/>
      <c r="K1604" s="235"/>
      <c r="L1604" s="267">
        <v>1516.95</v>
      </c>
      <c r="M1604" s="257"/>
      <c r="N1604" s="265">
        <v>67416.08</v>
      </c>
      <c r="EZ1604" s="149"/>
      <c r="FA1604" s="231"/>
      <c r="FB1604" s="231"/>
      <c r="FC1604" s="231"/>
      <c r="FD1604" s="231"/>
      <c r="FJ1604" s="231" t="s">
        <v>74</v>
      </c>
      <c r="FL1604" s="231"/>
    </row>
    <row r="1605" spans="1:168" s="117" customFormat="1" ht="45" x14ac:dyDescent="0.25">
      <c r="A1605" s="232" t="s">
        <v>903</v>
      </c>
      <c r="B1605" s="233" t="s">
        <v>583</v>
      </c>
      <c r="C1605" s="342" t="s">
        <v>584</v>
      </c>
      <c r="D1605" s="342"/>
      <c r="E1605" s="342"/>
      <c r="F1605" s="234" t="s">
        <v>290</v>
      </c>
      <c r="G1605" s="235">
        <v>150.96</v>
      </c>
      <c r="H1605" s="236">
        <v>1</v>
      </c>
      <c r="I1605" s="268">
        <v>150.96</v>
      </c>
      <c r="J1605" s="264">
        <v>169.63</v>
      </c>
      <c r="K1605" s="266">
        <v>1.04236</v>
      </c>
      <c r="L1605" s="267">
        <v>26692.07</v>
      </c>
      <c r="M1605" s="268">
        <v>9.1199999999999992</v>
      </c>
      <c r="N1605" s="265">
        <v>243431.67999999999</v>
      </c>
      <c r="EZ1605" s="149"/>
      <c r="FA1605" s="231"/>
      <c r="FB1605" s="231" t="s">
        <v>584</v>
      </c>
      <c r="FC1605" s="231" t="s">
        <v>9</v>
      </c>
      <c r="FD1605" s="231" t="s">
        <v>9</v>
      </c>
      <c r="FJ1605" s="231"/>
      <c r="FL1605" s="231"/>
    </row>
    <row r="1606" spans="1:168" s="117" customFormat="1" ht="15" x14ac:dyDescent="0.25">
      <c r="A1606" s="240"/>
      <c r="B1606" s="241"/>
      <c r="C1606" s="341" t="s">
        <v>904</v>
      </c>
      <c r="D1606" s="341"/>
      <c r="E1606" s="341"/>
      <c r="F1606" s="341"/>
      <c r="G1606" s="341"/>
      <c r="H1606" s="341"/>
      <c r="I1606" s="341"/>
      <c r="J1606" s="341"/>
      <c r="K1606" s="341"/>
      <c r="L1606" s="341"/>
      <c r="M1606" s="341"/>
      <c r="N1606" s="343"/>
      <c r="EZ1606" s="149"/>
      <c r="FA1606" s="231"/>
      <c r="FB1606" s="231"/>
      <c r="FC1606" s="231"/>
      <c r="FD1606" s="231"/>
      <c r="FE1606" s="164" t="s">
        <v>904</v>
      </c>
      <c r="FJ1606" s="231"/>
      <c r="FL1606" s="231"/>
    </row>
    <row r="1607" spans="1:168" s="117" customFormat="1" ht="15" x14ac:dyDescent="0.25">
      <c r="A1607" s="240"/>
      <c r="B1607" s="241"/>
      <c r="C1607" s="341" t="s">
        <v>687</v>
      </c>
      <c r="D1607" s="341"/>
      <c r="E1607" s="341"/>
      <c r="F1607" s="341"/>
      <c r="G1607" s="341"/>
      <c r="H1607" s="341"/>
      <c r="I1607" s="341"/>
      <c r="J1607" s="341"/>
      <c r="K1607" s="341"/>
      <c r="L1607" s="341"/>
      <c r="M1607" s="341"/>
      <c r="N1607" s="343"/>
      <c r="EZ1607" s="149"/>
      <c r="FA1607" s="231"/>
      <c r="FB1607" s="231"/>
      <c r="FC1607" s="231"/>
      <c r="FD1607" s="231"/>
      <c r="FJ1607" s="231"/>
      <c r="FK1607" s="164" t="s">
        <v>687</v>
      </c>
      <c r="FL1607" s="231"/>
    </row>
    <row r="1608" spans="1:168" s="117" customFormat="1" ht="15" x14ac:dyDescent="0.25">
      <c r="A1608" s="242"/>
      <c r="B1608" s="243"/>
      <c r="C1608" s="336" t="s">
        <v>631</v>
      </c>
      <c r="D1608" s="336"/>
      <c r="E1608" s="336"/>
      <c r="F1608" s="336"/>
      <c r="G1608" s="336"/>
      <c r="H1608" s="336"/>
      <c r="I1608" s="336"/>
      <c r="J1608" s="336"/>
      <c r="K1608" s="336"/>
      <c r="L1608" s="336"/>
      <c r="M1608" s="336"/>
      <c r="N1608" s="345"/>
      <c r="EZ1608" s="149"/>
      <c r="FA1608" s="231"/>
      <c r="FB1608" s="231"/>
      <c r="FC1608" s="231"/>
      <c r="FD1608" s="231"/>
      <c r="FF1608" s="164" t="s">
        <v>631</v>
      </c>
      <c r="FJ1608" s="231"/>
      <c r="FL1608" s="231"/>
    </row>
    <row r="1609" spans="1:168" s="117" customFormat="1" ht="15" x14ac:dyDescent="0.25">
      <c r="A1609" s="242"/>
      <c r="B1609" s="243"/>
      <c r="C1609" s="336" t="s">
        <v>632</v>
      </c>
      <c r="D1609" s="336"/>
      <c r="E1609" s="336"/>
      <c r="F1609" s="336"/>
      <c r="G1609" s="336"/>
      <c r="H1609" s="336"/>
      <c r="I1609" s="336"/>
      <c r="J1609" s="336"/>
      <c r="K1609" s="336"/>
      <c r="L1609" s="336"/>
      <c r="M1609" s="336"/>
      <c r="N1609" s="345"/>
      <c r="EZ1609" s="149"/>
      <c r="FA1609" s="231"/>
      <c r="FB1609" s="231"/>
      <c r="FC1609" s="231"/>
      <c r="FD1609" s="231"/>
      <c r="FF1609" s="164" t="s">
        <v>632</v>
      </c>
      <c r="FJ1609" s="231"/>
      <c r="FL1609" s="231"/>
    </row>
    <row r="1610" spans="1:168" s="117" customFormat="1" ht="15" x14ac:dyDescent="0.25">
      <c r="A1610" s="262"/>
      <c r="B1610" s="263"/>
      <c r="C1610" s="342" t="s">
        <v>74</v>
      </c>
      <c r="D1610" s="342"/>
      <c r="E1610" s="342"/>
      <c r="F1610" s="234"/>
      <c r="G1610" s="235"/>
      <c r="H1610" s="235"/>
      <c r="I1610" s="235"/>
      <c r="J1610" s="238"/>
      <c r="K1610" s="235"/>
      <c r="L1610" s="267">
        <v>26692.07</v>
      </c>
      <c r="M1610" s="257"/>
      <c r="N1610" s="265">
        <v>243431.67999999999</v>
      </c>
      <c r="EZ1610" s="149"/>
      <c r="FA1610" s="231"/>
      <c r="FB1610" s="231"/>
      <c r="FC1610" s="231"/>
      <c r="FD1610" s="231"/>
      <c r="FJ1610" s="231" t="s">
        <v>74</v>
      </c>
      <c r="FL1610" s="231"/>
    </row>
    <row r="1611" spans="1:168" s="117" customFormat="1" ht="34.5" x14ac:dyDescent="0.25">
      <c r="A1611" s="232" t="s">
        <v>905</v>
      </c>
      <c r="B1611" s="233" t="s">
        <v>683</v>
      </c>
      <c r="C1611" s="342" t="s">
        <v>684</v>
      </c>
      <c r="D1611" s="342"/>
      <c r="E1611" s="342"/>
      <c r="F1611" s="234" t="s">
        <v>647</v>
      </c>
      <c r="G1611" s="235">
        <v>0.2</v>
      </c>
      <c r="H1611" s="236">
        <v>1</v>
      </c>
      <c r="I1611" s="277">
        <v>0.2</v>
      </c>
      <c r="J1611" s="238"/>
      <c r="K1611" s="235"/>
      <c r="L1611" s="238"/>
      <c r="M1611" s="235"/>
      <c r="N1611" s="239"/>
      <c r="EZ1611" s="149"/>
      <c r="FA1611" s="231"/>
      <c r="FB1611" s="231" t="s">
        <v>684</v>
      </c>
      <c r="FC1611" s="231" t="s">
        <v>9</v>
      </c>
      <c r="FD1611" s="231" t="s">
        <v>9</v>
      </c>
      <c r="FJ1611" s="231"/>
      <c r="FL1611" s="231"/>
    </row>
    <row r="1612" spans="1:168" s="117" customFormat="1" ht="15" x14ac:dyDescent="0.25">
      <c r="A1612" s="240"/>
      <c r="B1612" s="241"/>
      <c r="C1612" s="341" t="s">
        <v>707</v>
      </c>
      <c r="D1612" s="341"/>
      <c r="E1612" s="341"/>
      <c r="F1612" s="341"/>
      <c r="G1612" s="341"/>
      <c r="H1612" s="341"/>
      <c r="I1612" s="341"/>
      <c r="J1612" s="341"/>
      <c r="K1612" s="341"/>
      <c r="L1612" s="341"/>
      <c r="M1612" s="341"/>
      <c r="N1612" s="343"/>
      <c r="EZ1612" s="149"/>
      <c r="FA1612" s="231"/>
      <c r="FB1612" s="231"/>
      <c r="FC1612" s="231"/>
      <c r="FD1612" s="231"/>
      <c r="FE1612" s="164" t="s">
        <v>707</v>
      </c>
      <c r="FJ1612" s="231"/>
      <c r="FL1612" s="231"/>
    </row>
    <row r="1613" spans="1:168" s="117" customFormat="1" ht="68.25" x14ac:dyDescent="0.25">
      <c r="A1613" s="242"/>
      <c r="B1613" s="243" t="s">
        <v>624</v>
      </c>
      <c r="C1613" s="336" t="s">
        <v>625</v>
      </c>
      <c r="D1613" s="336"/>
      <c r="E1613" s="336"/>
      <c r="F1613" s="336"/>
      <c r="G1613" s="336"/>
      <c r="H1613" s="336"/>
      <c r="I1613" s="336"/>
      <c r="J1613" s="336"/>
      <c r="K1613" s="336"/>
      <c r="L1613" s="336"/>
      <c r="M1613" s="336"/>
      <c r="N1613" s="345"/>
      <c r="EZ1613" s="149"/>
      <c r="FA1613" s="231"/>
      <c r="FB1613" s="231"/>
      <c r="FC1613" s="231"/>
      <c r="FD1613" s="231"/>
      <c r="FF1613" s="164" t="s">
        <v>625</v>
      </c>
      <c r="FJ1613" s="231"/>
      <c r="FL1613" s="231"/>
    </row>
    <row r="1614" spans="1:168" s="117" customFormat="1" ht="15" x14ac:dyDescent="0.25">
      <c r="A1614" s="244"/>
      <c r="B1614" s="243" t="s">
        <v>57</v>
      </c>
      <c r="C1614" s="341" t="s">
        <v>64</v>
      </c>
      <c r="D1614" s="341"/>
      <c r="E1614" s="341"/>
      <c r="F1614" s="245"/>
      <c r="G1614" s="246"/>
      <c r="H1614" s="246"/>
      <c r="I1614" s="246"/>
      <c r="J1614" s="249">
        <v>278.99</v>
      </c>
      <c r="K1614" s="248">
        <v>1.1499999999999999</v>
      </c>
      <c r="L1614" s="249">
        <v>64.17</v>
      </c>
      <c r="M1614" s="248">
        <v>49.45</v>
      </c>
      <c r="N1614" s="250">
        <v>3173.21</v>
      </c>
      <c r="EZ1614" s="149"/>
      <c r="FA1614" s="231"/>
      <c r="FB1614" s="231"/>
      <c r="FC1614" s="231"/>
      <c r="FD1614" s="231"/>
      <c r="FG1614" s="164" t="s">
        <v>64</v>
      </c>
      <c r="FJ1614" s="231"/>
      <c r="FL1614" s="231"/>
    </row>
    <row r="1615" spans="1:168" s="117" customFormat="1" ht="15" x14ac:dyDescent="0.25">
      <c r="A1615" s="244"/>
      <c r="B1615" s="243" t="s">
        <v>75</v>
      </c>
      <c r="C1615" s="341" t="s">
        <v>79</v>
      </c>
      <c r="D1615" s="341"/>
      <c r="E1615" s="341"/>
      <c r="F1615" s="245"/>
      <c r="G1615" s="246"/>
      <c r="H1615" s="246"/>
      <c r="I1615" s="246"/>
      <c r="J1615" s="249">
        <v>90.04</v>
      </c>
      <c r="K1615" s="248">
        <v>1.1499999999999999</v>
      </c>
      <c r="L1615" s="249">
        <v>20.71</v>
      </c>
      <c r="M1615" s="248">
        <v>14.53</v>
      </c>
      <c r="N1615" s="251">
        <v>300.92</v>
      </c>
      <c r="EZ1615" s="149"/>
      <c r="FA1615" s="231"/>
      <c r="FB1615" s="231"/>
      <c r="FC1615" s="231"/>
      <c r="FD1615" s="231"/>
      <c r="FG1615" s="164" t="s">
        <v>79</v>
      </c>
      <c r="FJ1615" s="231"/>
      <c r="FL1615" s="231"/>
    </row>
    <row r="1616" spans="1:168" s="117" customFormat="1" ht="15" x14ac:dyDescent="0.25">
      <c r="A1616" s="244"/>
      <c r="B1616" s="243" t="s">
        <v>80</v>
      </c>
      <c r="C1616" s="341" t="s">
        <v>81</v>
      </c>
      <c r="D1616" s="341"/>
      <c r="E1616" s="341"/>
      <c r="F1616" s="245"/>
      <c r="G1616" s="246"/>
      <c r="H1616" s="246"/>
      <c r="I1616" s="246"/>
      <c r="J1616" s="249">
        <v>5.0199999999999996</v>
      </c>
      <c r="K1616" s="248">
        <v>1.1499999999999999</v>
      </c>
      <c r="L1616" s="249">
        <v>1.1499999999999999</v>
      </c>
      <c r="M1616" s="248">
        <v>49.45</v>
      </c>
      <c r="N1616" s="251">
        <v>56.87</v>
      </c>
      <c r="EZ1616" s="149"/>
      <c r="FA1616" s="231"/>
      <c r="FB1616" s="231"/>
      <c r="FC1616" s="231"/>
      <c r="FD1616" s="231"/>
      <c r="FG1616" s="164" t="s">
        <v>81</v>
      </c>
      <c r="FJ1616" s="231"/>
      <c r="FL1616" s="231"/>
    </row>
    <row r="1617" spans="1:168" s="117" customFormat="1" ht="15" x14ac:dyDescent="0.25">
      <c r="A1617" s="244"/>
      <c r="B1617" s="243" t="s">
        <v>82</v>
      </c>
      <c r="C1617" s="341" t="s">
        <v>83</v>
      </c>
      <c r="D1617" s="341"/>
      <c r="E1617" s="341"/>
      <c r="F1617" s="245"/>
      <c r="G1617" s="246"/>
      <c r="H1617" s="246"/>
      <c r="I1617" s="246"/>
      <c r="J1617" s="249">
        <v>37.630000000000003</v>
      </c>
      <c r="K1617" s="246"/>
      <c r="L1617" s="249">
        <v>7.53</v>
      </c>
      <c r="M1617" s="248">
        <v>9.1199999999999992</v>
      </c>
      <c r="N1617" s="251">
        <v>68.67</v>
      </c>
      <c r="EZ1617" s="149"/>
      <c r="FA1617" s="231"/>
      <c r="FB1617" s="231"/>
      <c r="FC1617" s="231"/>
      <c r="FD1617" s="231"/>
      <c r="FG1617" s="164" t="s">
        <v>83</v>
      </c>
      <c r="FJ1617" s="231"/>
      <c r="FL1617" s="231"/>
    </row>
    <row r="1618" spans="1:168" s="117" customFormat="1" ht="15" x14ac:dyDescent="0.25">
      <c r="A1618" s="252"/>
      <c r="B1618" s="243"/>
      <c r="C1618" s="341" t="s">
        <v>65</v>
      </c>
      <c r="D1618" s="341"/>
      <c r="E1618" s="341"/>
      <c r="F1618" s="245" t="s">
        <v>66</v>
      </c>
      <c r="G1618" s="248">
        <v>29.68</v>
      </c>
      <c r="H1618" s="248">
        <v>1.1499999999999999</v>
      </c>
      <c r="I1618" s="270">
        <v>6.8263999999999996</v>
      </c>
      <c r="J1618" s="254"/>
      <c r="K1618" s="246"/>
      <c r="L1618" s="254"/>
      <c r="M1618" s="246"/>
      <c r="N1618" s="255"/>
      <c r="EZ1618" s="149"/>
      <c r="FA1618" s="231"/>
      <c r="FB1618" s="231"/>
      <c r="FC1618" s="231"/>
      <c r="FD1618" s="231"/>
      <c r="FH1618" s="164" t="s">
        <v>65</v>
      </c>
      <c r="FJ1618" s="231"/>
      <c r="FL1618" s="231"/>
    </row>
    <row r="1619" spans="1:168" s="117" customFormat="1" ht="15" x14ac:dyDescent="0.25">
      <c r="A1619" s="252"/>
      <c r="B1619" s="243"/>
      <c r="C1619" s="341" t="s">
        <v>84</v>
      </c>
      <c r="D1619" s="341"/>
      <c r="E1619" s="341"/>
      <c r="F1619" s="245" t="s">
        <v>66</v>
      </c>
      <c r="G1619" s="271">
        <v>0.4</v>
      </c>
      <c r="H1619" s="248">
        <v>1.1499999999999999</v>
      </c>
      <c r="I1619" s="269">
        <v>9.1999999999999998E-2</v>
      </c>
      <c r="J1619" s="254"/>
      <c r="K1619" s="246"/>
      <c r="L1619" s="254"/>
      <c r="M1619" s="246"/>
      <c r="N1619" s="255"/>
      <c r="EZ1619" s="149"/>
      <c r="FA1619" s="231"/>
      <c r="FB1619" s="231"/>
      <c r="FC1619" s="231"/>
      <c r="FD1619" s="231"/>
      <c r="FH1619" s="164" t="s">
        <v>84</v>
      </c>
      <c r="FJ1619" s="231"/>
      <c r="FL1619" s="231"/>
    </row>
    <row r="1620" spans="1:168" s="117" customFormat="1" ht="15" x14ac:dyDescent="0.25">
      <c r="A1620" s="240"/>
      <c r="B1620" s="243"/>
      <c r="C1620" s="344" t="s">
        <v>67</v>
      </c>
      <c r="D1620" s="344"/>
      <c r="E1620" s="344"/>
      <c r="F1620" s="256"/>
      <c r="G1620" s="257"/>
      <c r="H1620" s="257"/>
      <c r="I1620" s="257"/>
      <c r="J1620" s="259">
        <v>406.66</v>
      </c>
      <c r="K1620" s="257"/>
      <c r="L1620" s="259">
        <v>92.41</v>
      </c>
      <c r="M1620" s="257"/>
      <c r="N1620" s="260">
        <v>3542.8</v>
      </c>
      <c r="EZ1620" s="149"/>
      <c r="FA1620" s="231"/>
      <c r="FB1620" s="231"/>
      <c r="FC1620" s="231"/>
      <c r="FD1620" s="231"/>
      <c r="FI1620" s="164" t="s">
        <v>67</v>
      </c>
      <c r="FJ1620" s="231"/>
      <c r="FL1620" s="231"/>
    </row>
    <row r="1621" spans="1:168" s="117" customFormat="1" ht="15" x14ac:dyDescent="0.25">
      <c r="A1621" s="252"/>
      <c r="B1621" s="243"/>
      <c r="C1621" s="341" t="s">
        <v>68</v>
      </c>
      <c r="D1621" s="341"/>
      <c r="E1621" s="341"/>
      <c r="F1621" s="245"/>
      <c r="G1621" s="246"/>
      <c r="H1621" s="246"/>
      <c r="I1621" s="246"/>
      <c r="J1621" s="254"/>
      <c r="K1621" s="246"/>
      <c r="L1621" s="249">
        <v>65.319999999999993</v>
      </c>
      <c r="M1621" s="246"/>
      <c r="N1621" s="250">
        <v>3230.08</v>
      </c>
      <c r="EZ1621" s="149"/>
      <c r="FA1621" s="231"/>
      <c r="FB1621" s="231"/>
      <c r="FC1621" s="231"/>
      <c r="FD1621" s="231"/>
      <c r="FH1621" s="164" t="s">
        <v>68</v>
      </c>
      <c r="FJ1621" s="231"/>
      <c r="FL1621" s="231"/>
    </row>
    <row r="1622" spans="1:168" s="117" customFormat="1" ht="23.25" x14ac:dyDescent="0.25">
      <c r="A1622" s="252"/>
      <c r="B1622" s="243" t="s">
        <v>649</v>
      </c>
      <c r="C1622" s="341" t="s">
        <v>650</v>
      </c>
      <c r="D1622" s="341"/>
      <c r="E1622" s="341"/>
      <c r="F1622" s="245" t="s">
        <v>71</v>
      </c>
      <c r="G1622" s="261">
        <v>97</v>
      </c>
      <c r="H1622" s="246"/>
      <c r="I1622" s="261">
        <v>97</v>
      </c>
      <c r="J1622" s="254"/>
      <c r="K1622" s="246"/>
      <c r="L1622" s="249">
        <v>63.36</v>
      </c>
      <c r="M1622" s="246"/>
      <c r="N1622" s="250">
        <v>3133.18</v>
      </c>
      <c r="EZ1622" s="149"/>
      <c r="FA1622" s="231"/>
      <c r="FB1622" s="231"/>
      <c r="FC1622" s="231"/>
      <c r="FD1622" s="231"/>
      <c r="FH1622" s="164" t="s">
        <v>650</v>
      </c>
      <c r="FJ1622" s="231"/>
      <c r="FL1622" s="231"/>
    </row>
    <row r="1623" spans="1:168" s="117" customFormat="1" ht="23.25" x14ac:dyDescent="0.25">
      <c r="A1623" s="252"/>
      <c r="B1623" s="243" t="s">
        <v>651</v>
      </c>
      <c r="C1623" s="341" t="s">
        <v>652</v>
      </c>
      <c r="D1623" s="341"/>
      <c r="E1623" s="341"/>
      <c r="F1623" s="245" t="s">
        <v>71</v>
      </c>
      <c r="G1623" s="261">
        <v>51</v>
      </c>
      <c r="H1623" s="246"/>
      <c r="I1623" s="261">
        <v>51</v>
      </c>
      <c r="J1623" s="254"/>
      <c r="K1623" s="246"/>
      <c r="L1623" s="249">
        <v>33.31</v>
      </c>
      <c r="M1623" s="246"/>
      <c r="N1623" s="250">
        <v>1647.34</v>
      </c>
      <c r="EZ1623" s="149"/>
      <c r="FA1623" s="231"/>
      <c r="FB1623" s="231"/>
      <c r="FC1623" s="231"/>
      <c r="FD1623" s="231"/>
      <c r="FH1623" s="164" t="s">
        <v>652</v>
      </c>
      <c r="FJ1623" s="231"/>
      <c r="FL1623" s="231"/>
    </row>
    <row r="1624" spans="1:168" s="117" customFormat="1" ht="15" x14ac:dyDescent="0.25">
      <c r="A1624" s="262"/>
      <c r="B1624" s="263"/>
      <c r="C1624" s="342" t="s">
        <v>74</v>
      </c>
      <c r="D1624" s="342"/>
      <c r="E1624" s="342"/>
      <c r="F1624" s="234"/>
      <c r="G1624" s="235"/>
      <c r="H1624" s="235"/>
      <c r="I1624" s="235"/>
      <c r="J1624" s="238"/>
      <c r="K1624" s="235"/>
      <c r="L1624" s="264">
        <v>189.08</v>
      </c>
      <c r="M1624" s="257"/>
      <c r="N1624" s="265">
        <v>8323.32</v>
      </c>
      <c r="EZ1624" s="149"/>
      <c r="FA1624" s="231"/>
      <c r="FB1624" s="231"/>
      <c r="FC1624" s="231"/>
      <c r="FD1624" s="231"/>
      <c r="FJ1624" s="231" t="s">
        <v>74</v>
      </c>
      <c r="FL1624" s="231"/>
    </row>
    <row r="1625" spans="1:168" s="117" customFormat="1" ht="45" x14ac:dyDescent="0.25">
      <c r="A1625" s="232" t="s">
        <v>906</v>
      </c>
      <c r="B1625" s="233" t="s">
        <v>583</v>
      </c>
      <c r="C1625" s="342" t="s">
        <v>584</v>
      </c>
      <c r="D1625" s="342"/>
      <c r="E1625" s="342"/>
      <c r="F1625" s="234" t="s">
        <v>290</v>
      </c>
      <c r="G1625" s="235">
        <v>20.399999999999999</v>
      </c>
      <c r="H1625" s="236">
        <v>1</v>
      </c>
      <c r="I1625" s="277">
        <v>20.399999999999999</v>
      </c>
      <c r="J1625" s="264">
        <v>169.63</v>
      </c>
      <c r="K1625" s="266">
        <v>1.04236</v>
      </c>
      <c r="L1625" s="267">
        <v>3607.04</v>
      </c>
      <c r="M1625" s="268">
        <v>9.1199999999999992</v>
      </c>
      <c r="N1625" s="265">
        <v>32896.199999999997</v>
      </c>
      <c r="EZ1625" s="149"/>
      <c r="FA1625" s="231"/>
      <c r="FB1625" s="231" t="s">
        <v>584</v>
      </c>
      <c r="FC1625" s="231" t="s">
        <v>9</v>
      </c>
      <c r="FD1625" s="231" t="s">
        <v>9</v>
      </c>
      <c r="FJ1625" s="231"/>
      <c r="FL1625" s="231"/>
    </row>
    <row r="1626" spans="1:168" s="117" customFormat="1" ht="15" x14ac:dyDescent="0.25">
      <c r="A1626" s="240"/>
      <c r="B1626" s="241"/>
      <c r="C1626" s="341" t="s">
        <v>708</v>
      </c>
      <c r="D1626" s="341"/>
      <c r="E1626" s="341"/>
      <c r="F1626" s="341"/>
      <c r="G1626" s="341"/>
      <c r="H1626" s="341"/>
      <c r="I1626" s="341"/>
      <c r="J1626" s="341"/>
      <c r="K1626" s="341"/>
      <c r="L1626" s="341"/>
      <c r="M1626" s="341"/>
      <c r="N1626" s="343"/>
      <c r="EZ1626" s="149"/>
      <c r="FA1626" s="231"/>
      <c r="FB1626" s="231"/>
      <c r="FC1626" s="231"/>
      <c r="FD1626" s="231"/>
      <c r="FE1626" s="164" t="s">
        <v>708</v>
      </c>
      <c r="FJ1626" s="231"/>
      <c r="FL1626" s="231"/>
    </row>
    <row r="1627" spans="1:168" s="117" customFormat="1" ht="15" x14ac:dyDescent="0.25">
      <c r="A1627" s="240"/>
      <c r="B1627" s="241"/>
      <c r="C1627" s="341" t="s">
        <v>687</v>
      </c>
      <c r="D1627" s="341"/>
      <c r="E1627" s="341"/>
      <c r="F1627" s="341"/>
      <c r="G1627" s="341"/>
      <c r="H1627" s="341"/>
      <c r="I1627" s="341"/>
      <c r="J1627" s="341"/>
      <c r="K1627" s="341"/>
      <c r="L1627" s="341"/>
      <c r="M1627" s="341"/>
      <c r="N1627" s="343"/>
      <c r="EZ1627" s="149"/>
      <c r="FA1627" s="231"/>
      <c r="FB1627" s="231"/>
      <c r="FC1627" s="231"/>
      <c r="FD1627" s="231"/>
      <c r="FJ1627" s="231"/>
      <c r="FK1627" s="164" t="s">
        <v>687</v>
      </c>
      <c r="FL1627" s="231"/>
    </row>
    <row r="1628" spans="1:168" s="117" customFormat="1" ht="15" x14ac:dyDescent="0.25">
      <c r="A1628" s="242"/>
      <c r="B1628" s="243"/>
      <c r="C1628" s="336" t="s">
        <v>631</v>
      </c>
      <c r="D1628" s="336"/>
      <c r="E1628" s="336"/>
      <c r="F1628" s="336"/>
      <c r="G1628" s="336"/>
      <c r="H1628" s="336"/>
      <c r="I1628" s="336"/>
      <c r="J1628" s="336"/>
      <c r="K1628" s="336"/>
      <c r="L1628" s="336"/>
      <c r="M1628" s="336"/>
      <c r="N1628" s="345"/>
      <c r="EZ1628" s="149"/>
      <c r="FA1628" s="231"/>
      <c r="FB1628" s="231"/>
      <c r="FC1628" s="231"/>
      <c r="FD1628" s="231"/>
      <c r="FF1628" s="164" t="s">
        <v>631</v>
      </c>
      <c r="FJ1628" s="231"/>
      <c r="FL1628" s="231"/>
    </row>
    <row r="1629" spans="1:168" s="117" customFormat="1" ht="15" x14ac:dyDescent="0.25">
      <c r="A1629" s="242"/>
      <c r="B1629" s="243"/>
      <c r="C1629" s="336" t="s">
        <v>632</v>
      </c>
      <c r="D1629" s="336"/>
      <c r="E1629" s="336"/>
      <c r="F1629" s="336"/>
      <c r="G1629" s="336"/>
      <c r="H1629" s="336"/>
      <c r="I1629" s="336"/>
      <c r="J1629" s="336"/>
      <c r="K1629" s="336"/>
      <c r="L1629" s="336"/>
      <c r="M1629" s="336"/>
      <c r="N1629" s="345"/>
      <c r="EZ1629" s="149"/>
      <c r="FA1629" s="231"/>
      <c r="FB1629" s="231"/>
      <c r="FC1629" s="231"/>
      <c r="FD1629" s="231"/>
      <c r="FF1629" s="164" t="s">
        <v>632</v>
      </c>
      <c r="FJ1629" s="231"/>
      <c r="FL1629" s="231"/>
    </row>
    <row r="1630" spans="1:168" s="117" customFormat="1" ht="15" x14ac:dyDescent="0.25">
      <c r="A1630" s="262"/>
      <c r="B1630" s="263"/>
      <c r="C1630" s="342" t="s">
        <v>74</v>
      </c>
      <c r="D1630" s="342"/>
      <c r="E1630" s="342"/>
      <c r="F1630" s="234"/>
      <c r="G1630" s="235"/>
      <c r="H1630" s="235"/>
      <c r="I1630" s="235"/>
      <c r="J1630" s="238"/>
      <c r="K1630" s="235"/>
      <c r="L1630" s="267">
        <v>3607.04</v>
      </c>
      <c r="M1630" s="257"/>
      <c r="N1630" s="265">
        <v>32896.199999999997</v>
      </c>
      <c r="EZ1630" s="149"/>
      <c r="FA1630" s="231"/>
      <c r="FB1630" s="231"/>
      <c r="FC1630" s="231"/>
      <c r="FD1630" s="231"/>
      <c r="FJ1630" s="231" t="s">
        <v>74</v>
      </c>
      <c r="FL1630" s="231"/>
    </row>
    <row r="1631" spans="1:168" s="117" customFormat="1" ht="23.25" x14ac:dyDescent="0.25">
      <c r="A1631" s="232" t="s">
        <v>907</v>
      </c>
      <c r="B1631" s="233" t="s">
        <v>688</v>
      </c>
      <c r="C1631" s="342" t="s">
        <v>689</v>
      </c>
      <c r="D1631" s="342"/>
      <c r="E1631" s="342"/>
      <c r="F1631" s="234" t="s">
        <v>635</v>
      </c>
      <c r="G1631" s="235">
        <v>2.8000000000000001E-2</v>
      </c>
      <c r="H1631" s="236">
        <v>1</v>
      </c>
      <c r="I1631" s="273">
        <v>2.8000000000000001E-2</v>
      </c>
      <c r="J1631" s="238"/>
      <c r="K1631" s="235"/>
      <c r="L1631" s="238"/>
      <c r="M1631" s="235"/>
      <c r="N1631" s="239"/>
      <c r="EZ1631" s="149"/>
      <c r="FA1631" s="231"/>
      <c r="FB1631" s="231" t="s">
        <v>689</v>
      </c>
      <c r="FC1631" s="231" t="s">
        <v>9</v>
      </c>
      <c r="FD1631" s="231" t="s">
        <v>9</v>
      </c>
      <c r="FJ1631" s="231"/>
      <c r="FL1631" s="231"/>
    </row>
    <row r="1632" spans="1:168" s="117" customFormat="1" ht="15" x14ac:dyDescent="0.25">
      <c r="A1632" s="240"/>
      <c r="B1632" s="241"/>
      <c r="C1632" s="341" t="s">
        <v>908</v>
      </c>
      <c r="D1632" s="341"/>
      <c r="E1632" s="341"/>
      <c r="F1632" s="341"/>
      <c r="G1632" s="341"/>
      <c r="H1632" s="341"/>
      <c r="I1632" s="341"/>
      <c r="J1632" s="341"/>
      <c r="K1632" s="341"/>
      <c r="L1632" s="341"/>
      <c r="M1632" s="341"/>
      <c r="N1632" s="343"/>
      <c r="EZ1632" s="149"/>
      <c r="FA1632" s="231"/>
      <c r="FB1632" s="231"/>
      <c r="FC1632" s="231"/>
      <c r="FD1632" s="231"/>
      <c r="FE1632" s="164" t="s">
        <v>908</v>
      </c>
      <c r="FJ1632" s="231"/>
      <c r="FL1632" s="231"/>
    </row>
    <row r="1633" spans="1:168" s="117" customFormat="1" ht="68.25" x14ac:dyDescent="0.25">
      <c r="A1633" s="242"/>
      <c r="B1633" s="243" t="s">
        <v>624</v>
      </c>
      <c r="C1633" s="336" t="s">
        <v>625</v>
      </c>
      <c r="D1633" s="336"/>
      <c r="E1633" s="336"/>
      <c r="F1633" s="336"/>
      <c r="G1633" s="336"/>
      <c r="H1633" s="336"/>
      <c r="I1633" s="336"/>
      <c r="J1633" s="336"/>
      <c r="K1633" s="336"/>
      <c r="L1633" s="336"/>
      <c r="M1633" s="336"/>
      <c r="N1633" s="345"/>
      <c r="EZ1633" s="149"/>
      <c r="FA1633" s="231"/>
      <c r="FB1633" s="231"/>
      <c r="FC1633" s="231"/>
      <c r="FD1633" s="231"/>
      <c r="FF1633" s="164" t="s">
        <v>625</v>
      </c>
      <c r="FJ1633" s="231"/>
      <c r="FL1633" s="231"/>
    </row>
    <row r="1634" spans="1:168" s="117" customFormat="1" ht="15" x14ac:dyDescent="0.25">
      <c r="A1634" s="244"/>
      <c r="B1634" s="243" t="s">
        <v>57</v>
      </c>
      <c r="C1634" s="341" t="s">
        <v>64</v>
      </c>
      <c r="D1634" s="341"/>
      <c r="E1634" s="341"/>
      <c r="F1634" s="245"/>
      <c r="G1634" s="246"/>
      <c r="H1634" s="246"/>
      <c r="I1634" s="246"/>
      <c r="J1634" s="249">
        <v>566.05999999999995</v>
      </c>
      <c r="K1634" s="248">
        <v>1.1499999999999999</v>
      </c>
      <c r="L1634" s="249">
        <v>18.23</v>
      </c>
      <c r="M1634" s="248">
        <v>49.45</v>
      </c>
      <c r="N1634" s="251">
        <v>901.47</v>
      </c>
      <c r="EZ1634" s="149"/>
      <c r="FA1634" s="231"/>
      <c r="FB1634" s="231"/>
      <c r="FC1634" s="231"/>
      <c r="FD1634" s="231"/>
      <c r="FG1634" s="164" t="s">
        <v>64</v>
      </c>
      <c r="FJ1634" s="231"/>
      <c r="FL1634" s="231"/>
    </row>
    <row r="1635" spans="1:168" s="117" customFormat="1" ht="15" x14ac:dyDescent="0.25">
      <c r="A1635" s="244"/>
      <c r="B1635" s="243" t="s">
        <v>75</v>
      </c>
      <c r="C1635" s="341" t="s">
        <v>79</v>
      </c>
      <c r="D1635" s="341"/>
      <c r="E1635" s="341"/>
      <c r="F1635" s="245"/>
      <c r="G1635" s="246"/>
      <c r="H1635" s="246"/>
      <c r="I1635" s="246"/>
      <c r="J1635" s="249">
        <v>188.94</v>
      </c>
      <c r="K1635" s="248">
        <v>1.1499999999999999</v>
      </c>
      <c r="L1635" s="249">
        <v>6.08</v>
      </c>
      <c r="M1635" s="248">
        <v>14.53</v>
      </c>
      <c r="N1635" s="251">
        <v>88.34</v>
      </c>
      <c r="EZ1635" s="149"/>
      <c r="FA1635" s="231"/>
      <c r="FB1635" s="231"/>
      <c r="FC1635" s="231"/>
      <c r="FD1635" s="231"/>
      <c r="FG1635" s="164" t="s">
        <v>79</v>
      </c>
      <c r="FJ1635" s="231"/>
      <c r="FL1635" s="231"/>
    </row>
    <row r="1636" spans="1:168" s="117" customFormat="1" ht="15" x14ac:dyDescent="0.25">
      <c r="A1636" s="244"/>
      <c r="B1636" s="243" t="s">
        <v>80</v>
      </c>
      <c r="C1636" s="341" t="s">
        <v>81</v>
      </c>
      <c r="D1636" s="341"/>
      <c r="E1636" s="341"/>
      <c r="F1636" s="245"/>
      <c r="G1636" s="246"/>
      <c r="H1636" s="246"/>
      <c r="I1636" s="246"/>
      <c r="J1636" s="249">
        <v>3.02</v>
      </c>
      <c r="K1636" s="248">
        <v>1.1499999999999999</v>
      </c>
      <c r="L1636" s="249">
        <v>0.1</v>
      </c>
      <c r="M1636" s="248">
        <v>49.45</v>
      </c>
      <c r="N1636" s="251">
        <v>4.95</v>
      </c>
      <c r="EZ1636" s="149"/>
      <c r="FA1636" s="231"/>
      <c r="FB1636" s="231"/>
      <c r="FC1636" s="231"/>
      <c r="FD1636" s="231"/>
      <c r="FG1636" s="164" t="s">
        <v>81</v>
      </c>
      <c r="FJ1636" s="231"/>
      <c r="FL1636" s="231"/>
    </row>
    <row r="1637" spans="1:168" s="117" customFormat="1" ht="15" x14ac:dyDescent="0.25">
      <c r="A1637" s="244"/>
      <c r="B1637" s="243" t="s">
        <v>82</v>
      </c>
      <c r="C1637" s="341" t="s">
        <v>83</v>
      </c>
      <c r="D1637" s="341"/>
      <c r="E1637" s="341"/>
      <c r="F1637" s="245"/>
      <c r="G1637" s="246"/>
      <c r="H1637" s="246"/>
      <c r="I1637" s="246"/>
      <c r="J1637" s="249">
        <v>63.71</v>
      </c>
      <c r="K1637" s="246"/>
      <c r="L1637" s="249">
        <v>1.78</v>
      </c>
      <c r="M1637" s="248">
        <v>9.1199999999999992</v>
      </c>
      <c r="N1637" s="251">
        <v>16.23</v>
      </c>
      <c r="EZ1637" s="149"/>
      <c r="FA1637" s="231"/>
      <c r="FB1637" s="231"/>
      <c r="FC1637" s="231"/>
      <c r="FD1637" s="231"/>
      <c r="FG1637" s="164" t="s">
        <v>83</v>
      </c>
      <c r="FJ1637" s="231"/>
      <c r="FL1637" s="231"/>
    </row>
    <row r="1638" spans="1:168" s="117" customFormat="1" ht="15" x14ac:dyDescent="0.25">
      <c r="A1638" s="252"/>
      <c r="B1638" s="243"/>
      <c r="C1638" s="341" t="s">
        <v>65</v>
      </c>
      <c r="D1638" s="341"/>
      <c r="E1638" s="341"/>
      <c r="F1638" s="245" t="s">
        <v>66</v>
      </c>
      <c r="G1638" s="248">
        <v>62.41</v>
      </c>
      <c r="H1638" s="248">
        <v>1.1499999999999999</v>
      </c>
      <c r="I1638" s="274">
        <v>2.0096020000000001</v>
      </c>
      <c r="J1638" s="254"/>
      <c r="K1638" s="246"/>
      <c r="L1638" s="254"/>
      <c r="M1638" s="246"/>
      <c r="N1638" s="255"/>
      <c r="EZ1638" s="149"/>
      <c r="FA1638" s="231"/>
      <c r="FB1638" s="231"/>
      <c r="FC1638" s="231"/>
      <c r="FD1638" s="231"/>
      <c r="FH1638" s="164" t="s">
        <v>65</v>
      </c>
      <c r="FJ1638" s="231"/>
      <c r="FL1638" s="231"/>
    </row>
    <row r="1639" spans="1:168" s="117" customFormat="1" ht="15" x14ac:dyDescent="0.25">
      <c r="A1639" s="252"/>
      <c r="B1639" s="243"/>
      <c r="C1639" s="341" t="s">
        <v>84</v>
      </c>
      <c r="D1639" s="341"/>
      <c r="E1639" s="341"/>
      <c r="F1639" s="245" t="s">
        <v>66</v>
      </c>
      <c r="G1639" s="248">
        <v>0.26</v>
      </c>
      <c r="H1639" s="248">
        <v>1.1499999999999999</v>
      </c>
      <c r="I1639" s="274">
        <v>8.3719999999999992E-3</v>
      </c>
      <c r="J1639" s="254"/>
      <c r="K1639" s="246"/>
      <c r="L1639" s="254"/>
      <c r="M1639" s="246"/>
      <c r="N1639" s="255"/>
      <c r="EZ1639" s="149"/>
      <c r="FA1639" s="231"/>
      <c r="FB1639" s="231"/>
      <c r="FC1639" s="231"/>
      <c r="FD1639" s="231"/>
      <c r="FH1639" s="164" t="s">
        <v>84</v>
      </c>
      <c r="FJ1639" s="231"/>
      <c r="FL1639" s="231"/>
    </row>
    <row r="1640" spans="1:168" s="117" customFormat="1" ht="15" x14ac:dyDescent="0.25">
      <c r="A1640" s="240"/>
      <c r="B1640" s="243"/>
      <c r="C1640" s="344" t="s">
        <v>67</v>
      </c>
      <c r="D1640" s="344"/>
      <c r="E1640" s="344"/>
      <c r="F1640" s="256"/>
      <c r="G1640" s="257"/>
      <c r="H1640" s="257"/>
      <c r="I1640" s="257"/>
      <c r="J1640" s="259">
        <v>818.71</v>
      </c>
      <c r="K1640" s="257"/>
      <c r="L1640" s="259">
        <v>26.09</v>
      </c>
      <c r="M1640" s="257"/>
      <c r="N1640" s="260">
        <v>1006.04</v>
      </c>
      <c r="EZ1640" s="149"/>
      <c r="FA1640" s="231"/>
      <c r="FB1640" s="231"/>
      <c r="FC1640" s="231"/>
      <c r="FD1640" s="231"/>
      <c r="FI1640" s="164" t="s">
        <v>67</v>
      </c>
      <c r="FJ1640" s="231"/>
      <c r="FL1640" s="231"/>
    </row>
    <row r="1641" spans="1:168" s="117" customFormat="1" ht="15" x14ac:dyDescent="0.25">
      <c r="A1641" s="252"/>
      <c r="B1641" s="243"/>
      <c r="C1641" s="341" t="s">
        <v>68</v>
      </c>
      <c r="D1641" s="341"/>
      <c r="E1641" s="341"/>
      <c r="F1641" s="245"/>
      <c r="G1641" s="246"/>
      <c r="H1641" s="246"/>
      <c r="I1641" s="246"/>
      <c r="J1641" s="254"/>
      <c r="K1641" s="246"/>
      <c r="L1641" s="249">
        <v>18.329999999999998</v>
      </c>
      <c r="M1641" s="246"/>
      <c r="N1641" s="251">
        <v>906.42</v>
      </c>
      <c r="EZ1641" s="149"/>
      <c r="FA1641" s="231"/>
      <c r="FB1641" s="231"/>
      <c r="FC1641" s="231"/>
      <c r="FD1641" s="231"/>
      <c r="FH1641" s="164" t="s">
        <v>68</v>
      </c>
      <c r="FJ1641" s="231"/>
      <c r="FL1641" s="231"/>
    </row>
    <row r="1642" spans="1:168" s="117" customFormat="1" ht="15" x14ac:dyDescent="0.25">
      <c r="A1642" s="252"/>
      <c r="B1642" s="243" t="s">
        <v>691</v>
      </c>
      <c r="C1642" s="341" t="s">
        <v>692</v>
      </c>
      <c r="D1642" s="341"/>
      <c r="E1642" s="341"/>
      <c r="F1642" s="245" t="s">
        <v>71</v>
      </c>
      <c r="G1642" s="261">
        <v>97</v>
      </c>
      <c r="H1642" s="246"/>
      <c r="I1642" s="261">
        <v>97</v>
      </c>
      <c r="J1642" s="254"/>
      <c r="K1642" s="246"/>
      <c r="L1642" s="249">
        <v>17.78</v>
      </c>
      <c r="M1642" s="246"/>
      <c r="N1642" s="251">
        <v>879.23</v>
      </c>
      <c r="EZ1642" s="149"/>
      <c r="FA1642" s="231"/>
      <c r="FB1642" s="231"/>
      <c r="FC1642" s="231"/>
      <c r="FD1642" s="231"/>
      <c r="FH1642" s="164" t="s">
        <v>692</v>
      </c>
      <c r="FJ1642" s="231"/>
      <c r="FL1642" s="231"/>
    </row>
    <row r="1643" spans="1:168" s="117" customFormat="1" ht="22.5" x14ac:dyDescent="0.25">
      <c r="A1643" s="252"/>
      <c r="B1643" s="243" t="s">
        <v>693</v>
      </c>
      <c r="C1643" s="341" t="s">
        <v>694</v>
      </c>
      <c r="D1643" s="341"/>
      <c r="E1643" s="341"/>
      <c r="F1643" s="245" t="s">
        <v>71</v>
      </c>
      <c r="G1643" s="261">
        <v>55</v>
      </c>
      <c r="H1643" s="248">
        <v>0.85</v>
      </c>
      <c r="I1643" s="248">
        <v>46.75</v>
      </c>
      <c r="J1643" s="254"/>
      <c r="K1643" s="246"/>
      <c r="L1643" s="249">
        <v>8.57</v>
      </c>
      <c r="M1643" s="246"/>
      <c r="N1643" s="251">
        <v>423.75</v>
      </c>
      <c r="EZ1643" s="149"/>
      <c r="FA1643" s="231"/>
      <c r="FB1643" s="231"/>
      <c r="FC1643" s="231"/>
      <c r="FD1643" s="231"/>
      <c r="FH1643" s="164" t="s">
        <v>694</v>
      </c>
      <c r="FJ1643" s="231"/>
      <c r="FL1643" s="231"/>
    </row>
    <row r="1644" spans="1:168" s="117" customFormat="1" ht="15" x14ac:dyDescent="0.25">
      <c r="A1644" s="262"/>
      <c r="B1644" s="263"/>
      <c r="C1644" s="342" t="s">
        <v>74</v>
      </c>
      <c r="D1644" s="342"/>
      <c r="E1644" s="342"/>
      <c r="F1644" s="234"/>
      <c r="G1644" s="235"/>
      <c r="H1644" s="235"/>
      <c r="I1644" s="235"/>
      <c r="J1644" s="238"/>
      <c r="K1644" s="235"/>
      <c r="L1644" s="264">
        <v>52.44</v>
      </c>
      <c r="M1644" s="257"/>
      <c r="N1644" s="265">
        <v>2309.02</v>
      </c>
      <c r="EZ1644" s="149"/>
      <c r="FA1644" s="231"/>
      <c r="FB1644" s="231"/>
      <c r="FC1644" s="231"/>
      <c r="FD1644" s="231"/>
      <c r="FJ1644" s="231" t="s">
        <v>74</v>
      </c>
      <c r="FL1644" s="231"/>
    </row>
    <row r="1645" spans="1:168" s="117" customFormat="1" ht="33.75" x14ac:dyDescent="0.25">
      <c r="A1645" s="232" t="s">
        <v>909</v>
      </c>
      <c r="B1645" s="233" t="s">
        <v>585</v>
      </c>
      <c r="C1645" s="342" t="s">
        <v>586</v>
      </c>
      <c r="D1645" s="342"/>
      <c r="E1645" s="342"/>
      <c r="F1645" s="234" t="s">
        <v>484</v>
      </c>
      <c r="G1645" s="235">
        <v>4.2</v>
      </c>
      <c r="H1645" s="236">
        <v>1</v>
      </c>
      <c r="I1645" s="277">
        <v>4.2</v>
      </c>
      <c r="J1645" s="264">
        <v>174.98</v>
      </c>
      <c r="K1645" s="266">
        <v>1.04236</v>
      </c>
      <c r="L1645" s="264">
        <v>766.05</v>
      </c>
      <c r="M1645" s="268">
        <v>9.1199999999999992</v>
      </c>
      <c r="N1645" s="265">
        <v>6986.38</v>
      </c>
      <c r="EZ1645" s="149"/>
      <c r="FA1645" s="231"/>
      <c r="FB1645" s="231" t="s">
        <v>586</v>
      </c>
      <c r="FC1645" s="231" t="s">
        <v>9</v>
      </c>
      <c r="FD1645" s="231" t="s">
        <v>9</v>
      </c>
      <c r="FJ1645" s="231"/>
      <c r="FL1645" s="231"/>
    </row>
    <row r="1646" spans="1:168" s="117" customFormat="1" ht="15" x14ac:dyDescent="0.25">
      <c r="A1646" s="240"/>
      <c r="B1646" s="241"/>
      <c r="C1646" s="341" t="s">
        <v>695</v>
      </c>
      <c r="D1646" s="341"/>
      <c r="E1646" s="341"/>
      <c r="F1646" s="341"/>
      <c r="G1646" s="341"/>
      <c r="H1646" s="341"/>
      <c r="I1646" s="341"/>
      <c r="J1646" s="341"/>
      <c r="K1646" s="341"/>
      <c r="L1646" s="341"/>
      <c r="M1646" s="341"/>
      <c r="N1646" s="343"/>
      <c r="EZ1646" s="149"/>
      <c r="FA1646" s="231"/>
      <c r="FB1646" s="231"/>
      <c r="FC1646" s="231"/>
      <c r="FD1646" s="231"/>
      <c r="FJ1646" s="231"/>
      <c r="FK1646" s="164" t="s">
        <v>695</v>
      </c>
      <c r="FL1646" s="231"/>
    </row>
    <row r="1647" spans="1:168" s="117" customFormat="1" ht="15" x14ac:dyDescent="0.25">
      <c r="A1647" s="242"/>
      <c r="B1647" s="243"/>
      <c r="C1647" s="336" t="s">
        <v>631</v>
      </c>
      <c r="D1647" s="336"/>
      <c r="E1647" s="336"/>
      <c r="F1647" s="336"/>
      <c r="G1647" s="336"/>
      <c r="H1647" s="336"/>
      <c r="I1647" s="336"/>
      <c r="J1647" s="336"/>
      <c r="K1647" s="336"/>
      <c r="L1647" s="336"/>
      <c r="M1647" s="336"/>
      <c r="N1647" s="345"/>
      <c r="EZ1647" s="149"/>
      <c r="FA1647" s="231"/>
      <c r="FB1647" s="231"/>
      <c r="FC1647" s="231"/>
      <c r="FD1647" s="231"/>
      <c r="FF1647" s="164" t="s">
        <v>631</v>
      </c>
      <c r="FJ1647" s="231"/>
      <c r="FL1647" s="231"/>
    </row>
    <row r="1648" spans="1:168" s="117" customFormat="1" ht="15" x14ac:dyDescent="0.25">
      <c r="A1648" s="242"/>
      <c r="B1648" s="243"/>
      <c r="C1648" s="336" t="s">
        <v>632</v>
      </c>
      <c r="D1648" s="336"/>
      <c r="E1648" s="336"/>
      <c r="F1648" s="336"/>
      <c r="G1648" s="336"/>
      <c r="H1648" s="336"/>
      <c r="I1648" s="336"/>
      <c r="J1648" s="336"/>
      <c r="K1648" s="336"/>
      <c r="L1648" s="336"/>
      <c r="M1648" s="336"/>
      <c r="N1648" s="345"/>
      <c r="EZ1648" s="149"/>
      <c r="FA1648" s="231"/>
      <c r="FB1648" s="231"/>
      <c r="FC1648" s="231"/>
      <c r="FD1648" s="231"/>
      <c r="FF1648" s="164" t="s">
        <v>632</v>
      </c>
      <c r="FJ1648" s="231"/>
      <c r="FL1648" s="231"/>
    </row>
    <row r="1649" spans="1:168" s="117" customFormat="1" ht="15" x14ac:dyDescent="0.25">
      <c r="A1649" s="262"/>
      <c r="B1649" s="263"/>
      <c r="C1649" s="342" t="s">
        <v>74</v>
      </c>
      <c r="D1649" s="342"/>
      <c r="E1649" s="342"/>
      <c r="F1649" s="234"/>
      <c r="G1649" s="235"/>
      <c r="H1649" s="235"/>
      <c r="I1649" s="235"/>
      <c r="J1649" s="238"/>
      <c r="K1649" s="235"/>
      <c r="L1649" s="264">
        <v>766.05</v>
      </c>
      <c r="M1649" s="257"/>
      <c r="N1649" s="265">
        <v>6986.38</v>
      </c>
      <c r="EZ1649" s="149"/>
      <c r="FA1649" s="231"/>
      <c r="FB1649" s="231"/>
      <c r="FC1649" s="231"/>
      <c r="FD1649" s="231"/>
      <c r="FJ1649" s="231" t="s">
        <v>74</v>
      </c>
      <c r="FL1649" s="231"/>
    </row>
    <row r="1650" spans="1:168" s="117" customFormat="1" ht="15" x14ac:dyDescent="0.25">
      <c r="A1650" s="278"/>
      <c r="B1650" s="279"/>
      <c r="C1650" s="279"/>
      <c r="D1650" s="279"/>
      <c r="E1650" s="279"/>
      <c r="F1650" s="280"/>
      <c r="G1650" s="280"/>
      <c r="H1650" s="280"/>
      <c r="I1650" s="280"/>
      <c r="J1650" s="281"/>
      <c r="K1650" s="280"/>
      <c r="L1650" s="281"/>
      <c r="M1650" s="246"/>
      <c r="N1650" s="281"/>
      <c r="EZ1650" s="149"/>
      <c r="FA1650" s="231"/>
      <c r="FB1650" s="231"/>
      <c r="FC1650" s="231"/>
      <c r="FD1650" s="231"/>
      <c r="FJ1650" s="231"/>
      <c r="FL1650" s="231"/>
    </row>
    <row r="1651" spans="1:168" s="117" customFormat="1" ht="15" x14ac:dyDescent="0.25">
      <c r="A1651" s="282"/>
      <c r="B1651" s="283"/>
      <c r="C1651" s="342" t="s">
        <v>910</v>
      </c>
      <c r="D1651" s="342"/>
      <c r="E1651" s="342"/>
      <c r="F1651" s="342"/>
      <c r="G1651" s="342"/>
      <c r="H1651" s="342"/>
      <c r="I1651" s="342"/>
      <c r="J1651" s="342"/>
      <c r="K1651" s="342"/>
      <c r="L1651" s="284">
        <v>219896.87</v>
      </c>
      <c r="M1651" s="285"/>
      <c r="N1651" s="286">
        <v>2420683.36</v>
      </c>
      <c r="EZ1651" s="149"/>
      <c r="FA1651" s="231"/>
      <c r="FB1651" s="231"/>
      <c r="FC1651" s="231"/>
      <c r="FD1651" s="231"/>
      <c r="FJ1651" s="231"/>
      <c r="FL1651" s="231" t="s">
        <v>910</v>
      </c>
    </row>
    <row r="1652" spans="1:168" s="117" customFormat="1" ht="15" x14ac:dyDescent="0.25">
      <c r="A1652" s="346" t="s">
        <v>911</v>
      </c>
      <c r="B1652" s="347"/>
      <c r="C1652" s="347"/>
      <c r="D1652" s="347"/>
      <c r="E1652" s="347"/>
      <c r="F1652" s="347"/>
      <c r="G1652" s="347"/>
      <c r="H1652" s="347"/>
      <c r="I1652" s="347"/>
      <c r="J1652" s="347"/>
      <c r="K1652" s="347"/>
      <c r="L1652" s="347"/>
      <c r="M1652" s="347"/>
      <c r="N1652" s="348"/>
      <c r="EZ1652" s="149" t="s">
        <v>911</v>
      </c>
      <c r="FA1652" s="231"/>
      <c r="FB1652" s="231"/>
      <c r="FC1652" s="231"/>
      <c r="FD1652" s="231"/>
      <c r="FJ1652" s="231"/>
      <c r="FL1652" s="231"/>
    </row>
    <row r="1653" spans="1:168" s="117" customFormat="1" ht="23.25" x14ac:dyDescent="0.25">
      <c r="A1653" s="232" t="s">
        <v>912</v>
      </c>
      <c r="B1653" s="233" t="s">
        <v>913</v>
      </c>
      <c r="C1653" s="342" t="s">
        <v>914</v>
      </c>
      <c r="D1653" s="342"/>
      <c r="E1653" s="342"/>
      <c r="F1653" s="234" t="s">
        <v>915</v>
      </c>
      <c r="G1653" s="235">
        <v>16</v>
      </c>
      <c r="H1653" s="236">
        <v>1</v>
      </c>
      <c r="I1653" s="236">
        <v>16</v>
      </c>
      <c r="J1653" s="238"/>
      <c r="K1653" s="235"/>
      <c r="L1653" s="238"/>
      <c r="M1653" s="235"/>
      <c r="N1653" s="239"/>
      <c r="EZ1653" s="149"/>
      <c r="FA1653" s="231"/>
      <c r="FB1653" s="231" t="s">
        <v>914</v>
      </c>
      <c r="FC1653" s="231" t="s">
        <v>9</v>
      </c>
      <c r="FD1653" s="231" t="s">
        <v>9</v>
      </c>
      <c r="FJ1653" s="231"/>
      <c r="FL1653" s="231"/>
    </row>
    <row r="1654" spans="1:168" s="117" customFormat="1" ht="15" x14ac:dyDescent="0.25">
      <c r="A1654" s="240"/>
      <c r="B1654" s="241"/>
      <c r="C1654" s="341" t="s">
        <v>916</v>
      </c>
      <c r="D1654" s="341"/>
      <c r="E1654" s="341"/>
      <c r="F1654" s="341"/>
      <c r="G1654" s="341"/>
      <c r="H1654" s="341"/>
      <c r="I1654" s="341"/>
      <c r="J1654" s="341"/>
      <c r="K1654" s="341"/>
      <c r="L1654" s="341"/>
      <c r="M1654" s="341"/>
      <c r="N1654" s="343"/>
      <c r="EZ1654" s="149"/>
      <c r="FA1654" s="231"/>
      <c r="FB1654" s="231"/>
      <c r="FC1654" s="231"/>
      <c r="FD1654" s="231"/>
      <c r="FE1654" s="164" t="s">
        <v>916</v>
      </c>
      <c r="FJ1654" s="231"/>
      <c r="FL1654" s="231"/>
    </row>
    <row r="1655" spans="1:168" s="117" customFormat="1" ht="15" x14ac:dyDescent="0.25">
      <c r="A1655" s="244"/>
      <c r="B1655" s="243" t="s">
        <v>57</v>
      </c>
      <c r="C1655" s="341" t="s">
        <v>64</v>
      </c>
      <c r="D1655" s="341"/>
      <c r="E1655" s="341"/>
      <c r="F1655" s="245"/>
      <c r="G1655" s="246"/>
      <c r="H1655" s="246"/>
      <c r="I1655" s="246"/>
      <c r="J1655" s="249">
        <v>55.71</v>
      </c>
      <c r="K1655" s="246"/>
      <c r="L1655" s="249">
        <v>891.36</v>
      </c>
      <c r="M1655" s="248">
        <v>49.45</v>
      </c>
      <c r="N1655" s="250">
        <v>44077.75</v>
      </c>
      <c r="EZ1655" s="149"/>
      <c r="FA1655" s="231"/>
      <c r="FB1655" s="231"/>
      <c r="FC1655" s="231"/>
      <c r="FD1655" s="231"/>
      <c r="FG1655" s="164" t="s">
        <v>64</v>
      </c>
      <c r="FJ1655" s="231"/>
      <c r="FL1655" s="231"/>
    </row>
    <row r="1656" spans="1:168" s="117" customFormat="1" ht="15" x14ac:dyDescent="0.25">
      <c r="A1656" s="252"/>
      <c r="B1656" s="243"/>
      <c r="C1656" s="341" t="s">
        <v>65</v>
      </c>
      <c r="D1656" s="341"/>
      <c r="E1656" s="341"/>
      <c r="F1656" s="245" t="s">
        <v>66</v>
      </c>
      <c r="G1656" s="248">
        <v>4.8600000000000003</v>
      </c>
      <c r="H1656" s="246"/>
      <c r="I1656" s="248">
        <v>77.760000000000005</v>
      </c>
      <c r="J1656" s="254"/>
      <c r="K1656" s="246"/>
      <c r="L1656" s="254"/>
      <c r="M1656" s="246"/>
      <c r="N1656" s="255"/>
      <c r="EZ1656" s="149"/>
      <c r="FA1656" s="231"/>
      <c r="FB1656" s="231"/>
      <c r="FC1656" s="231"/>
      <c r="FD1656" s="231"/>
      <c r="FH1656" s="164" t="s">
        <v>65</v>
      </c>
      <c r="FJ1656" s="231"/>
      <c r="FL1656" s="231"/>
    </row>
    <row r="1657" spans="1:168" s="117" customFormat="1" ht="15" x14ac:dyDescent="0.25">
      <c r="A1657" s="240"/>
      <c r="B1657" s="243"/>
      <c r="C1657" s="344" t="s">
        <v>67</v>
      </c>
      <c r="D1657" s="344"/>
      <c r="E1657" s="344"/>
      <c r="F1657" s="256"/>
      <c r="G1657" s="257"/>
      <c r="H1657" s="257"/>
      <c r="I1657" s="257"/>
      <c r="J1657" s="259">
        <v>55.71</v>
      </c>
      <c r="K1657" s="257"/>
      <c r="L1657" s="259">
        <v>891.36</v>
      </c>
      <c r="M1657" s="257"/>
      <c r="N1657" s="260">
        <v>44077.75</v>
      </c>
      <c r="EZ1657" s="149"/>
      <c r="FA1657" s="231"/>
      <c r="FB1657" s="231"/>
      <c r="FC1657" s="231"/>
      <c r="FD1657" s="231"/>
      <c r="FI1657" s="164" t="s">
        <v>67</v>
      </c>
      <c r="FJ1657" s="231"/>
      <c r="FL1657" s="231"/>
    </row>
    <row r="1658" spans="1:168" s="117" customFormat="1" ht="15" x14ac:dyDescent="0.25">
      <c r="A1658" s="252"/>
      <c r="B1658" s="243"/>
      <c r="C1658" s="341" t="s">
        <v>68</v>
      </c>
      <c r="D1658" s="341"/>
      <c r="E1658" s="341"/>
      <c r="F1658" s="245"/>
      <c r="G1658" s="246"/>
      <c r="H1658" s="246"/>
      <c r="I1658" s="246"/>
      <c r="J1658" s="254"/>
      <c r="K1658" s="246"/>
      <c r="L1658" s="249">
        <v>891.36</v>
      </c>
      <c r="M1658" s="246"/>
      <c r="N1658" s="250">
        <v>44077.75</v>
      </c>
      <c r="EZ1658" s="149"/>
      <c r="FA1658" s="231"/>
      <c r="FB1658" s="231"/>
      <c r="FC1658" s="231"/>
      <c r="FD1658" s="231"/>
      <c r="FH1658" s="164" t="s">
        <v>68</v>
      </c>
      <c r="FJ1658" s="231"/>
      <c r="FL1658" s="231"/>
    </row>
    <row r="1659" spans="1:168" s="117" customFormat="1" ht="23.25" x14ac:dyDescent="0.25">
      <c r="A1659" s="252"/>
      <c r="B1659" s="243" t="s">
        <v>917</v>
      </c>
      <c r="C1659" s="341" t="s">
        <v>918</v>
      </c>
      <c r="D1659" s="341"/>
      <c r="E1659" s="341"/>
      <c r="F1659" s="245" t="s">
        <v>71</v>
      </c>
      <c r="G1659" s="261">
        <v>74</v>
      </c>
      <c r="H1659" s="246"/>
      <c r="I1659" s="261">
        <v>74</v>
      </c>
      <c r="J1659" s="254"/>
      <c r="K1659" s="246"/>
      <c r="L1659" s="249">
        <v>659.61</v>
      </c>
      <c r="M1659" s="246"/>
      <c r="N1659" s="250">
        <v>32617.54</v>
      </c>
      <c r="EZ1659" s="149"/>
      <c r="FA1659" s="231"/>
      <c r="FB1659" s="231"/>
      <c r="FC1659" s="231"/>
      <c r="FD1659" s="231"/>
      <c r="FH1659" s="164" t="s">
        <v>918</v>
      </c>
      <c r="FJ1659" s="231"/>
      <c r="FL1659" s="231"/>
    </row>
    <row r="1660" spans="1:168" s="117" customFormat="1" ht="23.25" x14ac:dyDescent="0.25">
      <c r="A1660" s="252"/>
      <c r="B1660" s="243" t="s">
        <v>919</v>
      </c>
      <c r="C1660" s="341" t="s">
        <v>920</v>
      </c>
      <c r="D1660" s="341"/>
      <c r="E1660" s="341"/>
      <c r="F1660" s="245" t="s">
        <v>71</v>
      </c>
      <c r="G1660" s="261">
        <v>36</v>
      </c>
      <c r="H1660" s="246"/>
      <c r="I1660" s="261">
        <v>36</v>
      </c>
      <c r="J1660" s="254"/>
      <c r="K1660" s="246"/>
      <c r="L1660" s="249">
        <v>320.89</v>
      </c>
      <c r="M1660" s="246"/>
      <c r="N1660" s="250">
        <v>15867.99</v>
      </c>
      <c r="EZ1660" s="149"/>
      <c r="FA1660" s="231"/>
      <c r="FB1660" s="231"/>
      <c r="FC1660" s="231"/>
      <c r="FD1660" s="231"/>
      <c r="FH1660" s="164" t="s">
        <v>920</v>
      </c>
      <c r="FJ1660" s="231"/>
      <c r="FL1660" s="231"/>
    </row>
    <row r="1661" spans="1:168" s="117" customFormat="1" ht="15" x14ac:dyDescent="0.25">
      <c r="A1661" s="262"/>
      <c r="B1661" s="263"/>
      <c r="C1661" s="342" t="s">
        <v>74</v>
      </c>
      <c r="D1661" s="342"/>
      <c r="E1661" s="342"/>
      <c r="F1661" s="234"/>
      <c r="G1661" s="235"/>
      <c r="H1661" s="235"/>
      <c r="I1661" s="235"/>
      <c r="J1661" s="238"/>
      <c r="K1661" s="235"/>
      <c r="L1661" s="267">
        <v>1871.86</v>
      </c>
      <c r="M1661" s="257"/>
      <c r="N1661" s="265">
        <v>92563.28</v>
      </c>
      <c r="EZ1661" s="149"/>
      <c r="FA1661" s="231"/>
      <c r="FB1661" s="231"/>
      <c r="FC1661" s="231"/>
      <c r="FD1661" s="231"/>
      <c r="FJ1661" s="231" t="s">
        <v>74</v>
      </c>
      <c r="FL1661" s="231"/>
    </row>
    <row r="1662" spans="1:168" s="117" customFormat="1" ht="34.5" x14ac:dyDescent="0.25">
      <c r="A1662" s="232" t="s">
        <v>921</v>
      </c>
      <c r="B1662" s="233" t="s">
        <v>922</v>
      </c>
      <c r="C1662" s="342" t="s">
        <v>923</v>
      </c>
      <c r="D1662" s="342"/>
      <c r="E1662" s="342"/>
      <c r="F1662" s="234" t="s">
        <v>118</v>
      </c>
      <c r="G1662" s="235">
        <v>8</v>
      </c>
      <c r="H1662" s="236">
        <v>1</v>
      </c>
      <c r="I1662" s="236">
        <v>8</v>
      </c>
      <c r="J1662" s="238"/>
      <c r="K1662" s="235"/>
      <c r="L1662" s="238"/>
      <c r="M1662" s="235"/>
      <c r="N1662" s="239"/>
      <c r="EZ1662" s="149"/>
      <c r="FA1662" s="231"/>
      <c r="FB1662" s="231" t="s">
        <v>923</v>
      </c>
      <c r="FC1662" s="231" t="s">
        <v>9</v>
      </c>
      <c r="FD1662" s="231" t="s">
        <v>9</v>
      </c>
      <c r="FJ1662" s="231"/>
      <c r="FL1662" s="231"/>
    </row>
    <row r="1663" spans="1:168" s="117" customFormat="1" ht="15" x14ac:dyDescent="0.25">
      <c r="A1663" s="240"/>
      <c r="B1663" s="241"/>
      <c r="C1663" s="341" t="s">
        <v>924</v>
      </c>
      <c r="D1663" s="341"/>
      <c r="E1663" s="341"/>
      <c r="F1663" s="341"/>
      <c r="G1663" s="341"/>
      <c r="H1663" s="341"/>
      <c r="I1663" s="341"/>
      <c r="J1663" s="341"/>
      <c r="K1663" s="341"/>
      <c r="L1663" s="341"/>
      <c r="M1663" s="341"/>
      <c r="N1663" s="343"/>
      <c r="EZ1663" s="149"/>
      <c r="FA1663" s="231"/>
      <c r="FB1663" s="231"/>
      <c r="FC1663" s="231"/>
      <c r="FD1663" s="231"/>
      <c r="FE1663" s="164" t="s">
        <v>924</v>
      </c>
      <c r="FJ1663" s="231"/>
      <c r="FL1663" s="231"/>
    </row>
    <row r="1664" spans="1:168" s="117" customFormat="1" ht="15" x14ac:dyDescent="0.25">
      <c r="A1664" s="244"/>
      <c r="B1664" s="243" t="s">
        <v>57</v>
      </c>
      <c r="C1664" s="341" t="s">
        <v>64</v>
      </c>
      <c r="D1664" s="341"/>
      <c r="E1664" s="341"/>
      <c r="F1664" s="245"/>
      <c r="G1664" s="246"/>
      <c r="H1664" s="246"/>
      <c r="I1664" s="246"/>
      <c r="J1664" s="249">
        <v>10.5</v>
      </c>
      <c r="K1664" s="246"/>
      <c r="L1664" s="249">
        <v>84</v>
      </c>
      <c r="M1664" s="248">
        <v>49.45</v>
      </c>
      <c r="N1664" s="250">
        <v>4153.8</v>
      </c>
      <c r="EZ1664" s="149"/>
      <c r="FA1664" s="231"/>
      <c r="FB1664" s="231"/>
      <c r="FC1664" s="231"/>
      <c r="FD1664" s="231"/>
      <c r="FG1664" s="164" t="s">
        <v>64</v>
      </c>
      <c r="FJ1664" s="231"/>
      <c r="FL1664" s="231"/>
    </row>
    <row r="1665" spans="1:170" s="117" customFormat="1" ht="15" x14ac:dyDescent="0.25">
      <c r="A1665" s="252"/>
      <c r="B1665" s="243"/>
      <c r="C1665" s="341" t="s">
        <v>65</v>
      </c>
      <c r="D1665" s="341"/>
      <c r="E1665" s="341"/>
      <c r="F1665" s="245" t="s">
        <v>66</v>
      </c>
      <c r="G1665" s="248">
        <v>0.82</v>
      </c>
      <c r="H1665" s="246"/>
      <c r="I1665" s="248">
        <v>6.56</v>
      </c>
      <c r="J1665" s="254"/>
      <c r="K1665" s="246"/>
      <c r="L1665" s="254"/>
      <c r="M1665" s="246"/>
      <c r="N1665" s="255"/>
      <c r="EZ1665" s="149"/>
      <c r="FA1665" s="231"/>
      <c r="FB1665" s="231"/>
      <c r="FC1665" s="231"/>
      <c r="FD1665" s="231"/>
      <c r="FH1665" s="164" t="s">
        <v>65</v>
      </c>
      <c r="FJ1665" s="231"/>
      <c r="FL1665" s="231"/>
    </row>
    <row r="1666" spans="1:170" s="117" customFormat="1" ht="15" x14ac:dyDescent="0.25">
      <c r="A1666" s="240"/>
      <c r="B1666" s="243"/>
      <c r="C1666" s="344" t="s">
        <v>67</v>
      </c>
      <c r="D1666" s="344"/>
      <c r="E1666" s="344"/>
      <c r="F1666" s="256"/>
      <c r="G1666" s="257"/>
      <c r="H1666" s="257"/>
      <c r="I1666" s="257"/>
      <c r="J1666" s="259">
        <v>10.5</v>
      </c>
      <c r="K1666" s="257"/>
      <c r="L1666" s="259">
        <v>84</v>
      </c>
      <c r="M1666" s="257"/>
      <c r="N1666" s="260">
        <v>4153.8</v>
      </c>
      <c r="EZ1666" s="149"/>
      <c r="FA1666" s="231"/>
      <c r="FB1666" s="231"/>
      <c r="FC1666" s="231"/>
      <c r="FD1666" s="231"/>
      <c r="FI1666" s="164" t="s">
        <v>67</v>
      </c>
      <c r="FJ1666" s="231"/>
      <c r="FL1666" s="231"/>
    </row>
    <row r="1667" spans="1:170" s="117" customFormat="1" ht="15" x14ac:dyDescent="0.25">
      <c r="A1667" s="252"/>
      <c r="B1667" s="243"/>
      <c r="C1667" s="341" t="s">
        <v>68</v>
      </c>
      <c r="D1667" s="341"/>
      <c r="E1667" s="341"/>
      <c r="F1667" s="245"/>
      <c r="G1667" s="246"/>
      <c r="H1667" s="246"/>
      <c r="I1667" s="246"/>
      <c r="J1667" s="254"/>
      <c r="K1667" s="246"/>
      <c r="L1667" s="249">
        <v>84</v>
      </c>
      <c r="M1667" s="246"/>
      <c r="N1667" s="250">
        <v>4153.8</v>
      </c>
      <c r="EZ1667" s="149"/>
      <c r="FA1667" s="231"/>
      <c r="FB1667" s="231"/>
      <c r="FC1667" s="231"/>
      <c r="FD1667" s="231"/>
      <c r="FH1667" s="164" t="s">
        <v>68</v>
      </c>
      <c r="FJ1667" s="231"/>
      <c r="FL1667" s="231"/>
    </row>
    <row r="1668" spans="1:170" s="117" customFormat="1" ht="23.25" x14ac:dyDescent="0.25">
      <c r="A1668" s="252"/>
      <c r="B1668" s="243" t="s">
        <v>917</v>
      </c>
      <c r="C1668" s="341" t="s">
        <v>918</v>
      </c>
      <c r="D1668" s="341"/>
      <c r="E1668" s="341"/>
      <c r="F1668" s="245" t="s">
        <v>71</v>
      </c>
      <c r="G1668" s="261">
        <v>74</v>
      </c>
      <c r="H1668" s="246"/>
      <c r="I1668" s="261">
        <v>74</v>
      </c>
      <c r="J1668" s="254"/>
      <c r="K1668" s="246"/>
      <c r="L1668" s="249">
        <v>62.16</v>
      </c>
      <c r="M1668" s="246"/>
      <c r="N1668" s="250">
        <v>3073.81</v>
      </c>
      <c r="EZ1668" s="149"/>
      <c r="FA1668" s="231"/>
      <c r="FB1668" s="231"/>
      <c r="FC1668" s="231"/>
      <c r="FD1668" s="231"/>
      <c r="FH1668" s="164" t="s">
        <v>918</v>
      </c>
      <c r="FJ1668" s="231"/>
      <c r="FL1668" s="231"/>
    </row>
    <row r="1669" spans="1:170" s="117" customFormat="1" ht="23.25" x14ac:dyDescent="0.25">
      <c r="A1669" s="252"/>
      <c r="B1669" s="243" t="s">
        <v>919</v>
      </c>
      <c r="C1669" s="341" t="s">
        <v>920</v>
      </c>
      <c r="D1669" s="341"/>
      <c r="E1669" s="341"/>
      <c r="F1669" s="245" t="s">
        <v>71</v>
      </c>
      <c r="G1669" s="261">
        <v>36</v>
      </c>
      <c r="H1669" s="246"/>
      <c r="I1669" s="261">
        <v>36</v>
      </c>
      <c r="J1669" s="254"/>
      <c r="K1669" s="246"/>
      <c r="L1669" s="249">
        <v>30.24</v>
      </c>
      <c r="M1669" s="246"/>
      <c r="N1669" s="250">
        <v>1495.37</v>
      </c>
      <c r="EZ1669" s="149"/>
      <c r="FA1669" s="231"/>
      <c r="FB1669" s="231"/>
      <c r="FC1669" s="231"/>
      <c r="FD1669" s="231"/>
      <c r="FH1669" s="164" t="s">
        <v>920</v>
      </c>
      <c r="FJ1669" s="231"/>
      <c r="FL1669" s="231"/>
    </row>
    <row r="1670" spans="1:170" s="117" customFormat="1" ht="15" x14ac:dyDescent="0.25">
      <c r="A1670" s="262"/>
      <c r="B1670" s="263"/>
      <c r="C1670" s="342" t="s">
        <v>74</v>
      </c>
      <c r="D1670" s="342"/>
      <c r="E1670" s="342"/>
      <c r="F1670" s="234"/>
      <c r="G1670" s="235"/>
      <c r="H1670" s="235"/>
      <c r="I1670" s="235"/>
      <c r="J1670" s="238"/>
      <c r="K1670" s="235"/>
      <c r="L1670" s="264">
        <v>176.4</v>
      </c>
      <c r="M1670" s="257"/>
      <c r="N1670" s="265">
        <v>8722.98</v>
      </c>
      <c r="EZ1670" s="149"/>
      <c r="FA1670" s="231"/>
      <c r="FB1670" s="231"/>
      <c r="FC1670" s="231"/>
      <c r="FD1670" s="231"/>
      <c r="FJ1670" s="231" t="s">
        <v>74</v>
      </c>
      <c r="FL1670" s="231"/>
    </row>
    <row r="1671" spans="1:170" s="117" customFormat="1" ht="15" x14ac:dyDescent="0.25">
      <c r="A1671" s="278"/>
      <c r="B1671" s="279"/>
      <c r="C1671" s="279"/>
      <c r="D1671" s="279"/>
      <c r="E1671" s="279"/>
      <c r="F1671" s="280"/>
      <c r="G1671" s="280"/>
      <c r="H1671" s="280"/>
      <c r="I1671" s="280"/>
      <c r="J1671" s="281"/>
      <c r="K1671" s="280"/>
      <c r="L1671" s="281"/>
      <c r="M1671" s="246"/>
      <c r="N1671" s="281"/>
      <c r="EZ1671" s="149"/>
      <c r="FA1671" s="231"/>
      <c r="FB1671" s="231"/>
      <c r="FC1671" s="231"/>
      <c r="FD1671" s="231"/>
      <c r="FJ1671" s="231"/>
      <c r="FL1671" s="231"/>
    </row>
    <row r="1672" spans="1:170" s="117" customFormat="1" ht="15" x14ac:dyDescent="0.25">
      <c r="A1672" s="282"/>
      <c r="B1672" s="283"/>
      <c r="C1672" s="342" t="s">
        <v>925</v>
      </c>
      <c r="D1672" s="342"/>
      <c r="E1672" s="342"/>
      <c r="F1672" s="342"/>
      <c r="G1672" s="342"/>
      <c r="H1672" s="342"/>
      <c r="I1672" s="342"/>
      <c r="J1672" s="342"/>
      <c r="K1672" s="342"/>
      <c r="L1672" s="284">
        <v>2048.2600000000002</v>
      </c>
      <c r="M1672" s="285"/>
      <c r="N1672" s="286">
        <v>101286.26</v>
      </c>
      <c r="EZ1672" s="149"/>
      <c r="FA1672" s="231"/>
      <c r="FB1672" s="231"/>
      <c r="FC1672" s="231"/>
      <c r="FD1672" s="231"/>
      <c r="FJ1672" s="231"/>
      <c r="FL1672" s="231" t="s">
        <v>925</v>
      </c>
    </row>
    <row r="1673" spans="1:170" s="117" customFormat="1" ht="11.25" hidden="1" customHeight="1" x14ac:dyDescent="0.25">
      <c r="B1673" s="287"/>
      <c r="C1673" s="287"/>
      <c r="D1673" s="287"/>
      <c r="E1673" s="287"/>
      <c r="F1673" s="287"/>
      <c r="G1673" s="287"/>
      <c r="H1673" s="287"/>
      <c r="I1673" s="287"/>
      <c r="J1673" s="287"/>
      <c r="K1673" s="287"/>
      <c r="L1673" s="288"/>
      <c r="M1673" s="288"/>
      <c r="N1673" s="288"/>
    </row>
    <row r="1674" spans="1:170" s="117" customFormat="1" ht="15" x14ac:dyDescent="0.25">
      <c r="A1674" s="282"/>
      <c r="B1674" s="283"/>
      <c r="C1674" s="342" t="s">
        <v>339</v>
      </c>
      <c r="D1674" s="342"/>
      <c r="E1674" s="342"/>
      <c r="F1674" s="342"/>
      <c r="G1674" s="342"/>
      <c r="H1674" s="342"/>
      <c r="I1674" s="342"/>
      <c r="J1674" s="342"/>
      <c r="K1674" s="342"/>
      <c r="L1674" s="289"/>
      <c r="M1674" s="285"/>
      <c r="N1674" s="290"/>
      <c r="FM1674" s="231" t="s">
        <v>339</v>
      </c>
    </row>
    <row r="1675" spans="1:170" s="117" customFormat="1" ht="16.5" x14ac:dyDescent="0.3">
      <c r="A1675" s="291"/>
      <c r="B1675" s="243"/>
      <c r="C1675" s="341" t="s">
        <v>340</v>
      </c>
      <c r="D1675" s="341"/>
      <c r="E1675" s="341"/>
      <c r="F1675" s="341"/>
      <c r="G1675" s="341"/>
      <c r="H1675" s="341"/>
      <c r="I1675" s="341"/>
      <c r="J1675" s="341"/>
      <c r="K1675" s="341"/>
      <c r="L1675" s="292">
        <v>1033548.74</v>
      </c>
      <c r="M1675" s="293"/>
      <c r="N1675" s="294">
        <v>10240450.949999999</v>
      </c>
      <c r="O1675" s="295"/>
      <c r="P1675" s="295"/>
      <c r="Q1675" s="295"/>
      <c r="FM1675" s="231"/>
      <c r="FN1675" s="164" t="s">
        <v>340</v>
      </c>
    </row>
    <row r="1676" spans="1:170" s="117" customFormat="1" ht="16.5" x14ac:dyDescent="0.3">
      <c r="A1676" s="291"/>
      <c r="B1676" s="243"/>
      <c r="C1676" s="341" t="s">
        <v>341</v>
      </c>
      <c r="D1676" s="341"/>
      <c r="E1676" s="341"/>
      <c r="F1676" s="341"/>
      <c r="G1676" s="341"/>
      <c r="H1676" s="341"/>
      <c r="I1676" s="341"/>
      <c r="J1676" s="341"/>
      <c r="K1676" s="341"/>
      <c r="L1676" s="296"/>
      <c r="M1676" s="293"/>
      <c r="N1676" s="297"/>
      <c r="O1676" s="295"/>
      <c r="P1676" s="295"/>
      <c r="Q1676" s="295"/>
      <c r="FM1676" s="231"/>
      <c r="FN1676" s="164" t="s">
        <v>341</v>
      </c>
    </row>
    <row r="1677" spans="1:170" s="117" customFormat="1" ht="16.5" x14ac:dyDescent="0.3">
      <c r="A1677" s="291"/>
      <c r="B1677" s="243"/>
      <c r="C1677" s="341" t="s">
        <v>342</v>
      </c>
      <c r="D1677" s="341"/>
      <c r="E1677" s="341"/>
      <c r="F1677" s="341"/>
      <c r="G1677" s="341"/>
      <c r="H1677" s="341"/>
      <c r="I1677" s="341"/>
      <c r="J1677" s="341"/>
      <c r="K1677" s="341"/>
      <c r="L1677" s="292">
        <v>17571.07</v>
      </c>
      <c r="M1677" s="293"/>
      <c r="N1677" s="294">
        <v>868889.42</v>
      </c>
      <c r="O1677" s="295"/>
      <c r="P1677" s="295"/>
      <c r="Q1677" s="295"/>
      <c r="FM1677" s="231"/>
      <c r="FN1677" s="164" t="s">
        <v>342</v>
      </c>
    </row>
    <row r="1678" spans="1:170" s="117" customFormat="1" ht="16.5" x14ac:dyDescent="0.3">
      <c r="A1678" s="291"/>
      <c r="B1678" s="243"/>
      <c r="C1678" s="341" t="s">
        <v>343</v>
      </c>
      <c r="D1678" s="341"/>
      <c r="E1678" s="341"/>
      <c r="F1678" s="341"/>
      <c r="G1678" s="341"/>
      <c r="H1678" s="341"/>
      <c r="I1678" s="341"/>
      <c r="J1678" s="341"/>
      <c r="K1678" s="341"/>
      <c r="L1678" s="292">
        <v>19564.71</v>
      </c>
      <c r="M1678" s="293"/>
      <c r="N1678" s="294">
        <v>284275.25</v>
      </c>
      <c r="O1678" s="295"/>
      <c r="P1678" s="295"/>
      <c r="Q1678" s="295"/>
      <c r="FM1678" s="231"/>
      <c r="FN1678" s="164" t="s">
        <v>343</v>
      </c>
    </row>
    <row r="1679" spans="1:170" s="117" customFormat="1" ht="16.5" x14ac:dyDescent="0.3">
      <c r="A1679" s="291"/>
      <c r="B1679" s="243"/>
      <c r="C1679" s="341" t="s">
        <v>344</v>
      </c>
      <c r="D1679" s="341"/>
      <c r="E1679" s="341"/>
      <c r="F1679" s="341"/>
      <c r="G1679" s="341"/>
      <c r="H1679" s="341"/>
      <c r="I1679" s="341"/>
      <c r="J1679" s="341"/>
      <c r="K1679" s="341"/>
      <c r="L1679" s="292">
        <v>3185.06</v>
      </c>
      <c r="M1679" s="293"/>
      <c r="N1679" s="294">
        <v>157501.23000000001</v>
      </c>
      <c r="O1679" s="295"/>
      <c r="P1679" s="295"/>
      <c r="Q1679" s="295"/>
      <c r="FM1679" s="231"/>
      <c r="FN1679" s="164" t="s">
        <v>344</v>
      </c>
    </row>
    <row r="1680" spans="1:170" s="117" customFormat="1" ht="16.5" x14ac:dyDescent="0.3">
      <c r="A1680" s="291"/>
      <c r="B1680" s="243"/>
      <c r="C1680" s="341" t="s">
        <v>345</v>
      </c>
      <c r="D1680" s="341"/>
      <c r="E1680" s="341"/>
      <c r="F1680" s="341"/>
      <c r="G1680" s="341"/>
      <c r="H1680" s="341"/>
      <c r="I1680" s="341"/>
      <c r="J1680" s="341"/>
      <c r="K1680" s="341"/>
      <c r="L1680" s="292">
        <v>996412.96</v>
      </c>
      <c r="M1680" s="293"/>
      <c r="N1680" s="294">
        <v>9087286.2799999993</v>
      </c>
      <c r="O1680" s="295"/>
      <c r="P1680" s="295"/>
      <c r="Q1680" s="295"/>
      <c r="FM1680" s="231"/>
      <c r="FN1680" s="164" t="s">
        <v>345</v>
      </c>
    </row>
    <row r="1681" spans="1:170" s="117" customFormat="1" ht="16.5" x14ac:dyDescent="0.3">
      <c r="A1681" s="291"/>
      <c r="B1681" s="243"/>
      <c r="C1681" s="341" t="s">
        <v>347</v>
      </c>
      <c r="D1681" s="341"/>
      <c r="E1681" s="341"/>
      <c r="F1681" s="341"/>
      <c r="G1681" s="341"/>
      <c r="H1681" s="341"/>
      <c r="I1681" s="341"/>
      <c r="J1681" s="341"/>
      <c r="K1681" s="341"/>
      <c r="L1681" s="292">
        <v>25888.240000000002</v>
      </c>
      <c r="M1681" s="293"/>
      <c r="N1681" s="294">
        <v>699399.85</v>
      </c>
      <c r="O1681" s="295"/>
      <c r="P1681" s="295"/>
      <c r="Q1681" s="295"/>
      <c r="FM1681" s="231"/>
      <c r="FN1681" s="164" t="s">
        <v>347</v>
      </c>
    </row>
    <row r="1682" spans="1:170" s="117" customFormat="1" ht="16.5" x14ac:dyDescent="0.3">
      <c r="A1682" s="291"/>
      <c r="B1682" s="243"/>
      <c r="C1682" s="341" t="s">
        <v>341</v>
      </c>
      <c r="D1682" s="341"/>
      <c r="E1682" s="341"/>
      <c r="F1682" s="341"/>
      <c r="G1682" s="341"/>
      <c r="H1682" s="341"/>
      <c r="I1682" s="341"/>
      <c r="J1682" s="341"/>
      <c r="K1682" s="341"/>
      <c r="L1682" s="296"/>
      <c r="M1682" s="293"/>
      <c r="N1682" s="297"/>
      <c r="O1682" s="295"/>
      <c r="P1682" s="295"/>
      <c r="Q1682" s="295"/>
      <c r="FM1682" s="231"/>
      <c r="FN1682" s="164" t="s">
        <v>341</v>
      </c>
    </row>
    <row r="1683" spans="1:170" s="117" customFormat="1" ht="16.5" x14ac:dyDescent="0.3">
      <c r="A1683" s="291"/>
      <c r="B1683" s="243"/>
      <c r="C1683" s="341" t="s">
        <v>926</v>
      </c>
      <c r="D1683" s="341"/>
      <c r="E1683" s="341"/>
      <c r="F1683" s="341"/>
      <c r="G1683" s="341"/>
      <c r="H1683" s="341"/>
      <c r="I1683" s="341"/>
      <c r="J1683" s="341"/>
      <c r="K1683" s="341"/>
      <c r="L1683" s="292">
        <v>3800.83</v>
      </c>
      <c r="M1683" s="293"/>
      <c r="N1683" s="294">
        <v>187951.01</v>
      </c>
      <c r="O1683" s="295"/>
      <c r="P1683" s="295"/>
      <c r="Q1683" s="295"/>
      <c r="FM1683" s="231"/>
      <c r="FN1683" s="164" t="s">
        <v>926</v>
      </c>
    </row>
    <row r="1684" spans="1:170" s="117" customFormat="1" ht="16.5" x14ac:dyDescent="0.3">
      <c r="A1684" s="291"/>
      <c r="B1684" s="243"/>
      <c r="C1684" s="341" t="s">
        <v>927</v>
      </c>
      <c r="D1684" s="341"/>
      <c r="E1684" s="341"/>
      <c r="F1684" s="341"/>
      <c r="G1684" s="341"/>
      <c r="H1684" s="341"/>
      <c r="I1684" s="341"/>
      <c r="J1684" s="341"/>
      <c r="K1684" s="341"/>
      <c r="L1684" s="292">
        <v>7701.53</v>
      </c>
      <c r="M1684" s="293"/>
      <c r="N1684" s="294">
        <v>111903.23</v>
      </c>
      <c r="O1684" s="295"/>
      <c r="P1684" s="295"/>
      <c r="Q1684" s="295"/>
      <c r="FM1684" s="231"/>
      <c r="FN1684" s="164" t="s">
        <v>927</v>
      </c>
    </row>
    <row r="1685" spans="1:170" s="117" customFormat="1" ht="16.5" x14ac:dyDescent="0.3">
      <c r="A1685" s="291"/>
      <c r="B1685" s="243"/>
      <c r="C1685" s="341" t="s">
        <v>928</v>
      </c>
      <c r="D1685" s="341"/>
      <c r="E1685" s="341"/>
      <c r="F1685" s="341"/>
      <c r="G1685" s="341"/>
      <c r="H1685" s="341"/>
      <c r="I1685" s="341"/>
      <c r="J1685" s="341"/>
      <c r="K1685" s="341"/>
      <c r="L1685" s="298">
        <v>715.41</v>
      </c>
      <c r="M1685" s="293"/>
      <c r="N1685" s="294">
        <v>35377.040000000001</v>
      </c>
      <c r="O1685" s="295"/>
      <c r="P1685" s="295"/>
      <c r="Q1685" s="295"/>
      <c r="FM1685" s="231"/>
      <c r="FN1685" s="164" t="s">
        <v>928</v>
      </c>
    </row>
    <row r="1686" spans="1:170" s="117" customFormat="1" ht="16.5" x14ac:dyDescent="0.3">
      <c r="A1686" s="291"/>
      <c r="B1686" s="243"/>
      <c r="C1686" s="341" t="s">
        <v>929</v>
      </c>
      <c r="D1686" s="341"/>
      <c r="E1686" s="341"/>
      <c r="F1686" s="341"/>
      <c r="G1686" s="341"/>
      <c r="H1686" s="341"/>
      <c r="I1686" s="341"/>
      <c r="J1686" s="341"/>
      <c r="K1686" s="341"/>
      <c r="L1686" s="292">
        <v>7732.1</v>
      </c>
      <c r="M1686" s="293"/>
      <c r="N1686" s="294">
        <v>70516.77</v>
      </c>
      <c r="O1686" s="295"/>
      <c r="P1686" s="295"/>
      <c r="Q1686" s="295"/>
      <c r="FM1686" s="231"/>
      <c r="FN1686" s="164" t="s">
        <v>929</v>
      </c>
    </row>
    <row r="1687" spans="1:170" s="117" customFormat="1" ht="16.5" x14ac:dyDescent="0.3">
      <c r="A1687" s="291"/>
      <c r="B1687" s="243"/>
      <c r="C1687" s="341" t="s">
        <v>930</v>
      </c>
      <c r="D1687" s="341"/>
      <c r="E1687" s="341"/>
      <c r="F1687" s="341"/>
      <c r="G1687" s="341"/>
      <c r="H1687" s="341"/>
      <c r="I1687" s="341"/>
      <c r="J1687" s="341"/>
      <c r="K1687" s="341"/>
      <c r="L1687" s="292">
        <v>4279.05</v>
      </c>
      <c r="M1687" s="293"/>
      <c r="N1687" s="294">
        <v>211597.88</v>
      </c>
      <c r="O1687" s="295"/>
      <c r="P1687" s="295"/>
      <c r="Q1687" s="295"/>
      <c r="FM1687" s="231"/>
      <c r="FN1687" s="164" t="s">
        <v>930</v>
      </c>
    </row>
    <row r="1688" spans="1:170" s="117" customFormat="1" ht="16.5" x14ac:dyDescent="0.3">
      <c r="A1688" s="291"/>
      <c r="B1688" s="243"/>
      <c r="C1688" s="341" t="s">
        <v>931</v>
      </c>
      <c r="D1688" s="341"/>
      <c r="E1688" s="341"/>
      <c r="F1688" s="341"/>
      <c r="G1688" s="341"/>
      <c r="H1688" s="341"/>
      <c r="I1688" s="341"/>
      <c r="J1688" s="341"/>
      <c r="K1688" s="341"/>
      <c r="L1688" s="292">
        <v>2374.73</v>
      </c>
      <c r="M1688" s="293"/>
      <c r="N1688" s="294">
        <v>117430.96</v>
      </c>
      <c r="O1688" s="295"/>
      <c r="P1688" s="295"/>
      <c r="Q1688" s="295"/>
      <c r="FM1688" s="231"/>
      <c r="FN1688" s="164" t="s">
        <v>931</v>
      </c>
    </row>
    <row r="1689" spans="1:170" s="117" customFormat="1" ht="16.5" x14ac:dyDescent="0.3">
      <c r="A1689" s="291"/>
      <c r="B1689" s="243"/>
      <c r="C1689" s="341" t="s">
        <v>932</v>
      </c>
      <c r="D1689" s="341"/>
      <c r="E1689" s="341"/>
      <c r="F1689" s="341"/>
      <c r="G1689" s="341"/>
      <c r="H1689" s="341"/>
      <c r="I1689" s="341"/>
      <c r="J1689" s="341"/>
      <c r="K1689" s="341"/>
      <c r="L1689" s="292">
        <v>1036274.87</v>
      </c>
      <c r="M1689" s="293"/>
      <c r="N1689" s="294">
        <v>10956031.82</v>
      </c>
      <c r="O1689" s="295"/>
      <c r="P1689" s="295"/>
      <c r="Q1689" s="295"/>
      <c r="FM1689" s="231"/>
      <c r="FN1689" s="164" t="s">
        <v>932</v>
      </c>
    </row>
    <row r="1690" spans="1:170" s="117" customFormat="1" ht="16.5" x14ac:dyDescent="0.3">
      <c r="A1690" s="291"/>
      <c r="B1690" s="243"/>
      <c r="C1690" s="341" t="s">
        <v>341</v>
      </c>
      <c r="D1690" s="341"/>
      <c r="E1690" s="341"/>
      <c r="F1690" s="341"/>
      <c r="G1690" s="341"/>
      <c r="H1690" s="341"/>
      <c r="I1690" s="341"/>
      <c r="J1690" s="341"/>
      <c r="K1690" s="341"/>
      <c r="L1690" s="296"/>
      <c r="M1690" s="293"/>
      <c r="N1690" s="297"/>
      <c r="O1690" s="295"/>
      <c r="P1690" s="295"/>
      <c r="Q1690" s="295"/>
      <c r="FM1690" s="231"/>
      <c r="FN1690" s="164" t="s">
        <v>341</v>
      </c>
    </row>
    <row r="1691" spans="1:170" s="117" customFormat="1" ht="16.5" x14ac:dyDescent="0.3">
      <c r="A1691" s="291"/>
      <c r="B1691" s="243"/>
      <c r="C1691" s="341" t="s">
        <v>926</v>
      </c>
      <c r="D1691" s="341"/>
      <c r="E1691" s="341"/>
      <c r="F1691" s="341"/>
      <c r="G1691" s="341"/>
      <c r="H1691" s="341"/>
      <c r="I1691" s="341"/>
      <c r="J1691" s="341"/>
      <c r="K1691" s="341"/>
      <c r="L1691" s="292">
        <v>12794.88</v>
      </c>
      <c r="M1691" s="293"/>
      <c r="N1691" s="294">
        <v>632706.86</v>
      </c>
      <c r="O1691" s="295"/>
      <c r="P1691" s="295"/>
      <c r="Q1691" s="295"/>
      <c r="FM1691" s="231"/>
      <c r="FN1691" s="164" t="s">
        <v>926</v>
      </c>
    </row>
    <row r="1692" spans="1:170" s="117" customFormat="1" ht="16.5" x14ac:dyDescent="0.3">
      <c r="A1692" s="291"/>
      <c r="B1692" s="243"/>
      <c r="C1692" s="341" t="s">
        <v>927</v>
      </c>
      <c r="D1692" s="341"/>
      <c r="E1692" s="341"/>
      <c r="F1692" s="341"/>
      <c r="G1692" s="341"/>
      <c r="H1692" s="341"/>
      <c r="I1692" s="341"/>
      <c r="J1692" s="341"/>
      <c r="K1692" s="341"/>
      <c r="L1692" s="292">
        <v>11863.18</v>
      </c>
      <c r="M1692" s="293"/>
      <c r="N1692" s="294">
        <v>172372.02</v>
      </c>
      <c r="O1692" s="295"/>
      <c r="P1692" s="295"/>
      <c r="Q1692" s="295"/>
      <c r="FM1692" s="231"/>
      <c r="FN1692" s="164" t="s">
        <v>927</v>
      </c>
    </row>
    <row r="1693" spans="1:170" s="117" customFormat="1" ht="16.5" x14ac:dyDescent="0.3">
      <c r="A1693" s="291"/>
      <c r="B1693" s="243"/>
      <c r="C1693" s="341" t="s">
        <v>928</v>
      </c>
      <c r="D1693" s="341"/>
      <c r="E1693" s="341"/>
      <c r="F1693" s="341"/>
      <c r="G1693" s="341"/>
      <c r="H1693" s="341"/>
      <c r="I1693" s="341"/>
      <c r="J1693" s="341"/>
      <c r="K1693" s="341"/>
      <c r="L1693" s="292">
        <v>2469.65</v>
      </c>
      <c r="M1693" s="293"/>
      <c r="N1693" s="294">
        <v>122124.19</v>
      </c>
      <c r="O1693" s="295"/>
      <c r="P1693" s="295"/>
      <c r="Q1693" s="295"/>
      <c r="FM1693" s="231"/>
      <c r="FN1693" s="164" t="s">
        <v>928</v>
      </c>
    </row>
    <row r="1694" spans="1:170" s="117" customFormat="1" ht="16.5" x14ac:dyDescent="0.3">
      <c r="A1694" s="291"/>
      <c r="B1694" s="243"/>
      <c r="C1694" s="341" t="s">
        <v>929</v>
      </c>
      <c r="D1694" s="341"/>
      <c r="E1694" s="341"/>
      <c r="F1694" s="341"/>
      <c r="G1694" s="341"/>
      <c r="H1694" s="341"/>
      <c r="I1694" s="341"/>
      <c r="J1694" s="341"/>
      <c r="K1694" s="341"/>
      <c r="L1694" s="292">
        <v>988680.86</v>
      </c>
      <c r="M1694" s="293"/>
      <c r="N1694" s="294">
        <v>9016769.5099999998</v>
      </c>
      <c r="O1694" s="295"/>
      <c r="P1694" s="295"/>
      <c r="Q1694" s="295"/>
      <c r="FM1694" s="231"/>
      <c r="FN1694" s="164" t="s">
        <v>929</v>
      </c>
    </row>
    <row r="1695" spans="1:170" s="117" customFormat="1" ht="16.5" x14ac:dyDescent="0.3">
      <c r="A1695" s="291"/>
      <c r="B1695" s="243"/>
      <c r="C1695" s="341" t="s">
        <v>930</v>
      </c>
      <c r="D1695" s="341"/>
      <c r="E1695" s="341"/>
      <c r="F1695" s="341"/>
      <c r="G1695" s="341"/>
      <c r="H1695" s="341"/>
      <c r="I1695" s="341"/>
      <c r="J1695" s="341"/>
      <c r="K1695" s="341"/>
      <c r="L1695" s="292">
        <v>15023.72</v>
      </c>
      <c r="M1695" s="293"/>
      <c r="N1695" s="294">
        <v>742924.6</v>
      </c>
      <c r="O1695" s="295"/>
      <c r="P1695" s="295"/>
      <c r="Q1695" s="295"/>
      <c r="FM1695" s="231"/>
      <c r="FN1695" s="164" t="s">
        <v>930</v>
      </c>
    </row>
    <row r="1696" spans="1:170" s="117" customFormat="1" ht="16.5" x14ac:dyDescent="0.3">
      <c r="A1696" s="291"/>
      <c r="B1696" s="243"/>
      <c r="C1696" s="341" t="s">
        <v>931</v>
      </c>
      <c r="D1696" s="341"/>
      <c r="E1696" s="341"/>
      <c r="F1696" s="341"/>
      <c r="G1696" s="341"/>
      <c r="H1696" s="341"/>
      <c r="I1696" s="341"/>
      <c r="J1696" s="341"/>
      <c r="K1696" s="341"/>
      <c r="L1696" s="292">
        <v>7912.23</v>
      </c>
      <c r="M1696" s="293"/>
      <c r="N1696" s="294">
        <v>391258.83</v>
      </c>
      <c r="O1696" s="295"/>
      <c r="P1696" s="295"/>
      <c r="Q1696" s="295"/>
      <c r="FM1696" s="231"/>
      <c r="FN1696" s="164" t="s">
        <v>931</v>
      </c>
    </row>
    <row r="1697" spans="1:171" s="117" customFormat="1" ht="16.5" x14ac:dyDescent="0.3">
      <c r="A1697" s="291"/>
      <c r="B1697" s="243"/>
      <c r="C1697" s="341" t="s">
        <v>933</v>
      </c>
      <c r="D1697" s="341"/>
      <c r="E1697" s="341"/>
      <c r="F1697" s="341"/>
      <c r="G1697" s="341"/>
      <c r="H1697" s="341"/>
      <c r="I1697" s="341"/>
      <c r="J1697" s="341"/>
      <c r="K1697" s="341"/>
      <c r="L1697" s="292">
        <v>2048.2600000000002</v>
      </c>
      <c r="M1697" s="293"/>
      <c r="N1697" s="294">
        <v>101286.26</v>
      </c>
      <c r="O1697" s="295"/>
      <c r="P1697" s="295"/>
      <c r="Q1697" s="295"/>
      <c r="FM1697" s="231"/>
      <c r="FN1697" s="164" t="s">
        <v>933</v>
      </c>
    </row>
    <row r="1698" spans="1:171" s="117" customFormat="1" ht="16.5" x14ac:dyDescent="0.3">
      <c r="A1698" s="291"/>
      <c r="B1698" s="243"/>
      <c r="C1698" s="341" t="s">
        <v>934</v>
      </c>
      <c r="D1698" s="341"/>
      <c r="E1698" s="341"/>
      <c r="F1698" s="341"/>
      <c r="G1698" s="341"/>
      <c r="H1698" s="341"/>
      <c r="I1698" s="341"/>
      <c r="J1698" s="341"/>
      <c r="K1698" s="341"/>
      <c r="L1698" s="292">
        <v>2048.2600000000002</v>
      </c>
      <c r="M1698" s="293"/>
      <c r="N1698" s="294">
        <v>101286.26</v>
      </c>
      <c r="O1698" s="295"/>
      <c r="P1698" s="295"/>
      <c r="Q1698" s="295"/>
      <c r="FM1698" s="231"/>
      <c r="FN1698" s="164" t="s">
        <v>934</v>
      </c>
    </row>
    <row r="1699" spans="1:171" s="117" customFormat="1" ht="16.5" x14ac:dyDescent="0.3">
      <c r="A1699" s="291"/>
      <c r="B1699" s="243"/>
      <c r="C1699" s="341" t="s">
        <v>349</v>
      </c>
      <c r="D1699" s="341"/>
      <c r="E1699" s="341"/>
      <c r="F1699" s="341"/>
      <c r="G1699" s="341"/>
      <c r="H1699" s="341"/>
      <c r="I1699" s="341"/>
      <c r="J1699" s="341"/>
      <c r="K1699" s="341"/>
      <c r="L1699" s="296"/>
      <c r="M1699" s="293"/>
      <c r="N1699" s="297"/>
      <c r="O1699" s="295"/>
      <c r="P1699" s="295"/>
      <c r="Q1699" s="295"/>
      <c r="FM1699" s="231"/>
      <c r="FN1699" s="164" t="s">
        <v>349</v>
      </c>
    </row>
    <row r="1700" spans="1:171" s="117" customFormat="1" ht="16.5" x14ac:dyDescent="0.3">
      <c r="A1700" s="291"/>
      <c r="B1700" s="243"/>
      <c r="C1700" s="341" t="s">
        <v>350</v>
      </c>
      <c r="D1700" s="341"/>
      <c r="E1700" s="341"/>
      <c r="F1700" s="341"/>
      <c r="G1700" s="341"/>
      <c r="H1700" s="341"/>
      <c r="I1700" s="341"/>
      <c r="J1700" s="341"/>
      <c r="K1700" s="341"/>
      <c r="L1700" s="298">
        <v>975.36</v>
      </c>
      <c r="M1700" s="293"/>
      <c r="N1700" s="294">
        <v>48231.55</v>
      </c>
      <c r="O1700" s="295"/>
      <c r="P1700" s="295"/>
      <c r="Q1700" s="295"/>
      <c r="FM1700" s="231"/>
      <c r="FN1700" s="164" t="s">
        <v>350</v>
      </c>
    </row>
    <row r="1701" spans="1:171" s="117" customFormat="1" ht="16.5" x14ac:dyDescent="0.3">
      <c r="A1701" s="291"/>
      <c r="B1701" s="243"/>
      <c r="C1701" s="341" t="s">
        <v>354</v>
      </c>
      <c r="D1701" s="341"/>
      <c r="E1701" s="341"/>
      <c r="F1701" s="341"/>
      <c r="G1701" s="341"/>
      <c r="H1701" s="341"/>
      <c r="I1701" s="341"/>
      <c r="J1701" s="341"/>
      <c r="K1701" s="341"/>
      <c r="L1701" s="298">
        <v>721.77</v>
      </c>
      <c r="M1701" s="293"/>
      <c r="N1701" s="294">
        <v>35691.35</v>
      </c>
      <c r="O1701" s="295"/>
      <c r="P1701" s="295"/>
      <c r="Q1701" s="295"/>
      <c r="FM1701" s="231"/>
      <c r="FN1701" s="164" t="s">
        <v>354</v>
      </c>
    </row>
    <row r="1702" spans="1:171" s="117" customFormat="1" ht="16.5" x14ac:dyDescent="0.3">
      <c r="A1702" s="291"/>
      <c r="B1702" s="243"/>
      <c r="C1702" s="341" t="s">
        <v>355</v>
      </c>
      <c r="D1702" s="341"/>
      <c r="E1702" s="341"/>
      <c r="F1702" s="341"/>
      <c r="G1702" s="341"/>
      <c r="H1702" s="341"/>
      <c r="I1702" s="341"/>
      <c r="J1702" s="341"/>
      <c r="K1702" s="341"/>
      <c r="L1702" s="298">
        <v>351.13</v>
      </c>
      <c r="M1702" s="293"/>
      <c r="N1702" s="294">
        <v>17363.36</v>
      </c>
      <c r="O1702" s="295"/>
      <c r="P1702" s="295"/>
      <c r="Q1702" s="295"/>
      <c r="FM1702" s="231"/>
      <c r="FN1702" s="164" t="s">
        <v>355</v>
      </c>
    </row>
    <row r="1703" spans="1:171" s="117" customFormat="1" ht="16.5" x14ac:dyDescent="0.3">
      <c r="A1703" s="291"/>
      <c r="B1703" s="299"/>
      <c r="C1703" s="340" t="s">
        <v>935</v>
      </c>
      <c r="D1703" s="340"/>
      <c r="E1703" s="340"/>
      <c r="F1703" s="340"/>
      <c r="G1703" s="340"/>
      <c r="H1703" s="340"/>
      <c r="I1703" s="340"/>
      <c r="J1703" s="340"/>
      <c r="K1703" s="340"/>
      <c r="L1703" s="300">
        <v>1064211.3700000001</v>
      </c>
      <c r="M1703" s="301"/>
      <c r="N1703" s="302">
        <v>11756717.93</v>
      </c>
      <c r="O1703" s="295"/>
      <c r="P1703" s="295"/>
      <c r="Q1703" s="295"/>
      <c r="FM1703" s="231"/>
      <c r="FO1703" s="231" t="s">
        <v>935</v>
      </c>
    </row>
    <row r="1704" spans="1:171" s="117" customFormat="1" ht="16.5" x14ac:dyDescent="0.3">
      <c r="A1704" s="291"/>
      <c r="B1704" s="243"/>
      <c r="C1704" s="341" t="s">
        <v>357</v>
      </c>
      <c r="D1704" s="341"/>
      <c r="E1704" s="341"/>
      <c r="F1704" s="341"/>
      <c r="G1704" s="341"/>
      <c r="H1704" s="341"/>
      <c r="I1704" s="341"/>
      <c r="J1704" s="341"/>
      <c r="K1704" s="341"/>
      <c r="L1704" s="292">
        <v>20756.13</v>
      </c>
      <c r="M1704" s="293"/>
      <c r="N1704" s="294">
        <v>1026390.65</v>
      </c>
      <c r="O1704" s="295"/>
      <c r="P1704" s="295"/>
      <c r="Q1704" s="295"/>
      <c r="FM1704" s="231"/>
      <c r="FN1704" s="164" t="s">
        <v>357</v>
      </c>
      <c r="FO1704" s="231"/>
    </row>
    <row r="1705" spans="1:171" s="117" customFormat="1" ht="16.5" x14ac:dyDescent="0.3">
      <c r="A1705" s="291"/>
      <c r="B1705" s="243"/>
      <c r="C1705" s="341" t="s">
        <v>358</v>
      </c>
      <c r="D1705" s="341"/>
      <c r="E1705" s="341"/>
      <c r="F1705" s="341"/>
      <c r="G1705" s="341"/>
      <c r="H1705" s="341"/>
      <c r="I1705" s="341"/>
      <c r="J1705" s="341"/>
      <c r="K1705" s="341"/>
      <c r="L1705" s="292">
        <v>20024.54</v>
      </c>
      <c r="M1705" s="293"/>
      <c r="N1705" s="294">
        <v>990213.83</v>
      </c>
      <c r="O1705" s="295"/>
      <c r="P1705" s="295"/>
      <c r="Q1705" s="295"/>
      <c r="FM1705" s="231"/>
      <c r="FN1705" s="164" t="s">
        <v>358</v>
      </c>
      <c r="FO1705" s="231"/>
    </row>
    <row r="1706" spans="1:171" s="117" customFormat="1" ht="16.5" x14ac:dyDescent="0.3">
      <c r="A1706" s="291"/>
      <c r="B1706" s="243"/>
      <c r="C1706" s="341" t="s">
        <v>359</v>
      </c>
      <c r="D1706" s="341"/>
      <c r="E1706" s="341"/>
      <c r="F1706" s="341"/>
      <c r="G1706" s="341"/>
      <c r="H1706" s="341"/>
      <c r="I1706" s="341"/>
      <c r="J1706" s="341"/>
      <c r="K1706" s="341"/>
      <c r="L1706" s="292">
        <v>10638.09</v>
      </c>
      <c r="M1706" s="293"/>
      <c r="N1706" s="294">
        <v>526053.15</v>
      </c>
      <c r="O1706" s="295"/>
      <c r="P1706" s="295"/>
      <c r="Q1706" s="295"/>
      <c r="FM1706" s="231"/>
      <c r="FN1706" s="164" t="s">
        <v>359</v>
      </c>
      <c r="FO1706" s="231"/>
    </row>
    <row r="1707" spans="1:171" s="117" customFormat="1" ht="16.5" x14ac:dyDescent="0.3">
      <c r="A1707" s="291"/>
      <c r="B1707" s="299"/>
      <c r="C1707" s="340" t="s">
        <v>936</v>
      </c>
      <c r="D1707" s="340"/>
      <c r="E1707" s="340"/>
      <c r="F1707" s="340"/>
      <c r="G1707" s="340"/>
      <c r="H1707" s="340"/>
      <c r="I1707" s="340"/>
      <c r="J1707" s="340"/>
      <c r="K1707" s="340"/>
      <c r="L1707" s="300">
        <v>1062163.1100000001</v>
      </c>
      <c r="M1707" s="301"/>
      <c r="N1707" s="302">
        <v>11655431.67</v>
      </c>
      <c r="O1707" s="295"/>
      <c r="P1707" s="295"/>
      <c r="Q1707" s="295"/>
      <c r="FM1707" s="231"/>
      <c r="FO1707" s="231" t="s">
        <v>936</v>
      </c>
    </row>
    <row r="1708" spans="1:171" s="117" customFormat="1" ht="16.5" x14ac:dyDescent="0.3">
      <c r="A1708" s="291"/>
      <c r="B1708" s="243"/>
      <c r="C1708" s="341" t="s">
        <v>937</v>
      </c>
      <c r="D1708" s="341"/>
      <c r="E1708" s="341"/>
      <c r="F1708" s="341"/>
      <c r="G1708" s="341"/>
      <c r="H1708" s="341"/>
      <c r="I1708" s="341"/>
      <c r="J1708" s="341"/>
      <c r="K1708" s="341"/>
      <c r="L1708" s="292">
        <v>29740.57</v>
      </c>
      <c r="M1708" s="293"/>
      <c r="N1708" s="294">
        <v>326352.09000000003</v>
      </c>
      <c r="O1708" s="295"/>
      <c r="P1708" s="295"/>
      <c r="Q1708" s="295"/>
      <c r="FM1708" s="231"/>
      <c r="FN1708" s="164" t="s">
        <v>937</v>
      </c>
      <c r="FO1708" s="231"/>
    </row>
    <row r="1709" spans="1:171" s="117" customFormat="1" ht="16.5" x14ac:dyDescent="0.3">
      <c r="A1709" s="291"/>
      <c r="B1709" s="299"/>
      <c r="C1709" s="340" t="s">
        <v>935</v>
      </c>
      <c r="D1709" s="340"/>
      <c r="E1709" s="340"/>
      <c r="F1709" s="340"/>
      <c r="G1709" s="340"/>
      <c r="H1709" s="340"/>
      <c r="I1709" s="340"/>
      <c r="J1709" s="340"/>
      <c r="K1709" s="340"/>
      <c r="L1709" s="300">
        <v>1091903.68</v>
      </c>
      <c r="M1709" s="301"/>
      <c r="N1709" s="302">
        <v>11981783.76</v>
      </c>
      <c r="O1709" s="295"/>
      <c r="P1709" s="295"/>
      <c r="Q1709" s="295"/>
      <c r="FM1709" s="231"/>
      <c r="FO1709" s="231" t="s">
        <v>935</v>
      </c>
    </row>
    <row r="1710" spans="1:171" s="117" customFormat="1" ht="16.5" x14ac:dyDescent="0.3">
      <c r="A1710" s="291"/>
      <c r="B1710" s="243"/>
      <c r="C1710" s="341" t="s">
        <v>938</v>
      </c>
      <c r="D1710" s="341"/>
      <c r="E1710" s="341"/>
      <c r="F1710" s="341"/>
      <c r="G1710" s="341"/>
      <c r="H1710" s="341"/>
      <c r="I1710" s="341"/>
      <c r="J1710" s="341"/>
      <c r="K1710" s="341"/>
      <c r="L1710" s="292">
        <v>26205.69</v>
      </c>
      <c r="M1710" s="293"/>
      <c r="N1710" s="294">
        <v>287562.81</v>
      </c>
      <c r="O1710" s="295"/>
      <c r="P1710" s="295"/>
      <c r="Q1710" s="295"/>
      <c r="FM1710" s="231"/>
      <c r="FN1710" s="164" t="s">
        <v>938</v>
      </c>
      <c r="FO1710" s="231"/>
    </row>
    <row r="1711" spans="1:171" s="117" customFormat="1" ht="16.5" x14ac:dyDescent="0.3">
      <c r="A1711" s="291"/>
      <c r="B1711" s="299"/>
      <c r="C1711" s="340" t="s">
        <v>935</v>
      </c>
      <c r="D1711" s="340"/>
      <c r="E1711" s="340"/>
      <c r="F1711" s="340"/>
      <c r="G1711" s="340"/>
      <c r="H1711" s="340"/>
      <c r="I1711" s="340"/>
      <c r="J1711" s="340"/>
      <c r="K1711" s="340"/>
      <c r="L1711" s="300">
        <v>1118109.3700000001</v>
      </c>
      <c r="M1711" s="301"/>
      <c r="N1711" s="302">
        <v>12269346.57</v>
      </c>
      <c r="O1711" s="295"/>
      <c r="P1711" s="295"/>
      <c r="Q1711" s="295"/>
      <c r="FM1711" s="231"/>
      <c r="FO1711" s="231" t="s">
        <v>935</v>
      </c>
    </row>
    <row r="1712" spans="1:171" s="117" customFormat="1" ht="16.5" x14ac:dyDescent="0.3">
      <c r="A1712" s="291"/>
      <c r="B1712" s="299"/>
      <c r="C1712" s="340" t="s">
        <v>939</v>
      </c>
      <c r="D1712" s="340"/>
      <c r="E1712" s="340"/>
      <c r="F1712" s="340"/>
      <c r="G1712" s="340"/>
      <c r="H1712" s="340"/>
      <c r="I1712" s="340"/>
      <c r="J1712" s="340"/>
      <c r="K1712" s="340"/>
      <c r="L1712" s="300">
        <v>1120157.6299999999</v>
      </c>
      <c r="M1712" s="301"/>
      <c r="N1712" s="302">
        <v>12370632.83</v>
      </c>
      <c r="O1712" s="295"/>
      <c r="P1712" s="295"/>
      <c r="Q1712" s="295"/>
      <c r="FM1712" s="231"/>
      <c r="FO1712" s="231" t="s">
        <v>939</v>
      </c>
    </row>
    <row r="1713" spans="1:235" s="117" customFormat="1" ht="16.5" x14ac:dyDescent="0.3">
      <c r="A1713" s="291"/>
      <c r="B1713" s="243"/>
      <c r="C1713" s="341" t="s">
        <v>364</v>
      </c>
      <c r="D1713" s="341"/>
      <c r="E1713" s="341"/>
      <c r="F1713" s="341"/>
      <c r="G1713" s="341"/>
      <c r="H1713" s="341"/>
      <c r="I1713" s="341"/>
      <c r="J1713" s="341"/>
      <c r="K1713" s="341"/>
      <c r="L1713" s="292">
        <v>224031.53</v>
      </c>
      <c r="M1713" s="293"/>
      <c r="N1713" s="294">
        <v>2474126.5699999998</v>
      </c>
      <c r="O1713" s="295"/>
      <c r="P1713" s="295"/>
      <c r="Q1713" s="295"/>
      <c r="FM1713" s="231"/>
      <c r="FO1713" s="231"/>
      <c r="FP1713" s="164" t="s">
        <v>364</v>
      </c>
    </row>
    <row r="1714" spans="1:235" s="117" customFormat="1" ht="16.5" x14ac:dyDescent="0.3">
      <c r="A1714" s="291"/>
      <c r="B1714" s="299"/>
      <c r="C1714" s="340" t="s">
        <v>365</v>
      </c>
      <c r="D1714" s="340"/>
      <c r="E1714" s="340"/>
      <c r="F1714" s="340"/>
      <c r="G1714" s="340"/>
      <c r="H1714" s="340"/>
      <c r="I1714" s="340"/>
      <c r="J1714" s="340"/>
      <c r="K1714" s="340"/>
      <c r="L1714" s="300">
        <v>1344189.16</v>
      </c>
      <c r="M1714" s="301"/>
      <c r="N1714" s="302">
        <v>14844759.4</v>
      </c>
      <c r="O1714" s="295"/>
      <c r="P1714" s="295"/>
      <c r="Q1714" s="295"/>
      <c r="FM1714" s="231"/>
      <c r="FO1714" s="231"/>
      <c r="FQ1714" s="231" t="s">
        <v>365</v>
      </c>
    </row>
    <row r="1715" spans="1:235" s="117" customFormat="1" ht="1.5" customHeight="1" x14ac:dyDescent="0.25">
      <c r="B1715" s="281"/>
      <c r="C1715" s="279"/>
      <c r="D1715" s="279"/>
      <c r="E1715" s="279"/>
      <c r="F1715" s="279"/>
      <c r="G1715" s="279"/>
      <c r="H1715" s="279"/>
      <c r="I1715" s="279"/>
      <c r="J1715" s="279"/>
      <c r="K1715" s="279"/>
      <c r="L1715" s="300"/>
      <c r="M1715" s="303"/>
      <c r="N1715" s="304"/>
    </row>
    <row r="1716" spans="1:235" s="117" customFormat="1" ht="26.25" customHeight="1" x14ac:dyDescent="0.25">
      <c r="A1716" s="305"/>
      <c r="B1716" s="306"/>
      <c r="C1716" s="306"/>
      <c r="D1716" s="306"/>
      <c r="E1716" s="306"/>
      <c r="F1716" s="306"/>
      <c r="G1716" s="306"/>
      <c r="H1716" s="306"/>
      <c r="I1716" s="306"/>
      <c r="J1716" s="306"/>
      <c r="K1716" s="306"/>
      <c r="L1716" s="306"/>
      <c r="M1716" s="306"/>
      <c r="N1716" s="306"/>
    </row>
    <row r="1717" spans="1:235" s="216" customFormat="1" ht="15" x14ac:dyDescent="0.25">
      <c r="A1717" s="197"/>
      <c r="B1717" s="307" t="s">
        <v>366</v>
      </c>
      <c r="C1717" s="338"/>
      <c r="D1717" s="338"/>
      <c r="E1717" s="338"/>
      <c r="F1717" s="338"/>
      <c r="G1717" s="338"/>
      <c r="H1717" s="339" t="s">
        <v>940</v>
      </c>
      <c r="I1717" s="339"/>
      <c r="J1717" s="339"/>
      <c r="K1717" s="339"/>
      <c r="L1717" s="339"/>
      <c r="M1717" s="117"/>
      <c r="N1717" s="117"/>
      <c r="O1717" s="117"/>
      <c r="P1717" s="117"/>
      <c r="Q1717" s="117"/>
      <c r="R1717" s="117"/>
      <c r="S1717" s="117"/>
      <c r="T1717" s="117"/>
      <c r="U1717" s="117"/>
      <c r="V1717" s="117"/>
      <c r="W1717" s="117"/>
      <c r="X1717" s="117"/>
      <c r="Y1717" s="202"/>
      <c r="Z1717" s="202"/>
      <c r="AA1717" s="202"/>
      <c r="AB1717" s="202"/>
      <c r="AC1717" s="202"/>
      <c r="AD1717" s="202"/>
      <c r="AE1717" s="202"/>
      <c r="AF1717" s="202"/>
      <c r="AG1717" s="202"/>
      <c r="AH1717" s="202"/>
      <c r="AI1717" s="202"/>
      <c r="AJ1717" s="202"/>
      <c r="AK1717" s="202"/>
      <c r="AL1717" s="202"/>
      <c r="AM1717" s="202"/>
      <c r="AN1717" s="202"/>
      <c r="AO1717" s="202"/>
      <c r="AP1717" s="202"/>
      <c r="AQ1717" s="202"/>
      <c r="AR1717" s="202"/>
      <c r="AS1717" s="202"/>
      <c r="AT1717" s="202"/>
      <c r="AU1717" s="202"/>
      <c r="AV1717" s="202"/>
      <c r="AW1717" s="202"/>
      <c r="AX1717" s="202"/>
      <c r="AY1717" s="202"/>
      <c r="AZ1717" s="202"/>
      <c r="BA1717" s="202"/>
      <c r="BB1717" s="202"/>
      <c r="BC1717" s="202"/>
      <c r="BD1717" s="202"/>
      <c r="BE1717" s="202"/>
      <c r="BF1717" s="202"/>
      <c r="BG1717" s="202"/>
      <c r="BH1717" s="202"/>
      <c r="BI1717" s="202"/>
      <c r="BJ1717" s="202"/>
      <c r="BK1717" s="202"/>
      <c r="BL1717" s="202"/>
      <c r="BM1717" s="202"/>
      <c r="BN1717" s="202"/>
      <c r="BO1717" s="202"/>
      <c r="BP1717" s="202"/>
      <c r="BQ1717" s="202"/>
      <c r="BR1717" s="202"/>
      <c r="BS1717" s="202"/>
      <c r="BT1717" s="202"/>
      <c r="BU1717" s="202"/>
      <c r="BV1717" s="202"/>
      <c r="BW1717" s="202"/>
      <c r="BX1717" s="202"/>
      <c r="BY1717" s="202"/>
      <c r="BZ1717" s="202"/>
      <c r="CA1717" s="202"/>
      <c r="CB1717" s="202"/>
      <c r="CC1717" s="202"/>
      <c r="CD1717" s="202"/>
      <c r="CE1717" s="202"/>
      <c r="CF1717" s="202"/>
      <c r="CG1717" s="202"/>
      <c r="CH1717" s="202"/>
      <c r="CI1717" s="202"/>
      <c r="CJ1717" s="202"/>
      <c r="CK1717" s="202"/>
      <c r="CL1717" s="202"/>
      <c r="CM1717" s="202"/>
      <c r="CN1717" s="202"/>
      <c r="CO1717" s="202"/>
      <c r="CP1717" s="202"/>
      <c r="CQ1717" s="202"/>
      <c r="CR1717" s="202"/>
      <c r="CS1717" s="202"/>
      <c r="CT1717" s="202"/>
      <c r="CU1717" s="202"/>
      <c r="CV1717" s="202"/>
      <c r="CW1717" s="202"/>
      <c r="CX1717" s="202"/>
      <c r="CY1717" s="202"/>
      <c r="CZ1717" s="202"/>
      <c r="DA1717" s="202"/>
      <c r="DB1717" s="202"/>
      <c r="DC1717" s="202"/>
      <c r="DD1717" s="202"/>
      <c r="DE1717" s="202"/>
      <c r="DF1717" s="202"/>
      <c r="DG1717" s="202"/>
      <c r="DH1717" s="202"/>
      <c r="DI1717" s="202"/>
      <c r="DJ1717" s="202"/>
      <c r="DK1717" s="202"/>
      <c r="DL1717" s="202"/>
      <c r="DM1717" s="202"/>
      <c r="DN1717" s="202"/>
      <c r="DO1717" s="202"/>
      <c r="DP1717" s="202"/>
      <c r="DQ1717" s="202"/>
      <c r="DR1717" s="202"/>
      <c r="DS1717" s="202"/>
      <c r="DT1717" s="202"/>
      <c r="DU1717" s="202"/>
      <c r="DV1717" s="202"/>
      <c r="DW1717" s="202"/>
      <c r="DX1717" s="202"/>
      <c r="DY1717" s="202"/>
      <c r="DZ1717" s="202"/>
      <c r="EA1717" s="202"/>
      <c r="EB1717" s="202"/>
      <c r="EC1717" s="202"/>
      <c r="ED1717" s="202"/>
      <c r="EE1717" s="202"/>
      <c r="EF1717" s="202"/>
      <c r="EG1717" s="202"/>
      <c r="EH1717" s="202"/>
      <c r="EI1717" s="202"/>
      <c r="EJ1717" s="202"/>
      <c r="EK1717" s="202"/>
      <c r="EL1717" s="202"/>
      <c r="EM1717" s="202"/>
      <c r="EN1717" s="202"/>
      <c r="EO1717" s="202"/>
      <c r="EP1717" s="202"/>
      <c r="EQ1717" s="202"/>
      <c r="ER1717" s="202"/>
      <c r="ES1717" s="202"/>
      <c r="ET1717" s="202"/>
      <c r="EU1717" s="202"/>
      <c r="EV1717" s="202"/>
      <c r="EW1717" s="202"/>
      <c r="EX1717" s="202"/>
      <c r="EY1717" s="202"/>
      <c r="EZ1717" s="202"/>
      <c r="FA1717" s="202"/>
      <c r="FB1717" s="202"/>
      <c r="FC1717" s="202"/>
      <c r="FD1717" s="202"/>
      <c r="FE1717" s="202"/>
      <c r="FF1717" s="202"/>
      <c r="FG1717" s="202"/>
      <c r="FH1717" s="202"/>
      <c r="FI1717" s="202"/>
      <c r="FJ1717" s="202"/>
      <c r="FK1717" s="202"/>
      <c r="FL1717" s="202"/>
      <c r="FM1717" s="202"/>
      <c r="FN1717" s="202"/>
      <c r="FO1717" s="202"/>
      <c r="FP1717" s="202"/>
      <c r="FQ1717" s="202"/>
      <c r="FR1717" s="202" t="s">
        <v>9</v>
      </c>
      <c r="FS1717" s="202" t="s">
        <v>9</v>
      </c>
      <c r="FT1717" s="202" t="s">
        <v>9</v>
      </c>
      <c r="FU1717" s="202" t="s">
        <v>9</v>
      </c>
      <c r="FV1717" s="202" t="s">
        <v>9</v>
      </c>
      <c r="FW1717" s="202" t="s">
        <v>940</v>
      </c>
      <c r="FX1717" s="202" t="s">
        <v>9</v>
      </c>
      <c r="FY1717" s="202" t="s">
        <v>9</v>
      </c>
      <c r="FZ1717" s="202" t="s">
        <v>9</v>
      </c>
      <c r="GA1717" s="202" t="s">
        <v>9</v>
      </c>
      <c r="GB1717" s="202"/>
      <c r="GC1717" s="202"/>
      <c r="GD1717" s="202"/>
      <c r="GE1717" s="202"/>
      <c r="GF1717" s="202"/>
      <c r="GG1717" s="202"/>
      <c r="GH1717" s="202"/>
      <c r="GI1717" s="202"/>
      <c r="GJ1717" s="202"/>
      <c r="GK1717" s="202"/>
      <c r="GL1717" s="202"/>
      <c r="GM1717" s="202"/>
      <c r="GN1717" s="202"/>
      <c r="GO1717" s="202"/>
      <c r="GP1717" s="202"/>
      <c r="GQ1717" s="202"/>
      <c r="GR1717" s="202"/>
      <c r="GS1717" s="202"/>
      <c r="GT1717" s="202"/>
      <c r="GU1717" s="202"/>
      <c r="GV1717" s="202"/>
      <c r="GW1717" s="202"/>
      <c r="GX1717" s="202"/>
      <c r="GY1717" s="202"/>
      <c r="GZ1717" s="202"/>
      <c r="HA1717" s="202"/>
      <c r="HB1717" s="202"/>
      <c r="HC1717" s="202"/>
      <c r="HD1717" s="202"/>
      <c r="HE1717" s="202"/>
      <c r="HF1717" s="202"/>
      <c r="HG1717" s="202"/>
      <c r="HH1717" s="202"/>
      <c r="HI1717" s="202"/>
      <c r="HJ1717" s="202"/>
      <c r="HK1717" s="202"/>
      <c r="HL1717" s="202"/>
      <c r="HM1717" s="202"/>
      <c r="HN1717" s="202"/>
      <c r="HO1717" s="202"/>
      <c r="HP1717" s="202"/>
      <c r="HQ1717" s="202"/>
      <c r="HR1717" s="202"/>
      <c r="HS1717" s="202"/>
      <c r="HT1717" s="202"/>
      <c r="HU1717" s="202"/>
      <c r="HV1717" s="202"/>
      <c r="HW1717" s="202"/>
      <c r="HX1717" s="202"/>
      <c r="HY1717" s="202"/>
      <c r="HZ1717" s="202"/>
      <c r="IA1717" s="202"/>
    </row>
    <row r="1718" spans="1:235" s="308" customFormat="1" ht="16.5" customHeight="1" x14ac:dyDescent="0.25">
      <c r="A1718" s="201"/>
      <c r="B1718" s="307"/>
      <c r="C1718" s="337" t="s">
        <v>367</v>
      </c>
      <c r="D1718" s="337"/>
      <c r="E1718" s="337"/>
      <c r="F1718" s="337"/>
      <c r="G1718" s="337"/>
      <c r="H1718" s="337"/>
      <c r="I1718" s="337"/>
      <c r="J1718" s="337"/>
      <c r="K1718" s="337"/>
      <c r="L1718" s="337"/>
      <c r="Y1718" s="309"/>
      <c r="Z1718" s="309"/>
      <c r="AA1718" s="309"/>
      <c r="AB1718" s="309"/>
      <c r="AC1718" s="309"/>
      <c r="AD1718" s="309"/>
      <c r="AE1718" s="309"/>
      <c r="AF1718" s="309"/>
      <c r="AG1718" s="309"/>
      <c r="AH1718" s="309"/>
      <c r="AI1718" s="309"/>
      <c r="AJ1718" s="309"/>
      <c r="AK1718" s="309"/>
      <c r="AL1718" s="309"/>
      <c r="AM1718" s="309"/>
      <c r="AN1718" s="309"/>
      <c r="AO1718" s="309"/>
      <c r="AP1718" s="309"/>
      <c r="AQ1718" s="309"/>
      <c r="AR1718" s="309"/>
      <c r="AS1718" s="309"/>
      <c r="AT1718" s="309"/>
      <c r="AU1718" s="309"/>
      <c r="AV1718" s="309"/>
      <c r="AW1718" s="309"/>
      <c r="AX1718" s="309"/>
      <c r="AY1718" s="309"/>
      <c r="AZ1718" s="309"/>
      <c r="BA1718" s="309"/>
      <c r="BB1718" s="309"/>
      <c r="BC1718" s="309"/>
      <c r="BD1718" s="309"/>
      <c r="BE1718" s="309"/>
      <c r="BF1718" s="309"/>
      <c r="BG1718" s="309"/>
      <c r="BH1718" s="309"/>
      <c r="BI1718" s="309"/>
      <c r="BJ1718" s="309"/>
      <c r="BK1718" s="309"/>
      <c r="BL1718" s="309"/>
      <c r="BM1718" s="309"/>
      <c r="BN1718" s="309"/>
      <c r="BO1718" s="309"/>
      <c r="BP1718" s="309"/>
      <c r="BQ1718" s="309"/>
      <c r="BR1718" s="309"/>
      <c r="BS1718" s="309"/>
      <c r="BT1718" s="309"/>
      <c r="BU1718" s="309"/>
      <c r="BV1718" s="309"/>
      <c r="BW1718" s="309"/>
      <c r="BX1718" s="309"/>
      <c r="BY1718" s="309"/>
      <c r="BZ1718" s="309"/>
      <c r="CA1718" s="309"/>
      <c r="CB1718" s="309"/>
      <c r="CC1718" s="309"/>
      <c r="CD1718" s="309"/>
      <c r="CE1718" s="309"/>
      <c r="CF1718" s="309"/>
      <c r="CG1718" s="309"/>
      <c r="CH1718" s="309"/>
      <c r="CI1718" s="309"/>
      <c r="CJ1718" s="309"/>
      <c r="CK1718" s="309"/>
      <c r="CL1718" s="309"/>
      <c r="CM1718" s="309"/>
      <c r="CN1718" s="309"/>
      <c r="CO1718" s="309"/>
      <c r="CP1718" s="309"/>
      <c r="CQ1718" s="309"/>
      <c r="CR1718" s="309"/>
      <c r="CS1718" s="309"/>
      <c r="CT1718" s="309"/>
      <c r="CU1718" s="309"/>
      <c r="CV1718" s="309"/>
      <c r="CW1718" s="309"/>
      <c r="CX1718" s="309"/>
      <c r="CY1718" s="309"/>
      <c r="CZ1718" s="309"/>
      <c r="DA1718" s="309"/>
      <c r="DB1718" s="309"/>
      <c r="DC1718" s="309"/>
      <c r="DD1718" s="309"/>
      <c r="DE1718" s="309"/>
      <c r="DF1718" s="309"/>
      <c r="DG1718" s="309"/>
      <c r="DH1718" s="309"/>
      <c r="DI1718" s="309"/>
      <c r="DJ1718" s="309"/>
      <c r="DK1718" s="309"/>
      <c r="DL1718" s="309"/>
      <c r="DM1718" s="309"/>
      <c r="DN1718" s="309"/>
      <c r="DO1718" s="309"/>
      <c r="DP1718" s="309"/>
      <c r="DQ1718" s="309"/>
      <c r="DR1718" s="309"/>
      <c r="DS1718" s="309"/>
      <c r="DT1718" s="309"/>
      <c r="DU1718" s="309"/>
      <c r="DV1718" s="309"/>
      <c r="DW1718" s="309"/>
      <c r="DX1718" s="309"/>
      <c r="DY1718" s="309"/>
      <c r="DZ1718" s="309"/>
      <c r="EA1718" s="309"/>
      <c r="EB1718" s="309"/>
      <c r="EC1718" s="309"/>
      <c r="ED1718" s="309"/>
      <c r="EE1718" s="309"/>
      <c r="EF1718" s="309"/>
      <c r="EG1718" s="309"/>
      <c r="EH1718" s="309"/>
      <c r="EI1718" s="309"/>
      <c r="EJ1718" s="309"/>
      <c r="EK1718" s="309"/>
      <c r="EL1718" s="309"/>
      <c r="EM1718" s="309"/>
      <c r="EN1718" s="309"/>
      <c r="EO1718" s="309"/>
      <c r="EP1718" s="309"/>
      <c r="EQ1718" s="309"/>
      <c r="ER1718" s="309"/>
      <c r="ES1718" s="309"/>
      <c r="ET1718" s="309"/>
      <c r="EU1718" s="309"/>
      <c r="EV1718" s="309"/>
      <c r="EW1718" s="309"/>
      <c r="EX1718" s="309"/>
      <c r="EY1718" s="309"/>
      <c r="EZ1718" s="309"/>
      <c r="FA1718" s="309"/>
      <c r="FB1718" s="309"/>
      <c r="FC1718" s="309"/>
      <c r="FD1718" s="309"/>
      <c r="FE1718" s="309"/>
      <c r="FF1718" s="309"/>
      <c r="FG1718" s="309"/>
      <c r="FH1718" s="309"/>
      <c r="FI1718" s="309"/>
      <c r="FJ1718" s="309"/>
      <c r="FK1718" s="309"/>
      <c r="FL1718" s="309"/>
      <c r="FM1718" s="309"/>
      <c r="FN1718" s="309"/>
      <c r="FO1718" s="309"/>
      <c r="FP1718" s="309"/>
      <c r="FQ1718" s="309"/>
      <c r="FR1718" s="309"/>
      <c r="FS1718" s="309"/>
      <c r="FT1718" s="309"/>
      <c r="FU1718" s="309"/>
      <c r="FV1718" s="309"/>
      <c r="FW1718" s="309"/>
      <c r="FX1718" s="309"/>
      <c r="FY1718" s="309"/>
      <c r="FZ1718" s="309"/>
      <c r="GA1718" s="309"/>
      <c r="GB1718" s="309"/>
      <c r="GC1718" s="309"/>
      <c r="GD1718" s="309"/>
      <c r="GE1718" s="309"/>
      <c r="GF1718" s="309"/>
      <c r="GG1718" s="309"/>
      <c r="GH1718" s="309"/>
      <c r="GI1718" s="309"/>
      <c r="GJ1718" s="309"/>
      <c r="GK1718" s="309"/>
      <c r="GL1718" s="309"/>
      <c r="GM1718" s="309"/>
      <c r="GN1718" s="309"/>
      <c r="GO1718" s="309"/>
      <c r="GP1718" s="309"/>
      <c r="GQ1718" s="309"/>
      <c r="GR1718" s="309"/>
      <c r="GS1718" s="309"/>
      <c r="GT1718" s="309"/>
      <c r="GU1718" s="309"/>
      <c r="GV1718" s="309"/>
      <c r="GW1718" s="309"/>
      <c r="GX1718" s="309"/>
      <c r="GY1718" s="309"/>
      <c r="GZ1718" s="309"/>
      <c r="HA1718" s="309"/>
      <c r="HB1718" s="309"/>
      <c r="HC1718" s="309"/>
      <c r="HD1718" s="309"/>
      <c r="HE1718" s="309"/>
      <c r="HF1718" s="309"/>
      <c r="HG1718" s="309"/>
      <c r="HH1718" s="309"/>
      <c r="HI1718" s="309"/>
      <c r="HJ1718" s="309"/>
      <c r="HK1718" s="309"/>
      <c r="HL1718" s="309"/>
      <c r="HM1718" s="309"/>
      <c r="HN1718" s="309"/>
      <c r="HO1718" s="309"/>
      <c r="HP1718" s="309"/>
      <c r="HQ1718" s="309"/>
      <c r="HR1718" s="309"/>
      <c r="HS1718" s="309"/>
      <c r="HT1718" s="309"/>
      <c r="HU1718" s="309"/>
      <c r="HV1718" s="309"/>
      <c r="HW1718" s="309"/>
      <c r="HX1718" s="309"/>
      <c r="HY1718" s="309"/>
      <c r="HZ1718" s="309"/>
      <c r="IA1718" s="309"/>
    </row>
    <row r="1719" spans="1:235" s="216" customFormat="1" ht="15" x14ac:dyDescent="0.25">
      <c r="A1719" s="197"/>
      <c r="B1719" s="307" t="s">
        <v>368</v>
      </c>
      <c r="C1719" s="338"/>
      <c r="D1719" s="338"/>
      <c r="E1719" s="338"/>
      <c r="F1719" s="338"/>
      <c r="G1719" s="338"/>
      <c r="H1719" s="339"/>
      <c r="I1719" s="339"/>
      <c r="J1719" s="339"/>
      <c r="K1719" s="339"/>
      <c r="L1719" s="339"/>
      <c r="M1719" s="117"/>
      <c r="N1719" s="117"/>
      <c r="O1719" s="117"/>
      <c r="P1719" s="117"/>
      <c r="Q1719" s="117"/>
      <c r="R1719" s="117"/>
      <c r="S1719" s="117"/>
      <c r="T1719" s="117"/>
      <c r="U1719" s="117"/>
      <c r="V1719" s="117"/>
      <c r="W1719" s="117"/>
      <c r="X1719" s="117"/>
      <c r="Y1719" s="202"/>
      <c r="Z1719" s="202"/>
      <c r="AA1719" s="202"/>
      <c r="AB1719" s="202"/>
      <c r="AC1719" s="202"/>
      <c r="AD1719" s="202"/>
      <c r="AE1719" s="202"/>
      <c r="AF1719" s="202"/>
      <c r="AG1719" s="202"/>
      <c r="AH1719" s="202"/>
      <c r="AI1719" s="202"/>
      <c r="AJ1719" s="202"/>
      <c r="AK1719" s="202"/>
      <c r="AL1719" s="202"/>
      <c r="AM1719" s="202"/>
      <c r="AN1719" s="202"/>
      <c r="AO1719" s="202"/>
      <c r="AP1719" s="202"/>
      <c r="AQ1719" s="202"/>
      <c r="AR1719" s="202"/>
      <c r="AS1719" s="202"/>
      <c r="AT1719" s="202"/>
      <c r="AU1719" s="202"/>
      <c r="AV1719" s="202"/>
      <c r="AW1719" s="202"/>
      <c r="AX1719" s="202"/>
      <c r="AY1719" s="202"/>
      <c r="AZ1719" s="202"/>
      <c r="BA1719" s="202"/>
      <c r="BB1719" s="202"/>
      <c r="BC1719" s="202"/>
      <c r="BD1719" s="202"/>
      <c r="BE1719" s="202"/>
      <c r="BF1719" s="202"/>
      <c r="BG1719" s="202"/>
      <c r="BH1719" s="202"/>
      <c r="BI1719" s="202"/>
      <c r="BJ1719" s="202"/>
      <c r="BK1719" s="202"/>
      <c r="BL1719" s="202"/>
      <c r="BM1719" s="202"/>
      <c r="BN1719" s="202"/>
      <c r="BO1719" s="202"/>
      <c r="BP1719" s="202"/>
      <c r="BQ1719" s="202"/>
      <c r="BR1719" s="202"/>
      <c r="BS1719" s="202"/>
      <c r="BT1719" s="202"/>
      <c r="BU1719" s="202"/>
      <c r="BV1719" s="202"/>
      <c r="BW1719" s="202"/>
      <c r="BX1719" s="202"/>
      <c r="BY1719" s="202"/>
      <c r="BZ1719" s="202"/>
      <c r="CA1719" s="202"/>
      <c r="CB1719" s="202"/>
      <c r="CC1719" s="202"/>
      <c r="CD1719" s="202"/>
      <c r="CE1719" s="202"/>
      <c r="CF1719" s="202"/>
      <c r="CG1719" s="202"/>
      <c r="CH1719" s="202"/>
      <c r="CI1719" s="202"/>
      <c r="CJ1719" s="202"/>
      <c r="CK1719" s="202"/>
      <c r="CL1719" s="202"/>
      <c r="CM1719" s="202"/>
      <c r="CN1719" s="202"/>
      <c r="CO1719" s="202"/>
      <c r="CP1719" s="202"/>
      <c r="CQ1719" s="202"/>
      <c r="CR1719" s="202"/>
      <c r="CS1719" s="202"/>
      <c r="CT1719" s="202"/>
      <c r="CU1719" s="202"/>
      <c r="CV1719" s="202"/>
      <c r="CW1719" s="202"/>
      <c r="CX1719" s="202"/>
      <c r="CY1719" s="202"/>
      <c r="CZ1719" s="202"/>
      <c r="DA1719" s="202"/>
      <c r="DB1719" s="202"/>
      <c r="DC1719" s="202"/>
      <c r="DD1719" s="202"/>
      <c r="DE1719" s="202"/>
      <c r="DF1719" s="202"/>
      <c r="DG1719" s="202"/>
      <c r="DH1719" s="202"/>
      <c r="DI1719" s="202"/>
      <c r="DJ1719" s="202"/>
      <c r="DK1719" s="202"/>
      <c r="DL1719" s="202"/>
      <c r="DM1719" s="202"/>
      <c r="DN1719" s="202"/>
      <c r="DO1719" s="202"/>
      <c r="DP1719" s="202"/>
      <c r="DQ1719" s="202"/>
      <c r="DR1719" s="202"/>
      <c r="DS1719" s="202"/>
      <c r="DT1719" s="202"/>
      <c r="DU1719" s="202"/>
      <c r="DV1719" s="202"/>
      <c r="DW1719" s="202"/>
      <c r="DX1719" s="202"/>
      <c r="DY1719" s="202"/>
      <c r="DZ1719" s="202"/>
      <c r="EA1719" s="202"/>
      <c r="EB1719" s="202"/>
      <c r="EC1719" s="202"/>
      <c r="ED1719" s="202"/>
      <c r="EE1719" s="202"/>
      <c r="EF1719" s="202"/>
      <c r="EG1719" s="202"/>
      <c r="EH1719" s="202"/>
      <c r="EI1719" s="202"/>
      <c r="EJ1719" s="202"/>
      <c r="EK1719" s="202"/>
      <c r="EL1719" s="202"/>
      <c r="EM1719" s="202"/>
      <c r="EN1719" s="202"/>
      <c r="EO1719" s="202"/>
      <c r="EP1719" s="202"/>
      <c r="EQ1719" s="202"/>
      <c r="ER1719" s="202"/>
      <c r="ES1719" s="202"/>
      <c r="ET1719" s="202"/>
      <c r="EU1719" s="202"/>
      <c r="EV1719" s="202"/>
      <c r="EW1719" s="202"/>
      <c r="EX1719" s="202"/>
      <c r="EY1719" s="202"/>
      <c r="EZ1719" s="202"/>
      <c r="FA1719" s="202"/>
      <c r="FB1719" s="202"/>
      <c r="FC1719" s="202"/>
      <c r="FD1719" s="202"/>
      <c r="FE1719" s="202"/>
      <c r="FF1719" s="202"/>
      <c r="FG1719" s="202"/>
      <c r="FH1719" s="202"/>
      <c r="FI1719" s="202"/>
      <c r="FJ1719" s="202"/>
      <c r="FK1719" s="202"/>
      <c r="FL1719" s="202"/>
      <c r="FM1719" s="202"/>
      <c r="FN1719" s="202"/>
      <c r="FO1719" s="202"/>
      <c r="FP1719" s="202"/>
      <c r="FQ1719" s="202"/>
      <c r="FR1719" s="202"/>
      <c r="FS1719" s="202"/>
      <c r="FT1719" s="202"/>
      <c r="FU1719" s="202"/>
      <c r="FV1719" s="202"/>
      <c r="FW1719" s="202"/>
      <c r="FX1719" s="202"/>
      <c r="FY1719" s="202"/>
      <c r="FZ1719" s="202"/>
      <c r="GA1719" s="202"/>
      <c r="GB1719" s="202" t="s">
        <v>9</v>
      </c>
      <c r="GC1719" s="202" t="s">
        <v>9</v>
      </c>
      <c r="GD1719" s="202" t="s">
        <v>9</v>
      </c>
      <c r="GE1719" s="202" t="s">
        <v>9</v>
      </c>
      <c r="GF1719" s="202" t="s">
        <v>9</v>
      </c>
      <c r="GG1719" s="202" t="s">
        <v>9</v>
      </c>
      <c r="GH1719" s="202" t="s">
        <v>9</v>
      </c>
      <c r="GI1719" s="202" t="s">
        <v>9</v>
      </c>
      <c r="GJ1719" s="202" t="s">
        <v>9</v>
      </c>
      <c r="GK1719" s="202" t="s">
        <v>9</v>
      </c>
      <c r="GL1719" s="202"/>
      <c r="GM1719" s="202"/>
      <c r="GN1719" s="202"/>
      <c r="GO1719" s="202"/>
      <c r="GP1719" s="202"/>
      <c r="GQ1719" s="202"/>
      <c r="GR1719" s="202"/>
      <c r="GS1719" s="202"/>
      <c r="GT1719" s="202"/>
      <c r="GU1719" s="202"/>
      <c r="GV1719" s="202"/>
      <c r="GW1719" s="202"/>
      <c r="GX1719" s="202"/>
      <c r="GY1719" s="202"/>
      <c r="GZ1719" s="202"/>
      <c r="HA1719" s="202"/>
      <c r="HB1719" s="202"/>
      <c r="HC1719" s="202"/>
      <c r="HD1719" s="202"/>
      <c r="HE1719" s="202"/>
      <c r="HF1719" s="202"/>
      <c r="HG1719" s="202"/>
      <c r="HH1719" s="202"/>
      <c r="HI1719" s="202"/>
      <c r="HJ1719" s="202"/>
      <c r="HK1719" s="202"/>
      <c r="HL1719" s="202"/>
      <c r="HM1719" s="202"/>
      <c r="HN1719" s="202"/>
      <c r="HO1719" s="202"/>
      <c r="HP1719" s="202"/>
      <c r="HQ1719" s="202"/>
      <c r="HR1719" s="202"/>
      <c r="HS1719" s="202"/>
      <c r="HT1719" s="202"/>
      <c r="HU1719" s="202"/>
      <c r="HV1719" s="202"/>
      <c r="HW1719" s="202"/>
      <c r="HX1719" s="202"/>
      <c r="HY1719" s="202"/>
      <c r="HZ1719" s="202"/>
      <c r="IA1719" s="202"/>
    </row>
    <row r="1720" spans="1:235" s="308" customFormat="1" ht="16.5" customHeight="1" x14ac:dyDescent="0.25">
      <c r="A1720" s="201"/>
      <c r="C1720" s="337" t="s">
        <v>367</v>
      </c>
      <c r="D1720" s="337"/>
      <c r="E1720" s="337"/>
      <c r="F1720" s="337"/>
      <c r="G1720" s="337"/>
      <c r="H1720" s="337"/>
      <c r="I1720" s="337"/>
      <c r="J1720" s="337"/>
      <c r="K1720" s="337"/>
      <c r="L1720" s="337"/>
      <c r="Y1720" s="309"/>
      <c r="Z1720" s="309"/>
      <c r="AA1720" s="309"/>
      <c r="AB1720" s="309"/>
      <c r="AC1720" s="309"/>
      <c r="AD1720" s="309"/>
      <c r="AE1720" s="309"/>
      <c r="AF1720" s="309"/>
      <c r="AG1720" s="309"/>
      <c r="AH1720" s="309"/>
      <c r="AI1720" s="309"/>
      <c r="AJ1720" s="309"/>
      <c r="AK1720" s="309"/>
      <c r="AL1720" s="309"/>
      <c r="AM1720" s="309"/>
      <c r="AN1720" s="309"/>
      <c r="AO1720" s="309"/>
      <c r="AP1720" s="309"/>
      <c r="AQ1720" s="309"/>
      <c r="AR1720" s="309"/>
      <c r="AS1720" s="309"/>
      <c r="AT1720" s="309"/>
      <c r="AU1720" s="309"/>
      <c r="AV1720" s="309"/>
      <c r="AW1720" s="309"/>
      <c r="AX1720" s="309"/>
      <c r="AY1720" s="309"/>
      <c r="AZ1720" s="309"/>
      <c r="BA1720" s="309"/>
      <c r="BB1720" s="309"/>
      <c r="BC1720" s="309"/>
      <c r="BD1720" s="309"/>
      <c r="BE1720" s="309"/>
      <c r="BF1720" s="309"/>
      <c r="BG1720" s="309"/>
      <c r="BH1720" s="309"/>
      <c r="BI1720" s="309"/>
      <c r="BJ1720" s="309"/>
      <c r="BK1720" s="309"/>
      <c r="BL1720" s="309"/>
      <c r="BM1720" s="309"/>
      <c r="BN1720" s="309"/>
      <c r="BO1720" s="309"/>
      <c r="BP1720" s="309"/>
      <c r="BQ1720" s="309"/>
      <c r="BR1720" s="309"/>
      <c r="BS1720" s="309"/>
      <c r="BT1720" s="309"/>
      <c r="BU1720" s="309"/>
      <c r="BV1720" s="309"/>
      <c r="BW1720" s="309"/>
      <c r="BX1720" s="309"/>
      <c r="BY1720" s="309"/>
      <c r="BZ1720" s="309"/>
      <c r="CA1720" s="309"/>
      <c r="CB1720" s="309"/>
      <c r="CC1720" s="309"/>
      <c r="CD1720" s="309"/>
      <c r="CE1720" s="309"/>
      <c r="CF1720" s="309"/>
      <c r="CG1720" s="309"/>
      <c r="CH1720" s="309"/>
      <c r="CI1720" s="309"/>
      <c r="CJ1720" s="309"/>
      <c r="CK1720" s="309"/>
      <c r="CL1720" s="309"/>
      <c r="CM1720" s="309"/>
      <c r="CN1720" s="309"/>
      <c r="CO1720" s="309"/>
      <c r="CP1720" s="309"/>
      <c r="CQ1720" s="309"/>
      <c r="CR1720" s="309"/>
      <c r="CS1720" s="309"/>
      <c r="CT1720" s="309"/>
      <c r="CU1720" s="309"/>
      <c r="CV1720" s="309"/>
      <c r="CW1720" s="309"/>
      <c r="CX1720" s="309"/>
      <c r="CY1720" s="309"/>
      <c r="CZ1720" s="309"/>
      <c r="DA1720" s="309"/>
      <c r="DB1720" s="309"/>
      <c r="DC1720" s="309"/>
      <c r="DD1720" s="309"/>
      <c r="DE1720" s="309"/>
      <c r="DF1720" s="309"/>
      <c r="DG1720" s="309"/>
      <c r="DH1720" s="309"/>
      <c r="DI1720" s="309"/>
      <c r="DJ1720" s="309"/>
      <c r="DK1720" s="309"/>
      <c r="DL1720" s="309"/>
      <c r="DM1720" s="309"/>
      <c r="DN1720" s="309"/>
      <c r="DO1720" s="309"/>
      <c r="DP1720" s="309"/>
      <c r="DQ1720" s="309"/>
      <c r="DR1720" s="309"/>
      <c r="DS1720" s="309"/>
      <c r="DT1720" s="309"/>
      <c r="DU1720" s="309"/>
      <c r="DV1720" s="309"/>
      <c r="DW1720" s="309"/>
      <c r="DX1720" s="309"/>
      <c r="DY1720" s="309"/>
      <c r="DZ1720" s="309"/>
      <c r="EA1720" s="309"/>
      <c r="EB1720" s="309"/>
      <c r="EC1720" s="309"/>
      <c r="ED1720" s="309"/>
      <c r="EE1720" s="309"/>
      <c r="EF1720" s="309"/>
      <c r="EG1720" s="309"/>
      <c r="EH1720" s="309"/>
      <c r="EI1720" s="309"/>
      <c r="EJ1720" s="309"/>
      <c r="EK1720" s="309"/>
      <c r="EL1720" s="309"/>
      <c r="EM1720" s="309"/>
      <c r="EN1720" s="309"/>
      <c r="EO1720" s="309"/>
      <c r="EP1720" s="309"/>
      <c r="EQ1720" s="309"/>
      <c r="ER1720" s="309"/>
      <c r="ES1720" s="309"/>
      <c r="ET1720" s="309"/>
      <c r="EU1720" s="309"/>
      <c r="EV1720" s="309"/>
      <c r="EW1720" s="309"/>
      <c r="EX1720" s="309"/>
      <c r="EY1720" s="309"/>
      <c r="EZ1720" s="309"/>
      <c r="FA1720" s="309"/>
      <c r="FB1720" s="309"/>
      <c r="FC1720" s="309"/>
      <c r="FD1720" s="309"/>
      <c r="FE1720" s="309"/>
      <c r="FF1720" s="309"/>
      <c r="FG1720" s="309"/>
      <c r="FH1720" s="309"/>
      <c r="FI1720" s="309"/>
      <c r="FJ1720" s="309"/>
      <c r="FK1720" s="309"/>
      <c r="FL1720" s="309"/>
      <c r="FM1720" s="309"/>
      <c r="FN1720" s="309"/>
      <c r="FO1720" s="309"/>
      <c r="FP1720" s="309"/>
      <c r="FQ1720" s="309"/>
      <c r="FR1720" s="309"/>
      <c r="FS1720" s="309"/>
      <c r="FT1720" s="309"/>
      <c r="FU1720" s="309"/>
      <c r="FV1720" s="309"/>
      <c r="FW1720" s="309"/>
      <c r="FX1720" s="309"/>
      <c r="FY1720" s="309"/>
      <c r="FZ1720" s="309"/>
      <c r="GA1720" s="309"/>
      <c r="GB1720" s="309"/>
      <c r="GC1720" s="309"/>
      <c r="GD1720" s="309"/>
      <c r="GE1720" s="309"/>
      <c r="GF1720" s="309"/>
      <c r="GG1720" s="309"/>
      <c r="GH1720" s="309"/>
      <c r="GI1720" s="309"/>
      <c r="GJ1720" s="309"/>
      <c r="GK1720" s="309"/>
      <c r="GL1720" s="309"/>
      <c r="GM1720" s="309"/>
      <c r="GN1720" s="309"/>
      <c r="GO1720" s="309"/>
      <c r="GP1720" s="309"/>
      <c r="GQ1720" s="309"/>
      <c r="GR1720" s="309"/>
      <c r="GS1720" s="309"/>
      <c r="GT1720" s="309"/>
      <c r="GU1720" s="309"/>
      <c r="GV1720" s="309"/>
      <c r="GW1720" s="309"/>
      <c r="GX1720" s="309"/>
      <c r="GY1720" s="309"/>
      <c r="GZ1720" s="309"/>
      <c r="HA1720" s="309"/>
      <c r="HB1720" s="309"/>
      <c r="HC1720" s="309"/>
      <c r="HD1720" s="309"/>
      <c r="HE1720" s="309"/>
      <c r="HF1720" s="309"/>
      <c r="HG1720" s="309"/>
      <c r="HH1720" s="309"/>
      <c r="HI1720" s="309"/>
      <c r="HJ1720" s="309"/>
      <c r="HK1720" s="309"/>
      <c r="HL1720" s="309"/>
      <c r="HM1720" s="309"/>
      <c r="HN1720" s="309"/>
      <c r="HO1720" s="309"/>
      <c r="HP1720" s="309"/>
      <c r="HQ1720" s="309"/>
      <c r="HR1720" s="309"/>
      <c r="HS1720" s="309"/>
      <c r="HT1720" s="309"/>
      <c r="HU1720" s="309"/>
      <c r="HV1720" s="309"/>
      <c r="HW1720" s="309"/>
      <c r="HX1720" s="309"/>
      <c r="HY1720" s="309"/>
      <c r="HZ1720" s="309"/>
      <c r="IA1720" s="309"/>
    </row>
    <row r="1721" spans="1:235" s="117" customFormat="1" ht="21" customHeight="1" x14ac:dyDescent="0.25"/>
    <row r="1722" spans="1:235" s="216" customFormat="1" ht="22.5" customHeight="1" x14ac:dyDescent="0.25">
      <c r="A1722" s="336" t="s">
        <v>369</v>
      </c>
      <c r="B1722" s="336"/>
      <c r="C1722" s="336"/>
      <c r="D1722" s="336"/>
      <c r="E1722" s="336"/>
      <c r="F1722" s="336"/>
      <c r="G1722" s="336"/>
      <c r="H1722" s="336"/>
      <c r="I1722" s="336"/>
      <c r="J1722" s="336"/>
      <c r="K1722" s="336"/>
      <c r="L1722" s="336"/>
      <c r="M1722" s="336"/>
      <c r="N1722" s="336"/>
      <c r="O1722" s="287"/>
      <c r="P1722" s="287"/>
      <c r="Q1722" s="117"/>
      <c r="R1722" s="117"/>
      <c r="S1722" s="117"/>
      <c r="T1722" s="117"/>
      <c r="U1722" s="117"/>
      <c r="V1722" s="117"/>
      <c r="W1722" s="117"/>
      <c r="X1722" s="117"/>
      <c r="Y1722" s="202"/>
      <c r="Z1722" s="202"/>
      <c r="AA1722" s="202"/>
      <c r="AB1722" s="202"/>
      <c r="AC1722" s="202"/>
      <c r="AD1722" s="202"/>
      <c r="AE1722" s="202"/>
      <c r="AF1722" s="202"/>
      <c r="AG1722" s="202"/>
      <c r="AH1722" s="202"/>
      <c r="AI1722" s="202"/>
      <c r="AJ1722" s="202"/>
      <c r="AK1722" s="202"/>
      <c r="AL1722" s="202"/>
      <c r="AM1722" s="202"/>
      <c r="AN1722" s="202"/>
      <c r="AO1722" s="202"/>
      <c r="AP1722" s="202"/>
      <c r="AQ1722" s="202"/>
      <c r="AR1722" s="202"/>
      <c r="AS1722" s="202"/>
      <c r="AT1722" s="202"/>
      <c r="AU1722" s="202"/>
      <c r="AV1722" s="202"/>
      <c r="AW1722" s="202"/>
      <c r="AX1722" s="202"/>
      <c r="AY1722" s="202"/>
      <c r="AZ1722" s="202"/>
      <c r="BA1722" s="202"/>
      <c r="BB1722" s="202"/>
      <c r="BC1722" s="202"/>
      <c r="BD1722" s="202"/>
      <c r="BE1722" s="202"/>
      <c r="BF1722" s="202"/>
      <c r="BG1722" s="202"/>
      <c r="BH1722" s="202"/>
      <c r="BI1722" s="202"/>
      <c r="BJ1722" s="202"/>
      <c r="BK1722" s="202"/>
      <c r="BL1722" s="202"/>
      <c r="BM1722" s="202"/>
      <c r="BN1722" s="202"/>
      <c r="BO1722" s="202"/>
      <c r="BP1722" s="202"/>
      <c r="BQ1722" s="202"/>
      <c r="BR1722" s="202"/>
      <c r="BS1722" s="202"/>
      <c r="BT1722" s="202"/>
      <c r="BU1722" s="202"/>
      <c r="BV1722" s="202"/>
      <c r="BW1722" s="202"/>
      <c r="BX1722" s="202"/>
      <c r="BY1722" s="202"/>
      <c r="BZ1722" s="202"/>
      <c r="CA1722" s="202"/>
      <c r="CB1722" s="202"/>
      <c r="CC1722" s="202"/>
      <c r="CD1722" s="202"/>
      <c r="CE1722" s="202"/>
      <c r="CF1722" s="202"/>
      <c r="CG1722" s="202"/>
      <c r="CH1722" s="202"/>
      <c r="CI1722" s="202"/>
      <c r="CJ1722" s="202"/>
      <c r="CK1722" s="202"/>
      <c r="CL1722" s="202"/>
      <c r="CM1722" s="202"/>
      <c r="CN1722" s="202"/>
      <c r="CO1722" s="202"/>
      <c r="CP1722" s="202"/>
      <c r="CQ1722" s="202"/>
      <c r="CR1722" s="202"/>
      <c r="CS1722" s="202"/>
      <c r="CT1722" s="202"/>
      <c r="CU1722" s="202"/>
      <c r="CV1722" s="202"/>
      <c r="CW1722" s="202"/>
      <c r="CX1722" s="202"/>
      <c r="CY1722" s="202"/>
      <c r="CZ1722" s="202"/>
      <c r="DA1722" s="202"/>
      <c r="DB1722" s="202"/>
      <c r="DC1722" s="202"/>
      <c r="DD1722" s="202"/>
      <c r="DE1722" s="202"/>
      <c r="DF1722" s="202"/>
      <c r="DG1722" s="202"/>
      <c r="DH1722" s="202"/>
      <c r="DI1722" s="202"/>
      <c r="DJ1722" s="202"/>
      <c r="DK1722" s="202"/>
      <c r="DL1722" s="202"/>
      <c r="DM1722" s="202"/>
      <c r="DN1722" s="202"/>
      <c r="DO1722" s="202"/>
      <c r="DP1722" s="202"/>
      <c r="DQ1722" s="202"/>
      <c r="DR1722" s="202"/>
      <c r="DS1722" s="202"/>
      <c r="DT1722" s="202"/>
      <c r="DU1722" s="202"/>
      <c r="DV1722" s="202"/>
      <c r="DW1722" s="202"/>
      <c r="DX1722" s="202"/>
      <c r="DY1722" s="202"/>
      <c r="DZ1722" s="202"/>
      <c r="EA1722" s="202"/>
      <c r="EB1722" s="202"/>
      <c r="EC1722" s="202"/>
      <c r="ED1722" s="202"/>
      <c r="EE1722" s="202"/>
      <c r="EF1722" s="202"/>
      <c r="EG1722" s="202"/>
      <c r="EH1722" s="202"/>
      <c r="EI1722" s="202"/>
      <c r="EJ1722" s="202"/>
      <c r="EK1722" s="202"/>
      <c r="EL1722" s="202"/>
      <c r="EM1722" s="202"/>
      <c r="EN1722" s="202"/>
      <c r="EO1722" s="202"/>
      <c r="EP1722" s="202"/>
      <c r="EQ1722" s="202"/>
      <c r="ER1722" s="202"/>
      <c r="ES1722" s="202"/>
      <c r="ET1722" s="202"/>
      <c r="EU1722" s="202"/>
      <c r="EV1722" s="202"/>
      <c r="EW1722" s="202"/>
      <c r="EX1722" s="202"/>
      <c r="EY1722" s="202"/>
      <c r="EZ1722" s="202"/>
      <c r="FA1722" s="202"/>
      <c r="FB1722" s="202"/>
      <c r="FC1722" s="202"/>
      <c r="FD1722" s="202"/>
      <c r="FE1722" s="202"/>
      <c r="FF1722" s="202"/>
      <c r="FG1722" s="202"/>
      <c r="FH1722" s="202"/>
      <c r="FI1722" s="202"/>
      <c r="FJ1722" s="202"/>
      <c r="FK1722" s="202"/>
      <c r="FL1722" s="202"/>
      <c r="FM1722" s="202"/>
      <c r="FN1722" s="202"/>
      <c r="FO1722" s="202"/>
      <c r="FP1722" s="202"/>
      <c r="FQ1722" s="202"/>
      <c r="FR1722" s="202"/>
      <c r="FS1722" s="202"/>
      <c r="FT1722" s="202"/>
      <c r="FU1722" s="202"/>
      <c r="FV1722" s="202"/>
      <c r="FW1722" s="202"/>
      <c r="FX1722" s="202"/>
      <c r="FY1722" s="202"/>
      <c r="FZ1722" s="202"/>
      <c r="GA1722" s="202"/>
      <c r="GB1722" s="202"/>
      <c r="GC1722" s="202"/>
      <c r="GD1722" s="202"/>
      <c r="GE1722" s="202"/>
      <c r="GF1722" s="202"/>
      <c r="GG1722" s="202"/>
      <c r="GH1722" s="202"/>
      <c r="GI1722" s="202"/>
      <c r="GJ1722" s="202"/>
      <c r="GK1722" s="202"/>
      <c r="GL1722" s="164" t="s">
        <v>369</v>
      </c>
      <c r="GM1722" s="164" t="s">
        <v>9</v>
      </c>
      <c r="GN1722" s="164" t="s">
        <v>9</v>
      </c>
      <c r="GO1722" s="164" t="s">
        <v>9</v>
      </c>
      <c r="GP1722" s="164" t="s">
        <v>9</v>
      </c>
      <c r="GQ1722" s="164" t="s">
        <v>9</v>
      </c>
      <c r="GR1722" s="164" t="s">
        <v>9</v>
      </c>
      <c r="GS1722" s="164" t="s">
        <v>9</v>
      </c>
      <c r="GT1722" s="164" t="s">
        <v>9</v>
      </c>
      <c r="GU1722" s="164" t="s">
        <v>9</v>
      </c>
      <c r="GV1722" s="164" t="s">
        <v>9</v>
      </c>
      <c r="GW1722" s="164" t="s">
        <v>9</v>
      </c>
      <c r="GX1722" s="164" t="s">
        <v>9</v>
      </c>
      <c r="GY1722" s="164" t="s">
        <v>9</v>
      </c>
      <c r="GZ1722" s="202"/>
      <c r="HA1722" s="202"/>
      <c r="HB1722" s="202"/>
      <c r="HC1722" s="202"/>
      <c r="HD1722" s="202"/>
      <c r="HE1722" s="202"/>
      <c r="HF1722" s="202"/>
      <c r="HG1722" s="202"/>
      <c r="HH1722" s="202"/>
      <c r="HI1722" s="202"/>
      <c r="HJ1722" s="202"/>
      <c r="HK1722" s="202"/>
      <c r="HL1722" s="202"/>
      <c r="HM1722" s="202"/>
      <c r="HN1722" s="202"/>
      <c r="HO1722" s="202"/>
      <c r="HP1722" s="202"/>
      <c r="HQ1722" s="202"/>
      <c r="HR1722" s="202"/>
      <c r="HS1722" s="202"/>
      <c r="HT1722" s="202"/>
      <c r="HU1722" s="202"/>
      <c r="HV1722" s="202"/>
      <c r="HW1722" s="202"/>
      <c r="HX1722" s="202"/>
      <c r="HY1722" s="202"/>
      <c r="HZ1722" s="202"/>
      <c r="IA1722" s="202"/>
    </row>
    <row r="1723" spans="1:235" s="216" customFormat="1" ht="11.25" customHeight="1" x14ac:dyDescent="0.25">
      <c r="A1723" s="336" t="s">
        <v>370</v>
      </c>
      <c r="B1723" s="336"/>
      <c r="C1723" s="336"/>
      <c r="D1723" s="336"/>
      <c r="E1723" s="336"/>
      <c r="F1723" s="336"/>
      <c r="G1723" s="336"/>
      <c r="H1723" s="336"/>
      <c r="I1723" s="336"/>
      <c r="J1723" s="336"/>
      <c r="K1723" s="336"/>
      <c r="L1723" s="336"/>
      <c r="M1723" s="336"/>
      <c r="N1723" s="336"/>
      <c r="O1723" s="287"/>
      <c r="P1723" s="287"/>
      <c r="Q1723" s="117"/>
      <c r="R1723" s="117"/>
      <c r="S1723" s="117"/>
      <c r="T1723" s="117"/>
      <c r="U1723" s="117"/>
      <c r="V1723" s="117"/>
      <c r="W1723" s="117"/>
      <c r="X1723" s="117"/>
      <c r="Y1723" s="202"/>
      <c r="Z1723" s="202"/>
      <c r="AA1723" s="202"/>
      <c r="AB1723" s="202"/>
      <c r="AC1723" s="202"/>
      <c r="AD1723" s="202"/>
      <c r="AE1723" s="202"/>
      <c r="AF1723" s="202"/>
      <c r="AG1723" s="202"/>
      <c r="AH1723" s="202"/>
      <c r="AI1723" s="202"/>
      <c r="AJ1723" s="202"/>
      <c r="AK1723" s="202"/>
      <c r="AL1723" s="202"/>
      <c r="AM1723" s="202"/>
      <c r="AN1723" s="202"/>
      <c r="AO1723" s="202"/>
      <c r="AP1723" s="202"/>
      <c r="AQ1723" s="202"/>
      <c r="AR1723" s="202"/>
      <c r="AS1723" s="202"/>
      <c r="AT1723" s="202"/>
      <c r="AU1723" s="202"/>
      <c r="AV1723" s="202"/>
      <c r="AW1723" s="202"/>
      <c r="AX1723" s="202"/>
      <c r="AY1723" s="202"/>
      <c r="AZ1723" s="202"/>
      <c r="BA1723" s="202"/>
      <c r="BB1723" s="202"/>
      <c r="BC1723" s="202"/>
      <c r="BD1723" s="202"/>
      <c r="BE1723" s="202"/>
      <c r="BF1723" s="202"/>
      <c r="BG1723" s="202"/>
      <c r="BH1723" s="202"/>
      <c r="BI1723" s="202"/>
      <c r="BJ1723" s="202"/>
      <c r="BK1723" s="202"/>
      <c r="BL1723" s="202"/>
      <c r="BM1723" s="202"/>
      <c r="BN1723" s="202"/>
      <c r="BO1723" s="202"/>
      <c r="BP1723" s="202"/>
      <c r="BQ1723" s="202"/>
      <c r="BR1723" s="202"/>
      <c r="BS1723" s="202"/>
      <c r="BT1723" s="202"/>
      <c r="BU1723" s="202"/>
      <c r="BV1723" s="202"/>
      <c r="BW1723" s="202"/>
      <c r="BX1723" s="202"/>
      <c r="BY1723" s="202"/>
      <c r="BZ1723" s="202"/>
      <c r="CA1723" s="202"/>
      <c r="CB1723" s="202"/>
      <c r="CC1723" s="202"/>
      <c r="CD1723" s="202"/>
      <c r="CE1723" s="202"/>
      <c r="CF1723" s="202"/>
      <c r="CG1723" s="202"/>
      <c r="CH1723" s="202"/>
      <c r="CI1723" s="202"/>
      <c r="CJ1723" s="202"/>
      <c r="CK1723" s="202"/>
      <c r="CL1723" s="202"/>
      <c r="CM1723" s="202"/>
      <c r="CN1723" s="202"/>
      <c r="CO1723" s="202"/>
      <c r="CP1723" s="202"/>
      <c r="CQ1723" s="202"/>
      <c r="CR1723" s="202"/>
      <c r="CS1723" s="202"/>
      <c r="CT1723" s="202"/>
      <c r="CU1723" s="202"/>
      <c r="CV1723" s="202"/>
      <c r="CW1723" s="202"/>
      <c r="CX1723" s="202"/>
      <c r="CY1723" s="202"/>
      <c r="CZ1723" s="202"/>
      <c r="DA1723" s="202"/>
      <c r="DB1723" s="202"/>
      <c r="DC1723" s="202"/>
      <c r="DD1723" s="202"/>
      <c r="DE1723" s="202"/>
      <c r="DF1723" s="202"/>
      <c r="DG1723" s="202"/>
      <c r="DH1723" s="202"/>
      <c r="DI1723" s="202"/>
      <c r="DJ1723" s="202"/>
      <c r="DK1723" s="202"/>
      <c r="DL1723" s="202"/>
      <c r="DM1723" s="202"/>
      <c r="DN1723" s="202"/>
      <c r="DO1723" s="202"/>
      <c r="DP1723" s="202"/>
      <c r="DQ1723" s="202"/>
      <c r="DR1723" s="202"/>
      <c r="DS1723" s="202"/>
      <c r="DT1723" s="202"/>
      <c r="DU1723" s="202"/>
      <c r="DV1723" s="202"/>
      <c r="DW1723" s="202"/>
      <c r="DX1723" s="202"/>
      <c r="DY1723" s="202"/>
      <c r="DZ1723" s="202"/>
      <c r="EA1723" s="202"/>
      <c r="EB1723" s="202"/>
      <c r="EC1723" s="202"/>
      <c r="ED1723" s="202"/>
      <c r="EE1723" s="202"/>
      <c r="EF1723" s="202"/>
      <c r="EG1723" s="202"/>
      <c r="EH1723" s="202"/>
      <c r="EI1723" s="202"/>
      <c r="EJ1723" s="202"/>
      <c r="EK1723" s="202"/>
      <c r="EL1723" s="202"/>
      <c r="EM1723" s="202"/>
      <c r="EN1723" s="202"/>
      <c r="EO1723" s="202"/>
      <c r="EP1723" s="202"/>
      <c r="EQ1723" s="202"/>
      <c r="ER1723" s="202"/>
      <c r="ES1723" s="202"/>
      <c r="ET1723" s="202"/>
      <c r="EU1723" s="202"/>
      <c r="EV1723" s="202"/>
      <c r="EW1723" s="202"/>
      <c r="EX1723" s="202"/>
      <c r="EY1723" s="202"/>
      <c r="EZ1723" s="202"/>
      <c r="FA1723" s="202"/>
      <c r="FB1723" s="202"/>
      <c r="FC1723" s="202"/>
      <c r="FD1723" s="202"/>
      <c r="FE1723" s="202"/>
      <c r="FF1723" s="202"/>
      <c r="FG1723" s="202"/>
      <c r="FH1723" s="202"/>
      <c r="FI1723" s="202"/>
      <c r="FJ1723" s="202"/>
      <c r="FK1723" s="202"/>
      <c r="FL1723" s="202"/>
      <c r="FM1723" s="202"/>
      <c r="FN1723" s="202"/>
      <c r="FO1723" s="202"/>
      <c r="FP1723" s="202"/>
      <c r="FQ1723" s="202"/>
      <c r="FR1723" s="202"/>
      <c r="FS1723" s="202"/>
      <c r="FT1723" s="202"/>
      <c r="FU1723" s="202"/>
      <c r="FV1723" s="202"/>
      <c r="FW1723" s="202"/>
      <c r="FX1723" s="202"/>
      <c r="FY1723" s="202"/>
      <c r="FZ1723" s="202"/>
      <c r="GA1723" s="202"/>
      <c r="GB1723" s="202"/>
      <c r="GC1723" s="202"/>
      <c r="GD1723" s="202"/>
      <c r="GE1723" s="202"/>
      <c r="GF1723" s="202"/>
      <c r="GG1723" s="202"/>
      <c r="GH1723" s="202"/>
      <c r="GI1723" s="202"/>
      <c r="GJ1723" s="202"/>
      <c r="GK1723" s="202"/>
      <c r="GL1723" s="202"/>
      <c r="GM1723" s="202"/>
      <c r="GN1723" s="202"/>
      <c r="GO1723" s="202"/>
      <c r="GP1723" s="202"/>
      <c r="GQ1723" s="202"/>
      <c r="GR1723" s="202"/>
      <c r="GS1723" s="202"/>
      <c r="GT1723" s="202"/>
      <c r="GU1723" s="202"/>
      <c r="GV1723" s="202"/>
      <c r="GW1723" s="202"/>
      <c r="GX1723" s="202"/>
      <c r="GY1723" s="202"/>
      <c r="GZ1723" s="164" t="s">
        <v>370</v>
      </c>
      <c r="HA1723" s="164" t="s">
        <v>9</v>
      </c>
      <c r="HB1723" s="164" t="s">
        <v>9</v>
      </c>
      <c r="HC1723" s="164" t="s">
        <v>9</v>
      </c>
      <c r="HD1723" s="164" t="s">
        <v>9</v>
      </c>
      <c r="HE1723" s="164" t="s">
        <v>9</v>
      </c>
      <c r="HF1723" s="164" t="s">
        <v>9</v>
      </c>
      <c r="HG1723" s="164" t="s">
        <v>9</v>
      </c>
      <c r="HH1723" s="164" t="s">
        <v>9</v>
      </c>
      <c r="HI1723" s="164" t="s">
        <v>9</v>
      </c>
      <c r="HJ1723" s="164" t="s">
        <v>9</v>
      </c>
      <c r="HK1723" s="164" t="s">
        <v>9</v>
      </c>
      <c r="HL1723" s="164" t="s">
        <v>9</v>
      </c>
      <c r="HM1723" s="164" t="s">
        <v>9</v>
      </c>
      <c r="HN1723" s="202"/>
      <c r="HO1723" s="202"/>
      <c r="HP1723" s="202"/>
      <c r="HQ1723" s="202"/>
      <c r="HR1723" s="202"/>
      <c r="HS1723" s="202"/>
      <c r="HT1723" s="202"/>
      <c r="HU1723" s="202"/>
      <c r="HV1723" s="202"/>
      <c r="HW1723" s="202"/>
      <c r="HX1723" s="202"/>
      <c r="HY1723" s="202"/>
      <c r="HZ1723" s="202"/>
      <c r="IA1723" s="202"/>
    </row>
    <row r="1724" spans="1:235" s="216" customFormat="1" ht="15" x14ac:dyDescent="0.25">
      <c r="A1724" s="336" t="s">
        <v>371</v>
      </c>
      <c r="B1724" s="336"/>
      <c r="C1724" s="336"/>
      <c r="D1724" s="336"/>
      <c r="E1724" s="336"/>
      <c r="F1724" s="336"/>
      <c r="G1724" s="336"/>
      <c r="H1724" s="336"/>
      <c r="I1724" s="336"/>
      <c r="J1724" s="336"/>
      <c r="K1724" s="336"/>
      <c r="L1724" s="336"/>
      <c r="M1724" s="336"/>
      <c r="N1724" s="336"/>
      <c r="O1724" s="287"/>
      <c r="P1724" s="287"/>
      <c r="Q1724" s="117"/>
      <c r="R1724" s="117"/>
      <c r="S1724" s="117"/>
      <c r="T1724" s="117"/>
      <c r="U1724" s="117"/>
      <c r="V1724" s="117"/>
      <c r="W1724" s="117"/>
      <c r="X1724" s="117"/>
      <c r="Y1724" s="202"/>
      <c r="Z1724" s="202"/>
      <c r="AA1724" s="202"/>
      <c r="AB1724" s="202"/>
      <c r="AC1724" s="202"/>
      <c r="AD1724" s="202"/>
      <c r="AE1724" s="202"/>
      <c r="AF1724" s="202"/>
      <c r="AG1724" s="202"/>
      <c r="AH1724" s="202"/>
      <c r="AI1724" s="202"/>
      <c r="AJ1724" s="202"/>
      <c r="AK1724" s="202"/>
      <c r="AL1724" s="202"/>
      <c r="AM1724" s="202"/>
      <c r="AN1724" s="202"/>
      <c r="AO1724" s="202"/>
      <c r="AP1724" s="202"/>
      <c r="AQ1724" s="202"/>
      <c r="AR1724" s="202"/>
      <c r="AS1724" s="202"/>
      <c r="AT1724" s="202"/>
      <c r="AU1724" s="202"/>
      <c r="AV1724" s="202"/>
      <c r="AW1724" s="202"/>
      <c r="AX1724" s="202"/>
      <c r="AY1724" s="202"/>
      <c r="AZ1724" s="202"/>
      <c r="BA1724" s="202"/>
      <c r="BB1724" s="202"/>
      <c r="BC1724" s="202"/>
      <c r="BD1724" s="202"/>
      <c r="BE1724" s="202"/>
      <c r="BF1724" s="202"/>
      <c r="BG1724" s="202"/>
      <c r="BH1724" s="202"/>
      <c r="BI1724" s="202"/>
      <c r="BJ1724" s="202"/>
      <c r="BK1724" s="202"/>
      <c r="BL1724" s="202"/>
      <c r="BM1724" s="202"/>
      <c r="BN1724" s="202"/>
      <c r="BO1724" s="202"/>
      <c r="BP1724" s="202"/>
      <c r="BQ1724" s="202"/>
      <c r="BR1724" s="202"/>
      <c r="BS1724" s="202"/>
      <c r="BT1724" s="202"/>
      <c r="BU1724" s="202"/>
      <c r="BV1724" s="202"/>
      <c r="BW1724" s="202"/>
      <c r="BX1724" s="202"/>
      <c r="BY1724" s="202"/>
      <c r="BZ1724" s="202"/>
      <c r="CA1724" s="202"/>
      <c r="CB1724" s="202"/>
      <c r="CC1724" s="202"/>
      <c r="CD1724" s="202"/>
      <c r="CE1724" s="202"/>
      <c r="CF1724" s="202"/>
      <c r="CG1724" s="202"/>
      <c r="CH1724" s="202"/>
      <c r="CI1724" s="202"/>
      <c r="CJ1724" s="202"/>
      <c r="CK1724" s="202"/>
      <c r="CL1724" s="202"/>
      <c r="CM1724" s="202"/>
      <c r="CN1724" s="202"/>
      <c r="CO1724" s="202"/>
      <c r="CP1724" s="202"/>
      <c r="CQ1724" s="202"/>
      <c r="CR1724" s="202"/>
      <c r="CS1724" s="202"/>
      <c r="CT1724" s="202"/>
      <c r="CU1724" s="202"/>
      <c r="CV1724" s="202"/>
      <c r="CW1724" s="202"/>
      <c r="CX1724" s="202"/>
      <c r="CY1724" s="202"/>
      <c r="CZ1724" s="202"/>
      <c r="DA1724" s="202"/>
      <c r="DB1724" s="202"/>
      <c r="DC1724" s="202"/>
      <c r="DD1724" s="202"/>
      <c r="DE1724" s="202"/>
      <c r="DF1724" s="202"/>
      <c r="DG1724" s="202"/>
      <c r="DH1724" s="202"/>
      <c r="DI1724" s="202"/>
      <c r="DJ1724" s="202"/>
      <c r="DK1724" s="202"/>
      <c r="DL1724" s="202"/>
      <c r="DM1724" s="202"/>
      <c r="DN1724" s="202"/>
      <c r="DO1724" s="202"/>
      <c r="DP1724" s="202"/>
      <c r="DQ1724" s="202"/>
      <c r="DR1724" s="202"/>
      <c r="DS1724" s="202"/>
      <c r="DT1724" s="202"/>
      <c r="DU1724" s="202"/>
      <c r="DV1724" s="202"/>
      <c r="DW1724" s="202"/>
      <c r="DX1724" s="202"/>
      <c r="DY1724" s="202"/>
      <c r="DZ1724" s="202"/>
      <c r="EA1724" s="202"/>
      <c r="EB1724" s="202"/>
      <c r="EC1724" s="202"/>
      <c r="ED1724" s="202"/>
      <c r="EE1724" s="202"/>
      <c r="EF1724" s="202"/>
      <c r="EG1724" s="202"/>
      <c r="EH1724" s="202"/>
      <c r="EI1724" s="202"/>
      <c r="EJ1724" s="202"/>
      <c r="EK1724" s="202"/>
      <c r="EL1724" s="202"/>
      <c r="EM1724" s="202"/>
      <c r="EN1724" s="202"/>
      <c r="EO1724" s="202"/>
      <c r="EP1724" s="202"/>
      <c r="EQ1724" s="202"/>
      <c r="ER1724" s="202"/>
      <c r="ES1724" s="202"/>
      <c r="ET1724" s="202"/>
      <c r="EU1724" s="202"/>
      <c r="EV1724" s="202"/>
      <c r="EW1724" s="202"/>
      <c r="EX1724" s="202"/>
      <c r="EY1724" s="202"/>
      <c r="EZ1724" s="202"/>
      <c r="FA1724" s="202"/>
      <c r="FB1724" s="202"/>
      <c r="FC1724" s="202"/>
      <c r="FD1724" s="202"/>
      <c r="FE1724" s="202"/>
      <c r="FF1724" s="202"/>
      <c r="FG1724" s="202"/>
      <c r="FH1724" s="202"/>
      <c r="FI1724" s="202"/>
      <c r="FJ1724" s="202"/>
      <c r="FK1724" s="202"/>
      <c r="FL1724" s="202"/>
      <c r="FM1724" s="202"/>
      <c r="FN1724" s="202"/>
      <c r="FO1724" s="202"/>
      <c r="FP1724" s="202"/>
      <c r="FQ1724" s="202"/>
      <c r="FR1724" s="202"/>
      <c r="FS1724" s="202"/>
      <c r="FT1724" s="202"/>
      <c r="FU1724" s="202"/>
      <c r="FV1724" s="202"/>
      <c r="FW1724" s="202"/>
      <c r="FX1724" s="202"/>
      <c r="FY1724" s="202"/>
      <c r="FZ1724" s="202"/>
      <c r="GA1724" s="202"/>
      <c r="GB1724" s="202"/>
      <c r="GC1724" s="202"/>
      <c r="GD1724" s="202"/>
      <c r="GE1724" s="202"/>
      <c r="GF1724" s="202"/>
      <c r="GG1724" s="202"/>
      <c r="GH1724" s="202"/>
      <c r="GI1724" s="202"/>
      <c r="GJ1724" s="202"/>
      <c r="GK1724" s="202"/>
      <c r="GL1724" s="202"/>
      <c r="GM1724" s="202"/>
      <c r="GN1724" s="202"/>
      <c r="GO1724" s="202"/>
      <c r="GP1724" s="202"/>
      <c r="GQ1724" s="202"/>
      <c r="GR1724" s="202"/>
      <c r="GS1724" s="202"/>
      <c r="GT1724" s="202"/>
      <c r="GU1724" s="202"/>
      <c r="GV1724" s="202"/>
      <c r="GW1724" s="202"/>
      <c r="GX1724" s="202"/>
      <c r="GY1724" s="202"/>
      <c r="GZ1724" s="202"/>
      <c r="HA1724" s="202"/>
      <c r="HB1724" s="202"/>
      <c r="HC1724" s="202"/>
      <c r="HD1724" s="202"/>
      <c r="HE1724" s="202"/>
      <c r="HF1724" s="202"/>
      <c r="HG1724" s="202"/>
      <c r="HH1724" s="202"/>
      <c r="HI1724" s="202"/>
      <c r="HJ1724" s="202"/>
      <c r="HK1724" s="202"/>
      <c r="HL1724" s="202"/>
      <c r="HM1724" s="202"/>
      <c r="HN1724" s="164" t="s">
        <v>371</v>
      </c>
      <c r="HO1724" s="164" t="s">
        <v>9</v>
      </c>
      <c r="HP1724" s="164" t="s">
        <v>9</v>
      </c>
      <c r="HQ1724" s="164" t="s">
        <v>9</v>
      </c>
      <c r="HR1724" s="164" t="s">
        <v>9</v>
      </c>
      <c r="HS1724" s="164" t="s">
        <v>9</v>
      </c>
      <c r="HT1724" s="164" t="s">
        <v>9</v>
      </c>
      <c r="HU1724" s="164" t="s">
        <v>9</v>
      </c>
      <c r="HV1724" s="164" t="s">
        <v>9</v>
      </c>
      <c r="HW1724" s="164" t="s">
        <v>9</v>
      </c>
      <c r="HX1724" s="164" t="s">
        <v>9</v>
      </c>
      <c r="HY1724" s="164" t="s">
        <v>9</v>
      </c>
      <c r="HZ1724" s="164" t="s">
        <v>9</v>
      </c>
      <c r="IA1724" s="164" t="s">
        <v>9</v>
      </c>
    </row>
    <row r="1725" spans="1:235" s="216" customFormat="1" ht="20.25" customHeight="1" x14ac:dyDescent="0.25">
      <c r="A1725" s="241"/>
      <c r="B1725" s="241"/>
      <c r="C1725" s="241"/>
      <c r="D1725" s="241"/>
      <c r="E1725" s="241"/>
      <c r="F1725" s="241"/>
      <c r="G1725" s="241"/>
      <c r="H1725" s="241"/>
      <c r="I1725" s="241"/>
      <c r="J1725" s="241"/>
      <c r="K1725" s="241"/>
      <c r="L1725" s="241"/>
      <c r="M1725" s="241"/>
      <c r="N1725" s="241"/>
      <c r="O1725" s="287"/>
      <c r="P1725" s="287"/>
      <c r="Q1725" s="117"/>
      <c r="R1725" s="117"/>
      <c r="S1725" s="117"/>
      <c r="T1725" s="117"/>
      <c r="U1725" s="117"/>
      <c r="V1725" s="117"/>
      <c r="W1725" s="117"/>
      <c r="X1725" s="117"/>
      <c r="Y1725" s="202"/>
      <c r="Z1725" s="202"/>
      <c r="AA1725" s="202"/>
      <c r="AB1725" s="202"/>
      <c r="AC1725" s="202"/>
      <c r="AD1725" s="202"/>
      <c r="AE1725" s="202"/>
      <c r="AF1725" s="202"/>
      <c r="AG1725" s="202"/>
      <c r="AH1725" s="202"/>
      <c r="AI1725" s="202"/>
      <c r="AJ1725" s="202"/>
      <c r="AK1725" s="202"/>
      <c r="AL1725" s="202"/>
      <c r="AM1725" s="202"/>
      <c r="AN1725" s="202"/>
      <c r="AO1725" s="202"/>
      <c r="AP1725" s="202"/>
      <c r="AQ1725" s="202"/>
      <c r="AR1725" s="202"/>
      <c r="AS1725" s="202"/>
      <c r="AT1725" s="202"/>
      <c r="AU1725" s="202"/>
      <c r="AV1725" s="202"/>
      <c r="AW1725" s="202"/>
      <c r="AX1725" s="202"/>
      <c r="AY1725" s="202"/>
      <c r="AZ1725" s="202"/>
      <c r="BA1725" s="202"/>
      <c r="BB1725" s="202"/>
      <c r="BC1725" s="202"/>
      <c r="BD1725" s="202"/>
      <c r="BE1725" s="202"/>
      <c r="BF1725" s="202"/>
      <c r="BG1725" s="202"/>
      <c r="BH1725" s="202"/>
      <c r="BI1725" s="202"/>
      <c r="BJ1725" s="202"/>
      <c r="BK1725" s="202"/>
      <c r="BL1725" s="202"/>
      <c r="BM1725" s="202"/>
      <c r="BN1725" s="202"/>
      <c r="BO1725" s="202"/>
      <c r="BP1725" s="202"/>
      <c r="BQ1725" s="202"/>
      <c r="BR1725" s="202"/>
      <c r="BS1725" s="202"/>
      <c r="BT1725" s="202"/>
      <c r="BU1725" s="202"/>
      <c r="BV1725" s="202"/>
      <c r="BW1725" s="202"/>
      <c r="BX1725" s="202"/>
      <c r="BY1725" s="202"/>
      <c r="BZ1725" s="202"/>
      <c r="CA1725" s="202"/>
      <c r="CB1725" s="202"/>
      <c r="CC1725" s="202"/>
      <c r="CD1725" s="202"/>
      <c r="CE1725" s="202"/>
      <c r="CF1725" s="202"/>
      <c r="CG1725" s="202"/>
      <c r="CH1725" s="202"/>
      <c r="CI1725" s="202"/>
      <c r="CJ1725" s="202"/>
      <c r="CK1725" s="202"/>
      <c r="CL1725" s="202"/>
      <c r="CM1725" s="202"/>
      <c r="CN1725" s="202"/>
      <c r="CO1725" s="202"/>
      <c r="CP1725" s="202"/>
      <c r="CQ1725" s="202"/>
      <c r="CR1725" s="202"/>
      <c r="CS1725" s="202"/>
      <c r="CT1725" s="202"/>
      <c r="CU1725" s="202"/>
      <c r="CV1725" s="202"/>
      <c r="CW1725" s="202"/>
      <c r="CX1725" s="202"/>
      <c r="CY1725" s="202"/>
      <c r="CZ1725" s="202"/>
      <c r="DA1725" s="202"/>
      <c r="DB1725" s="202"/>
      <c r="DC1725" s="202"/>
      <c r="DD1725" s="202"/>
      <c r="DE1725" s="202"/>
      <c r="DF1725" s="202"/>
      <c r="DG1725" s="202"/>
      <c r="DH1725" s="202"/>
      <c r="DI1725" s="202"/>
      <c r="DJ1725" s="202"/>
      <c r="DK1725" s="202"/>
      <c r="DL1725" s="202"/>
      <c r="DM1725" s="202"/>
      <c r="DN1725" s="202"/>
      <c r="DO1725" s="202"/>
      <c r="DP1725" s="202"/>
      <c r="DQ1725" s="202"/>
      <c r="DR1725" s="202"/>
      <c r="DS1725" s="202"/>
      <c r="DT1725" s="202"/>
      <c r="DU1725" s="202"/>
      <c r="DV1725" s="202"/>
      <c r="DW1725" s="202"/>
      <c r="DX1725" s="202"/>
      <c r="DY1725" s="202"/>
      <c r="DZ1725" s="202"/>
      <c r="EA1725" s="202"/>
      <c r="EB1725" s="202"/>
      <c r="EC1725" s="202"/>
      <c r="ED1725" s="202"/>
      <c r="EE1725" s="202"/>
      <c r="EF1725" s="202"/>
      <c r="EG1725" s="202"/>
      <c r="EH1725" s="202"/>
      <c r="EI1725" s="202"/>
      <c r="EJ1725" s="202"/>
      <c r="EK1725" s="202"/>
      <c r="EL1725" s="202"/>
      <c r="EM1725" s="202"/>
      <c r="EN1725" s="202"/>
      <c r="EO1725" s="202"/>
      <c r="EP1725" s="202"/>
      <c r="EQ1725" s="202"/>
      <c r="ER1725" s="202"/>
      <c r="ES1725" s="202"/>
      <c r="ET1725" s="202"/>
      <c r="EU1725" s="202"/>
      <c r="EV1725" s="202"/>
      <c r="EW1725" s="202"/>
      <c r="EX1725" s="202"/>
      <c r="EY1725" s="202"/>
      <c r="EZ1725" s="202"/>
      <c r="FA1725" s="202"/>
      <c r="FB1725" s="202"/>
      <c r="FC1725" s="202"/>
      <c r="FD1725" s="202"/>
      <c r="FE1725" s="202"/>
      <c r="FF1725" s="202"/>
      <c r="FG1725" s="202"/>
      <c r="FH1725" s="202"/>
      <c r="FI1725" s="202"/>
      <c r="FJ1725" s="202"/>
      <c r="FK1725" s="202"/>
      <c r="FL1725" s="202"/>
      <c r="FM1725" s="202"/>
      <c r="FN1725" s="202"/>
      <c r="FO1725" s="202"/>
      <c r="FP1725" s="202"/>
      <c r="FQ1725" s="202"/>
      <c r="FR1725" s="202"/>
      <c r="FS1725" s="202"/>
      <c r="FT1725" s="202"/>
      <c r="FU1725" s="202"/>
      <c r="FV1725" s="202"/>
      <c r="FW1725" s="202"/>
      <c r="FX1725" s="202"/>
      <c r="FY1725" s="202"/>
      <c r="FZ1725" s="202"/>
      <c r="GA1725" s="202"/>
      <c r="GB1725" s="202"/>
      <c r="GC1725" s="202"/>
      <c r="GD1725" s="202"/>
      <c r="GE1725" s="202"/>
      <c r="GF1725" s="202"/>
      <c r="GG1725" s="202"/>
      <c r="GH1725" s="202"/>
      <c r="GI1725" s="202"/>
      <c r="GJ1725" s="202"/>
      <c r="GK1725" s="202"/>
      <c r="GL1725" s="202"/>
      <c r="GM1725" s="202"/>
      <c r="GN1725" s="202"/>
      <c r="GO1725" s="202"/>
      <c r="GP1725" s="202"/>
      <c r="GQ1725" s="202"/>
      <c r="GR1725" s="202"/>
      <c r="GS1725" s="202"/>
      <c r="GT1725" s="202"/>
      <c r="GU1725" s="202"/>
      <c r="GV1725" s="202"/>
      <c r="GW1725" s="202"/>
      <c r="GX1725" s="202"/>
      <c r="GY1725" s="202"/>
      <c r="GZ1725" s="202"/>
      <c r="HA1725" s="202"/>
      <c r="HB1725" s="202"/>
      <c r="HC1725" s="202"/>
      <c r="HD1725" s="202"/>
      <c r="HE1725" s="202"/>
      <c r="HF1725" s="202"/>
      <c r="HG1725" s="202"/>
      <c r="HH1725" s="202"/>
      <c r="HI1725" s="202"/>
      <c r="HJ1725" s="202"/>
      <c r="HK1725" s="202"/>
      <c r="HL1725" s="202"/>
      <c r="HM1725" s="202"/>
      <c r="HN1725" s="202"/>
      <c r="HO1725" s="202"/>
      <c r="HP1725" s="202"/>
      <c r="HQ1725" s="202"/>
      <c r="HR1725" s="202"/>
      <c r="HS1725" s="202"/>
      <c r="HT1725" s="202"/>
      <c r="HU1725" s="202"/>
      <c r="HV1725" s="202"/>
      <c r="HW1725" s="202"/>
      <c r="HX1725" s="202"/>
      <c r="HY1725" s="202"/>
      <c r="HZ1725" s="202"/>
      <c r="IA1725" s="202"/>
    </row>
    <row r="1726" spans="1:235" s="117" customFormat="1" ht="15" x14ac:dyDescent="0.25">
      <c r="B1726" s="310"/>
      <c r="D1726" s="310"/>
      <c r="F1726" s="310"/>
    </row>
  </sheetData>
  <mergeCells count="1713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E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61:E61"/>
    <mergeCell ref="C62:N62"/>
    <mergeCell ref="C63:N63"/>
    <mergeCell ref="C64:N64"/>
    <mergeCell ref="C65:E65"/>
    <mergeCell ref="C66:E66"/>
    <mergeCell ref="C91:N91"/>
    <mergeCell ref="C92:N92"/>
    <mergeCell ref="C93:N93"/>
    <mergeCell ref="C94:E94"/>
    <mergeCell ref="C95:E95"/>
    <mergeCell ref="C96:N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109:E109"/>
    <mergeCell ref="C110:N110"/>
    <mergeCell ref="C111:N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127:E127"/>
    <mergeCell ref="C128:E128"/>
    <mergeCell ref="C129:N129"/>
    <mergeCell ref="C130:N130"/>
    <mergeCell ref="C131:E131"/>
    <mergeCell ref="C132:E132"/>
    <mergeCell ref="C121:E121"/>
    <mergeCell ref="C122:E122"/>
    <mergeCell ref="C123:E123"/>
    <mergeCell ref="C124:N124"/>
    <mergeCell ref="C125:N125"/>
    <mergeCell ref="C126:N126"/>
    <mergeCell ref="C115:E115"/>
    <mergeCell ref="C116:E116"/>
    <mergeCell ref="C117:E117"/>
    <mergeCell ref="C118:E118"/>
    <mergeCell ref="C119:E119"/>
    <mergeCell ref="C120:E120"/>
    <mergeCell ref="C145:N145"/>
    <mergeCell ref="C146:E146"/>
    <mergeCell ref="C147:E147"/>
    <mergeCell ref="C148:N148"/>
    <mergeCell ref="C149:N149"/>
    <mergeCell ref="C150:N150"/>
    <mergeCell ref="C139:E139"/>
    <mergeCell ref="C140:E140"/>
    <mergeCell ref="C141:E141"/>
    <mergeCell ref="C142:E142"/>
    <mergeCell ref="C143:N143"/>
    <mergeCell ref="C144:N144"/>
    <mergeCell ref="C133:E133"/>
    <mergeCell ref="C134:E134"/>
    <mergeCell ref="C135:E135"/>
    <mergeCell ref="C136:E136"/>
    <mergeCell ref="C137:E137"/>
    <mergeCell ref="C138:E138"/>
    <mergeCell ref="C163:N163"/>
    <mergeCell ref="C164:N164"/>
    <mergeCell ref="C165:N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N153"/>
    <mergeCell ref="C154:N154"/>
    <mergeCell ref="C155:E155"/>
    <mergeCell ref="C156:E156"/>
    <mergeCell ref="C181:E181"/>
    <mergeCell ref="C182:E182"/>
    <mergeCell ref="C183:E183"/>
    <mergeCell ref="C184:E184"/>
    <mergeCell ref="C185:E185"/>
    <mergeCell ref="C186:E186"/>
    <mergeCell ref="C175:E175"/>
    <mergeCell ref="C176:N176"/>
    <mergeCell ref="C177:N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99:E199"/>
    <mergeCell ref="C200:E200"/>
    <mergeCell ref="C201:E201"/>
    <mergeCell ref="C202:E202"/>
    <mergeCell ref="C203:E203"/>
    <mergeCell ref="C204:E204"/>
    <mergeCell ref="C193:N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N192"/>
    <mergeCell ref="C217:E217"/>
    <mergeCell ref="C218:E218"/>
    <mergeCell ref="C219:E219"/>
    <mergeCell ref="C220:E220"/>
    <mergeCell ref="C221:E221"/>
    <mergeCell ref="C222:E222"/>
    <mergeCell ref="C211:N211"/>
    <mergeCell ref="C212:N212"/>
    <mergeCell ref="C213:E213"/>
    <mergeCell ref="C214:E214"/>
    <mergeCell ref="C215:E215"/>
    <mergeCell ref="C216:E216"/>
    <mergeCell ref="C205:E205"/>
    <mergeCell ref="C206:N206"/>
    <mergeCell ref="C207:N207"/>
    <mergeCell ref="C208:N208"/>
    <mergeCell ref="C209:E209"/>
    <mergeCell ref="C210:E210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E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53:E253"/>
    <mergeCell ref="C254:E254"/>
    <mergeCell ref="C255:E255"/>
    <mergeCell ref="C256:E256"/>
    <mergeCell ref="C257:E257"/>
    <mergeCell ref="C258:E258"/>
    <mergeCell ref="C247:N247"/>
    <mergeCell ref="C248:E248"/>
    <mergeCell ref="C249:E249"/>
    <mergeCell ref="C250:E250"/>
    <mergeCell ref="C251:E251"/>
    <mergeCell ref="C252:E252"/>
    <mergeCell ref="C241:N241"/>
    <mergeCell ref="C242:N242"/>
    <mergeCell ref="C243:N243"/>
    <mergeCell ref="C244:E244"/>
    <mergeCell ref="C245:E245"/>
    <mergeCell ref="C246:N246"/>
    <mergeCell ref="C271:E271"/>
    <mergeCell ref="C272:E272"/>
    <mergeCell ref="C273:E273"/>
    <mergeCell ref="C274:E274"/>
    <mergeCell ref="C275:E275"/>
    <mergeCell ref="C276:E276"/>
    <mergeCell ref="C265:E265"/>
    <mergeCell ref="C266:N266"/>
    <mergeCell ref="C267:N267"/>
    <mergeCell ref="C268:E268"/>
    <mergeCell ref="C269:E269"/>
    <mergeCell ref="C270:E270"/>
    <mergeCell ref="C259:E259"/>
    <mergeCell ref="C260:N260"/>
    <mergeCell ref="C261:N261"/>
    <mergeCell ref="C262:N262"/>
    <mergeCell ref="C263:N263"/>
    <mergeCell ref="C264:E264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N287"/>
    <mergeCell ref="C288:E288"/>
    <mergeCell ref="C277:E277"/>
    <mergeCell ref="C278:E278"/>
    <mergeCell ref="C279:E279"/>
    <mergeCell ref="C280:N280"/>
    <mergeCell ref="C281:N281"/>
    <mergeCell ref="C282:N282"/>
    <mergeCell ref="C307:N307"/>
    <mergeCell ref="C308:N308"/>
    <mergeCell ref="C309:E309"/>
    <mergeCell ref="C310:E310"/>
    <mergeCell ref="C311:E311"/>
    <mergeCell ref="C312:E312"/>
    <mergeCell ref="C301:N301"/>
    <mergeCell ref="C302:N302"/>
    <mergeCell ref="C303:N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N300"/>
    <mergeCell ref="C325:E325"/>
    <mergeCell ref="C326:E326"/>
    <mergeCell ref="C327:N327"/>
    <mergeCell ref="C328:N328"/>
    <mergeCell ref="C329:N329"/>
    <mergeCell ref="C330:E330"/>
    <mergeCell ref="C319:E319"/>
    <mergeCell ref="C320:E320"/>
    <mergeCell ref="C321:N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43:N343"/>
    <mergeCell ref="C344:N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61:E361"/>
    <mergeCell ref="C362:E362"/>
    <mergeCell ref="C363:N363"/>
    <mergeCell ref="C364:N364"/>
    <mergeCell ref="C365:N365"/>
    <mergeCell ref="C366:N366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79:E379"/>
    <mergeCell ref="C380:E380"/>
    <mergeCell ref="C381:E381"/>
    <mergeCell ref="C382:E382"/>
    <mergeCell ref="C383:E383"/>
    <mergeCell ref="C384:N384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N369"/>
    <mergeCell ref="C370:N370"/>
    <mergeCell ref="C371:N371"/>
    <mergeCell ref="C372:E372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15:E415"/>
    <mergeCell ref="C416:E416"/>
    <mergeCell ref="C417:E417"/>
    <mergeCell ref="C418:E418"/>
    <mergeCell ref="C419:E419"/>
    <mergeCell ref="C420:E420"/>
    <mergeCell ref="C409:N409"/>
    <mergeCell ref="C410:E410"/>
    <mergeCell ref="C411:E411"/>
    <mergeCell ref="C412:E412"/>
    <mergeCell ref="C413:E413"/>
    <mergeCell ref="C414:E414"/>
    <mergeCell ref="C403:E403"/>
    <mergeCell ref="C404:N404"/>
    <mergeCell ref="C405:N405"/>
    <mergeCell ref="C406:N406"/>
    <mergeCell ref="C407:E407"/>
    <mergeCell ref="C408:E408"/>
    <mergeCell ref="C434:E434"/>
    <mergeCell ref="C435:E435"/>
    <mergeCell ref="C436:E436"/>
    <mergeCell ref="C437:E437"/>
    <mergeCell ref="C438:E438"/>
    <mergeCell ref="C439:E439"/>
    <mergeCell ref="A428:N428"/>
    <mergeCell ref="C429:E429"/>
    <mergeCell ref="C430:N430"/>
    <mergeCell ref="C431:N431"/>
    <mergeCell ref="C432:E432"/>
    <mergeCell ref="C433:E433"/>
    <mergeCell ref="C421:N421"/>
    <mergeCell ref="C422:N422"/>
    <mergeCell ref="C423:N423"/>
    <mergeCell ref="C424:E424"/>
    <mergeCell ref="C426:K426"/>
    <mergeCell ref="A427:N427"/>
    <mergeCell ref="C452:E452"/>
    <mergeCell ref="C453:E453"/>
    <mergeCell ref="C454:E454"/>
    <mergeCell ref="C455:E455"/>
    <mergeCell ref="C456:E456"/>
    <mergeCell ref="C457:E457"/>
    <mergeCell ref="C446:N446"/>
    <mergeCell ref="C447:E447"/>
    <mergeCell ref="C448:E448"/>
    <mergeCell ref="C449:N449"/>
    <mergeCell ref="C450:N450"/>
    <mergeCell ref="C451:E451"/>
    <mergeCell ref="C440:E440"/>
    <mergeCell ref="C441:E441"/>
    <mergeCell ref="C442:E442"/>
    <mergeCell ref="C443:E443"/>
    <mergeCell ref="C444:N444"/>
    <mergeCell ref="C445:N445"/>
    <mergeCell ref="C470:N470"/>
    <mergeCell ref="C471:E471"/>
    <mergeCell ref="C472:E472"/>
    <mergeCell ref="C473:N473"/>
    <mergeCell ref="C474:E474"/>
    <mergeCell ref="C475:E475"/>
    <mergeCell ref="C464:N464"/>
    <mergeCell ref="C465:N465"/>
    <mergeCell ref="C466:E466"/>
    <mergeCell ref="C467:E467"/>
    <mergeCell ref="C468:N468"/>
    <mergeCell ref="C469:N469"/>
    <mergeCell ref="C458:E458"/>
    <mergeCell ref="C459:E459"/>
    <mergeCell ref="C460:E460"/>
    <mergeCell ref="C461:E461"/>
    <mergeCell ref="C462:E462"/>
    <mergeCell ref="C463:N463"/>
    <mergeCell ref="C488:E488"/>
    <mergeCell ref="C489:N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E477"/>
    <mergeCell ref="C478:E478"/>
    <mergeCell ref="C479:N479"/>
    <mergeCell ref="C480:N480"/>
    <mergeCell ref="C481:E481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E504"/>
    <mergeCell ref="C505:E505"/>
    <mergeCell ref="C494:E494"/>
    <mergeCell ref="C495:E495"/>
    <mergeCell ref="C496:E496"/>
    <mergeCell ref="C497:E497"/>
    <mergeCell ref="C498:E498"/>
    <mergeCell ref="C499:E499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42:E542"/>
    <mergeCell ref="C543:E543"/>
    <mergeCell ref="C544:E544"/>
    <mergeCell ref="C545:E545"/>
    <mergeCell ref="C546:E546"/>
    <mergeCell ref="C547:E547"/>
    <mergeCell ref="C536:E536"/>
    <mergeCell ref="C537:N537"/>
    <mergeCell ref="C538:N538"/>
    <mergeCell ref="C539:E539"/>
    <mergeCell ref="C540:E540"/>
    <mergeCell ref="C541:E541"/>
    <mergeCell ref="C530:E530"/>
    <mergeCell ref="C531:E531"/>
    <mergeCell ref="C532:N532"/>
    <mergeCell ref="C533:N533"/>
    <mergeCell ref="C534:N534"/>
    <mergeCell ref="C535:E535"/>
    <mergeCell ref="C560:E560"/>
    <mergeCell ref="C561:E561"/>
    <mergeCell ref="C562:E562"/>
    <mergeCell ref="C563:E563"/>
    <mergeCell ref="C564:E564"/>
    <mergeCell ref="C565:E565"/>
    <mergeCell ref="C554:E554"/>
    <mergeCell ref="A555:N555"/>
    <mergeCell ref="C556:E556"/>
    <mergeCell ref="C557:N557"/>
    <mergeCell ref="C558:E558"/>
    <mergeCell ref="C559:E559"/>
    <mergeCell ref="C548:E548"/>
    <mergeCell ref="C549:E549"/>
    <mergeCell ref="C550:E550"/>
    <mergeCell ref="C551:N551"/>
    <mergeCell ref="C552:N552"/>
    <mergeCell ref="C553:N553"/>
    <mergeCell ref="C578:E578"/>
    <mergeCell ref="C579:E579"/>
    <mergeCell ref="C580:E580"/>
    <mergeCell ref="C581:E581"/>
    <mergeCell ref="C582:E582"/>
    <mergeCell ref="C583:E583"/>
    <mergeCell ref="C572:N572"/>
    <mergeCell ref="C573:N573"/>
    <mergeCell ref="C574:E574"/>
    <mergeCell ref="C575:E575"/>
    <mergeCell ref="C576:E576"/>
    <mergeCell ref="C577:E577"/>
    <mergeCell ref="C566:E566"/>
    <mergeCell ref="C567:N567"/>
    <mergeCell ref="C568:N568"/>
    <mergeCell ref="C569:N569"/>
    <mergeCell ref="C570:E570"/>
    <mergeCell ref="C571:E571"/>
    <mergeCell ref="C596:E596"/>
    <mergeCell ref="C597:E597"/>
    <mergeCell ref="C598:E598"/>
    <mergeCell ref="C599:E599"/>
    <mergeCell ref="C600:E600"/>
    <mergeCell ref="C601:E601"/>
    <mergeCell ref="C590:E590"/>
    <mergeCell ref="C591:E591"/>
    <mergeCell ref="C592:N592"/>
    <mergeCell ref="C593:N593"/>
    <mergeCell ref="C594:E594"/>
    <mergeCell ref="C595:E595"/>
    <mergeCell ref="C584:E584"/>
    <mergeCell ref="C585:E585"/>
    <mergeCell ref="C586:N586"/>
    <mergeCell ref="C587:N587"/>
    <mergeCell ref="C588:N588"/>
    <mergeCell ref="C589:N589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N611"/>
    <mergeCell ref="C612:N612"/>
    <mergeCell ref="C613:N613"/>
    <mergeCell ref="C602:E602"/>
    <mergeCell ref="C603:E603"/>
    <mergeCell ref="C604:E604"/>
    <mergeCell ref="C605:E605"/>
    <mergeCell ref="C606:N606"/>
    <mergeCell ref="C607:N607"/>
    <mergeCell ref="C632:N632"/>
    <mergeCell ref="C633:N633"/>
    <mergeCell ref="C634:N634"/>
    <mergeCell ref="C635:E635"/>
    <mergeCell ref="C636:E636"/>
    <mergeCell ref="C637:E637"/>
    <mergeCell ref="C626:N626"/>
    <mergeCell ref="C627:N627"/>
    <mergeCell ref="C628:N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50:N650"/>
    <mergeCell ref="C651:E651"/>
    <mergeCell ref="C652:E652"/>
    <mergeCell ref="C653:N653"/>
    <mergeCell ref="C654:N654"/>
    <mergeCell ref="C655:E655"/>
    <mergeCell ref="C644:E644"/>
    <mergeCell ref="C645:E645"/>
    <mergeCell ref="C646:E646"/>
    <mergeCell ref="C647:N647"/>
    <mergeCell ref="C648:N648"/>
    <mergeCell ref="C649:N649"/>
    <mergeCell ref="C638:E638"/>
    <mergeCell ref="C639:E639"/>
    <mergeCell ref="C640:E640"/>
    <mergeCell ref="C641:E641"/>
    <mergeCell ref="C642:E642"/>
    <mergeCell ref="C643:E643"/>
    <mergeCell ref="C668:N668"/>
    <mergeCell ref="C669:N669"/>
    <mergeCell ref="C670:N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N667"/>
    <mergeCell ref="C656:E656"/>
    <mergeCell ref="C657:E657"/>
    <mergeCell ref="C658:E658"/>
    <mergeCell ref="C659:E659"/>
    <mergeCell ref="C660:E660"/>
    <mergeCell ref="C661:E661"/>
    <mergeCell ref="C686:E686"/>
    <mergeCell ref="C687:N687"/>
    <mergeCell ref="C688:N688"/>
    <mergeCell ref="C689:N689"/>
    <mergeCell ref="C690:N690"/>
    <mergeCell ref="C691:E691"/>
    <mergeCell ref="C680:E680"/>
    <mergeCell ref="C681:E681"/>
    <mergeCell ref="C682:E682"/>
    <mergeCell ref="C683:E683"/>
    <mergeCell ref="C684:E684"/>
    <mergeCell ref="C685:E685"/>
    <mergeCell ref="C674:N674"/>
    <mergeCell ref="C675:E675"/>
    <mergeCell ref="C676:E676"/>
    <mergeCell ref="C677:E677"/>
    <mergeCell ref="C678:E678"/>
    <mergeCell ref="C679:E679"/>
    <mergeCell ref="C704:E704"/>
    <mergeCell ref="C705:E705"/>
    <mergeCell ref="C706:E706"/>
    <mergeCell ref="C707:N707"/>
    <mergeCell ref="C708:N708"/>
    <mergeCell ref="C709:N709"/>
    <mergeCell ref="C698:E698"/>
    <mergeCell ref="C699:E699"/>
    <mergeCell ref="C700:E700"/>
    <mergeCell ref="C701:E701"/>
    <mergeCell ref="C702:E702"/>
    <mergeCell ref="C703:E703"/>
    <mergeCell ref="C692:E692"/>
    <mergeCell ref="C693:N693"/>
    <mergeCell ref="C694:N694"/>
    <mergeCell ref="C695:E695"/>
    <mergeCell ref="C696:E696"/>
    <mergeCell ref="C697:E697"/>
    <mergeCell ref="C722:E722"/>
    <mergeCell ref="C723:E723"/>
    <mergeCell ref="C724:E724"/>
    <mergeCell ref="C725:E725"/>
    <mergeCell ref="C726:E726"/>
    <mergeCell ref="C727:N727"/>
    <mergeCell ref="C716:E716"/>
    <mergeCell ref="C717:E717"/>
    <mergeCell ref="C718:E718"/>
    <mergeCell ref="C719:E719"/>
    <mergeCell ref="C720:E720"/>
    <mergeCell ref="C721:E721"/>
    <mergeCell ref="C710:N710"/>
    <mergeCell ref="C711:E711"/>
    <mergeCell ref="C712:E712"/>
    <mergeCell ref="C713:N713"/>
    <mergeCell ref="C714:N714"/>
    <mergeCell ref="C715:E715"/>
    <mergeCell ref="C740:E740"/>
    <mergeCell ref="C741:E741"/>
    <mergeCell ref="C742:E742"/>
    <mergeCell ref="C743:E743"/>
    <mergeCell ref="C744:N744"/>
    <mergeCell ref="C745:N745"/>
    <mergeCell ref="C734:E734"/>
    <mergeCell ref="C735:E735"/>
    <mergeCell ref="C736:E736"/>
    <mergeCell ref="C737:E737"/>
    <mergeCell ref="C738:E738"/>
    <mergeCell ref="C739:E739"/>
    <mergeCell ref="C728:N728"/>
    <mergeCell ref="C729:N729"/>
    <mergeCell ref="C730:E730"/>
    <mergeCell ref="C731:E731"/>
    <mergeCell ref="C732:N732"/>
    <mergeCell ref="C733:E733"/>
    <mergeCell ref="C759:E759"/>
    <mergeCell ref="C760:E760"/>
    <mergeCell ref="C761:E761"/>
    <mergeCell ref="C762:E762"/>
    <mergeCell ref="C763:E763"/>
    <mergeCell ref="C764:E764"/>
    <mergeCell ref="C753:N753"/>
    <mergeCell ref="C754:N754"/>
    <mergeCell ref="C755:N755"/>
    <mergeCell ref="C756:E756"/>
    <mergeCell ref="C757:E757"/>
    <mergeCell ref="C758:E758"/>
    <mergeCell ref="C746:N746"/>
    <mergeCell ref="C747:E747"/>
    <mergeCell ref="C749:K749"/>
    <mergeCell ref="A750:N750"/>
    <mergeCell ref="A751:N751"/>
    <mergeCell ref="C752:E752"/>
    <mergeCell ref="C777:E777"/>
    <mergeCell ref="C778:E778"/>
    <mergeCell ref="C779:E779"/>
    <mergeCell ref="C780:E780"/>
    <mergeCell ref="C781:E781"/>
    <mergeCell ref="C782:N782"/>
    <mergeCell ref="C771:E771"/>
    <mergeCell ref="C772:E772"/>
    <mergeCell ref="C773:E773"/>
    <mergeCell ref="C774:E774"/>
    <mergeCell ref="C775:E775"/>
    <mergeCell ref="C776:E776"/>
    <mergeCell ref="C765:E765"/>
    <mergeCell ref="C766:E766"/>
    <mergeCell ref="C767:E767"/>
    <mergeCell ref="C768:N768"/>
    <mergeCell ref="C769:N769"/>
    <mergeCell ref="C770:E770"/>
    <mergeCell ref="C795:E795"/>
    <mergeCell ref="C796:E796"/>
    <mergeCell ref="C797:E797"/>
    <mergeCell ref="C798:E798"/>
    <mergeCell ref="C799:E799"/>
    <mergeCell ref="C800:N800"/>
    <mergeCell ref="C789:E789"/>
    <mergeCell ref="C790:E790"/>
    <mergeCell ref="C791:E791"/>
    <mergeCell ref="C792:E792"/>
    <mergeCell ref="C793:E793"/>
    <mergeCell ref="C794:E794"/>
    <mergeCell ref="C783:E783"/>
    <mergeCell ref="C784:E784"/>
    <mergeCell ref="C785:N785"/>
    <mergeCell ref="C786:N786"/>
    <mergeCell ref="C787:N787"/>
    <mergeCell ref="C788:E788"/>
    <mergeCell ref="C813:E813"/>
    <mergeCell ref="C814:E814"/>
    <mergeCell ref="C815:E815"/>
    <mergeCell ref="C816:E816"/>
    <mergeCell ref="C817:E817"/>
    <mergeCell ref="C818:E818"/>
    <mergeCell ref="C807:N807"/>
    <mergeCell ref="C808:E808"/>
    <mergeCell ref="C809:E809"/>
    <mergeCell ref="C810:E810"/>
    <mergeCell ref="C811:E811"/>
    <mergeCell ref="C812:E812"/>
    <mergeCell ref="C801:N801"/>
    <mergeCell ref="C802:N802"/>
    <mergeCell ref="C803:E803"/>
    <mergeCell ref="C804:E804"/>
    <mergeCell ref="C805:N805"/>
    <mergeCell ref="C806:N806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E828"/>
    <mergeCell ref="C829:E829"/>
    <mergeCell ref="C830:E830"/>
    <mergeCell ref="C819:E819"/>
    <mergeCell ref="C820:N820"/>
    <mergeCell ref="C821:N821"/>
    <mergeCell ref="C822:N822"/>
    <mergeCell ref="C823:N823"/>
    <mergeCell ref="C824:E824"/>
    <mergeCell ref="C849:E849"/>
    <mergeCell ref="C850:E850"/>
    <mergeCell ref="C851:E851"/>
    <mergeCell ref="C852:E852"/>
    <mergeCell ref="C853:E853"/>
    <mergeCell ref="C854:N854"/>
    <mergeCell ref="C843:E843"/>
    <mergeCell ref="C844:E844"/>
    <mergeCell ref="C845:E845"/>
    <mergeCell ref="C846:E846"/>
    <mergeCell ref="C847:E847"/>
    <mergeCell ref="C848:E848"/>
    <mergeCell ref="C837:E837"/>
    <mergeCell ref="C838:E838"/>
    <mergeCell ref="C839:E839"/>
    <mergeCell ref="C840:N840"/>
    <mergeCell ref="C841:N841"/>
    <mergeCell ref="C842:E842"/>
    <mergeCell ref="C867:E867"/>
    <mergeCell ref="C868:E868"/>
    <mergeCell ref="C869:E869"/>
    <mergeCell ref="C870:E870"/>
    <mergeCell ref="C871:E871"/>
    <mergeCell ref="C872:E872"/>
    <mergeCell ref="C861:N861"/>
    <mergeCell ref="C862:E862"/>
    <mergeCell ref="C863:E863"/>
    <mergeCell ref="C864:E864"/>
    <mergeCell ref="C865:E865"/>
    <mergeCell ref="C866:E866"/>
    <mergeCell ref="C855:N855"/>
    <mergeCell ref="C856:N856"/>
    <mergeCell ref="C857:E857"/>
    <mergeCell ref="C858:E858"/>
    <mergeCell ref="C859:N859"/>
    <mergeCell ref="C860:N860"/>
    <mergeCell ref="C885:E885"/>
    <mergeCell ref="C886:E886"/>
    <mergeCell ref="C887:E887"/>
    <mergeCell ref="C888:E888"/>
    <mergeCell ref="C889:E889"/>
    <mergeCell ref="C890:E890"/>
    <mergeCell ref="C879:N879"/>
    <mergeCell ref="C880:N880"/>
    <mergeCell ref="C881:E881"/>
    <mergeCell ref="C882:E882"/>
    <mergeCell ref="C883:E883"/>
    <mergeCell ref="C884:E884"/>
    <mergeCell ref="C873:E873"/>
    <mergeCell ref="C874:N874"/>
    <mergeCell ref="C875:N875"/>
    <mergeCell ref="C876:N876"/>
    <mergeCell ref="C877:E877"/>
    <mergeCell ref="C878:E878"/>
    <mergeCell ref="C903:E903"/>
    <mergeCell ref="C904:E904"/>
    <mergeCell ref="C905:E905"/>
    <mergeCell ref="C906:E906"/>
    <mergeCell ref="C907:E907"/>
    <mergeCell ref="C908:E908"/>
    <mergeCell ref="C897:E897"/>
    <mergeCell ref="C898:N898"/>
    <mergeCell ref="C899:N899"/>
    <mergeCell ref="C900:E900"/>
    <mergeCell ref="C901:E901"/>
    <mergeCell ref="C902:E902"/>
    <mergeCell ref="C891:E891"/>
    <mergeCell ref="C892:E892"/>
    <mergeCell ref="C893:N893"/>
    <mergeCell ref="C894:N894"/>
    <mergeCell ref="C895:N895"/>
    <mergeCell ref="C896:E896"/>
    <mergeCell ref="C921:E921"/>
    <mergeCell ref="C922:N922"/>
    <mergeCell ref="C923:N923"/>
    <mergeCell ref="C924:N924"/>
    <mergeCell ref="C925:E925"/>
    <mergeCell ref="C926:E926"/>
    <mergeCell ref="C915:E915"/>
    <mergeCell ref="C916:E916"/>
    <mergeCell ref="C917:N917"/>
    <mergeCell ref="C918:N918"/>
    <mergeCell ref="C919:N919"/>
    <mergeCell ref="C920:E920"/>
    <mergeCell ref="C909:E909"/>
    <mergeCell ref="C910:E910"/>
    <mergeCell ref="C911:E911"/>
    <mergeCell ref="C912:N912"/>
    <mergeCell ref="C913:N913"/>
    <mergeCell ref="C914:N914"/>
    <mergeCell ref="C939:N939"/>
    <mergeCell ref="C940:E940"/>
    <mergeCell ref="C941:E941"/>
    <mergeCell ref="C942:N942"/>
    <mergeCell ref="C943:N943"/>
    <mergeCell ref="C944:E944"/>
    <mergeCell ref="C933:N933"/>
    <mergeCell ref="C934:N934"/>
    <mergeCell ref="C935:E935"/>
    <mergeCell ref="C936:E936"/>
    <mergeCell ref="C937:N937"/>
    <mergeCell ref="C938:N938"/>
    <mergeCell ref="C927:N927"/>
    <mergeCell ref="C928:N928"/>
    <mergeCell ref="C929:N929"/>
    <mergeCell ref="C930:E930"/>
    <mergeCell ref="C931:E931"/>
    <mergeCell ref="C932:N932"/>
    <mergeCell ref="C957:N957"/>
    <mergeCell ref="C958:N958"/>
    <mergeCell ref="C959:E959"/>
    <mergeCell ref="C960:E960"/>
    <mergeCell ref="C961:N961"/>
    <mergeCell ref="C962:N962"/>
    <mergeCell ref="C951:E951"/>
    <mergeCell ref="C952:E952"/>
    <mergeCell ref="C953:E953"/>
    <mergeCell ref="C954:E954"/>
    <mergeCell ref="C955:E955"/>
    <mergeCell ref="C956:N956"/>
    <mergeCell ref="C945:E945"/>
    <mergeCell ref="C946:E946"/>
    <mergeCell ref="C947:E947"/>
    <mergeCell ref="C948:E948"/>
    <mergeCell ref="C949:E949"/>
    <mergeCell ref="C950:E950"/>
    <mergeCell ref="C975:E975"/>
    <mergeCell ref="C976:E976"/>
    <mergeCell ref="C977:E977"/>
    <mergeCell ref="C978:E978"/>
    <mergeCell ref="C979:E979"/>
    <mergeCell ref="C980:E980"/>
    <mergeCell ref="C969:E969"/>
    <mergeCell ref="C970:E970"/>
    <mergeCell ref="C971:E971"/>
    <mergeCell ref="C972:N972"/>
    <mergeCell ref="C973:N973"/>
    <mergeCell ref="C974:E974"/>
    <mergeCell ref="C963:E963"/>
    <mergeCell ref="C964:E964"/>
    <mergeCell ref="C965:E965"/>
    <mergeCell ref="C966:E966"/>
    <mergeCell ref="C967:E967"/>
    <mergeCell ref="C968:E968"/>
    <mergeCell ref="C993:E993"/>
    <mergeCell ref="C994:E994"/>
    <mergeCell ref="C995:E995"/>
    <mergeCell ref="C996:E996"/>
    <mergeCell ref="C997:E997"/>
    <mergeCell ref="C998:E998"/>
    <mergeCell ref="C987:N987"/>
    <mergeCell ref="C988:N988"/>
    <mergeCell ref="C989:E989"/>
    <mergeCell ref="C990:E990"/>
    <mergeCell ref="C991:N991"/>
    <mergeCell ref="C992:N992"/>
    <mergeCell ref="C981:E981"/>
    <mergeCell ref="C982:E982"/>
    <mergeCell ref="C983:N983"/>
    <mergeCell ref="C984:E984"/>
    <mergeCell ref="C985:E985"/>
    <mergeCell ref="C986:N986"/>
    <mergeCell ref="C1011:E1011"/>
    <mergeCell ref="C1012:E1012"/>
    <mergeCell ref="C1013:N1013"/>
    <mergeCell ref="C1014:E1014"/>
    <mergeCell ref="C1015:E1015"/>
    <mergeCell ref="C1016:N1016"/>
    <mergeCell ref="C1005:N1005"/>
    <mergeCell ref="C1006:N1006"/>
    <mergeCell ref="C1007:N1007"/>
    <mergeCell ref="C1008:E1008"/>
    <mergeCell ref="C1009:E1009"/>
    <mergeCell ref="C1010:N1010"/>
    <mergeCell ref="C999:E999"/>
    <mergeCell ref="C1000:E1000"/>
    <mergeCell ref="C1001:E1001"/>
    <mergeCell ref="C1002:E1002"/>
    <mergeCell ref="C1003:E1003"/>
    <mergeCell ref="C1004:E1004"/>
    <mergeCell ref="C1029:E1029"/>
    <mergeCell ref="C1030:N1030"/>
    <mergeCell ref="C1031:N1031"/>
    <mergeCell ref="C1032:N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47:E1047"/>
    <mergeCell ref="C1048:E1048"/>
    <mergeCell ref="C1049:N1049"/>
    <mergeCell ref="C1050:N1050"/>
    <mergeCell ref="C1051:N1051"/>
    <mergeCell ref="C1052:E1052"/>
    <mergeCell ref="C1041:E1041"/>
    <mergeCell ref="C1042:E1042"/>
    <mergeCell ref="C1043:E1043"/>
    <mergeCell ref="C1044:E1044"/>
    <mergeCell ref="C1045:E1045"/>
    <mergeCell ref="C1046:E1046"/>
    <mergeCell ref="C1035:N1035"/>
    <mergeCell ref="C1036:N1036"/>
    <mergeCell ref="C1037:E1037"/>
    <mergeCell ref="C1038:E1038"/>
    <mergeCell ref="C1039:E1039"/>
    <mergeCell ref="C1040:E1040"/>
    <mergeCell ref="C1065:E1065"/>
    <mergeCell ref="C1066:E1066"/>
    <mergeCell ref="C1067:E1067"/>
    <mergeCell ref="C1068:E1068"/>
    <mergeCell ref="C1069:N1069"/>
    <mergeCell ref="C1070:N1070"/>
    <mergeCell ref="C1059:E1059"/>
    <mergeCell ref="C1060:E1060"/>
    <mergeCell ref="C1061:E1061"/>
    <mergeCell ref="C1062:E1062"/>
    <mergeCell ref="C1063:E1063"/>
    <mergeCell ref="C1064:E1064"/>
    <mergeCell ref="C1053:E1053"/>
    <mergeCell ref="C1054:N1054"/>
    <mergeCell ref="C1055:N1055"/>
    <mergeCell ref="C1056:N1056"/>
    <mergeCell ref="C1057:E1057"/>
    <mergeCell ref="C1058:E1058"/>
    <mergeCell ref="C1083:E1083"/>
    <mergeCell ref="C1084:E1084"/>
    <mergeCell ref="C1085:N1085"/>
    <mergeCell ref="C1086:N1086"/>
    <mergeCell ref="C1087:N1087"/>
    <mergeCell ref="C1088:E1088"/>
    <mergeCell ref="C1077:E1077"/>
    <mergeCell ref="C1078:E1078"/>
    <mergeCell ref="C1079:E1079"/>
    <mergeCell ref="C1080:E1080"/>
    <mergeCell ref="C1081:E1081"/>
    <mergeCell ref="C1082:E1082"/>
    <mergeCell ref="C1071:N1071"/>
    <mergeCell ref="C1072:E1072"/>
    <mergeCell ref="A1073:N1073"/>
    <mergeCell ref="C1074:E1074"/>
    <mergeCell ref="C1075:N1075"/>
    <mergeCell ref="C1076:E1076"/>
    <mergeCell ref="C1101:E1101"/>
    <mergeCell ref="C1102:E1102"/>
    <mergeCell ref="C1103:E1103"/>
    <mergeCell ref="C1104:N1104"/>
    <mergeCell ref="C1105:N1105"/>
    <mergeCell ref="C1106:N1106"/>
    <mergeCell ref="C1095:E1095"/>
    <mergeCell ref="C1096:E1096"/>
    <mergeCell ref="C1097:E1097"/>
    <mergeCell ref="C1098:E1098"/>
    <mergeCell ref="C1099:E1099"/>
    <mergeCell ref="C1100:E1100"/>
    <mergeCell ref="C1089:E1089"/>
    <mergeCell ref="C1090:N1090"/>
    <mergeCell ref="C1091:N1091"/>
    <mergeCell ref="C1092:E1092"/>
    <mergeCell ref="C1093:E1093"/>
    <mergeCell ref="C1094:E1094"/>
    <mergeCell ref="C1119:E1119"/>
    <mergeCell ref="C1120:E1120"/>
    <mergeCell ref="C1121:E1121"/>
    <mergeCell ref="C1122:E1122"/>
    <mergeCell ref="C1123:E1123"/>
    <mergeCell ref="C1124:N1124"/>
    <mergeCell ref="C1113:E1113"/>
    <mergeCell ref="C1114:E1114"/>
    <mergeCell ref="C1115:E1115"/>
    <mergeCell ref="C1116:E1116"/>
    <mergeCell ref="C1117:E1117"/>
    <mergeCell ref="C1118:E1118"/>
    <mergeCell ref="C1107:N1107"/>
    <mergeCell ref="C1108:E1108"/>
    <mergeCell ref="C1109:E1109"/>
    <mergeCell ref="C1110:N1110"/>
    <mergeCell ref="C1111:N1111"/>
    <mergeCell ref="C1112:E1112"/>
    <mergeCell ref="C1137:E1137"/>
    <mergeCell ref="C1138:E1138"/>
    <mergeCell ref="C1139:E1139"/>
    <mergeCell ref="C1140:E1140"/>
    <mergeCell ref="C1141:E1141"/>
    <mergeCell ref="C1142:E1142"/>
    <mergeCell ref="C1131:N1131"/>
    <mergeCell ref="C1132:E1132"/>
    <mergeCell ref="C1133:E1133"/>
    <mergeCell ref="C1134:E1134"/>
    <mergeCell ref="C1135:E1135"/>
    <mergeCell ref="C1136:E1136"/>
    <mergeCell ref="C1125:N1125"/>
    <mergeCell ref="C1126:N1126"/>
    <mergeCell ref="C1127:E1127"/>
    <mergeCell ref="C1128:E1128"/>
    <mergeCell ref="C1129:N1129"/>
    <mergeCell ref="C1130:N1130"/>
    <mergeCell ref="C1155:E1155"/>
    <mergeCell ref="C1156:E1156"/>
    <mergeCell ref="C1157:E1157"/>
    <mergeCell ref="C1158:E1158"/>
    <mergeCell ref="C1159:E1159"/>
    <mergeCell ref="C1160:E1160"/>
    <mergeCell ref="C1149:E1149"/>
    <mergeCell ref="C1150:N1150"/>
    <mergeCell ref="C1151:N1151"/>
    <mergeCell ref="C1152:N1152"/>
    <mergeCell ref="C1153:E1153"/>
    <mergeCell ref="C1154:E1154"/>
    <mergeCell ref="C1143:E1143"/>
    <mergeCell ref="C1144:N1144"/>
    <mergeCell ref="C1145:N1145"/>
    <mergeCell ref="C1146:N1146"/>
    <mergeCell ref="C1147:N1147"/>
    <mergeCell ref="C1148:E1148"/>
    <mergeCell ref="C1173:N1173"/>
    <mergeCell ref="C1174:E1174"/>
    <mergeCell ref="C1175:E1175"/>
    <mergeCell ref="C1176:E1176"/>
    <mergeCell ref="C1177:E1177"/>
    <mergeCell ref="C1178:E1178"/>
    <mergeCell ref="C1167:N1167"/>
    <mergeCell ref="C1168:N1168"/>
    <mergeCell ref="C1169:E1169"/>
    <mergeCell ref="C1170:E1170"/>
    <mergeCell ref="C1171:N1171"/>
    <mergeCell ref="C1172:N1172"/>
    <mergeCell ref="C1161:E1161"/>
    <mergeCell ref="C1162:E1162"/>
    <mergeCell ref="C1163:E1163"/>
    <mergeCell ref="C1164:E1164"/>
    <mergeCell ref="C1165:N1165"/>
    <mergeCell ref="C1166:N1166"/>
    <mergeCell ref="C1191:E1191"/>
    <mergeCell ref="C1192:N1192"/>
    <mergeCell ref="C1193:N1193"/>
    <mergeCell ref="C1194:E1194"/>
    <mergeCell ref="C1195:E1195"/>
    <mergeCell ref="C1196:E1196"/>
    <mergeCell ref="C1185:E1185"/>
    <mergeCell ref="C1186:N1186"/>
    <mergeCell ref="C1187:N1187"/>
    <mergeCell ref="C1188:N1188"/>
    <mergeCell ref="C1189:N1189"/>
    <mergeCell ref="C1190:E1190"/>
    <mergeCell ref="C1179:E1179"/>
    <mergeCell ref="C1180:E1180"/>
    <mergeCell ref="C1181:E1181"/>
    <mergeCell ref="C1182:E1182"/>
    <mergeCell ref="C1183:E1183"/>
    <mergeCell ref="C1184:E1184"/>
    <mergeCell ref="C1209:N1209"/>
    <mergeCell ref="C1210:E1210"/>
    <mergeCell ref="C1211:E1211"/>
    <mergeCell ref="C1212:N1212"/>
    <mergeCell ref="C1213:N1213"/>
    <mergeCell ref="C1214:E1214"/>
    <mergeCell ref="C1203:E1203"/>
    <mergeCell ref="C1204:E1204"/>
    <mergeCell ref="C1205:E1205"/>
    <mergeCell ref="C1206:N1206"/>
    <mergeCell ref="C1207:N1207"/>
    <mergeCell ref="C1208:N1208"/>
    <mergeCell ref="C1197:E1197"/>
    <mergeCell ref="C1198:E1198"/>
    <mergeCell ref="C1199:E1199"/>
    <mergeCell ref="C1200:E1200"/>
    <mergeCell ref="C1201:E1201"/>
    <mergeCell ref="C1202:E1202"/>
    <mergeCell ref="C1227:N1227"/>
    <mergeCell ref="C1228:N1228"/>
    <mergeCell ref="C1229:N1229"/>
    <mergeCell ref="C1230:E1230"/>
    <mergeCell ref="C1231:E1231"/>
    <mergeCell ref="C1232:N1232"/>
    <mergeCell ref="C1221:E1221"/>
    <mergeCell ref="C1222:E1222"/>
    <mergeCell ref="C1223:E1223"/>
    <mergeCell ref="C1224:E1224"/>
    <mergeCell ref="C1225:E1225"/>
    <mergeCell ref="C1226:N1226"/>
    <mergeCell ref="C1215:E1215"/>
    <mergeCell ref="C1216:E1216"/>
    <mergeCell ref="C1217:E1217"/>
    <mergeCell ref="C1218:E1218"/>
    <mergeCell ref="C1219:E1219"/>
    <mergeCell ref="C1220:E1220"/>
    <mergeCell ref="C1245:E1245"/>
    <mergeCell ref="C1246:N1246"/>
    <mergeCell ref="C1247:N1247"/>
    <mergeCell ref="C1248:N1248"/>
    <mergeCell ref="C1249:N1249"/>
    <mergeCell ref="C1250:E1250"/>
    <mergeCell ref="C1239:E1239"/>
    <mergeCell ref="C1240:E1240"/>
    <mergeCell ref="C1241:E1241"/>
    <mergeCell ref="C1242:E1242"/>
    <mergeCell ref="C1243:E1243"/>
    <mergeCell ref="C1244:E1244"/>
    <mergeCell ref="C1233:N1233"/>
    <mergeCell ref="C1234:E1234"/>
    <mergeCell ref="C1235:E1235"/>
    <mergeCell ref="C1236:E1236"/>
    <mergeCell ref="C1237:E1237"/>
    <mergeCell ref="C1238:E1238"/>
    <mergeCell ref="C1263:E1263"/>
    <mergeCell ref="C1264:E1264"/>
    <mergeCell ref="C1265:E1265"/>
    <mergeCell ref="C1266:N1266"/>
    <mergeCell ref="C1267:N1267"/>
    <mergeCell ref="C1268:N1268"/>
    <mergeCell ref="C1257:E1257"/>
    <mergeCell ref="C1258:E1258"/>
    <mergeCell ref="C1259:E1259"/>
    <mergeCell ref="C1260:E1260"/>
    <mergeCell ref="C1261:E1261"/>
    <mergeCell ref="C1262:E1262"/>
    <mergeCell ref="C1251:E1251"/>
    <mergeCell ref="C1252:N1252"/>
    <mergeCell ref="C1253:N1253"/>
    <mergeCell ref="C1254:E1254"/>
    <mergeCell ref="C1255:E1255"/>
    <mergeCell ref="C1256:E1256"/>
    <mergeCell ref="C1281:E1281"/>
    <mergeCell ref="C1282:E1282"/>
    <mergeCell ref="C1283:E1283"/>
    <mergeCell ref="C1284:E1284"/>
    <mergeCell ref="C1285:E1285"/>
    <mergeCell ref="C1286:E1286"/>
    <mergeCell ref="C1275:E1275"/>
    <mergeCell ref="C1276:E1276"/>
    <mergeCell ref="C1277:E1277"/>
    <mergeCell ref="C1278:E1278"/>
    <mergeCell ref="C1279:E1279"/>
    <mergeCell ref="C1280:E1280"/>
    <mergeCell ref="C1269:N1269"/>
    <mergeCell ref="C1270:E1270"/>
    <mergeCell ref="C1271:E1271"/>
    <mergeCell ref="C1272:N1272"/>
    <mergeCell ref="C1273:N1273"/>
    <mergeCell ref="C1274:N1274"/>
    <mergeCell ref="C1300:E1300"/>
    <mergeCell ref="C1301:E1301"/>
    <mergeCell ref="C1302:E1302"/>
    <mergeCell ref="C1303:E1303"/>
    <mergeCell ref="C1304:E1304"/>
    <mergeCell ref="C1305:E1305"/>
    <mergeCell ref="A1294:N1294"/>
    <mergeCell ref="A1295:N1295"/>
    <mergeCell ref="C1296:E1296"/>
    <mergeCell ref="C1297:N1297"/>
    <mergeCell ref="C1298:N1298"/>
    <mergeCell ref="C1299:E1299"/>
    <mergeCell ref="C1287:N1287"/>
    <mergeCell ref="C1288:N1288"/>
    <mergeCell ref="C1289:N1289"/>
    <mergeCell ref="C1290:N1290"/>
    <mergeCell ref="C1291:E1291"/>
    <mergeCell ref="C1293:K1293"/>
    <mergeCell ref="C1318:E1318"/>
    <mergeCell ref="C1319:E1319"/>
    <mergeCell ref="C1320:E1320"/>
    <mergeCell ref="C1321:E1321"/>
    <mergeCell ref="C1322:E1322"/>
    <mergeCell ref="C1323:E1323"/>
    <mergeCell ref="C1312:N1312"/>
    <mergeCell ref="C1313:N1313"/>
    <mergeCell ref="C1314:E1314"/>
    <mergeCell ref="C1315:E1315"/>
    <mergeCell ref="C1316:N1316"/>
    <mergeCell ref="C1317:N1317"/>
    <mergeCell ref="C1306:E1306"/>
    <mergeCell ref="C1307:E1307"/>
    <mergeCell ref="C1308:E1308"/>
    <mergeCell ref="C1309:E1309"/>
    <mergeCell ref="C1310:E1310"/>
    <mergeCell ref="C1311:N1311"/>
    <mergeCell ref="C1336:N1336"/>
    <mergeCell ref="C1337:E1337"/>
    <mergeCell ref="C1338:E1338"/>
    <mergeCell ref="C1339:E1339"/>
    <mergeCell ref="C1340:E1340"/>
    <mergeCell ref="C1341:E1341"/>
    <mergeCell ref="C1330:N1330"/>
    <mergeCell ref="C1331:N1331"/>
    <mergeCell ref="C1332:N1332"/>
    <mergeCell ref="C1333:E1333"/>
    <mergeCell ref="C1334:E1334"/>
    <mergeCell ref="C1335:N1335"/>
    <mergeCell ref="C1324:E1324"/>
    <mergeCell ref="C1325:E1325"/>
    <mergeCell ref="C1326:E1326"/>
    <mergeCell ref="C1327:E1327"/>
    <mergeCell ref="C1328:E1328"/>
    <mergeCell ref="C1329:E1329"/>
    <mergeCell ref="C1354:E1354"/>
    <mergeCell ref="C1355:N1355"/>
    <mergeCell ref="C1356:E1356"/>
    <mergeCell ref="C1357:E1357"/>
    <mergeCell ref="C1358:E1358"/>
    <mergeCell ref="C1359:E1359"/>
    <mergeCell ref="C1348:E1348"/>
    <mergeCell ref="C1349:N1349"/>
    <mergeCell ref="C1350:N1350"/>
    <mergeCell ref="C1351:N1351"/>
    <mergeCell ref="C1352:E1352"/>
    <mergeCell ref="A1353:N1353"/>
    <mergeCell ref="C1342:E1342"/>
    <mergeCell ref="C1343:E1343"/>
    <mergeCell ref="C1344:E1344"/>
    <mergeCell ref="C1345:E1345"/>
    <mergeCell ref="C1346:E1346"/>
    <mergeCell ref="C1347:E1347"/>
    <mergeCell ref="C1372:E1372"/>
    <mergeCell ref="C1373:E1373"/>
    <mergeCell ref="C1374:E1374"/>
    <mergeCell ref="C1375:E1375"/>
    <mergeCell ref="C1376:E1376"/>
    <mergeCell ref="C1377:E1377"/>
    <mergeCell ref="C1366:N1366"/>
    <mergeCell ref="C1367:N1367"/>
    <mergeCell ref="C1368:E1368"/>
    <mergeCell ref="C1369:E1369"/>
    <mergeCell ref="C1370:N1370"/>
    <mergeCell ref="C1371:E1371"/>
    <mergeCell ref="C1360:E1360"/>
    <mergeCell ref="C1361:E1361"/>
    <mergeCell ref="C1362:E1362"/>
    <mergeCell ref="C1363:E1363"/>
    <mergeCell ref="C1364:E1364"/>
    <mergeCell ref="C1365:N1365"/>
    <mergeCell ref="C1390:E1390"/>
    <mergeCell ref="C1391:E1391"/>
    <mergeCell ref="C1392:E1392"/>
    <mergeCell ref="C1393:E1393"/>
    <mergeCell ref="C1394:E1394"/>
    <mergeCell ref="C1395:E1395"/>
    <mergeCell ref="C1384:N1384"/>
    <mergeCell ref="C1385:N1385"/>
    <mergeCell ref="C1386:E1386"/>
    <mergeCell ref="C1387:E1387"/>
    <mergeCell ref="C1388:N1388"/>
    <mergeCell ref="C1389:N1389"/>
    <mergeCell ref="C1378:E1378"/>
    <mergeCell ref="C1379:E1379"/>
    <mergeCell ref="C1380:E1380"/>
    <mergeCell ref="C1381:E1381"/>
    <mergeCell ref="C1382:E1382"/>
    <mergeCell ref="C1383:N1383"/>
    <mergeCell ref="C1408:N1408"/>
    <mergeCell ref="C1409:N1409"/>
    <mergeCell ref="C1410:E1410"/>
    <mergeCell ref="C1411:E1411"/>
    <mergeCell ref="C1412:E1412"/>
    <mergeCell ref="C1413:E1413"/>
    <mergeCell ref="C1402:N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426:E1426"/>
    <mergeCell ref="C1427:N1427"/>
    <mergeCell ref="C1428:N1428"/>
    <mergeCell ref="C1429:N1429"/>
    <mergeCell ref="C1430:E1430"/>
    <mergeCell ref="C1431:E1431"/>
    <mergeCell ref="C1420:E1420"/>
    <mergeCell ref="C1421:E1421"/>
    <mergeCell ref="C1422:N1422"/>
    <mergeCell ref="C1423:N1423"/>
    <mergeCell ref="C1424:N1424"/>
    <mergeCell ref="C1425:E1425"/>
    <mergeCell ref="C1414:E1414"/>
    <mergeCell ref="C1415:E1415"/>
    <mergeCell ref="C1416:E1416"/>
    <mergeCell ref="C1417:E1417"/>
    <mergeCell ref="C1418:E1418"/>
    <mergeCell ref="C1419:E1419"/>
    <mergeCell ref="C1444:N1444"/>
    <mergeCell ref="C1445:N1445"/>
    <mergeCell ref="C1446:E1446"/>
    <mergeCell ref="C1447:E1447"/>
    <mergeCell ref="C1448:N1448"/>
    <mergeCell ref="C1449:N1449"/>
    <mergeCell ref="C1438:E1438"/>
    <mergeCell ref="C1439:E1439"/>
    <mergeCell ref="C1440:E1440"/>
    <mergeCell ref="C1441:E1441"/>
    <mergeCell ref="C1442:N1442"/>
    <mergeCell ref="C1443:N1443"/>
    <mergeCell ref="C1432:E1432"/>
    <mergeCell ref="C1433:E1433"/>
    <mergeCell ref="C1434:E1434"/>
    <mergeCell ref="C1435:E1435"/>
    <mergeCell ref="C1436:E1436"/>
    <mergeCell ref="C1437:E1437"/>
    <mergeCell ref="C1462:E1462"/>
    <mergeCell ref="C1463:N1463"/>
    <mergeCell ref="C1464:N1464"/>
    <mergeCell ref="C1465:N1465"/>
    <mergeCell ref="C1466:N1466"/>
    <mergeCell ref="C1467:E1467"/>
    <mergeCell ref="C1456:E1456"/>
    <mergeCell ref="C1457:E1457"/>
    <mergeCell ref="C1458:E1458"/>
    <mergeCell ref="C1459:E1459"/>
    <mergeCell ref="C1460:E1460"/>
    <mergeCell ref="C1461:E1461"/>
    <mergeCell ref="C1450:N1450"/>
    <mergeCell ref="C1451:E1451"/>
    <mergeCell ref="C1452:E1452"/>
    <mergeCell ref="C1453:E1453"/>
    <mergeCell ref="C1454:E1454"/>
    <mergeCell ref="C1455:E1455"/>
    <mergeCell ref="C1480:E1480"/>
    <mergeCell ref="C1481:E1481"/>
    <mergeCell ref="C1482:E1482"/>
    <mergeCell ref="C1483:E1483"/>
    <mergeCell ref="C1484:N1484"/>
    <mergeCell ref="C1485:N1485"/>
    <mergeCell ref="C1474:E1474"/>
    <mergeCell ref="C1475:E1475"/>
    <mergeCell ref="C1476:E1476"/>
    <mergeCell ref="C1477:E1477"/>
    <mergeCell ref="C1478:E1478"/>
    <mergeCell ref="C1479:E1479"/>
    <mergeCell ref="C1468:E1468"/>
    <mergeCell ref="C1469:N1469"/>
    <mergeCell ref="C1470:N1470"/>
    <mergeCell ref="C1471:N1471"/>
    <mergeCell ref="C1472:E1472"/>
    <mergeCell ref="C1473:E1473"/>
    <mergeCell ref="C1498:E1498"/>
    <mergeCell ref="C1499:E1499"/>
    <mergeCell ref="C1500:E1500"/>
    <mergeCell ref="C1501:E1501"/>
    <mergeCell ref="C1502:E1502"/>
    <mergeCell ref="C1503:E1503"/>
    <mergeCell ref="C1492:E1492"/>
    <mergeCell ref="C1493:E1493"/>
    <mergeCell ref="C1494:E1494"/>
    <mergeCell ref="C1495:E1495"/>
    <mergeCell ref="C1496:E1496"/>
    <mergeCell ref="C1497:E1497"/>
    <mergeCell ref="C1486:N1486"/>
    <mergeCell ref="C1487:N1487"/>
    <mergeCell ref="C1488:E1488"/>
    <mergeCell ref="C1489:E1489"/>
    <mergeCell ref="C1490:N1490"/>
    <mergeCell ref="C1491:N1491"/>
    <mergeCell ref="C1516:E1516"/>
    <mergeCell ref="C1517:E1517"/>
    <mergeCell ref="C1518:E1518"/>
    <mergeCell ref="C1519:E1519"/>
    <mergeCell ref="C1520:E1520"/>
    <mergeCell ref="C1521:E1521"/>
    <mergeCell ref="C1510:N1510"/>
    <mergeCell ref="C1511:N1511"/>
    <mergeCell ref="C1512:E1512"/>
    <mergeCell ref="C1513:E1513"/>
    <mergeCell ref="C1514:E1514"/>
    <mergeCell ref="C1515:E1515"/>
    <mergeCell ref="C1504:N1504"/>
    <mergeCell ref="C1505:N1505"/>
    <mergeCell ref="C1506:N1506"/>
    <mergeCell ref="C1507:N1507"/>
    <mergeCell ref="C1508:E1508"/>
    <mergeCell ref="C1509:E1509"/>
    <mergeCell ref="C1534:E1534"/>
    <mergeCell ref="C1535:E1535"/>
    <mergeCell ref="C1536:E1536"/>
    <mergeCell ref="C1537:E1537"/>
    <mergeCell ref="C1538:E1538"/>
    <mergeCell ref="C1539:E1539"/>
    <mergeCell ref="C1528:E1528"/>
    <mergeCell ref="C1529:E1529"/>
    <mergeCell ref="C1530:N1530"/>
    <mergeCell ref="C1531:N1531"/>
    <mergeCell ref="C1532:E1532"/>
    <mergeCell ref="C1533:E1533"/>
    <mergeCell ref="C1522:E1522"/>
    <mergeCell ref="C1523:E1523"/>
    <mergeCell ref="C1524:N1524"/>
    <mergeCell ref="C1525:N1525"/>
    <mergeCell ref="C1526:N1526"/>
    <mergeCell ref="C1527:N1527"/>
    <mergeCell ref="C1552:E1552"/>
    <mergeCell ref="C1553:E1553"/>
    <mergeCell ref="C1554:E1554"/>
    <mergeCell ref="C1555:E1555"/>
    <mergeCell ref="C1556:E1556"/>
    <mergeCell ref="C1557:E1557"/>
    <mergeCell ref="C1546:N1546"/>
    <mergeCell ref="C1547:N1547"/>
    <mergeCell ref="C1548:E1548"/>
    <mergeCell ref="C1549:E1549"/>
    <mergeCell ref="C1550:N1550"/>
    <mergeCell ref="C1551:N1551"/>
    <mergeCell ref="C1540:E1540"/>
    <mergeCell ref="C1541:E1541"/>
    <mergeCell ref="C1542:E1542"/>
    <mergeCell ref="C1543:E1543"/>
    <mergeCell ref="C1544:N1544"/>
    <mergeCell ref="C1545:N1545"/>
    <mergeCell ref="C1570:N1570"/>
    <mergeCell ref="C1571:N1571"/>
    <mergeCell ref="C1572:N1572"/>
    <mergeCell ref="C1573:E1573"/>
    <mergeCell ref="C1574:E1574"/>
    <mergeCell ref="C1575:E1575"/>
    <mergeCell ref="C1564:N1564"/>
    <mergeCell ref="C1565:N1565"/>
    <mergeCell ref="C1566:N1566"/>
    <mergeCell ref="C1567:N1567"/>
    <mergeCell ref="C1568:E1568"/>
    <mergeCell ref="C1569:E1569"/>
    <mergeCell ref="C1558:E1558"/>
    <mergeCell ref="C1559:E1559"/>
    <mergeCell ref="C1560:E1560"/>
    <mergeCell ref="C1561:E1561"/>
    <mergeCell ref="C1562:E1562"/>
    <mergeCell ref="C1563:E1563"/>
    <mergeCell ref="C1588:N1588"/>
    <mergeCell ref="C1589:E1589"/>
    <mergeCell ref="C1590:E1590"/>
    <mergeCell ref="C1591:N1591"/>
    <mergeCell ref="C1592:N1592"/>
    <mergeCell ref="C1593:N1593"/>
    <mergeCell ref="C1582:E1582"/>
    <mergeCell ref="C1583:E1583"/>
    <mergeCell ref="C1584:E1584"/>
    <mergeCell ref="C1585:N1585"/>
    <mergeCell ref="C1586:N1586"/>
    <mergeCell ref="C1587:N1587"/>
    <mergeCell ref="C1576:E1576"/>
    <mergeCell ref="C1577:E1577"/>
    <mergeCell ref="C1578:E1578"/>
    <mergeCell ref="C1579:E1579"/>
    <mergeCell ref="C1580:E1580"/>
    <mergeCell ref="C1581:E1581"/>
    <mergeCell ref="C1606:N1606"/>
    <mergeCell ref="C1607:N1607"/>
    <mergeCell ref="C1608:N1608"/>
    <mergeCell ref="C1609:N1609"/>
    <mergeCell ref="C1610:E1610"/>
    <mergeCell ref="C1611:E1611"/>
    <mergeCell ref="C1600:E1600"/>
    <mergeCell ref="C1601:E1601"/>
    <mergeCell ref="C1602:E1602"/>
    <mergeCell ref="C1603:E1603"/>
    <mergeCell ref="C1604:E1604"/>
    <mergeCell ref="C1605:E1605"/>
    <mergeCell ref="C1594:E1594"/>
    <mergeCell ref="C1595:E1595"/>
    <mergeCell ref="C1596:E1596"/>
    <mergeCell ref="C1597:E1597"/>
    <mergeCell ref="C1598:E1598"/>
    <mergeCell ref="C1599:E1599"/>
    <mergeCell ref="C1624:E1624"/>
    <mergeCell ref="C1625:E1625"/>
    <mergeCell ref="C1626:N1626"/>
    <mergeCell ref="C1627:N1627"/>
    <mergeCell ref="C1628:N1628"/>
    <mergeCell ref="C1629:N1629"/>
    <mergeCell ref="C1618:E1618"/>
    <mergeCell ref="C1619:E1619"/>
    <mergeCell ref="C1620:E1620"/>
    <mergeCell ref="C1621:E1621"/>
    <mergeCell ref="C1622:E1622"/>
    <mergeCell ref="C1623:E1623"/>
    <mergeCell ref="C1612:N1612"/>
    <mergeCell ref="C1613:N1613"/>
    <mergeCell ref="C1614:E1614"/>
    <mergeCell ref="C1615:E1615"/>
    <mergeCell ref="C1616:E1616"/>
    <mergeCell ref="C1617:E1617"/>
    <mergeCell ref="C1642:E1642"/>
    <mergeCell ref="C1643:E1643"/>
    <mergeCell ref="C1644:E1644"/>
    <mergeCell ref="C1645:E1645"/>
    <mergeCell ref="C1646:N1646"/>
    <mergeCell ref="C1647:N1647"/>
    <mergeCell ref="C1636:E1636"/>
    <mergeCell ref="C1637:E1637"/>
    <mergeCell ref="C1638:E1638"/>
    <mergeCell ref="C1639:E1639"/>
    <mergeCell ref="C1640:E1640"/>
    <mergeCell ref="C1641:E1641"/>
    <mergeCell ref="C1630:E1630"/>
    <mergeCell ref="C1631:E1631"/>
    <mergeCell ref="C1632:N1632"/>
    <mergeCell ref="C1633:N1633"/>
    <mergeCell ref="C1634:E1634"/>
    <mergeCell ref="C1635:E1635"/>
    <mergeCell ref="C1661:E1661"/>
    <mergeCell ref="C1662:E1662"/>
    <mergeCell ref="C1663:N1663"/>
    <mergeCell ref="C1664:E1664"/>
    <mergeCell ref="C1665:E1665"/>
    <mergeCell ref="C1666:E1666"/>
    <mergeCell ref="C1655:E1655"/>
    <mergeCell ref="C1656:E1656"/>
    <mergeCell ref="C1657:E1657"/>
    <mergeCell ref="C1658:E1658"/>
    <mergeCell ref="C1659:E1659"/>
    <mergeCell ref="C1660:E1660"/>
    <mergeCell ref="C1648:N1648"/>
    <mergeCell ref="C1649:E1649"/>
    <mergeCell ref="C1651:K1651"/>
    <mergeCell ref="A1652:N1652"/>
    <mergeCell ref="C1653:E1653"/>
    <mergeCell ref="C1654:N1654"/>
    <mergeCell ref="C1681:K1681"/>
    <mergeCell ref="C1682:K1682"/>
    <mergeCell ref="C1683:K1683"/>
    <mergeCell ref="C1684:K1684"/>
    <mergeCell ref="C1685:K1685"/>
    <mergeCell ref="C1686:K1686"/>
    <mergeCell ref="C1675:K1675"/>
    <mergeCell ref="C1676:K1676"/>
    <mergeCell ref="C1677:K1677"/>
    <mergeCell ref="C1678:K1678"/>
    <mergeCell ref="C1679:K1679"/>
    <mergeCell ref="C1680:K1680"/>
    <mergeCell ref="C1667:E1667"/>
    <mergeCell ref="C1668:E1668"/>
    <mergeCell ref="C1669:E1669"/>
    <mergeCell ref="C1670:E1670"/>
    <mergeCell ref="C1672:K1672"/>
    <mergeCell ref="C1674:K1674"/>
    <mergeCell ref="C1699:K1699"/>
    <mergeCell ref="C1700:K1700"/>
    <mergeCell ref="C1701:K1701"/>
    <mergeCell ref="C1702:K1702"/>
    <mergeCell ref="C1703:K1703"/>
    <mergeCell ref="C1704:K1704"/>
    <mergeCell ref="C1693:K1693"/>
    <mergeCell ref="C1694:K1694"/>
    <mergeCell ref="C1695:K1695"/>
    <mergeCell ref="C1696:K1696"/>
    <mergeCell ref="C1697:K1697"/>
    <mergeCell ref="C1698:K1698"/>
    <mergeCell ref="C1687:K1687"/>
    <mergeCell ref="C1688:K1688"/>
    <mergeCell ref="C1689:K1689"/>
    <mergeCell ref="C1690:K1690"/>
    <mergeCell ref="C1691:K1691"/>
    <mergeCell ref="C1692:K1692"/>
    <mergeCell ref="A1724:N1724"/>
    <mergeCell ref="C1718:L1718"/>
    <mergeCell ref="C1719:G1719"/>
    <mergeCell ref="H1719:L1719"/>
    <mergeCell ref="C1720:L1720"/>
    <mergeCell ref="A1722:N1722"/>
    <mergeCell ref="A1723:N1723"/>
    <mergeCell ref="C1711:K1711"/>
    <mergeCell ref="C1712:K1712"/>
    <mergeCell ref="C1713:K1713"/>
    <mergeCell ref="C1714:K1714"/>
    <mergeCell ref="C1717:G1717"/>
    <mergeCell ref="H1717:L1717"/>
    <mergeCell ref="C1705:K1705"/>
    <mergeCell ref="C1706:K1706"/>
    <mergeCell ref="C1707:K1707"/>
    <mergeCell ref="C1708:K1708"/>
    <mergeCell ref="C1709:K1709"/>
    <mergeCell ref="C1710:K17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A77B-52DA-4E6A-A8E3-FAE5DD0E11B7}">
  <sheetPr>
    <tabColor rgb="FFFF0000"/>
  </sheetPr>
  <dimension ref="B1:K23"/>
  <sheetViews>
    <sheetView workbookViewId="0">
      <selection activeCell="E28" sqref="E28"/>
    </sheetView>
  </sheetViews>
  <sheetFormatPr defaultColWidth="9.140625" defaultRowHeight="15" x14ac:dyDescent="0.25"/>
  <cols>
    <col min="1" max="1" width="9.140625" style="117"/>
    <col min="2" max="2" width="27.140625" style="117" customWidth="1"/>
    <col min="3" max="3" width="26.140625" style="117" customWidth="1"/>
    <col min="4" max="4" width="17.140625" style="117" customWidth="1"/>
    <col min="5" max="5" width="13" style="117" customWidth="1"/>
    <col min="6" max="6" width="12.42578125" style="117" bestFit="1" customWidth="1"/>
    <col min="7" max="7" width="23.42578125" style="117" customWidth="1"/>
    <col min="8" max="8" width="13.7109375" style="117" customWidth="1"/>
    <col min="9" max="9" width="24.85546875" style="117" customWidth="1"/>
    <col min="10" max="10" width="12" style="117" customWidth="1"/>
    <col min="11" max="12" width="9.140625" style="117"/>
    <col min="13" max="16" width="9.5703125" style="117" bestFit="1" customWidth="1"/>
    <col min="17" max="16384" width="9.140625" style="117"/>
  </cols>
  <sheetData>
    <row r="1" spans="2:11" x14ac:dyDescent="0.25">
      <c r="B1" s="141" t="s">
        <v>406</v>
      </c>
      <c r="C1" s="141"/>
      <c r="D1" s="140"/>
      <c r="E1" s="140"/>
    </row>
    <row r="2" spans="2:11" ht="12.75" customHeight="1" thickBot="1" x14ac:dyDescent="0.3">
      <c r="K2" s="193">
        <v>1.0235585814202526</v>
      </c>
    </row>
    <row r="3" spans="2:11" ht="15.75" thickBot="1" x14ac:dyDescent="0.3">
      <c r="B3" s="181"/>
      <c r="C3" s="182" t="s">
        <v>403</v>
      </c>
      <c r="D3" s="369" t="s">
        <v>402</v>
      </c>
      <c r="E3" s="370"/>
      <c r="F3" s="120"/>
      <c r="G3" s="130" t="s">
        <v>404</v>
      </c>
      <c r="H3" s="371" t="s">
        <v>405</v>
      </c>
      <c r="I3" s="372"/>
    </row>
    <row r="4" spans="2:11" x14ac:dyDescent="0.25">
      <c r="B4" s="373" t="s">
        <v>381</v>
      </c>
      <c r="C4" s="166">
        <f>187951.01+632706.86+48231.55</f>
        <v>868889.42</v>
      </c>
      <c r="D4" s="167" t="s">
        <v>373</v>
      </c>
      <c r="E4" s="168">
        <f>C4*1.2</f>
        <v>1042667.304</v>
      </c>
      <c r="G4" s="123">
        <f>C4*1.028*K2</f>
        <v>914261.28036636149</v>
      </c>
      <c r="H4" s="122" t="s">
        <v>373</v>
      </c>
      <c r="I4" s="123">
        <f>G4*1.2</f>
        <v>1097113.5364396337</v>
      </c>
    </row>
    <row r="5" spans="2:11" s="118" customFormat="1" ht="15.75" thickBot="1" x14ac:dyDescent="0.3">
      <c r="B5" s="374"/>
      <c r="C5" s="169">
        <v>1867.05</v>
      </c>
      <c r="D5" s="170" t="s">
        <v>374</v>
      </c>
      <c r="E5" s="171">
        <f>C5</f>
        <v>1867.05</v>
      </c>
      <c r="G5" s="124">
        <f>C5</f>
        <v>1867.05</v>
      </c>
      <c r="H5" s="125" t="s">
        <v>374</v>
      </c>
      <c r="I5" s="124">
        <f>G5</f>
        <v>1867.05</v>
      </c>
      <c r="J5" s="118" t="s">
        <v>388</v>
      </c>
    </row>
    <row r="6" spans="2:11" ht="15" customHeight="1" x14ac:dyDescent="0.25">
      <c r="B6" s="375" t="s">
        <v>608</v>
      </c>
      <c r="C6" s="166">
        <f>35377.04+122124.19</f>
        <v>157501.23000000001</v>
      </c>
      <c r="D6" s="167" t="s">
        <v>373</v>
      </c>
      <c r="E6" s="168">
        <f>C6*1.2</f>
        <v>189001.476</v>
      </c>
      <c r="G6" s="123">
        <f>C6*1.028*K2</f>
        <v>165725.66414616583</v>
      </c>
      <c r="H6" s="122"/>
      <c r="I6" s="123">
        <f>G6*1.2</f>
        <v>198870.79697539899</v>
      </c>
    </row>
    <row r="7" spans="2:11" s="118" customFormat="1" ht="15.75" thickBot="1" x14ac:dyDescent="0.3">
      <c r="B7" s="376"/>
      <c r="C7" s="169">
        <v>278.36</v>
      </c>
      <c r="D7" s="170" t="str">
        <f>D5</f>
        <v>чел/час</v>
      </c>
      <c r="E7" s="171">
        <f>C7</f>
        <v>278.36</v>
      </c>
      <c r="G7" s="124">
        <f>C7</f>
        <v>278.36</v>
      </c>
      <c r="H7" s="125" t="str">
        <f>H5</f>
        <v>чел/час</v>
      </c>
      <c r="I7" s="124">
        <f>G7</f>
        <v>278.36</v>
      </c>
      <c r="J7" s="118" t="s">
        <v>387</v>
      </c>
    </row>
    <row r="8" spans="2:11" ht="15" customHeight="1" x14ac:dyDescent="0.25">
      <c r="B8" s="375" t="s">
        <v>79</v>
      </c>
      <c r="C8" s="166">
        <f>111903.23+172372.02-C6</f>
        <v>126774.01999999999</v>
      </c>
      <c r="D8" s="167" t="s">
        <v>373</v>
      </c>
      <c r="E8" s="168">
        <f>C8*1.2</f>
        <v>152128.82399999999</v>
      </c>
      <c r="G8" s="123">
        <f>C8*1.028*K2</f>
        <v>133393.93388216273</v>
      </c>
      <c r="H8" s="122" t="s">
        <v>373</v>
      </c>
      <c r="I8" s="123">
        <f>G8*1.2</f>
        <v>160072.72065859527</v>
      </c>
    </row>
    <row r="9" spans="2:11" s="118" customFormat="1" ht="15.75" thickBot="1" x14ac:dyDescent="0.3">
      <c r="B9" s="376"/>
      <c r="C9" s="172">
        <v>816.51</v>
      </c>
      <c r="D9" s="170" t="s">
        <v>375</v>
      </c>
      <c r="E9" s="171">
        <f>C9</f>
        <v>816.51</v>
      </c>
      <c r="G9" s="124">
        <f>C9</f>
        <v>816.51</v>
      </c>
      <c r="H9" s="125" t="s">
        <v>375</v>
      </c>
      <c r="I9" s="124">
        <f>G9</f>
        <v>816.51</v>
      </c>
      <c r="J9" s="118" t="s">
        <v>389</v>
      </c>
    </row>
    <row r="10" spans="2:11" ht="15.75" thickBot="1" x14ac:dyDescent="0.3">
      <c r="B10" s="173" t="s">
        <v>376</v>
      </c>
      <c r="C10" s="174">
        <f>70516.77+9016769.51</f>
        <v>9087286.2799999993</v>
      </c>
      <c r="D10" s="175" t="s">
        <v>373</v>
      </c>
      <c r="E10" s="176">
        <f>C10*1.2</f>
        <v>10904743.535999998</v>
      </c>
      <c r="G10" s="123">
        <f>C10*1.028*K2</f>
        <v>9561808.2096205857</v>
      </c>
      <c r="H10" s="122" t="s">
        <v>373</v>
      </c>
      <c r="I10" s="123">
        <f>G10*1.2</f>
        <v>11474169.851544702</v>
      </c>
    </row>
    <row r="11" spans="2:11" ht="15.75" hidden="1" thickBot="1" x14ac:dyDescent="0.3">
      <c r="B11" s="173" t="s">
        <v>609</v>
      </c>
      <c r="C11" s="174"/>
      <c r="D11" s="175" t="s">
        <v>373</v>
      </c>
      <c r="E11" s="176">
        <f>C11*1.2</f>
        <v>0</v>
      </c>
      <c r="G11" s="123">
        <f>C11</f>
        <v>0</v>
      </c>
      <c r="H11" s="122" t="s">
        <v>373</v>
      </c>
      <c r="I11" s="123">
        <f>G11*1.2</f>
        <v>0</v>
      </c>
    </row>
    <row r="12" spans="2:11" ht="27" customHeight="1" thickBot="1" x14ac:dyDescent="0.3">
      <c r="B12" s="173" t="s">
        <v>377</v>
      </c>
      <c r="C12" s="174">
        <v>990213.83</v>
      </c>
      <c r="D12" s="175" t="s">
        <v>373</v>
      </c>
      <c r="E12" s="176">
        <f>C12*1.2</f>
        <v>1188256.5959999999</v>
      </c>
      <c r="G12" s="123">
        <f>C12*1.028*K2</f>
        <v>1041921.0353053656</v>
      </c>
      <c r="H12" s="122" t="s">
        <v>373</v>
      </c>
      <c r="I12" s="123">
        <f t="shared" ref="I12:I13" si="0">G12*1.2</f>
        <v>1250305.2423664387</v>
      </c>
    </row>
    <row r="13" spans="2:11" ht="36" customHeight="1" thickBot="1" x14ac:dyDescent="0.3">
      <c r="B13" s="177" t="s">
        <v>378</v>
      </c>
      <c r="C13" s="178">
        <v>526053.15</v>
      </c>
      <c r="D13" s="179" t="s">
        <v>373</v>
      </c>
      <c r="E13" s="180">
        <f>C13*1.2</f>
        <v>631263.78</v>
      </c>
      <c r="G13" s="128">
        <f>C13*1.028*K2</f>
        <v>553522.71001269377</v>
      </c>
      <c r="H13" s="129" t="s">
        <v>373</v>
      </c>
      <c r="I13" s="128">
        <f t="shared" si="0"/>
        <v>664227.25201523246</v>
      </c>
    </row>
    <row r="14" spans="2:11" ht="16.5" thickTop="1" thickBot="1" x14ac:dyDescent="0.3">
      <c r="B14" s="183" t="s">
        <v>383</v>
      </c>
      <c r="C14" s="184">
        <f>C4+C6+C8+C10+C11+C12+C13</f>
        <v>11756717.93</v>
      </c>
      <c r="D14" s="184"/>
      <c r="E14" s="184">
        <f t="shared" ref="E14" si="1">E4+E6+E8+E10+E11+E12+E13</f>
        <v>14108061.515999997</v>
      </c>
      <c r="F14" s="134"/>
      <c r="G14" s="132">
        <f>G4+G6+G8+G10+G11+G12+G13</f>
        <v>12370632.833333334</v>
      </c>
      <c r="H14" s="133"/>
      <c r="I14" s="132">
        <f t="shared" ref="I14" si="2">I4+I6+I8+I10+I11+I12+I13</f>
        <v>14844759.400000002</v>
      </c>
      <c r="K14" s="119"/>
    </row>
    <row r="15" spans="2:11" x14ac:dyDescent="0.25">
      <c r="B15" s="121"/>
      <c r="C15" s="119"/>
      <c r="F15" s="119"/>
      <c r="G15" s="119"/>
      <c r="J15" s="119"/>
    </row>
    <row r="16" spans="2:11" x14ac:dyDescent="0.25">
      <c r="B16" s="121"/>
      <c r="E16" s="119"/>
      <c r="H16" s="311" t="s">
        <v>941</v>
      </c>
      <c r="I16" s="119">
        <f>ЛСР!N1714</f>
        <v>14844759.4</v>
      </c>
    </row>
    <row r="17" spans="3:9" x14ac:dyDescent="0.25">
      <c r="C17" s="119"/>
      <c r="D17" s="119"/>
      <c r="I17" s="119"/>
    </row>
    <row r="19" spans="3:9" x14ac:dyDescent="0.25">
      <c r="C19" s="119"/>
      <c r="D19" s="119"/>
    </row>
    <row r="20" spans="3:9" ht="15" customHeight="1" x14ac:dyDescent="0.25"/>
    <row r="21" spans="3:9" x14ac:dyDescent="0.25">
      <c r="C21" s="119"/>
    </row>
    <row r="23" spans="3:9" x14ac:dyDescent="0.25">
      <c r="C23" s="119"/>
    </row>
  </sheetData>
  <mergeCells count="5">
    <mergeCell ref="D3:E3"/>
    <mergeCell ref="H3:I3"/>
    <mergeCell ref="B4:B5"/>
    <mergeCell ref="B6:B7"/>
    <mergeCell ref="B8:B9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05FB-7052-4D1F-93EA-4B0B84D7335E}">
  <sheetPr>
    <pageSetUpPr fitToPage="1"/>
  </sheetPr>
  <dimension ref="A1:AA106"/>
  <sheetViews>
    <sheetView topLeftCell="A15" workbookViewId="0">
      <selection activeCell="L32" sqref="L32"/>
    </sheetView>
  </sheetViews>
  <sheetFormatPr defaultColWidth="9.140625" defaultRowHeight="10.5" customHeight="1" x14ac:dyDescent="0.2"/>
  <cols>
    <col min="1" max="1" width="6.140625" style="155" customWidth="1"/>
    <col min="2" max="2" width="20.85546875" style="155" customWidth="1"/>
    <col min="3" max="3" width="49.42578125" style="155" customWidth="1"/>
    <col min="4" max="4" width="11" style="155" customWidth="1"/>
    <col min="5" max="5" width="13.5703125" style="155" customWidth="1"/>
    <col min="6" max="6" width="11" style="155" customWidth="1"/>
    <col min="7" max="7" width="0" style="155" hidden="1" customWidth="1"/>
    <col min="8" max="16" width="9.140625" style="155"/>
    <col min="17" max="25" width="74" style="164" hidden="1" customWidth="1"/>
    <col min="26" max="27" width="101" style="164" hidden="1" customWidth="1"/>
    <col min="28" max="16384" width="9.140625" style="155"/>
  </cols>
  <sheetData>
    <row r="1" spans="1:27" s="117" customFormat="1" ht="15.75" x14ac:dyDescent="0.25">
      <c r="C1" s="142" t="s">
        <v>407</v>
      </c>
    </row>
    <row r="2" spans="1:27" s="117" customFormat="1" ht="10.5" customHeight="1" x14ac:dyDescent="0.25">
      <c r="C2" s="143"/>
    </row>
    <row r="3" spans="1:27" s="117" customFormat="1" ht="18" x14ac:dyDescent="0.25">
      <c r="A3" s="143"/>
      <c r="B3" s="144" t="s">
        <v>408</v>
      </c>
      <c r="C3" s="380" t="s">
        <v>409</v>
      </c>
      <c r="D3" s="380"/>
      <c r="E3" s="380"/>
      <c r="Q3" s="145" t="s">
        <v>409</v>
      </c>
      <c r="R3" s="145" t="s">
        <v>9</v>
      </c>
      <c r="S3" s="145" t="s">
        <v>9</v>
      </c>
    </row>
    <row r="4" spans="1:27" s="117" customFormat="1" ht="15" x14ac:dyDescent="0.25">
      <c r="B4" s="144" t="s">
        <v>410</v>
      </c>
      <c r="C4" s="380" t="s">
        <v>409</v>
      </c>
      <c r="D4" s="380"/>
      <c r="E4" s="380"/>
      <c r="T4" s="145" t="s">
        <v>409</v>
      </c>
      <c r="U4" s="145" t="s">
        <v>9</v>
      </c>
      <c r="V4" s="145" t="s">
        <v>9</v>
      </c>
    </row>
    <row r="5" spans="1:27" s="117" customFormat="1" ht="15" x14ac:dyDescent="0.25">
      <c r="B5" s="144" t="s">
        <v>411</v>
      </c>
      <c r="C5" s="380" t="s">
        <v>412</v>
      </c>
      <c r="D5" s="380"/>
      <c r="E5" s="380"/>
      <c r="W5" s="145" t="s">
        <v>412</v>
      </c>
      <c r="X5" s="145" t="s">
        <v>9</v>
      </c>
      <c r="Y5" s="145" t="s">
        <v>9</v>
      </c>
    </row>
    <row r="6" spans="1:27" s="117" customFormat="1" ht="19.5" customHeight="1" x14ac:dyDescent="0.25">
      <c r="A6" s="146"/>
    </row>
    <row r="7" spans="1:27" s="117" customFormat="1" ht="36" customHeight="1" x14ac:dyDescent="0.25">
      <c r="A7" s="147" t="s">
        <v>43</v>
      </c>
      <c r="B7" s="147" t="s">
        <v>413</v>
      </c>
      <c r="C7" s="147" t="s">
        <v>414</v>
      </c>
      <c r="D7" s="147" t="s">
        <v>415</v>
      </c>
      <c r="E7" s="147" t="s">
        <v>416</v>
      </c>
    </row>
    <row r="8" spans="1:27" s="117" customFormat="1" ht="15" x14ac:dyDescent="0.25">
      <c r="A8" s="148">
        <v>1</v>
      </c>
      <c r="B8" s="148">
        <v>2</v>
      </c>
      <c r="C8" s="148">
        <v>3</v>
      </c>
      <c r="D8" s="148">
        <v>4</v>
      </c>
      <c r="E8" s="148">
        <v>5</v>
      </c>
    </row>
    <row r="9" spans="1:27" s="117" customFormat="1" ht="15" x14ac:dyDescent="0.25">
      <c r="A9" s="377" t="s">
        <v>417</v>
      </c>
      <c r="B9" s="378"/>
      <c r="C9" s="378"/>
      <c r="D9" s="378"/>
      <c r="E9" s="379"/>
      <c r="Z9" s="149" t="s">
        <v>417</v>
      </c>
    </row>
    <row r="10" spans="1:27" s="117" customFormat="1" ht="15" x14ac:dyDescent="0.25">
      <c r="A10" s="377" t="s">
        <v>418</v>
      </c>
      <c r="B10" s="378"/>
      <c r="C10" s="378"/>
      <c r="D10" s="378"/>
      <c r="E10" s="379"/>
      <c r="Z10" s="149"/>
      <c r="AA10" s="149" t="s">
        <v>418</v>
      </c>
    </row>
    <row r="11" spans="1:27" s="117" customFormat="1" ht="15" x14ac:dyDescent="0.25">
      <c r="A11" s="150">
        <f>IF(G11&lt;&gt;"",COUNTA(G$1:G11),"")</f>
        <v>1</v>
      </c>
      <c r="B11" s="151" t="s">
        <v>419</v>
      </c>
      <c r="C11" s="152" t="s">
        <v>420</v>
      </c>
      <c r="D11" s="153" t="s">
        <v>66</v>
      </c>
      <c r="E11" s="187">
        <v>50</v>
      </c>
      <c r="F11" s="140"/>
      <c r="G11" s="155" t="s">
        <v>421</v>
      </c>
      <c r="Z11" s="149"/>
      <c r="AA11" s="149"/>
    </row>
    <row r="12" spans="1:27" s="117" customFormat="1" ht="15" x14ac:dyDescent="0.25">
      <c r="A12" s="150">
        <f>IF(G12&lt;&gt;"",COUNTA(G$1:G12),"")</f>
        <v>2</v>
      </c>
      <c r="B12" s="151" t="s">
        <v>422</v>
      </c>
      <c r="C12" s="152" t="s">
        <v>423</v>
      </c>
      <c r="D12" s="153" t="s">
        <v>66</v>
      </c>
      <c r="E12" s="187">
        <v>59.204300000000003</v>
      </c>
      <c r="F12" s="140"/>
      <c r="G12" s="155" t="s">
        <v>421</v>
      </c>
      <c r="Z12" s="149"/>
      <c r="AA12" s="149"/>
    </row>
    <row r="13" spans="1:27" s="117" customFormat="1" ht="15" x14ac:dyDescent="0.25">
      <c r="A13" s="150">
        <f>IF(G13&lt;&gt;"",COUNTA(G$1:G13),"")</f>
        <v>3</v>
      </c>
      <c r="B13" s="151" t="s">
        <v>424</v>
      </c>
      <c r="C13" s="152" t="s">
        <v>425</v>
      </c>
      <c r="D13" s="153" t="s">
        <v>66</v>
      </c>
      <c r="E13" s="187">
        <v>362.24328400000002</v>
      </c>
      <c r="F13" s="140"/>
      <c r="G13" s="155" t="s">
        <v>421</v>
      </c>
      <c r="Z13" s="149"/>
      <c r="AA13" s="149"/>
    </row>
    <row r="14" spans="1:27" s="117" customFormat="1" ht="15" x14ac:dyDescent="0.25">
      <c r="A14" s="150">
        <f>IF(G14&lt;&gt;"",COUNTA(G$1:G14),"")</f>
        <v>4</v>
      </c>
      <c r="B14" s="151" t="s">
        <v>426</v>
      </c>
      <c r="C14" s="152" t="s">
        <v>427</v>
      </c>
      <c r="D14" s="153" t="s">
        <v>66</v>
      </c>
      <c r="E14" s="187">
        <v>1.748</v>
      </c>
      <c r="F14" s="140"/>
      <c r="G14" s="155" t="s">
        <v>421</v>
      </c>
      <c r="Z14" s="149"/>
      <c r="AA14" s="149"/>
    </row>
    <row r="15" spans="1:27" s="117" customFormat="1" ht="15" x14ac:dyDescent="0.25">
      <c r="A15" s="150">
        <f>IF(G15&lt;&gt;"",COUNTA(G$1:G15),"")</f>
        <v>5</v>
      </c>
      <c r="B15" s="151" t="s">
        <v>426</v>
      </c>
      <c r="C15" s="152" t="s">
        <v>428</v>
      </c>
      <c r="D15" s="153" t="s">
        <v>66</v>
      </c>
      <c r="E15" s="187">
        <v>1280.1035139999999</v>
      </c>
      <c r="F15" s="140"/>
      <c r="G15" s="155" t="s">
        <v>421</v>
      </c>
      <c r="Z15" s="149"/>
      <c r="AA15" s="149"/>
    </row>
    <row r="16" spans="1:27" s="117" customFormat="1" ht="15" x14ac:dyDescent="0.25">
      <c r="A16" s="150">
        <f>IF(G16&lt;&gt;"",COUNTA(G$1:G16),"")</f>
        <v>6</v>
      </c>
      <c r="B16" s="151" t="s">
        <v>429</v>
      </c>
      <c r="C16" s="152" t="s">
        <v>430</v>
      </c>
      <c r="D16" s="153" t="s">
        <v>66</v>
      </c>
      <c r="E16" s="187">
        <v>78.401814900000005</v>
      </c>
      <c r="F16" s="140"/>
      <c r="G16" s="155" t="s">
        <v>421</v>
      </c>
      <c r="Z16" s="149"/>
      <c r="AA16" s="149"/>
    </row>
    <row r="17" spans="1:27" s="117" customFormat="1" ht="15" x14ac:dyDescent="0.25">
      <c r="A17" s="150">
        <f>IF(G17&lt;&gt;"",COUNTA(G$1:G17),"")</f>
        <v>7</v>
      </c>
      <c r="B17" s="151" t="s">
        <v>431</v>
      </c>
      <c r="C17" s="152" t="s">
        <v>432</v>
      </c>
      <c r="D17" s="153" t="s">
        <v>66</v>
      </c>
      <c r="E17" s="187">
        <v>31.04</v>
      </c>
      <c r="F17" s="140"/>
      <c r="G17" s="155" t="s">
        <v>421</v>
      </c>
      <c r="Z17" s="149"/>
      <c r="AA17" s="149"/>
    </row>
    <row r="18" spans="1:27" s="117" customFormat="1" ht="15" x14ac:dyDescent="0.25">
      <c r="A18" s="150">
        <f>IF(G18&lt;&gt;"",COUNTA(G$1:G18),"")</f>
        <v>8</v>
      </c>
      <c r="B18" s="151" t="s">
        <v>433</v>
      </c>
      <c r="C18" s="152" t="s">
        <v>434</v>
      </c>
      <c r="D18" s="153" t="s">
        <v>66</v>
      </c>
      <c r="E18" s="187">
        <v>1.0304</v>
      </c>
      <c r="F18" s="140"/>
      <c r="G18" s="155" t="s">
        <v>421</v>
      </c>
      <c r="Z18" s="149"/>
      <c r="AA18" s="149"/>
    </row>
    <row r="19" spans="1:27" s="117" customFormat="1" ht="15" x14ac:dyDescent="0.25">
      <c r="A19" s="150">
        <f>IF(G19&lt;&gt;"",COUNTA(G$1:G19),"")</f>
        <v>9</v>
      </c>
      <c r="B19" s="151" t="s">
        <v>435</v>
      </c>
      <c r="C19" s="152" t="s">
        <v>436</v>
      </c>
      <c r="D19" s="153" t="s">
        <v>66</v>
      </c>
      <c r="E19" s="187">
        <v>3.28</v>
      </c>
      <c r="F19" s="185">
        <f>E11+E12+E13+E14+E15+E16+E17+E18+E19</f>
        <v>1867.0513129000001</v>
      </c>
      <c r="G19" s="155" t="s">
        <v>421</v>
      </c>
      <c r="Z19" s="149"/>
      <c r="AA19" s="149"/>
    </row>
    <row r="20" spans="1:27" s="117" customFormat="1" ht="15" x14ac:dyDescent="0.25">
      <c r="A20" s="150">
        <f>IF(G20&lt;&gt;"",COUNTA(G$1:G20),"")</f>
        <v>10</v>
      </c>
      <c r="B20" s="161">
        <v>2</v>
      </c>
      <c r="C20" s="152" t="s">
        <v>437</v>
      </c>
      <c r="D20" s="153" t="s">
        <v>66</v>
      </c>
      <c r="E20" s="188">
        <v>278.36166480000003</v>
      </c>
      <c r="F20" s="186">
        <f>E20</f>
        <v>278.36166480000003</v>
      </c>
      <c r="G20" s="155" t="s">
        <v>421</v>
      </c>
      <c r="Z20" s="149"/>
      <c r="AA20" s="149"/>
    </row>
    <row r="21" spans="1:27" s="117" customFormat="1" ht="15" x14ac:dyDescent="0.25">
      <c r="A21" s="377" t="s">
        <v>438</v>
      </c>
      <c r="B21" s="378"/>
      <c r="C21" s="378"/>
      <c r="D21" s="378"/>
      <c r="E21" s="379"/>
      <c r="Z21" s="149"/>
      <c r="AA21" s="149" t="s">
        <v>438</v>
      </c>
    </row>
    <row r="22" spans="1:27" s="117" customFormat="1" ht="15" x14ac:dyDescent="0.25">
      <c r="A22" s="150">
        <f>IF(G22&lt;&gt;"",COUNTA(G$1:G22),"")</f>
        <v>11</v>
      </c>
      <c r="B22" s="151" t="s">
        <v>439</v>
      </c>
      <c r="C22" s="152" t="s">
        <v>440</v>
      </c>
      <c r="D22" s="153" t="s">
        <v>441</v>
      </c>
      <c r="E22" s="191">
        <v>5.5199999999999997E-4</v>
      </c>
      <c r="F22" s="189"/>
      <c r="G22" s="155" t="s">
        <v>421</v>
      </c>
      <c r="Z22" s="149"/>
      <c r="AA22" s="149"/>
    </row>
    <row r="23" spans="1:27" s="117" customFormat="1" ht="15" x14ac:dyDescent="0.25">
      <c r="A23" s="150">
        <f>IF(G23&lt;&gt;"",COUNTA(G$1:G23),"")</f>
        <v>12</v>
      </c>
      <c r="B23" s="151" t="s">
        <v>442</v>
      </c>
      <c r="C23" s="152" t="s">
        <v>443</v>
      </c>
      <c r="D23" s="153" t="s">
        <v>441</v>
      </c>
      <c r="E23" s="191">
        <v>2.7665204999999999</v>
      </c>
      <c r="F23" s="189"/>
      <c r="G23" s="155" t="s">
        <v>421</v>
      </c>
      <c r="Z23" s="149"/>
      <c r="AA23" s="149"/>
    </row>
    <row r="24" spans="1:27" s="117" customFormat="1" ht="15" x14ac:dyDescent="0.25">
      <c r="A24" s="150">
        <f>IF(G24&lt;&gt;"",COUNTA(G$1:G24),"")</f>
        <v>13</v>
      </c>
      <c r="B24" s="151" t="s">
        <v>444</v>
      </c>
      <c r="C24" s="152" t="s">
        <v>445</v>
      </c>
      <c r="D24" s="153" t="s">
        <v>441</v>
      </c>
      <c r="E24" s="191">
        <v>9.9996250999999994</v>
      </c>
      <c r="F24" s="189"/>
      <c r="G24" s="155" t="s">
        <v>421</v>
      </c>
      <c r="Z24" s="149"/>
      <c r="AA24" s="149"/>
    </row>
    <row r="25" spans="1:27" s="117" customFormat="1" ht="15" x14ac:dyDescent="0.25">
      <c r="A25" s="150">
        <f>IF(G25&lt;&gt;"",COUNTA(G$1:G25),"")</f>
        <v>14</v>
      </c>
      <c r="B25" s="151" t="s">
        <v>446</v>
      </c>
      <c r="C25" s="152" t="s">
        <v>447</v>
      </c>
      <c r="D25" s="153" t="s">
        <v>441</v>
      </c>
      <c r="E25" s="191">
        <v>18.02901</v>
      </c>
      <c r="F25" s="189"/>
      <c r="G25" s="155" t="s">
        <v>421</v>
      </c>
      <c r="Z25" s="149"/>
      <c r="AA25" s="149"/>
    </row>
    <row r="26" spans="1:27" s="117" customFormat="1" ht="15" x14ac:dyDescent="0.25">
      <c r="A26" s="150">
        <f>IF(G26&lt;&gt;"",COUNTA(G$1:G26),"")</f>
        <v>15</v>
      </c>
      <c r="B26" s="151" t="s">
        <v>448</v>
      </c>
      <c r="C26" s="152" t="s">
        <v>449</v>
      </c>
      <c r="D26" s="153" t="s">
        <v>441</v>
      </c>
      <c r="E26" s="191">
        <v>15.2003205</v>
      </c>
      <c r="F26" s="189"/>
      <c r="G26" s="155" t="s">
        <v>421</v>
      </c>
      <c r="Z26" s="149"/>
      <c r="AA26" s="149"/>
    </row>
    <row r="27" spans="1:27" s="117" customFormat="1" ht="15" x14ac:dyDescent="0.25">
      <c r="A27" s="150">
        <f>IF(G27&lt;&gt;"",COUNTA(G$1:G27),"")</f>
        <v>16</v>
      </c>
      <c r="B27" s="151" t="s">
        <v>450</v>
      </c>
      <c r="C27" s="152" t="s">
        <v>451</v>
      </c>
      <c r="D27" s="153" t="s">
        <v>441</v>
      </c>
      <c r="E27" s="191">
        <v>6.9629279999999998</v>
      </c>
      <c r="F27" s="189"/>
      <c r="G27" s="155" t="s">
        <v>421</v>
      </c>
      <c r="Z27" s="149"/>
      <c r="AA27" s="149"/>
    </row>
    <row r="28" spans="1:27" s="117" customFormat="1" ht="15" x14ac:dyDescent="0.25">
      <c r="A28" s="150">
        <f>IF(G28&lt;&gt;"",COUNTA(G$1:G28),"")</f>
        <v>17</v>
      </c>
      <c r="B28" s="151" t="s">
        <v>452</v>
      </c>
      <c r="C28" s="152" t="s">
        <v>453</v>
      </c>
      <c r="D28" s="153" t="s">
        <v>441</v>
      </c>
      <c r="E28" s="192">
        <v>241.60576549999999</v>
      </c>
      <c r="F28" s="189"/>
      <c r="G28" s="155" t="s">
        <v>421</v>
      </c>
      <c r="Z28" s="149"/>
      <c r="AA28" s="149"/>
    </row>
    <row r="29" spans="1:27" s="117" customFormat="1" ht="15" x14ac:dyDescent="0.25">
      <c r="A29" s="150">
        <f>IF(G29&lt;&gt;"",COUNTA(G$1:G29),"")</f>
        <v>18</v>
      </c>
      <c r="B29" s="151" t="s">
        <v>454</v>
      </c>
      <c r="C29" s="152" t="s">
        <v>455</v>
      </c>
      <c r="D29" s="153" t="s">
        <v>441</v>
      </c>
      <c r="E29" s="192">
        <v>238.5284</v>
      </c>
      <c r="F29" s="189"/>
      <c r="G29" s="155" t="s">
        <v>421</v>
      </c>
      <c r="Z29" s="149"/>
      <c r="AA29" s="149"/>
    </row>
    <row r="30" spans="1:27" s="117" customFormat="1" ht="15" x14ac:dyDescent="0.25">
      <c r="A30" s="150">
        <f>IF(G30&lt;&gt;"",COUNTA(G$1:G30),"")</f>
        <v>19</v>
      </c>
      <c r="B30" s="151" t="s">
        <v>456</v>
      </c>
      <c r="C30" s="152" t="s">
        <v>457</v>
      </c>
      <c r="D30" s="153" t="s">
        <v>458</v>
      </c>
      <c r="E30" s="192">
        <v>162.26499999999999</v>
      </c>
      <c r="F30" s="189"/>
      <c r="G30" s="155" t="s">
        <v>421</v>
      </c>
      <c r="Z30" s="149"/>
      <c r="AA30" s="149"/>
    </row>
    <row r="31" spans="1:27" s="117" customFormat="1" ht="15" x14ac:dyDescent="0.25">
      <c r="A31" s="150">
        <f>IF(G31&lt;&gt;"",COUNTA(G$1:G31),"")</f>
        <v>20</v>
      </c>
      <c r="B31" s="151" t="s">
        <v>459</v>
      </c>
      <c r="C31" s="152" t="s">
        <v>460</v>
      </c>
      <c r="D31" s="153" t="s">
        <v>441</v>
      </c>
      <c r="E31" s="191">
        <v>10.7566811</v>
      </c>
      <c r="F31" s="189"/>
      <c r="G31" s="155" t="s">
        <v>421</v>
      </c>
      <c r="Z31" s="149"/>
      <c r="AA31" s="149"/>
    </row>
    <row r="32" spans="1:27" s="117" customFormat="1" ht="15" x14ac:dyDescent="0.25">
      <c r="A32" s="150">
        <f>IF(G32&lt;&gt;"",COUNTA(G$1:G32),"")</f>
        <v>21</v>
      </c>
      <c r="B32" s="151" t="s">
        <v>461</v>
      </c>
      <c r="C32" s="152" t="s">
        <v>462</v>
      </c>
      <c r="D32" s="153" t="s">
        <v>458</v>
      </c>
      <c r="E32" s="191">
        <v>45.418100000000003</v>
      </c>
      <c r="F32" s="189"/>
      <c r="G32" s="155" t="s">
        <v>421</v>
      </c>
      <c r="Z32" s="149"/>
      <c r="AA32" s="149"/>
    </row>
    <row r="33" spans="1:27" s="117" customFormat="1" ht="15" x14ac:dyDescent="0.25">
      <c r="A33" s="150">
        <f>IF(G33&lt;&gt;"",COUNTA(G$1:G33),"")</f>
        <v>22</v>
      </c>
      <c r="B33" s="151" t="s">
        <v>463</v>
      </c>
      <c r="C33" s="152" t="s">
        <v>464</v>
      </c>
      <c r="D33" s="153" t="s">
        <v>441</v>
      </c>
      <c r="E33" s="191">
        <v>10.444392000000001</v>
      </c>
      <c r="F33" s="189"/>
      <c r="G33" s="155" t="s">
        <v>421</v>
      </c>
      <c r="Z33" s="149"/>
      <c r="AA33" s="149"/>
    </row>
    <row r="34" spans="1:27" s="117" customFormat="1" ht="22.5" x14ac:dyDescent="0.25">
      <c r="A34" s="150">
        <f>IF(G34&lt;&gt;"",COUNTA(G$1:G34),"")</f>
        <v>23</v>
      </c>
      <c r="B34" s="151" t="s">
        <v>465</v>
      </c>
      <c r="C34" s="152" t="s">
        <v>466</v>
      </c>
      <c r="D34" s="153" t="s">
        <v>441</v>
      </c>
      <c r="E34" s="191">
        <v>0.55952100000000005</v>
      </c>
      <c r="F34" s="189"/>
      <c r="G34" s="155" t="s">
        <v>421</v>
      </c>
      <c r="Z34" s="149"/>
      <c r="AA34" s="149"/>
    </row>
    <row r="35" spans="1:27" s="117" customFormat="1" ht="15" x14ac:dyDescent="0.25">
      <c r="A35" s="150">
        <f>IF(G35&lt;&gt;"",COUNTA(G$1:G35),"")</f>
        <v>24</v>
      </c>
      <c r="B35" s="151" t="s">
        <v>467</v>
      </c>
      <c r="C35" s="152" t="s">
        <v>468</v>
      </c>
      <c r="D35" s="153" t="s">
        <v>441</v>
      </c>
      <c r="E35" s="191">
        <v>23.896717500000001</v>
      </c>
      <c r="F35" s="189"/>
      <c r="G35" s="155" t="s">
        <v>421</v>
      </c>
      <c r="Z35" s="149"/>
      <c r="AA35" s="149"/>
    </row>
    <row r="36" spans="1:27" s="117" customFormat="1" ht="22.5" x14ac:dyDescent="0.25">
      <c r="A36" s="150">
        <f>IF(G36&lt;&gt;"",COUNTA(G$1:G36),"")</f>
        <v>25</v>
      </c>
      <c r="B36" s="151" t="s">
        <v>469</v>
      </c>
      <c r="C36" s="152" t="s">
        <v>470</v>
      </c>
      <c r="D36" s="153" t="s">
        <v>441</v>
      </c>
      <c r="E36" s="191">
        <v>1.794</v>
      </c>
      <c r="F36" s="189"/>
      <c r="G36" s="155" t="s">
        <v>421</v>
      </c>
      <c r="Z36" s="149"/>
      <c r="AA36" s="149"/>
    </row>
    <row r="37" spans="1:27" s="117" customFormat="1" ht="22.5" x14ac:dyDescent="0.25">
      <c r="A37" s="150">
        <f>IF(G37&lt;&gt;"",COUNTA(G$1:G37),"")</f>
        <v>26</v>
      </c>
      <c r="B37" s="151" t="s">
        <v>471</v>
      </c>
      <c r="C37" s="152" t="s">
        <v>472</v>
      </c>
      <c r="D37" s="153" t="s">
        <v>441</v>
      </c>
      <c r="E37" s="191">
        <v>28.284479999999999</v>
      </c>
      <c r="F37" s="190">
        <f>SUM(E22:E37)</f>
        <v>816.51201320000007</v>
      </c>
      <c r="G37" s="155" t="s">
        <v>421</v>
      </c>
      <c r="Z37" s="149"/>
      <c r="AA37" s="149"/>
    </row>
    <row r="38" spans="1:27" s="117" customFormat="1" ht="15" x14ac:dyDescent="0.25">
      <c r="A38" s="377" t="s">
        <v>473</v>
      </c>
      <c r="B38" s="378"/>
      <c r="C38" s="378"/>
      <c r="D38" s="378"/>
      <c r="E38" s="379"/>
      <c r="F38" s="165"/>
      <c r="Z38" s="149"/>
      <c r="AA38" s="149" t="s">
        <v>473</v>
      </c>
    </row>
    <row r="39" spans="1:27" s="117" customFormat="1" ht="15" x14ac:dyDescent="0.25">
      <c r="A39" s="150">
        <f>IF(G39&lt;&gt;"",COUNTA(G$1:G39),"")</f>
        <v>27</v>
      </c>
      <c r="B39" s="151" t="s">
        <v>474</v>
      </c>
      <c r="C39" s="152" t="s">
        <v>475</v>
      </c>
      <c r="D39" s="153" t="s">
        <v>253</v>
      </c>
      <c r="E39" s="162">
        <v>2.4000000000000001E-4</v>
      </c>
      <c r="G39" s="155" t="s">
        <v>421</v>
      </c>
      <c r="Z39" s="149"/>
      <c r="AA39" s="149"/>
    </row>
    <row r="40" spans="1:27" s="117" customFormat="1" ht="15" x14ac:dyDescent="0.25">
      <c r="A40" s="150">
        <f>IF(G40&lt;&gt;"",COUNTA(G$1:G40),"")</f>
        <v>28</v>
      </c>
      <c r="B40" s="151" t="s">
        <v>476</v>
      </c>
      <c r="C40" s="152" t="s">
        <v>477</v>
      </c>
      <c r="D40" s="153" t="s">
        <v>253</v>
      </c>
      <c r="E40" s="156">
        <v>1.44E-2</v>
      </c>
      <c r="G40" s="155" t="s">
        <v>421</v>
      </c>
      <c r="Z40" s="149"/>
      <c r="AA40" s="149"/>
    </row>
    <row r="41" spans="1:27" s="117" customFormat="1" ht="15" x14ac:dyDescent="0.25">
      <c r="A41" s="150">
        <f>IF(G41&lt;&gt;"",COUNTA(G$1:G41),"")</f>
        <v>29</v>
      </c>
      <c r="B41" s="151" t="s">
        <v>478</v>
      </c>
      <c r="C41" s="152" t="s">
        <v>479</v>
      </c>
      <c r="D41" s="153" t="s">
        <v>253</v>
      </c>
      <c r="E41" s="156">
        <v>2.0000000000000001E-4</v>
      </c>
      <c r="G41" s="155" t="s">
        <v>421</v>
      </c>
      <c r="Z41" s="149"/>
      <c r="AA41" s="149"/>
    </row>
    <row r="42" spans="1:27" s="117" customFormat="1" ht="15" x14ac:dyDescent="0.25">
      <c r="A42" s="150">
        <f>IF(G42&lt;&gt;"",COUNTA(G$1:G42),"")</f>
        <v>30</v>
      </c>
      <c r="B42" s="151" t="s">
        <v>480</v>
      </c>
      <c r="C42" s="152" t="s">
        <v>481</v>
      </c>
      <c r="D42" s="153" t="s">
        <v>78</v>
      </c>
      <c r="E42" s="156">
        <v>4.7382</v>
      </c>
      <c r="G42" s="155" t="s">
        <v>421</v>
      </c>
      <c r="Z42" s="149"/>
      <c r="AA42" s="149"/>
    </row>
    <row r="43" spans="1:27" s="117" customFormat="1" ht="15" x14ac:dyDescent="0.25">
      <c r="A43" s="150">
        <f>IF(G43&lt;&gt;"",COUNTA(G$1:G43),"")</f>
        <v>31</v>
      </c>
      <c r="B43" s="151" t="s">
        <v>482</v>
      </c>
      <c r="C43" s="152" t="s">
        <v>483</v>
      </c>
      <c r="D43" s="153" t="s">
        <v>484</v>
      </c>
      <c r="E43" s="162">
        <v>1.43577</v>
      </c>
      <c r="G43" s="155" t="s">
        <v>421</v>
      </c>
      <c r="Z43" s="149"/>
      <c r="AA43" s="149"/>
    </row>
    <row r="44" spans="1:27" s="117" customFormat="1" ht="15" x14ac:dyDescent="0.25">
      <c r="A44" s="150">
        <f>IF(G44&lt;&gt;"",COUNTA(G$1:G44),"")</f>
        <v>32</v>
      </c>
      <c r="B44" s="151" t="s">
        <v>485</v>
      </c>
      <c r="C44" s="152" t="s">
        <v>486</v>
      </c>
      <c r="D44" s="153" t="s">
        <v>78</v>
      </c>
      <c r="E44" s="162">
        <v>0.23008000000000001</v>
      </c>
      <c r="G44" s="155" t="s">
        <v>421</v>
      </c>
      <c r="Z44" s="149"/>
      <c r="AA44" s="149"/>
    </row>
    <row r="45" spans="1:27" s="117" customFormat="1" ht="15" x14ac:dyDescent="0.25">
      <c r="A45" s="150">
        <f>IF(G45&lt;&gt;"",COUNTA(G$1:G45),"")</f>
        <v>33</v>
      </c>
      <c r="B45" s="151" t="s">
        <v>487</v>
      </c>
      <c r="C45" s="152" t="s">
        <v>488</v>
      </c>
      <c r="D45" s="153" t="s">
        <v>489</v>
      </c>
      <c r="E45" s="159">
        <v>10.958105400000001</v>
      </c>
      <c r="G45" s="155" t="s">
        <v>421</v>
      </c>
      <c r="Z45" s="149"/>
      <c r="AA45" s="149"/>
    </row>
    <row r="46" spans="1:27" s="117" customFormat="1" ht="15" x14ac:dyDescent="0.25">
      <c r="A46" s="150">
        <f>IF(G46&lt;&gt;"",COUNTA(G$1:G46),"")</f>
        <v>34</v>
      </c>
      <c r="B46" s="151" t="s">
        <v>490</v>
      </c>
      <c r="C46" s="152" t="s">
        <v>491</v>
      </c>
      <c r="D46" s="153" t="s">
        <v>492</v>
      </c>
      <c r="E46" s="156">
        <v>8.5464000000000002</v>
      </c>
      <c r="G46" s="155" t="s">
        <v>421</v>
      </c>
      <c r="Z46" s="149"/>
      <c r="AA46" s="149"/>
    </row>
    <row r="47" spans="1:27" s="117" customFormat="1" ht="15" x14ac:dyDescent="0.25">
      <c r="A47" s="150">
        <f>IF(G47&lt;&gt;"",COUNTA(G$1:G47),"")</f>
        <v>35</v>
      </c>
      <c r="B47" s="151" t="s">
        <v>493</v>
      </c>
      <c r="C47" s="152" t="s">
        <v>494</v>
      </c>
      <c r="D47" s="153" t="s">
        <v>118</v>
      </c>
      <c r="E47" s="160">
        <v>9.76</v>
      </c>
      <c r="G47" s="155" t="s">
        <v>421</v>
      </c>
      <c r="Z47" s="149"/>
      <c r="AA47" s="149"/>
    </row>
    <row r="48" spans="1:27" s="117" customFormat="1" ht="15" x14ac:dyDescent="0.25">
      <c r="A48" s="150">
        <f>IF(G48&lt;&gt;"",COUNTA(G$1:G48),"")</f>
        <v>36</v>
      </c>
      <c r="B48" s="151" t="s">
        <v>495</v>
      </c>
      <c r="C48" s="152" t="s">
        <v>496</v>
      </c>
      <c r="D48" s="153" t="s">
        <v>484</v>
      </c>
      <c r="E48" s="163">
        <v>0.6</v>
      </c>
      <c r="G48" s="155" t="s">
        <v>421</v>
      </c>
      <c r="Z48" s="149"/>
      <c r="AA48" s="149"/>
    </row>
    <row r="49" spans="1:27" s="117" customFormat="1" ht="15" x14ac:dyDescent="0.25">
      <c r="A49" s="150">
        <f>IF(G49&lt;&gt;"",COUNTA(G$1:G49),"")</f>
        <v>37</v>
      </c>
      <c r="B49" s="151" t="s">
        <v>497</v>
      </c>
      <c r="C49" s="152" t="s">
        <v>498</v>
      </c>
      <c r="D49" s="153" t="s">
        <v>484</v>
      </c>
      <c r="E49" s="160">
        <v>2.88</v>
      </c>
      <c r="G49" s="155" t="s">
        <v>421</v>
      </c>
      <c r="Z49" s="149"/>
      <c r="AA49" s="149"/>
    </row>
    <row r="50" spans="1:27" s="117" customFormat="1" ht="15" x14ac:dyDescent="0.25">
      <c r="A50" s="150">
        <f>IF(G50&lt;&gt;"",COUNTA(G$1:G50),"")</f>
        <v>38</v>
      </c>
      <c r="B50" s="151" t="s">
        <v>499</v>
      </c>
      <c r="C50" s="152" t="s">
        <v>500</v>
      </c>
      <c r="D50" s="153" t="s">
        <v>253</v>
      </c>
      <c r="E50" s="157">
        <v>5.4060000000000002E-3</v>
      </c>
      <c r="G50" s="155" t="s">
        <v>421</v>
      </c>
      <c r="Z50" s="149"/>
      <c r="AA50" s="149"/>
    </row>
    <row r="51" spans="1:27" s="117" customFormat="1" ht="15" x14ac:dyDescent="0.25">
      <c r="A51" s="150">
        <f>IF(G51&lt;&gt;"",COUNTA(G$1:G51),"")</f>
        <v>39</v>
      </c>
      <c r="B51" s="151" t="s">
        <v>501</v>
      </c>
      <c r="C51" s="152" t="s">
        <v>502</v>
      </c>
      <c r="D51" s="153" t="s">
        <v>484</v>
      </c>
      <c r="E51" s="157">
        <v>16.209147999999999</v>
      </c>
      <c r="G51" s="155" t="s">
        <v>421</v>
      </c>
      <c r="Z51" s="149"/>
      <c r="AA51" s="149"/>
    </row>
    <row r="52" spans="1:27" s="117" customFormat="1" ht="15" x14ac:dyDescent="0.25">
      <c r="A52" s="150">
        <f>IF(G52&lt;&gt;"",COUNTA(G$1:G52),"")</f>
        <v>40</v>
      </c>
      <c r="B52" s="151" t="s">
        <v>503</v>
      </c>
      <c r="C52" s="152" t="s">
        <v>504</v>
      </c>
      <c r="D52" s="153" t="s">
        <v>253</v>
      </c>
      <c r="E52" s="159">
        <v>1.1791E-3</v>
      </c>
      <c r="G52" s="155" t="s">
        <v>421</v>
      </c>
      <c r="Z52" s="149"/>
      <c r="AA52" s="149"/>
    </row>
    <row r="53" spans="1:27" s="117" customFormat="1" ht="22.5" x14ac:dyDescent="0.25">
      <c r="A53" s="150">
        <f>IF(G53&lt;&gt;"",COUNTA(G$1:G53),"")</f>
        <v>41</v>
      </c>
      <c r="B53" s="151" t="s">
        <v>505</v>
      </c>
      <c r="C53" s="152" t="s">
        <v>506</v>
      </c>
      <c r="D53" s="153" t="s">
        <v>253</v>
      </c>
      <c r="E53" s="159">
        <v>4.2599999999999999E-5</v>
      </c>
      <c r="G53" s="155" t="s">
        <v>421</v>
      </c>
      <c r="Z53" s="149"/>
      <c r="AA53" s="149"/>
    </row>
    <row r="54" spans="1:27" s="117" customFormat="1" ht="15" x14ac:dyDescent="0.25">
      <c r="A54" s="150">
        <f>IF(G54&lt;&gt;"",COUNTA(G$1:G54),"")</f>
        <v>42</v>
      </c>
      <c r="B54" s="151" t="s">
        <v>507</v>
      </c>
      <c r="C54" s="152" t="s">
        <v>508</v>
      </c>
      <c r="D54" s="153" t="s">
        <v>484</v>
      </c>
      <c r="E54" s="157">
        <v>13.107028</v>
      </c>
      <c r="G54" s="155" t="s">
        <v>421</v>
      </c>
      <c r="Z54" s="149"/>
      <c r="AA54" s="149"/>
    </row>
    <row r="55" spans="1:27" s="117" customFormat="1" ht="15" x14ac:dyDescent="0.25">
      <c r="A55" s="150">
        <f>IF(G55&lt;&gt;"",COUNTA(G$1:G55),"")</f>
        <v>43</v>
      </c>
      <c r="B55" s="151" t="s">
        <v>509</v>
      </c>
      <c r="C55" s="152" t="s">
        <v>510</v>
      </c>
      <c r="D55" s="153" t="s">
        <v>253</v>
      </c>
      <c r="E55" s="159">
        <v>3.18E-5</v>
      </c>
      <c r="G55" s="155" t="s">
        <v>421</v>
      </c>
      <c r="Z55" s="149"/>
      <c r="AA55" s="149"/>
    </row>
    <row r="56" spans="1:27" s="117" customFormat="1" ht="15" x14ac:dyDescent="0.25">
      <c r="A56" s="150">
        <f>IF(G56&lt;&gt;"",COUNTA(G$1:G56),"")</f>
        <v>44</v>
      </c>
      <c r="B56" s="151" t="s">
        <v>511</v>
      </c>
      <c r="C56" s="152" t="s">
        <v>512</v>
      </c>
      <c r="D56" s="153" t="s">
        <v>126</v>
      </c>
      <c r="E56" s="158">
        <v>0.76800000000000002</v>
      </c>
      <c r="G56" s="155" t="s">
        <v>421</v>
      </c>
      <c r="Z56" s="149"/>
      <c r="AA56" s="149"/>
    </row>
    <row r="57" spans="1:27" s="117" customFormat="1" ht="22.5" x14ac:dyDescent="0.25">
      <c r="A57" s="150">
        <f>IF(G57&lt;&gt;"",COUNTA(G$1:G57),"")</f>
        <v>45</v>
      </c>
      <c r="B57" s="151" t="s">
        <v>513</v>
      </c>
      <c r="C57" s="152" t="s">
        <v>514</v>
      </c>
      <c r="D57" s="153" t="s">
        <v>126</v>
      </c>
      <c r="E57" s="158">
        <v>0.64800000000000002</v>
      </c>
      <c r="G57" s="155" t="s">
        <v>421</v>
      </c>
      <c r="Z57" s="149"/>
      <c r="AA57" s="149"/>
    </row>
    <row r="58" spans="1:27" s="117" customFormat="1" ht="15" x14ac:dyDescent="0.25">
      <c r="A58" s="150">
        <f>IF(G58&lt;&gt;"",COUNTA(G$1:G58),"")</f>
        <v>46</v>
      </c>
      <c r="B58" s="151" t="s">
        <v>515</v>
      </c>
      <c r="C58" s="152" t="s">
        <v>516</v>
      </c>
      <c r="D58" s="153" t="s">
        <v>253</v>
      </c>
      <c r="E58" s="159">
        <v>1.5893399999999999E-2</v>
      </c>
      <c r="G58" s="155" t="s">
        <v>421</v>
      </c>
      <c r="Z58" s="149"/>
      <c r="AA58" s="149"/>
    </row>
    <row r="59" spans="1:27" s="117" customFormat="1" ht="15" x14ac:dyDescent="0.25">
      <c r="A59" s="150">
        <f>IF(G59&lt;&gt;"",COUNTA(G$1:G59),"")</f>
        <v>47</v>
      </c>
      <c r="B59" s="151" t="s">
        <v>517</v>
      </c>
      <c r="C59" s="152" t="s">
        <v>518</v>
      </c>
      <c r="D59" s="153" t="s">
        <v>118</v>
      </c>
      <c r="E59" s="159">
        <v>2.2406548000000002</v>
      </c>
      <c r="G59" s="155" t="s">
        <v>421</v>
      </c>
      <c r="Z59" s="149"/>
      <c r="AA59" s="149"/>
    </row>
    <row r="60" spans="1:27" s="117" customFormat="1" ht="22.5" x14ac:dyDescent="0.25">
      <c r="A60" s="150">
        <f>IF(G60&lt;&gt;"",COUNTA(G$1:G60),"")</f>
        <v>48</v>
      </c>
      <c r="B60" s="151" t="s">
        <v>519</v>
      </c>
      <c r="C60" s="152" t="s">
        <v>520</v>
      </c>
      <c r="D60" s="153" t="s">
        <v>118</v>
      </c>
      <c r="E60" s="159">
        <v>5.1950915999999996</v>
      </c>
      <c r="G60" s="155" t="s">
        <v>421</v>
      </c>
      <c r="Z60" s="149"/>
      <c r="AA60" s="149"/>
    </row>
    <row r="61" spans="1:27" s="117" customFormat="1" ht="22.5" x14ac:dyDescent="0.25">
      <c r="A61" s="150">
        <f>IF(G61&lt;&gt;"",COUNTA(G$1:G61),"")</f>
        <v>49</v>
      </c>
      <c r="B61" s="151" t="s">
        <v>521</v>
      </c>
      <c r="C61" s="152" t="s">
        <v>522</v>
      </c>
      <c r="D61" s="153" t="s">
        <v>484</v>
      </c>
      <c r="E61" s="158">
        <v>6.4000000000000001E-2</v>
      </c>
      <c r="G61" s="155" t="s">
        <v>421</v>
      </c>
      <c r="Z61" s="149"/>
      <c r="AA61" s="149"/>
    </row>
    <row r="62" spans="1:27" s="117" customFormat="1" ht="15" x14ac:dyDescent="0.25">
      <c r="A62" s="150">
        <f>IF(G62&lt;&gt;"",COUNTA(G$1:G62),"")</f>
        <v>50</v>
      </c>
      <c r="B62" s="151" t="s">
        <v>523</v>
      </c>
      <c r="C62" s="152" t="s">
        <v>524</v>
      </c>
      <c r="D62" s="153" t="s">
        <v>484</v>
      </c>
      <c r="E62" s="160">
        <v>9.76</v>
      </c>
      <c r="G62" s="155" t="s">
        <v>421</v>
      </c>
      <c r="Z62" s="149"/>
      <c r="AA62" s="149"/>
    </row>
    <row r="63" spans="1:27" s="117" customFormat="1" ht="15" x14ac:dyDescent="0.25">
      <c r="A63" s="150">
        <f>IF(G63&lt;&gt;"",COUNTA(G$1:G63),"")</f>
        <v>51</v>
      </c>
      <c r="B63" s="151" t="s">
        <v>525</v>
      </c>
      <c r="C63" s="152" t="s">
        <v>526</v>
      </c>
      <c r="D63" s="153" t="s">
        <v>253</v>
      </c>
      <c r="E63" s="159">
        <v>2.385E-4</v>
      </c>
      <c r="G63" s="155" t="s">
        <v>421</v>
      </c>
      <c r="Z63" s="149"/>
      <c r="AA63" s="149"/>
    </row>
    <row r="64" spans="1:27" s="117" customFormat="1" ht="33.75" x14ac:dyDescent="0.25">
      <c r="A64" s="150">
        <f>IF(G64&lt;&gt;"",COUNTA(G$1:G64),"")</f>
        <v>52</v>
      </c>
      <c r="B64" s="151" t="s">
        <v>527</v>
      </c>
      <c r="C64" s="152" t="s">
        <v>528</v>
      </c>
      <c r="D64" s="153" t="s">
        <v>253</v>
      </c>
      <c r="E64" s="162">
        <v>3.0210000000000001E-2</v>
      </c>
      <c r="G64" s="155" t="s">
        <v>421</v>
      </c>
      <c r="Z64" s="149"/>
      <c r="AA64" s="149"/>
    </row>
    <row r="65" spans="1:27" s="117" customFormat="1" ht="33.75" x14ac:dyDescent="0.25">
      <c r="A65" s="150">
        <f>IF(G65&lt;&gt;"",COUNTA(G$1:G65),"")</f>
        <v>53</v>
      </c>
      <c r="B65" s="151" t="s">
        <v>529</v>
      </c>
      <c r="C65" s="152" t="s">
        <v>530</v>
      </c>
      <c r="D65" s="153" t="s">
        <v>492</v>
      </c>
      <c r="E65" s="162">
        <v>2.5440000000000001E-2</v>
      </c>
      <c r="G65" s="155" t="s">
        <v>421</v>
      </c>
      <c r="Z65" s="149"/>
      <c r="AA65" s="149"/>
    </row>
    <row r="66" spans="1:27" s="117" customFormat="1" ht="15" x14ac:dyDescent="0.25">
      <c r="A66" s="150">
        <f>IF(G66&lt;&gt;"",COUNTA(G$1:G66),"")</f>
        <v>54</v>
      </c>
      <c r="B66" s="151" t="s">
        <v>531</v>
      </c>
      <c r="C66" s="152" t="s">
        <v>532</v>
      </c>
      <c r="D66" s="153" t="s">
        <v>253</v>
      </c>
      <c r="E66" s="159">
        <v>6.3600000000000001E-5</v>
      </c>
      <c r="G66" s="155" t="s">
        <v>421</v>
      </c>
      <c r="Z66" s="149"/>
      <c r="AA66" s="149"/>
    </row>
    <row r="67" spans="1:27" s="117" customFormat="1" ht="15" x14ac:dyDescent="0.25">
      <c r="A67" s="150">
        <f>IF(G67&lt;&gt;"",COUNTA(G$1:G67),"")</f>
        <v>55</v>
      </c>
      <c r="B67" s="151" t="s">
        <v>533</v>
      </c>
      <c r="C67" s="152" t="s">
        <v>534</v>
      </c>
      <c r="D67" s="153" t="s">
        <v>253</v>
      </c>
      <c r="E67" s="159">
        <v>4.7222999999999996E-3</v>
      </c>
      <c r="G67" s="155" t="s">
        <v>421</v>
      </c>
      <c r="Z67" s="149"/>
      <c r="AA67" s="149"/>
    </row>
    <row r="68" spans="1:27" s="117" customFormat="1" ht="15" x14ac:dyDescent="0.25">
      <c r="A68" s="150">
        <f>IF(G68&lt;&gt;"",COUNTA(G$1:G68),"")</f>
        <v>56</v>
      </c>
      <c r="B68" s="151" t="s">
        <v>535</v>
      </c>
      <c r="C68" s="152" t="s">
        <v>536</v>
      </c>
      <c r="D68" s="153" t="s">
        <v>253</v>
      </c>
      <c r="E68" s="157">
        <v>1.0555E-2</v>
      </c>
      <c r="G68" s="155" t="s">
        <v>421</v>
      </c>
      <c r="Z68" s="149"/>
      <c r="AA68" s="149"/>
    </row>
    <row r="69" spans="1:27" s="117" customFormat="1" ht="22.5" x14ac:dyDescent="0.25">
      <c r="A69" s="150">
        <f>IF(G69&lt;&gt;"",COUNTA(G$1:G69),"")</f>
        <v>57</v>
      </c>
      <c r="B69" s="151" t="s">
        <v>537</v>
      </c>
      <c r="C69" s="152" t="s">
        <v>538</v>
      </c>
      <c r="D69" s="153" t="s">
        <v>78</v>
      </c>
      <c r="E69" s="157">
        <v>2.0669999999999998E-3</v>
      </c>
      <c r="G69" s="155" t="s">
        <v>421</v>
      </c>
      <c r="Z69" s="149"/>
      <c r="AA69" s="149"/>
    </row>
    <row r="70" spans="1:27" s="117" customFormat="1" ht="15" x14ac:dyDescent="0.25">
      <c r="A70" s="150">
        <f>IF(G70&lt;&gt;"",COUNTA(G$1:G70),"")</f>
        <v>58</v>
      </c>
      <c r="B70" s="151" t="s">
        <v>539</v>
      </c>
      <c r="C70" s="152" t="s">
        <v>540</v>
      </c>
      <c r="D70" s="153" t="s">
        <v>253</v>
      </c>
      <c r="E70" s="159">
        <v>7.473E-4</v>
      </c>
      <c r="G70" s="155" t="s">
        <v>421</v>
      </c>
      <c r="Z70" s="149"/>
      <c r="AA70" s="149"/>
    </row>
    <row r="71" spans="1:27" s="117" customFormat="1" ht="15" x14ac:dyDescent="0.25">
      <c r="A71" s="150">
        <f>IF(G71&lt;&gt;"",COUNTA(G$1:G71),"")</f>
        <v>59</v>
      </c>
      <c r="B71" s="151" t="s">
        <v>541</v>
      </c>
      <c r="C71" s="152" t="s">
        <v>542</v>
      </c>
      <c r="D71" s="153" t="s">
        <v>484</v>
      </c>
      <c r="E71" s="159">
        <v>3.93202E-2</v>
      </c>
      <c r="G71" s="155" t="s">
        <v>421</v>
      </c>
      <c r="Z71" s="149"/>
      <c r="AA71" s="149"/>
    </row>
    <row r="72" spans="1:27" s="117" customFormat="1" ht="15" x14ac:dyDescent="0.25">
      <c r="A72" s="150">
        <f>IF(G72&lt;&gt;"",COUNTA(G$1:G72),"")</f>
        <v>60</v>
      </c>
      <c r="B72" s="151" t="s">
        <v>543</v>
      </c>
      <c r="C72" s="152" t="s">
        <v>544</v>
      </c>
      <c r="D72" s="153" t="s">
        <v>253</v>
      </c>
      <c r="E72" s="159">
        <v>1.7990800000000001E-2</v>
      </c>
      <c r="G72" s="155" t="s">
        <v>421</v>
      </c>
      <c r="Z72" s="149"/>
      <c r="AA72" s="149"/>
    </row>
    <row r="73" spans="1:27" s="117" customFormat="1" ht="15" x14ac:dyDescent="0.25">
      <c r="A73" s="150">
        <f>IF(G73&lt;&gt;"",COUNTA(G$1:G73),"")</f>
        <v>61</v>
      </c>
      <c r="B73" s="151" t="s">
        <v>545</v>
      </c>
      <c r="C73" s="152" t="s">
        <v>546</v>
      </c>
      <c r="D73" s="153" t="s">
        <v>484</v>
      </c>
      <c r="E73" s="156">
        <v>0.1431</v>
      </c>
      <c r="G73" s="155" t="s">
        <v>421</v>
      </c>
      <c r="Z73" s="149"/>
      <c r="AA73" s="149"/>
    </row>
    <row r="74" spans="1:27" s="117" customFormat="1" ht="15" x14ac:dyDescent="0.25">
      <c r="A74" s="150">
        <f>IF(G74&lt;&gt;"",COUNTA(G$1:G74),"")</f>
        <v>62</v>
      </c>
      <c r="B74" s="151" t="s">
        <v>547</v>
      </c>
      <c r="C74" s="152" t="s">
        <v>548</v>
      </c>
      <c r="D74" s="153" t="s">
        <v>126</v>
      </c>
      <c r="E74" s="158">
        <v>6.2E-2</v>
      </c>
      <c r="G74" s="155" t="s">
        <v>421</v>
      </c>
      <c r="Z74" s="149"/>
      <c r="AA74" s="149"/>
    </row>
    <row r="75" spans="1:27" s="117" customFormat="1" ht="15" x14ac:dyDescent="0.25">
      <c r="A75" s="150">
        <f>IF(G75&lt;&gt;"",COUNTA(G$1:G75),"")</f>
        <v>63</v>
      </c>
      <c r="B75" s="151" t="s">
        <v>549</v>
      </c>
      <c r="C75" s="152" t="s">
        <v>550</v>
      </c>
      <c r="D75" s="153" t="s">
        <v>126</v>
      </c>
      <c r="E75" s="158">
        <v>3.3000000000000002E-2</v>
      </c>
      <c r="G75" s="155" t="s">
        <v>421</v>
      </c>
      <c r="Z75" s="149"/>
      <c r="AA75" s="149"/>
    </row>
    <row r="76" spans="1:27" s="117" customFormat="1" ht="22.5" x14ac:dyDescent="0.25">
      <c r="A76" s="150">
        <f>IF(G76&lt;&gt;"",COUNTA(G$1:G76),"")</f>
        <v>64</v>
      </c>
      <c r="B76" s="151" t="s">
        <v>551</v>
      </c>
      <c r="C76" s="152" t="s">
        <v>552</v>
      </c>
      <c r="D76" s="153" t="s">
        <v>553</v>
      </c>
      <c r="E76" s="159">
        <v>213.32450119999999</v>
      </c>
      <c r="G76" s="155" t="s">
        <v>421</v>
      </c>
      <c r="Z76" s="149"/>
      <c r="AA76" s="149"/>
    </row>
    <row r="77" spans="1:27" s="117" customFormat="1" ht="22.5" x14ac:dyDescent="0.25">
      <c r="A77" s="150">
        <f>IF(G77&lt;&gt;"",COUNTA(G$1:G77),"")</f>
        <v>65</v>
      </c>
      <c r="B77" s="151" t="s">
        <v>554</v>
      </c>
      <c r="C77" s="152" t="s">
        <v>555</v>
      </c>
      <c r="D77" s="153" t="s">
        <v>118</v>
      </c>
      <c r="E77" s="154">
        <v>4</v>
      </c>
      <c r="G77" s="155" t="s">
        <v>421</v>
      </c>
      <c r="Z77" s="149"/>
      <c r="AA77" s="149"/>
    </row>
    <row r="78" spans="1:27" s="117" customFormat="1" ht="45" x14ac:dyDescent="0.25">
      <c r="A78" s="150">
        <f>IF(G78&lt;&gt;"",COUNTA(G$1:G78),"")</f>
        <v>66</v>
      </c>
      <c r="B78" s="151" t="s">
        <v>556</v>
      </c>
      <c r="C78" s="152" t="s">
        <v>557</v>
      </c>
      <c r="D78" s="153" t="s">
        <v>118</v>
      </c>
      <c r="E78" s="163">
        <v>1.7</v>
      </c>
      <c r="G78" s="155" t="s">
        <v>421</v>
      </c>
      <c r="Z78" s="149"/>
      <c r="AA78" s="149"/>
    </row>
    <row r="79" spans="1:27" s="117" customFormat="1" ht="45" x14ac:dyDescent="0.25">
      <c r="A79" s="150">
        <f>IF(G79&lt;&gt;"",COUNTA(G$1:G79),"")</f>
        <v>67</v>
      </c>
      <c r="B79" s="151" t="s">
        <v>558</v>
      </c>
      <c r="C79" s="152" t="s">
        <v>559</v>
      </c>
      <c r="D79" s="153" t="s">
        <v>118</v>
      </c>
      <c r="E79" s="163">
        <v>3.3</v>
      </c>
      <c r="G79" s="155" t="s">
        <v>421</v>
      </c>
      <c r="Z79" s="149"/>
      <c r="AA79" s="149"/>
    </row>
    <row r="80" spans="1:27" s="117" customFormat="1" ht="45" x14ac:dyDescent="0.25">
      <c r="A80" s="150">
        <f>IF(G80&lt;&gt;"",COUNTA(G$1:G80),"")</f>
        <v>68</v>
      </c>
      <c r="B80" s="151" t="s">
        <v>560</v>
      </c>
      <c r="C80" s="152" t="s">
        <v>559</v>
      </c>
      <c r="D80" s="153" t="s">
        <v>118</v>
      </c>
      <c r="E80" s="163">
        <v>23.4</v>
      </c>
      <c r="G80" s="155" t="s">
        <v>421</v>
      </c>
      <c r="Z80" s="149"/>
      <c r="AA80" s="149"/>
    </row>
    <row r="81" spans="1:27" s="117" customFormat="1" ht="45" x14ac:dyDescent="0.25">
      <c r="A81" s="150">
        <f>IF(G81&lt;&gt;"",COUNTA(G$1:G81),"")</f>
        <v>69</v>
      </c>
      <c r="B81" s="151" t="s">
        <v>561</v>
      </c>
      <c r="C81" s="152" t="s">
        <v>562</v>
      </c>
      <c r="D81" s="153" t="s">
        <v>118</v>
      </c>
      <c r="E81" s="154">
        <v>3</v>
      </c>
      <c r="G81" s="155" t="s">
        <v>421</v>
      </c>
      <c r="Z81" s="149"/>
      <c r="AA81" s="149"/>
    </row>
    <row r="82" spans="1:27" s="117" customFormat="1" ht="45" x14ac:dyDescent="0.25">
      <c r="A82" s="150">
        <f>IF(G82&lt;&gt;"",COUNTA(G$1:G82),"")</f>
        <v>70</v>
      </c>
      <c r="B82" s="151" t="s">
        <v>563</v>
      </c>
      <c r="C82" s="152" t="s">
        <v>557</v>
      </c>
      <c r="D82" s="153" t="s">
        <v>118</v>
      </c>
      <c r="E82" s="163">
        <v>63.7</v>
      </c>
      <c r="G82" s="155" t="s">
        <v>421</v>
      </c>
      <c r="Z82" s="149"/>
      <c r="AA82" s="149"/>
    </row>
    <row r="83" spans="1:27" s="117" customFormat="1" ht="45" x14ac:dyDescent="0.25">
      <c r="A83" s="150">
        <f>IF(G83&lt;&gt;"",COUNTA(G$1:G83),"")</f>
        <v>71</v>
      </c>
      <c r="B83" s="151" t="s">
        <v>564</v>
      </c>
      <c r="C83" s="152" t="s">
        <v>565</v>
      </c>
      <c r="D83" s="153" t="s">
        <v>118</v>
      </c>
      <c r="E83" s="154">
        <v>36</v>
      </c>
      <c r="G83" s="155" t="s">
        <v>421</v>
      </c>
      <c r="Z83" s="149"/>
      <c r="AA83" s="149"/>
    </row>
    <row r="84" spans="1:27" s="117" customFormat="1" ht="45" x14ac:dyDescent="0.25">
      <c r="A84" s="150">
        <f>IF(G84&lt;&gt;"",COUNTA(G$1:G84),"")</f>
        <v>72</v>
      </c>
      <c r="B84" s="151" t="s">
        <v>566</v>
      </c>
      <c r="C84" s="152" t="s">
        <v>567</v>
      </c>
      <c r="D84" s="153" t="s">
        <v>118</v>
      </c>
      <c r="E84" s="154">
        <v>36</v>
      </c>
      <c r="G84" s="155" t="s">
        <v>421</v>
      </c>
      <c r="Z84" s="149"/>
      <c r="AA84" s="149"/>
    </row>
    <row r="85" spans="1:27" s="117" customFormat="1" ht="45" x14ac:dyDescent="0.25">
      <c r="A85" s="150">
        <f>IF(G85&lt;&gt;"",COUNTA(G$1:G85),"")</f>
        <v>73</v>
      </c>
      <c r="B85" s="151" t="s">
        <v>568</v>
      </c>
      <c r="C85" s="152" t="s">
        <v>569</v>
      </c>
      <c r="D85" s="153" t="s">
        <v>118</v>
      </c>
      <c r="E85" s="154">
        <v>3</v>
      </c>
      <c r="G85" s="155" t="s">
        <v>421</v>
      </c>
      <c r="Z85" s="149"/>
      <c r="AA85" s="149"/>
    </row>
    <row r="86" spans="1:27" s="117" customFormat="1" ht="45" x14ac:dyDescent="0.25">
      <c r="A86" s="150">
        <f>IF(G86&lt;&gt;"",COUNTA(G$1:G86),"")</f>
        <v>74</v>
      </c>
      <c r="B86" s="151" t="s">
        <v>570</v>
      </c>
      <c r="C86" s="152" t="s">
        <v>559</v>
      </c>
      <c r="D86" s="153" t="s">
        <v>118</v>
      </c>
      <c r="E86" s="163">
        <v>3.3</v>
      </c>
      <c r="G86" s="155" t="s">
        <v>421</v>
      </c>
      <c r="Z86" s="149"/>
      <c r="AA86" s="149"/>
    </row>
    <row r="87" spans="1:27" s="117" customFormat="1" ht="45" x14ac:dyDescent="0.25">
      <c r="A87" s="150">
        <f>IF(G87&lt;&gt;"",COUNTA(G$1:G87),"")</f>
        <v>75</v>
      </c>
      <c r="B87" s="151" t="s">
        <v>571</v>
      </c>
      <c r="C87" s="152" t="s">
        <v>572</v>
      </c>
      <c r="D87" s="153" t="s">
        <v>118</v>
      </c>
      <c r="E87" s="154">
        <v>3</v>
      </c>
      <c r="G87" s="155" t="s">
        <v>421</v>
      </c>
      <c r="Z87" s="149"/>
      <c r="AA87" s="149"/>
    </row>
    <row r="88" spans="1:27" s="117" customFormat="1" ht="45" x14ac:dyDescent="0.25">
      <c r="A88" s="150">
        <f>IF(G88&lt;&gt;"",COUNTA(G$1:G88),"")</f>
        <v>76</v>
      </c>
      <c r="B88" s="151" t="s">
        <v>573</v>
      </c>
      <c r="C88" s="152" t="s">
        <v>574</v>
      </c>
      <c r="D88" s="153" t="s">
        <v>118</v>
      </c>
      <c r="E88" s="154">
        <v>3</v>
      </c>
      <c r="G88" s="155" t="s">
        <v>421</v>
      </c>
      <c r="Z88" s="149"/>
      <c r="AA88" s="149"/>
    </row>
    <row r="89" spans="1:27" s="117" customFormat="1" ht="45" x14ac:dyDescent="0.25">
      <c r="A89" s="150">
        <f>IF(G89&lt;&gt;"",COUNTA(G$1:G89),"")</f>
        <v>77</v>
      </c>
      <c r="B89" s="151" t="s">
        <v>575</v>
      </c>
      <c r="C89" s="152" t="s">
        <v>576</v>
      </c>
      <c r="D89" s="153" t="s">
        <v>118</v>
      </c>
      <c r="E89" s="154">
        <v>28</v>
      </c>
      <c r="G89" s="155" t="s">
        <v>421</v>
      </c>
      <c r="Z89" s="149"/>
      <c r="AA89" s="149"/>
    </row>
    <row r="90" spans="1:27" s="117" customFormat="1" ht="45" x14ac:dyDescent="0.25">
      <c r="A90" s="150">
        <f>IF(G90&lt;&gt;"",COUNTA(G$1:G90),"")</f>
        <v>78</v>
      </c>
      <c r="B90" s="151" t="s">
        <v>577</v>
      </c>
      <c r="C90" s="152" t="s">
        <v>578</v>
      </c>
      <c r="D90" s="153" t="s">
        <v>118</v>
      </c>
      <c r="E90" s="154">
        <v>28</v>
      </c>
      <c r="G90" s="155" t="s">
        <v>421</v>
      </c>
      <c r="Z90" s="149"/>
      <c r="AA90" s="149"/>
    </row>
    <row r="91" spans="1:27" s="117" customFormat="1" ht="33.75" x14ac:dyDescent="0.25">
      <c r="A91" s="150">
        <f>IF(G91&lt;&gt;"",COUNTA(G$1:G91),"")</f>
        <v>79</v>
      </c>
      <c r="B91" s="151" t="s">
        <v>579</v>
      </c>
      <c r="C91" s="152" t="s">
        <v>580</v>
      </c>
      <c r="D91" s="153" t="s">
        <v>118</v>
      </c>
      <c r="E91" s="154">
        <v>16</v>
      </c>
      <c r="G91" s="155" t="s">
        <v>421</v>
      </c>
      <c r="Z91" s="149"/>
      <c r="AA91" s="149"/>
    </row>
    <row r="92" spans="1:27" s="117" customFormat="1" ht="33.75" x14ac:dyDescent="0.25">
      <c r="A92" s="150">
        <f>IF(G92&lt;&gt;"",COUNTA(G$1:G92),"")</f>
        <v>80</v>
      </c>
      <c r="B92" s="151" t="s">
        <v>581</v>
      </c>
      <c r="C92" s="152" t="s">
        <v>582</v>
      </c>
      <c r="D92" s="153" t="s">
        <v>118</v>
      </c>
      <c r="E92" s="154">
        <v>2</v>
      </c>
      <c r="G92" s="155" t="s">
        <v>421</v>
      </c>
      <c r="Z92" s="149"/>
      <c r="AA92" s="149"/>
    </row>
    <row r="93" spans="1:27" s="117" customFormat="1" ht="33.75" x14ac:dyDescent="0.25">
      <c r="A93" s="150">
        <f>IF(G93&lt;&gt;"",COUNTA(G$1:G93),"")</f>
        <v>81</v>
      </c>
      <c r="B93" s="151" t="s">
        <v>583</v>
      </c>
      <c r="C93" s="152" t="s">
        <v>584</v>
      </c>
      <c r="D93" s="153" t="s">
        <v>290</v>
      </c>
      <c r="E93" s="160">
        <v>3378.24</v>
      </c>
      <c r="G93" s="155" t="s">
        <v>421</v>
      </c>
      <c r="Z93" s="149"/>
      <c r="AA93" s="149"/>
    </row>
    <row r="94" spans="1:27" s="117" customFormat="1" ht="33.75" x14ac:dyDescent="0.25">
      <c r="A94" s="150">
        <f>IF(G94&lt;&gt;"",COUNTA(G$1:G94),"")</f>
        <v>82</v>
      </c>
      <c r="B94" s="151" t="s">
        <v>585</v>
      </c>
      <c r="C94" s="152" t="s">
        <v>586</v>
      </c>
      <c r="D94" s="153" t="s">
        <v>484</v>
      </c>
      <c r="E94" s="163">
        <v>146.5</v>
      </c>
      <c r="G94" s="155" t="s">
        <v>421</v>
      </c>
      <c r="Z94" s="149"/>
      <c r="AA94" s="149"/>
    </row>
    <row r="95" spans="1:27" s="117" customFormat="1" ht="33.75" x14ac:dyDescent="0.25">
      <c r="A95" s="150">
        <f>IF(G95&lt;&gt;"",COUNTA(G$1:G95),"")</f>
        <v>83</v>
      </c>
      <c r="B95" s="151" t="s">
        <v>587</v>
      </c>
      <c r="C95" s="152" t="s">
        <v>588</v>
      </c>
      <c r="D95" s="153" t="s">
        <v>118</v>
      </c>
      <c r="E95" s="154">
        <v>5</v>
      </c>
      <c r="G95" s="155" t="s">
        <v>421</v>
      </c>
      <c r="Z95" s="149"/>
      <c r="AA95" s="149"/>
    </row>
    <row r="96" spans="1:27" s="117" customFormat="1" ht="33.75" x14ac:dyDescent="0.25">
      <c r="A96" s="150">
        <f>IF(G96&lt;&gt;"",COUNTA(G$1:G96),"")</f>
        <v>84</v>
      </c>
      <c r="B96" s="151" t="s">
        <v>589</v>
      </c>
      <c r="C96" s="152" t="s">
        <v>590</v>
      </c>
      <c r="D96" s="153" t="s">
        <v>118</v>
      </c>
      <c r="E96" s="154">
        <v>149</v>
      </c>
      <c r="G96" s="155" t="s">
        <v>421</v>
      </c>
      <c r="Z96" s="149"/>
      <c r="AA96" s="149"/>
    </row>
    <row r="97" spans="1:27" s="117" customFormat="1" ht="33.75" x14ac:dyDescent="0.25">
      <c r="A97" s="150">
        <f>IF(G97&lt;&gt;"",COUNTA(G$1:G97),"")</f>
        <v>85</v>
      </c>
      <c r="B97" s="151" t="s">
        <v>591</v>
      </c>
      <c r="C97" s="152" t="s">
        <v>592</v>
      </c>
      <c r="D97" s="153" t="s">
        <v>118</v>
      </c>
      <c r="E97" s="154">
        <v>190</v>
      </c>
      <c r="G97" s="155" t="s">
        <v>421</v>
      </c>
      <c r="Z97" s="149"/>
      <c r="AA97" s="149"/>
    </row>
    <row r="98" spans="1:27" s="117" customFormat="1" ht="45" x14ac:dyDescent="0.25">
      <c r="A98" s="150">
        <f>IF(G98&lt;&gt;"",COUNTA(G$1:G98),"")</f>
        <v>86</v>
      </c>
      <c r="B98" s="151" t="s">
        <v>593</v>
      </c>
      <c r="C98" s="152" t="s">
        <v>594</v>
      </c>
      <c r="D98" s="153" t="s">
        <v>118</v>
      </c>
      <c r="E98" s="154">
        <v>16</v>
      </c>
      <c r="G98" s="155" t="s">
        <v>421</v>
      </c>
      <c r="Z98" s="149"/>
      <c r="AA98" s="149"/>
    </row>
    <row r="99" spans="1:27" s="117" customFormat="1" ht="15" x14ac:dyDescent="0.25">
      <c r="A99" s="150">
        <f>IF(G99&lt;&gt;"",COUNTA(G$1:G99),"")</f>
        <v>87</v>
      </c>
      <c r="B99" s="151" t="s">
        <v>595</v>
      </c>
      <c r="C99" s="152" t="s">
        <v>498</v>
      </c>
      <c r="D99" s="153" t="s">
        <v>484</v>
      </c>
      <c r="E99" s="160">
        <v>-2.88</v>
      </c>
      <c r="G99" s="155" t="s">
        <v>421</v>
      </c>
      <c r="Z99" s="149"/>
      <c r="AA99" s="149"/>
    </row>
    <row r="100" spans="1:27" s="117" customFormat="1" ht="15" x14ac:dyDescent="0.25">
      <c r="A100" s="150">
        <f>IF(G100&lt;&gt;"",COUNTA(G$1:G100),"")</f>
        <v>88</v>
      </c>
      <c r="B100" s="151" t="s">
        <v>596</v>
      </c>
      <c r="C100" s="152" t="s">
        <v>597</v>
      </c>
      <c r="D100" s="153" t="s">
        <v>126</v>
      </c>
      <c r="E100" s="154">
        <v>6</v>
      </c>
      <c r="G100" s="155" t="s">
        <v>421</v>
      </c>
      <c r="Z100" s="149"/>
      <c r="AA100" s="149"/>
    </row>
    <row r="101" spans="1:27" s="117" customFormat="1" ht="15" x14ac:dyDescent="0.25">
      <c r="A101" s="150">
        <f>IF(G101&lt;&gt;"",COUNTA(G$1:G101),"")</f>
        <v>89</v>
      </c>
      <c r="B101" s="151" t="s">
        <v>598</v>
      </c>
      <c r="C101" s="152" t="s">
        <v>599</v>
      </c>
      <c r="D101" s="153" t="s">
        <v>253</v>
      </c>
      <c r="E101" s="156">
        <v>8.3000000000000001E-3</v>
      </c>
      <c r="G101" s="155" t="s">
        <v>421</v>
      </c>
      <c r="Z101" s="149"/>
      <c r="AA101" s="149"/>
    </row>
    <row r="102" spans="1:27" s="117" customFormat="1" ht="15" x14ac:dyDescent="0.25">
      <c r="A102" s="150">
        <f>IF(G102&lt;&gt;"",COUNTA(G$1:G102),"")</f>
        <v>90</v>
      </c>
      <c r="B102" s="151" t="s">
        <v>600</v>
      </c>
      <c r="C102" s="152" t="s">
        <v>601</v>
      </c>
      <c r="D102" s="153" t="s">
        <v>253</v>
      </c>
      <c r="E102" s="156">
        <v>1.24E-2</v>
      </c>
      <c r="G102" s="155" t="s">
        <v>421</v>
      </c>
      <c r="Z102" s="149"/>
      <c r="AA102" s="149"/>
    </row>
    <row r="103" spans="1:27" s="117" customFormat="1" ht="15" x14ac:dyDescent="0.25">
      <c r="A103" s="150">
        <f>IF(G103&lt;&gt;"",COUNTA(G$1:G103),"")</f>
        <v>91</v>
      </c>
      <c r="B103" s="151" t="s">
        <v>602</v>
      </c>
      <c r="C103" s="152" t="s">
        <v>603</v>
      </c>
      <c r="D103" s="153" t="s">
        <v>118</v>
      </c>
      <c r="E103" s="154">
        <v>2</v>
      </c>
      <c r="G103" s="155" t="s">
        <v>421</v>
      </c>
      <c r="Z103" s="149"/>
      <c r="AA103" s="149"/>
    </row>
    <row r="104" spans="1:27" s="117" customFormat="1" ht="22.5" x14ac:dyDescent="0.25">
      <c r="A104" s="150">
        <f>IF(G104&lt;&gt;"",COUNTA(G$1:G104),"")</f>
        <v>92</v>
      </c>
      <c r="B104" s="151" t="s">
        <v>604</v>
      </c>
      <c r="C104" s="152" t="s">
        <v>605</v>
      </c>
      <c r="D104" s="153" t="s">
        <v>290</v>
      </c>
      <c r="E104" s="160">
        <v>53.96</v>
      </c>
      <c r="G104" s="155" t="s">
        <v>421</v>
      </c>
      <c r="Z104" s="149"/>
      <c r="AA104" s="149"/>
    </row>
    <row r="105" spans="1:27" s="117" customFormat="1" ht="15" x14ac:dyDescent="0.25">
      <c r="A105" s="150">
        <f>IF(G105&lt;&gt;"",COUNTA(G$1:G105),"")</f>
        <v>93</v>
      </c>
      <c r="B105" s="151" t="s">
        <v>606</v>
      </c>
      <c r="C105" s="152" t="s">
        <v>607</v>
      </c>
      <c r="D105" s="153" t="s">
        <v>290</v>
      </c>
      <c r="E105" s="156">
        <v>1.5984</v>
      </c>
      <c r="G105" s="155" t="s">
        <v>421</v>
      </c>
      <c r="Z105" s="149"/>
      <c r="AA105" s="149"/>
    </row>
    <row r="106" spans="1:27" s="117" customFormat="1" ht="13.5" customHeight="1" x14ac:dyDescent="0.25"/>
  </sheetData>
  <mergeCells count="7">
    <mergeCell ref="A38:E38"/>
    <mergeCell ref="C3:E3"/>
    <mergeCell ref="C4:E4"/>
    <mergeCell ref="C5:E5"/>
    <mergeCell ref="A9:E9"/>
    <mergeCell ref="A10:E10"/>
    <mergeCell ref="A21:E21"/>
  </mergeCells>
  <printOptions horizontalCentered="1"/>
  <pageMargins left="0.39370077848434498" right="0.23622047901153601" top="0.35433071851730302" bottom="0.31496062874794001" header="0.118110239505768" footer="0.118110239505768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95135-C776-44E7-A402-8DA690B3B898}">
  <dimension ref="B1:K18"/>
  <sheetViews>
    <sheetView workbookViewId="0">
      <selection activeCell="G23" sqref="G23"/>
    </sheetView>
  </sheetViews>
  <sheetFormatPr defaultColWidth="9.140625" defaultRowHeight="15" x14ac:dyDescent="0.25"/>
  <cols>
    <col min="1" max="1" width="9.140625" style="117"/>
    <col min="2" max="2" width="27.140625" style="117" customWidth="1"/>
    <col min="3" max="3" width="26.140625" style="117" customWidth="1"/>
    <col min="4" max="4" width="17.140625" style="117" customWidth="1"/>
    <col min="5" max="5" width="13" style="117" customWidth="1"/>
    <col min="6" max="6" width="12.42578125" style="117" bestFit="1" customWidth="1"/>
    <col min="7" max="7" width="23.42578125" style="117" customWidth="1"/>
    <col min="8" max="8" width="13.7109375" style="117" customWidth="1"/>
    <col min="9" max="9" width="24.85546875" style="117" customWidth="1"/>
    <col min="10" max="12" width="9.140625" style="117"/>
    <col min="13" max="16" width="9.5703125" style="117" bestFit="1" customWidth="1"/>
    <col min="17" max="16384" width="9.140625" style="117"/>
  </cols>
  <sheetData>
    <row r="1" spans="2:11" x14ac:dyDescent="0.25">
      <c r="B1" s="141" t="s">
        <v>406</v>
      </c>
      <c r="C1" s="141"/>
      <c r="D1" s="140"/>
      <c r="E1" s="140"/>
    </row>
    <row r="2" spans="2:11" ht="12.75" customHeight="1" x14ac:dyDescent="0.25"/>
    <row r="3" spans="2:11" x14ac:dyDescent="0.25">
      <c r="B3" s="122"/>
      <c r="C3" s="130" t="s">
        <v>403</v>
      </c>
      <c r="D3" s="371" t="s">
        <v>402</v>
      </c>
      <c r="E3" s="372"/>
      <c r="F3" s="120"/>
      <c r="G3" s="130" t="s">
        <v>404</v>
      </c>
      <c r="H3" s="371" t="s">
        <v>405</v>
      </c>
      <c r="I3" s="372"/>
    </row>
    <row r="4" spans="2:11" x14ac:dyDescent="0.25">
      <c r="B4" s="381" t="s">
        <v>381</v>
      </c>
      <c r="C4" s="123">
        <v>896713.46</v>
      </c>
      <c r="D4" s="122" t="s">
        <v>373</v>
      </c>
      <c r="E4" s="123">
        <f>C4*1.2</f>
        <v>1076056.152</v>
      </c>
      <c r="G4" s="123">
        <f>C4*1.028*1.024</f>
        <v>943945.15136511996</v>
      </c>
      <c r="H4" s="122" t="s">
        <v>373</v>
      </c>
      <c r="I4" s="123">
        <f>G4*1.2</f>
        <v>1132734.181638144</v>
      </c>
    </row>
    <row r="5" spans="2:11" s="118" customFormat="1" x14ac:dyDescent="0.25">
      <c r="B5" s="381"/>
      <c r="C5" s="124">
        <v>1926.91</v>
      </c>
      <c r="D5" s="125" t="s">
        <v>374</v>
      </c>
      <c r="E5" s="124">
        <f>C5</f>
        <v>1926.91</v>
      </c>
      <c r="G5" s="124">
        <f>C5</f>
        <v>1926.91</v>
      </c>
      <c r="H5" s="125" t="s">
        <v>374</v>
      </c>
      <c r="I5" s="124">
        <f>G5</f>
        <v>1926.91</v>
      </c>
      <c r="J5" s="118" t="s">
        <v>388</v>
      </c>
    </row>
    <row r="6" spans="2:11" ht="15" customHeight="1" x14ac:dyDescent="0.25">
      <c r="B6" s="382" t="s">
        <v>382</v>
      </c>
      <c r="C6" s="123">
        <v>169842.35</v>
      </c>
      <c r="D6" s="122" t="s">
        <v>373</v>
      </c>
      <c r="E6" s="123">
        <f>C6*1.2</f>
        <v>203810.82</v>
      </c>
      <c r="G6" s="123">
        <f>C6*1.028*1.024</f>
        <v>178788.28625920002</v>
      </c>
      <c r="H6" s="122" t="s">
        <v>373</v>
      </c>
      <c r="I6" s="123">
        <f>G6*1.2</f>
        <v>214545.94351104001</v>
      </c>
    </row>
    <row r="7" spans="2:11" s="118" customFormat="1" x14ac:dyDescent="0.25">
      <c r="B7" s="383"/>
      <c r="C7" s="139">
        <v>73.06</v>
      </c>
      <c r="D7" s="125" t="s">
        <v>375</v>
      </c>
      <c r="E7" s="124">
        <f>C7</f>
        <v>73.06</v>
      </c>
      <c r="G7" s="124">
        <f>C7</f>
        <v>73.06</v>
      </c>
      <c r="H7" s="125" t="s">
        <v>375</v>
      </c>
      <c r="I7" s="124">
        <f>G7</f>
        <v>73.06</v>
      </c>
      <c r="J7" s="118" t="s">
        <v>389</v>
      </c>
    </row>
    <row r="8" spans="2:11" s="118" customFormat="1" x14ac:dyDescent="0.25">
      <c r="B8" s="384"/>
      <c r="C8" s="124">
        <v>73.67</v>
      </c>
      <c r="D8" s="125" t="str">
        <f>D5</f>
        <v>чел/час</v>
      </c>
      <c r="E8" s="124">
        <f>C8</f>
        <v>73.67</v>
      </c>
      <c r="G8" s="124">
        <f>C8</f>
        <v>73.67</v>
      </c>
      <c r="H8" s="125" t="str">
        <f>H5</f>
        <v>чел/час</v>
      </c>
      <c r="I8" s="124">
        <f>G8</f>
        <v>73.67</v>
      </c>
      <c r="J8" s="118" t="s">
        <v>387</v>
      </c>
    </row>
    <row r="9" spans="2:11" x14ac:dyDescent="0.25">
      <c r="B9" s="126" t="s">
        <v>376</v>
      </c>
      <c r="C9" s="123">
        <v>7437979.1699999999</v>
      </c>
      <c r="D9" s="122" t="s">
        <v>373</v>
      </c>
      <c r="E9" s="123">
        <f>C9*1.2</f>
        <v>8925575.0039999988</v>
      </c>
      <c r="G9" s="123">
        <f>C9*1.028*1.024</f>
        <v>7829752.4088422405</v>
      </c>
      <c r="H9" s="122" t="s">
        <v>373</v>
      </c>
      <c r="I9" s="123">
        <f>G9*1.2</f>
        <v>9395702.8906106874</v>
      </c>
    </row>
    <row r="10" spans="2:11" x14ac:dyDescent="0.25">
      <c r="B10" s="126" t="s">
        <v>377</v>
      </c>
      <c r="C10" s="123">
        <v>911006.75</v>
      </c>
      <c r="D10" s="122" t="s">
        <v>373</v>
      </c>
      <c r="E10" s="123">
        <f>C10*1.2</f>
        <v>1093208.0999999999</v>
      </c>
      <c r="G10" s="123">
        <f t="shared" ref="G10:G11" si="0">C10*1.028*1.024</f>
        <v>958991.29753600003</v>
      </c>
      <c r="H10" s="122" t="s">
        <v>373</v>
      </c>
      <c r="I10" s="123">
        <f t="shared" ref="I10:I11" si="1">G10*1.2</f>
        <v>1150789.5570431999</v>
      </c>
    </row>
    <row r="11" spans="2:11" ht="15.75" thickBot="1" x14ac:dyDescent="0.3">
      <c r="B11" s="127" t="s">
        <v>378</v>
      </c>
      <c r="C11" s="128">
        <v>484408.19</v>
      </c>
      <c r="D11" s="129" t="s">
        <v>373</v>
      </c>
      <c r="E11" s="128">
        <f>C11*1.2</f>
        <v>581289.82799999998</v>
      </c>
      <c r="G11" s="128">
        <f t="shared" si="0"/>
        <v>509922.93818368</v>
      </c>
      <c r="H11" s="129" t="s">
        <v>373</v>
      </c>
      <c r="I11" s="128">
        <f t="shared" si="1"/>
        <v>611907.52582041593</v>
      </c>
    </row>
    <row r="12" spans="2:11" ht="15.75" thickTop="1" x14ac:dyDescent="0.25">
      <c r="B12" s="131" t="s">
        <v>383</v>
      </c>
      <c r="C12" s="132">
        <f>C4+C6+C9+C10+C11</f>
        <v>9899949.9199999999</v>
      </c>
      <c r="D12" s="133"/>
      <c r="E12" s="132">
        <f>E4+E6+E9+E10+E11</f>
        <v>11879939.903999999</v>
      </c>
      <c r="F12" s="134"/>
      <c r="G12" s="132">
        <f>G4+G6+G9+G10+G11</f>
        <v>10421400.082186241</v>
      </c>
      <c r="H12" s="133"/>
      <c r="I12" s="132">
        <f>I4+I6+I9+I10+I11</f>
        <v>12505680.098623486</v>
      </c>
      <c r="K12" s="119"/>
    </row>
    <row r="13" spans="2:11" x14ac:dyDescent="0.25">
      <c r="B13" s="121"/>
      <c r="C13" s="119"/>
      <c r="F13" s="119"/>
      <c r="G13" s="119"/>
    </row>
    <row r="14" spans="2:11" x14ac:dyDescent="0.25">
      <c r="B14" s="121"/>
      <c r="E14" s="119"/>
    </row>
    <row r="15" spans="2:11" x14ac:dyDescent="0.25">
      <c r="I15" s="119"/>
    </row>
    <row r="18" ht="15" customHeight="1" x14ac:dyDescent="0.25"/>
  </sheetData>
  <mergeCells count="4">
    <mergeCell ref="B4:B5"/>
    <mergeCell ref="B6:B8"/>
    <mergeCell ref="D3:E3"/>
    <mergeCell ref="H3:I3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63"/>
  <sheetViews>
    <sheetView topLeftCell="C49" workbookViewId="0">
      <selection activeCell="N551" sqref="N55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408" t="s">
        <v>3</v>
      </c>
      <c r="H5" s="408"/>
      <c r="I5" s="408"/>
      <c r="J5" s="408"/>
      <c r="K5" s="408"/>
      <c r="L5" s="408"/>
      <c r="M5" s="408"/>
      <c r="N5" s="408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415" t="s">
        <v>5</v>
      </c>
      <c r="H6" s="415"/>
      <c r="I6" s="415"/>
      <c r="J6" s="415"/>
      <c r="K6" s="415"/>
      <c r="L6" s="415"/>
      <c r="M6" s="415"/>
      <c r="N6" s="415"/>
      <c r="Y6" s="9" t="s">
        <v>5</v>
      </c>
    </row>
    <row r="7" spans="1:32" customFormat="1" ht="45" customHeight="1" x14ac:dyDescent="0.25">
      <c r="A7" s="414" t="s">
        <v>6</v>
      </c>
      <c r="B7" s="414"/>
      <c r="C7" s="414"/>
      <c r="D7" s="414"/>
      <c r="E7" s="414"/>
      <c r="F7" s="414"/>
      <c r="G7" s="415" t="s">
        <v>7</v>
      </c>
      <c r="H7" s="415"/>
      <c r="I7" s="415"/>
      <c r="J7" s="415"/>
      <c r="K7" s="415"/>
      <c r="L7" s="415"/>
      <c r="M7" s="415"/>
      <c r="N7" s="415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417" t="s">
        <v>8</v>
      </c>
      <c r="B8" s="417"/>
      <c r="C8" s="417"/>
      <c r="D8" s="417"/>
      <c r="E8" s="417"/>
      <c r="F8" s="417"/>
      <c r="G8" s="415"/>
      <c r="H8" s="415"/>
      <c r="I8" s="415"/>
      <c r="J8" s="415"/>
      <c r="K8" s="415"/>
      <c r="L8" s="415"/>
      <c r="M8" s="415"/>
      <c r="N8" s="415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414" t="s">
        <v>10</v>
      </c>
      <c r="B9" s="414"/>
      <c r="C9" s="414"/>
      <c r="D9" s="414"/>
      <c r="E9" s="414"/>
      <c r="F9" s="414"/>
      <c r="G9" s="415"/>
      <c r="H9" s="415"/>
      <c r="I9" s="415"/>
      <c r="J9" s="415"/>
      <c r="K9" s="415"/>
      <c r="L9" s="415"/>
      <c r="M9" s="415"/>
      <c r="N9" s="415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416" t="s">
        <v>11</v>
      </c>
      <c r="B10" s="416"/>
      <c r="C10" s="416"/>
      <c r="D10" s="416"/>
      <c r="E10" s="416"/>
      <c r="F10" s="416"/>
      <c r="G10" s="415" t="s">
        <v>12</v>
      </c>
      <c r="H10" s="415"/>
      <c r="I10" s="415"/>
      <c r="J10" s="415"/>
      <c r="K10" s="415"/>
      <c r="L10" s="415"/>
      <c r="M10" s="415"/>
      <c r="N10" s="415"/>
      <c r="P10" s="12"/>
      <c r="Q10" s="12"/>
      <c r="AC10" s="9" t="s">
        <v>12</v>
      </c>
    </row>
    <row r="11" spans="1:32" customFormat="1" ht="15" x14ac:dyDescent="0.25">
      <c r="A11" s="416" t="s">
        <v>13</v>
      </c>
      <c r="B11" s="416"/>
      <c r="C11" s="416"/>
      <c r="D11" s="416"/>
      <c r="E11" s="416"/>
      <c r="F11" s="416"/>
      <c r="G11" s="415"/>
      <c r="H11" s="415"/>
      <c r="I11" s="415"/>
      <c r="J11" s="415"/>
      <c r="K11" s="415"/>
      <c r="L11" s="415"/>
      <c r="M11" s="415"/>
      <c r="N11" s="415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411"/>
      <c r="B13" s="411"/>
      <c r="C13" s="411"/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AE13" s="9" t="s">
        <v>9</v>
      </c>
    </row>
    <row r="14" spans="1:32" customFormat="1" ht="15" x14ac:dyDescent="0.25">
      <c r="A14" s="407" t="s">
        <v>14</v>
      </c>
      <c r="B14" s="407"/>
      <c r="C14" s="407"/>
      <c r="D14" s="407"/>
      <c r="E14" s="407"/>
      <c r="F14" s="407"/>
      <c r="G14" s="407"/>
      <c r="H14" s="407"/>
      <c r="I14" s="407"/>
      <c r="J14" s="407"/>
      <c r="K14" s="407"/>
      <c r="L14" s="407"/>
      <c r="M14" s="407"/>
      <c r="N14" s="407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412" t="s">
        <v>372</v>
      </c>
      <c r="B16" s="412"/>
      <c r="C16" s="412"/>
      <c r="D16" s="412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AF16" s="9" t="s">
        <v>15</v>
      </c>
    </row>
    <row r="17" spans="1:34" customFormat="1" ht="15" x14ac:dyDescent="0.25">
      <c r="A17" s="407" t="s">
        <v>16</v>
      </c>
      <c r="B17" s="407"/>
      <c r="C17" s="407"/>
      <c r="D17" s="407"/>
      <c r="E17" s="407"/>
      <c r="F17" s="407"/>
      <c r="G17" s="407"/>
      <c r="H17" s="407"/>
      <c r="I17" s="407"/>
      <c r="J17" s="407"/>
      <c r="K17" s="407"/>
      <c r="L17" s="407"/>
      <c r="M17" s="407"/>
      <c r="N17" s="407"/>
    </row>
    <row r="18" spans="1:34" customFormat="1" ht="24" customHeight="1" x14ac:dyDescent="0.25">
      <c r="A18" s="413" t="s">
        <v>17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406" t="s">
        <v>15</v>
      </c>
      <c r="B20" s="406"/>
      <c r="C20" s="406"/>
      <c r="D20" s="406"/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AG20" s="9" t="s">
        <v>15</v>
      </c>
    </row>
    <row r="21" spans="1:34" customFormat="1" ht="13.5" customHeight="1" x14ac:dyDescent="0.25">
      <c r="A21" s="407" t="s">
        <v>18</v>
      </c>
      <c r="B21" s="407"/>
      <c r="C21" s="407"/>
      <c r="D21" s="407"/>
      <c r="E21" s="407"/>
      <c r="F21" s="407"/>
      <c r="G21" s="407"/>
      <c r="H21" s="407"/>
      <c r="I21" s="407"/>
      <c r="J21" s="407"/>
      <c r="K21" s="407"/>
      <c r="L21" s="407"/>
      <c r="M21" s="407"/>
      <c r="N21" s="407"/>
    </row>
    <row r="22" spans="1:34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22</v>
      </c>
      <c r="B23" s="408" t="s">
        <v>23</v>
      </c>
      <c r="C23" s="408"/>
      <c r="D23" s="408"/>
      <c r="E23" s="408"/>
      <c r="F23" s="408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409" t="s">
        <v>24</v>
      </c>
      <c r="C24" s="409"/>
      <c r="D24" s="409"/>
      <c r="E24" s="409"/>
      <c r="F24" s="409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25</v>
      </c>
      <c r="B26" s="5"/>
      <c r="C26" s="5"/>
      <c r="D26" s="410" t="s">
        <v>26</v>
      </c>
      <c r="E26" s="410"/>
      <c r="F26" s="410"/>
      <c r="G26" s="21"/>
      <c r="H26" s="21"/>
      <c r="I26" s="21"/>
      <c r="J26" s="21"/>
      <c r="K26" s="21"/>
      <c r="L26" s="21"/>
      <c r="M26" s="21"/>
      <c r="N26" s="21"/>
      <c r="AH26" s="9" t="s">
        <v>26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27</v>
      </c>
      <c r="B28" s="22"/>
      <c r="C28" s="24">
        <v>29206.12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31</v>
      </c>
      <c r="C30" s="24">
        <v>20988.35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1014.23</v>
      </c>
      <c r="M30" s="32" t="s">
        <v>34</v>
      </c>
      <c r="N30" s="26" t="s">
        <v>29</v>
      </c>
    </row>
    <row r="31" spans="1:34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403">
        <v>2664.35</v>
      </c>
      <c r="M31" s="403"/>
      <c r="N31" s="26" t="s">
        <v>38</v>
      </c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403">
        <v>307.68</v>
      </c>
      <c r="M32" s="403"/>
      <c r="N32" s="26" t="s">
        <v>38</v>
      </c>
    </row>
    <row r="33" spans="1:42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404" t="s">
        <v>42</v>
      </c>
      <c r="M33" s="404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405" t="s">
        <v>43</v>
      </c>
      <c r="B35" s="398" t="s">
        <v>44</v>
      </c>
      <c r="C35" s="398" t="s">
        <v>45</v>
      </c>
      <c r="D35" s="398"/>
      <c r="E35" s="398"/>
      <c r="F35" s="398" t="s">
        <v>46</v>
      </c>
      <c r="G35" s="398" t="s">
        <v>47</v>
      </c>
      <c r="H35" s="398"/>
      <c r="I35" s="398"/>
      <c r="J35" s="398" t="s">
        <v>48</v>
      </c>
      <c r="K35" s="398"/>
      <c r="L35" s="398"/>
      <c r="M35" s="398" t="s">
        <v>49</v>
      </c>
      <c r="N35" s="398" t="s">
        <v>50</v>
      </c>
    </row>
    <row r="36" spans="1:42" customFormat="1" ht="11.25" customHeight="1" x14ac:dyDescent="0.25">
      <c r="A36" s="405"/>
      <c r="B36" s="398"/>
      <c r="C36" s="398"/>
      <c r="D36" s="398"/>
      <c r="E36" s="398"/>
      <c r="F36" s="398"/>
      <c r="G36" s="398"/>
      <c r="H36" s="398"/>
      <c r="I36" s="398"/>
      <c r="J36" s="398"/>
      <c r="K36" s="398"/>
      <c r="L36" s="398"/>
      <c r="M36" s="398"/>
      <c r="N36" s="398"/>
    </row>
    <row r="37" spans="1:42" customFormat="1" ht="34.5" customHeight="1" x14ac:dyDescent="0.25">
      <c r="A37" s="405"/>
      <c r="B37" s="398"/>
      <c r="C37" s="398"/>
      <c r="D37" s="398"/>
      <c r="E37" s="398"/>
      <c r="F37" s="398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398"/>
      <c r="N37" s="398"/>
    </row>
    <row r="38" spans="1:42" customFormat="1" ht="15" x14ac:dyDescent="0.25">
      <c r="A38" s="36">
        <v>1</v>
      </c>
      <c r="B38" s="37">
        <v>2</v>
      </c>
      <c r="C38" s="399">
        <v>3</v>
      </c>
      <c r="D38" s="399"/>
      <c r="E38" s="39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2" customFormat="1" ht="15" x14ac:dyDescent="0.25">
      <c r="A39" s="400" t="s">
        <v>55</v>
      </c>
      <c r="B39" s="401"/>
      <c r="C39" s="401"/>
      <c r="D39" s="401"/>
      <c r="E39" s="401"/>
      <c r="F39" s="401"/>
      <c r="G39" s="401"/>
      <c r="H39" s="401"/>
      <c r="I39" s="401"/>
      <c r="J39" s="401"/>
      <c r="K39" s="401"/>
      <c r="L39" s="401"/>
      <c r="M39" s="401"/>
      <c r="N39" s="402"/>
      <c r="AI39" s="39" t="s">
        <v>55</v>
      </c>
    </row>
    <row r="40" spans="1:42" customFormat="1" ht="15" x14ac:dyDescent="0.25">
      <c r="A40" s="395" t="s">
        <v>56</v>
      </c>
      <c r="B40" s="396"/>
      <c r="C40" s="396"/>
      <c r="D40" s="396"/>
      <c r="E40" s="396"/>
      <c r="F40" s="396"/>
      <c r="G40" s="396"/>
      <c r="H40" s="396"/>
      <c r="I40" s="396"/>
      <c r="J40" s="396"/>
      <c r="K40" s="396"/>
      <c r="L40" s="396"/>
      <c r="M40" s="396"/>
      <c r="N40" s="397"/>
      <c r="AI40" s="39"/>
      <c r="AJ40" s="40" t="s">
        <v>56</v>
      </c>
    </row>
    <row r="41" spans="1:42" customFormat="1" ht="57" x14ac:dyDescent="0.25">
      <c r="A41" s="41" t="s">
        <v>57</v>
      </c>
      <c r="B41" s="42" t="s">
        <v>58</v>
      </c>
      <c r="C41" s="391" t="s">
        <v>59</v>
      </c>
      <c r="D41" s="391"/>
      <c r="E41" s="391"/>
      <c r="F41" s="43" t="s">
        <v>60</v>
      </c>
      <c r="G41" s="44">
        <v>0.67379999999999995</v>
      </c>
      <c r="H41" s="45">
        <v>1</v>
      </c>
      <c r="I41" s="46">
        <v>0.67379999999999995</v>
      </c>
      <c r="J41" s="47"/>
      <c r="K41" s="44"/>
      <c r="L41" s="47"/>
      <c r="M41" s="44"/>
      <c r="N41" s="48"/>
      <c r="AI41" s="39"/>
      <c r="AJ41" s="40"/>
      <c r="AK41" s="40" t="s">
        <v>59</v>
      </c>
    </row>
    <row r="42" spans="1:42" customFormat="1" ht="15" x14ac:dyDescent="0.25">
      <c r="A42" s="49"/>
      <c r="B42" s="50"/>
      <c r="C42" s="390" t="s">
        <v>61</v>
      </c>
      <c r="D42" s="390"/>
      <c r="E42" s="390"/>
      <c r="F42" s="390"/>
      <c r="G42" s="390"/>
      <c r="H42" s="390"/>
      <c r="I42" s="390"/>
      <c r="J42" s="390"/>
      <c r="K42" s="390"/>
      <c r="L42" s="390"/>
      <c r="M42" s="390"/>
      <c r="N42" s="393"/>
      <c r="AI42" s="39"/>
      <c r="AJ42" s="40"/>
      <c r="AK42" s="40"/>
      <c r="AL42" s="3" t="s">
        <v>61</v>
      </c>
    </row>
    <row r="43" spans="1:42" customFormat="1" ht="68.25" x14ac:dyDescent="0.25">
      <c r="A43" s="51"/>
      <c r="B43" s="52" t="s">
        <v>62</v>
      </c>
      <c r="C43" s="385" t="s">
        <v>63</v>
      </c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94"/>
      <c r="AI43" s="39"/>
      <c r="AJ43" s="40"/>
      <c r="AK43" s="40"/>
      <c r="AM43" s="3" t="s">
        <v>63</v>
      </c>
    </row>
    <row r="44" spans="1:42" customFormat="1" ht="15" x14ac:dyDescent="0.25">
      <c r="A44" s="53"/>
      <c r="B44" s="52" t="s">
        <v>57</v>
      </c>
      <c r="C44" s="390" t="s">
        <v>64</v>
      </c>
      <c r="D44" s="390"/>
      <c r="E44" s="390"/>
      <c r="F44" s="54"/>
      <c r="G44" s="55"/>
      <c r="H44" s="55"/>
      <c r="I44" s="55"/>
      <c r="J44" s="56">
        <v>920.4</v>
      </c>
      <c r="K44" s="57">
        <v>1.1499999999999999</v>
      </c>
      <c r="L44" s="56">
        <v>713.19</v>
      </c>
      <c r="M44" s="57">
        <v>46.99</v>
      </c>
      <c r="N44" s="58">
        <v>33512.800000000003</v>
      </c>
      <c r="AI44" s="39"/>
      <c r="AJ44" s="40"/>
      <c r="AK44" s="40"/>
      <c r="AN44" s="3" t="s">
        <v>64</v>
      </c>
    </row>
    <row r="45" spans="1:42" customFormat="1" ht="15" x14ac:dyDescent="0.25">
      <c r="A45" s="59"/>
      <c r="B45" s="52"/>
      <c r="C45" s="390" t="s">
        <v>65</v>
      </c>
      <c r="D45" s="390"/>
      <c r="E45" s="390"/>
      <c r="F45" s="54" t="s">
        <v>66</v>
      </c>
      <c r="G45" s="60">
        <v>118</v>
      </c>
      <c r="H45" s="57">
        <v>1.1499999999999999</v>
      </c>
      <c r="I45" s="61">
        <v>91.434659999999994</v>
      </c>
      <c r="J45" s="62"/>
      <c r="K45" s="55"/>
      <c r="L45" s="62"/>
      <c r="M45" s="55"/>
      <c r="N45" s="63"/>
      <c r="AI45" s="39"/>
      <c r="AJ45" s="40"/>
      <c r="AK45" s="40"/>
      <c r="AO45" s="3" t="s">
        <v>65</v>
      </c>
    </row>
    <row r="46" spans="1:42" customFormat="1" ht="15" x14ac:dyDescent="0.25">
      <c r="A46" s="49"/>
      <c r="B46" s="52"/>
      <c r="C46" s="392" t="s">
        <v>67</v>
      </c>
      <c r="D46" s="392"/>
      <c r="E46" s="392"/>
      <c r="F46" s="64"/>
      <c r="G46" s="65"/>
      <c r="H46" s="65"/>
      <c r="I46" s="65"/>
      <c r="J46" s="66">
        <v>920.4</v>
      </c>
      <c r="K46" s="65"/>
      <c r="L46" s="66">
        <v>713.19</v>
      </c>
      <c r="M46" s="65"/>
      <c r="N46" s="67">
        <v>33512.800000000003</v>
      </c>
      <c r="AI46" s="39"/>
      <c r="AJ46" s="40"/>
      <c r="AK46" s="40"/>
      <c r="AP46" s="3" t="s">
        <v>67</v>
      </c>
    </row>
    <row r="47" spans="1:42" customFormat="1" ht="15" x14ac:dyDescent="0.25">
      <c r="A47" s="59"/>
      <c r="B47" s="52"/>
      <c r="C47" s="390" t="s">
        <v>68</v>
      </c>
      <c r="D47" s="390"/>
      <c r="E47" s="390"/>
      <c r="F47" s="54"/>
      <c r="G47" s="55"/>
      <c r="H47" s="55"/>
      <c r="I47" s="55"/>
      <c r="J47" s="62"/>
      <c r="K47" s="55"/>
      <c r="L47" s="56">
        <v>713.19</v>
      </c>
      <c r="M47" s="55"/>
      <c r="N47" s="58">
        <v>33512.800000000003</v>
      </c>
      <c r="AI47" s="39"/>
      <c r="AJ47" s="40"/>
      <c r="AK47" s="40"/>
      <c r="AO47" s="3" t="s">
        <v>68</v>
      </c>
    </row>
    <row r="48" spans="1:42" customFormat="1" ht="23.25" x14ac:dyDescent="0.25">
      <c r="A48" s="59"/>
      <c r="B48" s="52" t="s">
        <v>69</v>
      </c>
      <c r="C48" s="390" t="s">
        <v>70</v>
      </c>
      <c r="D48" s="390"/>
      <c r="E48" s="390"/>
      <c r="F48" s="54" t="s">
        <v>71</v>
      </c>
      <c r="G48" s="60">
        <v>89</v>
      </c>
      <c r="H48" s="55"/>
      <c r="I48" s="60">
        <v>89</v>
      </c>
      <c r="J48" s="62"/>
      <c r="K48" s="55"/>
      <c r="L48" s="56">
        <v>634.74</v>
      </c>
      <c r="M48" s="55"/>
      <c r="N48" s="58">
        <v>29826.39</v>
      </c>
      <c r="AI48" s="39"/>
      <c r="AJ48" s="40"/>
      <c r="AK48" s="40"/>
      <c r="AO48" s="3" t="s">
        <v>70</v>
      </c>
    </row>
    <row r="49" spans="1:43" customFormat="1" ht="45" x14ac:dyDescent="0.25">
      <c r="A49" s="59"/>
      <c r="B49" s="52" t="s">
        <v>72</v>
      </c>
      <c r="C49" s="390" t="s">
        <v>73</v>
      </c>
      <c r="D49" s="390"/>
      <c r="E49" s="390"/>
      <c r="F49" s="54" t="s">
        <v>71</v>
      </c>
      <c r="G49" s="60">
        <v>40</v>
      </c>
      <c r="H49" s="57">
        <v>0.85</v>
      </c>
      <c r="I49" s="60">
        <v>34</v>
      </c>
      <c r="J49" s="62"/>
      <c r="K49" s="55"/>
      <c r="L49" s="56">
        <v>242.48</v>
      </c>
      <c r="M49" s="55"/>
      <c r="N49" s="58">
        <v>11394.35</v>
      </c>
      <c r="AI49" s="39"/>
      <c r="AJ49" s="40"/>
      <c r="AK49" s="40"/>
      <c r="AO49" s="3" t="s">
        <v>73</v>
      </c>
    </row>
    <row r="50" spans="1:43" customFormat="1" ht="15" x14ac:dyDescent="0.25">
      <c r="A50" s="68"/>
      <c r="B50" s="69"/>
      <c r="C50" s="391" t="s">
        <v>74</v>
      </c>
      <c r="D50" s="391"/>
      <c r="E50" s="391"/>
      <c r="F50" s="43"/>
      <c r="G50" s="44"/>
      <c r="H50" s="44"/>
      <c r="I50" s="44"/>
      <c r="J50" s="47"/>
      <c r="K50" s="44"/>
      <c r="L50" s="70">
        <v>1590.41</v>
      </c>
      <c r="M50" s="65"/>
      <c r="N50" s="71">
        <v>74733.539999999994</v>
      </c>
      <c r="AI50" s="39"/>
      <c r="AJ50" s="40"/>
      <c r="AK50" s="40"/>
      <c r="AQ50" s="40" t="s">
        <v>74</v>
      </c>
    </row>
    <row r="51" spans="1:43" customFormat="1" ht="57" x14ac:dyDescent="0.25">
      <c r="A51" s="41" t="s">
        <v>75</v>
      </c>
      <c r="B51" s="42" t="s">
        <v>76</v>
      </c>
      <c r="C51" s="391" t="s">
        <v>77</v>
      </c>
      <c r="D51" s="391"/>
      <c r="E51" s="391"/>
      <c r="F51" s="43" t="s">
        <v>78</v>
      </c>
      <c r="G51" s="44">
        <v>4</v>
      </c>
      <c r="H51" s="45">
        <v>1</v>
      </c>
      <c r="I51" s="45">
        <v>4</v>
      </c>
      <c r="J51" s="47"/>
      <c r="K51" s="44"/>
      <c r="L51" s="47"/>
      <c r="M51" s="44"/>
      <c r="N51" s="48"/>
      <c r="AI51" s="39"/>
      <c r="AJ51" s="40"/>
      <c r="AK51" s="40" t="s">
        <v>77</v>
      </c>
      <c r="AQ51" s="40"/>
    </row>
    <row r="52" spans="1:43" customFormat="1" ht="68.25" x14ac:dyDescent="0.25">
      <c r="A52" s="51"/>
      <c r="B52" s="52" t="s">
        <v>62</v>
      </c>
      <c r="C52" s="385" t="s">
        <v>63</v>
      </c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94"/>
      <c r="AI52" s="39"/>
      <c r="AJ52" s="40"/>
      <c r="AK52" s="40"/>
      <c r="AM52" s="3" t="s">
        <v>63</v>
      </c>
      <c r="AQ52" s="40"/>
    </row>
    <row r="53" spans="1:43" customFormat="1" ht="15" x14ac:dyDescent="0.25">
      <c r="A53" s="53"/>
      <c r="B53" s="52" t="s">
        <v>57</v>
      </c>
      <c r="C53" s="390" t="s">
        <v>64</v>
      </c>
      <c r="D53" s="390"/>
      <c r="E53" s="390"/>
      <c r="F53" s="54"/>
      <c r="G53" s="55"/>
      <c r="H53" s="55"/>
      <c r="I53" s="55"/>
      <c r="J53" s="56">
        <v>8.84</v>
      </c>
      <c r="K53" s="57">
        <v>1.1499999999999999</v>
      </c>
      <c r="L53" s="56">
        <v>40.659999999999997</v>
      </c>
      <c r="M53" s="57">
        <v>46.99</v>
      </c>
      <c r="N53" s="58">
        <v>1910.61</v>
      </c>
      <c r="AI53" s="39"/>
      <c r="AJ53" s="40"/>
      <c r="AK53" s="40"/>
      <c r="AN53" s="3" t="s">
        <v>64</v>
      </c>
      <c r="AQ53" s="40"/>
    </row>
    <row r="54" spans="1:43" customFormat="1" ht="15" x14ac:dyDescent="0.25">
      <c r="A54" s="53"/>
      <c r="B54" s="52" t="s">
        <v>75</v>
      </c>
      <c r="C54" s="390" t="s">
        <v>79</v>
      </c>
      <c r="D54" s="390"/>
      <c r="E54" s="390"/>
      <c r="F54" s="54"/>
      <c r="G54" s="55"/>
      <c r="H54" s="55"/>
      <c r="I54" s="55"/>
      <c r="J54" s="56">
        <v>496.84</v>
      </c>
      <c r="K54" s="57">
        <v>1.1499999999999999</v>
      </c>
      <c r="L54" s="72">
        <v>2285.46</v>
      </c>
      <c r="M54" s="57">
        <v>14.01</v>
      </c>
      <c r="N54" s="58">
        <v>32019.29</v>
      </c>
      <c r="AI54" s="39"/>
      <c r="AJ54" s="40"/>
      <c r="AK54" s="40"/>
      <c r="AN54" s="3" t="s">
        <v>79</v>
      </c>
      <c r="AQ54" s="40"/>
    </row>
    <row r="55" spans="1:43" customFormat="1" ht="15" x14ac:dyDescent="0.25">
      <c r="A55" s="53"/>
      <c r="B55" s="52" t="s">
        <v>80</v>
      </c>
      <c r="C55" s="390" t="s">
        <v>81</v>
      </c>
      <c r="D55" s="390"/>
      <c r="E55" s="390"/>
      <c r="F55" s="54"/>
      <c r="G55" s="55"/>
      <c r="H55" s="55"/>
      <c r="I55" s="55"/>
      <c r="J55" s="56">
        <v>51.03</v>
      </c>
      <c r="K55" s="57">
        <v>1.1499999999999999</v>
      </c>
      <c r="L55" s="56">
        <v>234.74</v>
      </c>
      <c r="M55" s="57">
        <v>46.99</v>
      </c>
      <c r="N55" s="58">
        <v>11030.43</v>
      </c>
      <c r="AI55" s="39"/>
      <c r="AJ55" s="40"/>
      <c r="AK55" s="40"/>
      <c r="AN55" s="3" t="s">
        <v>81</v>
      </c>
      <c r="AQ55" s="40"/>
    </row>
    <row r="56" spans="1:43" customFormat="1" ht="15" x14ac:dyDescent="0.25">
      <c r="A56" s="53"/>
      <c r="B56" s="52" t="s">
        <v>82</v>
      </c>
      <c r="C56" s="390" t="s">
        <v>83</v>
      </c>
      <c r="D56" s="390"/>
      <c r="E56" s="390"/>
      <c r="F56" s="54"/>
      <c r="G56" s="55"/>
      <c r="H56" s="55"/>
      <c r="I56" s="55"/>
      <c r="J56" s="56">
        <v>4.3</v>
      </c>
      <c r="K56" s="55"/>
      <c r="L56" s="56">
        <v>17.2</v>
      </c>
      <c r="M56" s="57">
        <v>8.75</v>
      </c>
      <c r="N56" s="73">
        <v>150.5</v>
      </c>
      <c r="AI56" s="39"/>
      <c r="AJ56" s="40"/>
      <c r="AK56" s="40"/>
      <c r="AN56" s="3" t="s">
        <v>83</v>
      </c>
      <c r="AQ56" s="40"/>
    </row>
    <row r="57" spans="1:43" customFormat="1" ht="15" x14ac:dyDescent="0.25">
      <c r="A57" s="59"/>
      <c r="B57" s="52"/>
      <c r="C57" s="390" t="s">
        <v>65</v>
      </c>
      <c r="D57" s="390"/>
      <c r="E57" s="390"/>
      <c r="F57" s="54" t="s">
        <v>66</v>
      </c>
      <c r="G57" s="57">
        <v>0.94</v>
      </c>
      <c r="H57" s="57">
        <v>1.1499999999999999</v>
      </c>
      <c r="I57" s="74">
        <v>4.3239999999999998</v>
      </c>
      <c r="J57" s="62"/>
      <c r="K57" s="55"/>
      <c r="L57" s="62"/>
      <c r="M57" s="55"/>
      <c r="N57" s="63"/>
      <c r="AI57" s="39"/>
      <c r="AJ57" s="40"/>
      <c r="AK57" s="40"/>
      <c r="AO57" s="3" t="s">
        <v>65</v>
      </c>
      <c r="AQ57" s="40"/>
    </row>
    <row r="58" spans="1:43" customFormat="1" ht="15" x14ac:dyDescent="0.25">
      <c r="A58" s="59"/>
      <c r="B58" s="52"/>
      <c r="C58" s="390" t="s">
        <v>84</v>
      </c>
      <c r="D58" s="390"/>
      <c r="E58" s="390"/>
      <c r="F58" s="54" t="s">
        <v>66</v>
      </c>
      <c r="G58" s="57">
        <v>3.78</v>
      </c>
      <c r="H58" s="57">
        <v>1.1499999999999999</v>
      </c>
      <c r="I58" s="74">
        <v>17.388000000000002</v>
      </c>
      <c r="J58" s="62"/>
      <c r="K58" s="55"/>
      <c r="L58" s="62"/>
      <c r="M58" s="55"/>
      <c r="N58" s="63"/>
      <c r="AI58" s="39"/>
      <c r="AJ58" s="40"/>
      <c r="AK58" s="40"/>
      <c r="AO58" s="3" t="s">
        <v>84</v>
      </c>
      <c r="AQ58" s="40"/>
    </row>
    <row r="59" spans="1:43" customFormat="1" ht="15" x14ac:dyDescent="0.25">
      <c r="A59" s="49"/>
      <c r="B59" s="52"/>
      <c r="C59" s="392" t="s">
        <v>67</v>
      </c>
      <c r="D59" s="392"/>
      <c r="E59" s="392"/>
      <c r="F59" s="64"/>
      <c r="G59" s="65"/>
      <c r="H59" s="65"/>
      <c r="I59" s="65"/>
      <c r="J59" s="66">
        <v>509.98</v>
      </c>
      <c r="K59" s="65"/>
      <c r="L59" s="75">
        <v>2343.3200000000002</v>
      </c>
      <c r="M59" s="65"/>
      <c r="N59" s="67">
        <v>34080.400000000001</v>
      </c>
      <c r="AI59" s="39"/>
      <c r="AJ59" s="40"/>
      <c r="AK59" s="40"/>
      <c r="AP59" s="3" t="s">
        <v>67</v>
      </c>
      <c r="AQ59" s="40"/>
    </row>
    <row r="60" spans="1:43" customFormat="1" ht="15" x14ac:dyDescent="0.25">
      <c r="A60" s="59"/>
      <c r="B60" s="52"/>
      <c r="C60" s="390" t="s">
        <v>68</v>
      </c>
      <c r="D60" s="390"/>
      <c r="E60" s="390"/>
      <c r="F60" s="54"/>
      <c r="G60" s="55"/>
      <c r="H60" s="55"/>
      <c r="I60" s="55"/>
      <c r="J60" s="62"/>
      <c r="K60" s="55"/>
      <c r="L60" s="56">
        <v>275.39999999999998</v>
      </c>
      <c r="M60" s="55"/>
      <c r="N60" s="58">
        <v>12941.04</v>
      </c>
      <c r="AI60" s="39"/>
      <c r="AJ60" s="40"/>
      <c r="AK60" s="40"/>
      <c r="AO60" s="3" t="s">
        <v>68</v>
      </c>
      <c r="AQ60" s="40"/>
    </row>
    <row r="61" spans="1:43" customFormat="1" ht="23.25" x14ac:dyDescent="0.25">
      <c r="A61" s="59"/>
      <c r="B61" s="52" t="s">
        <v>85</v>
      </c>
      <c r="C61" s="390" t="s">
        <v>86</v>
      </c>
      <c r="D61" s="390"/>
      <c r="E61" s="390"/>
      <c r="F61" s="54" t="s">
        <v>71</v>
      </c>
      <c r="G61" s="60">
        <v>126</v>
      </c>
      <c r="H61" s="55"/>
      <c r="I61" s="60">
        <v>126</v>
      </c>
      <c r="J61" s="62"/>
      <c r="K61" s="55"/>
      <c r="L61" s="56">
        <v>347</v>
      </c>
      <c r="M61" s="55"/>
      <c r="N61" s="58">
        <v>16305.71</v>
      </c>
      <c r="AI61" s="39"/>
      <c r="AJ61" s="40"/>
      <c r="AK61" s="40"/>
      <c r="AO61" s="3" t="s">
        <v>86</v>
      </c>
      <c r="AQ61" s="40"/>
    </row>
    <row r="62" spans="1:43" customFormat="1" ht="23.25" x14ac:dyDescent="0.25">
      <c r="A62" s="59"/>
      <c r="B62" s="52" t="s">
        <v>87</v>
      </c>
      <c r="C62" s="390" t="s">
        <v>88</v>
      </c>
      <c r="D62" s="390"/>
      <c r="E62" s="390"/>
      <c r="F62" s="54" t="s">
        <v>71</v>
      </c>
      <c r="G62" s="60">
        <v>60</v>
      </c>
      <c r="H62" s="57">
        <v>0.85</v>
      </c>
      <c r="I62" s="60">
        <v>51</v>
      </c>
      <c r="J62" s="62"/>
      <c r="K62" s="55"/>
      <c r="L62" s="56">
        <v>140.44999999999999</v>
      </c>
      <c r="M62" s="55"/>
      <c r="N62" s="58">
        <v>6599.93</v>
      </c>
      <c r="AI62" s="39"/>
      <c r="AJ62" s="40"/>
      <c r="AK62" s="40"/>
      <c r="AO62" s="3" t="s">
        <v>88</v>
      </c>
      <c r="AQ62" s="40"/>
    </row>
    <row r="63" spans="1:43" customFormat="1" ht="15" x14ac:dyDescent="0.25">
      <c r="A63" s="68"/>
      <c r="B63" s="69"/>
      <c r="C63" s="391" t="s">
        <v>74</v>
      </c>
      <c r="D63" s="391"/>
      <c r="E63" s="391"/>
      <c r="F63" s="43"/>
      <c r="G63" s="44"/>
      <c r="H63" s="44"/>
      <c r="I63" s="44"/>
      <c r="J63" s="47"/>
      <c r="K63" s="44"/>
      <c r="L63" s="70">
        <v>2830.77</v>
      </c>
      <c r="M63" s="65"/>
      <c r="N63" s="71">
        <v>56986.04</v>
      </c>
      <c r="AI63" s="39"/>
      <c r="AJ63" s="40"/>
      <c r="AK63" s="40"/>
      <c r="AQ63" s="40" t="s">
        <v>74</v>
      </c>
    </row>
    <row r="64" spans="1:43" customFormat="1" ht="34.5" x14ac:dyDescent="0.25">
      <c r="A64" s="41" t="s">
        <v>80</v>
      </c>
      <c r="B64" s="42" t="s">
        <v>89</v>
      </c>
      <c r="C64" s="391" t="s">
        <v>90</v>
      </c>
      <c r="D64" s="391"/>
      <c r="E64" s="391"/>
      <c r="F64" s="43" t="s">
        <v>91</v>
      </c>
      <c r="G64" s="44">
        <v>0.25</v>
      </c>
      <c r="H64" s="45">
        <v>1</v>
      </c>
      <c r="I64" s="76">
        <v>0.25</v>
      </c>
      <c r="J64" s="47"/>
      <c r="K64" s="44"/>
      <c r="L64" s="47"/>
      <c r="M64" s="44"/>
      <c r="N64" s="48"/>
      <c r="AI64" s="39"/>
      <c r="AJ64" s="40"/>
      <c r="AK64" s="40" t="s">
        <v>90</v>
      </c>
      <c r="AQ64" s="40"/>
    </row>
    <row r="65" spans="1:43" customFormat="1" ht="15" x14ac:dyDescent="0.25">
      <c r="A65" s="49"/>
      <c r="B65" s="50"/>
      <c r="C65" s="390" t="s">
        <v>92</v>
      </c>
      <c r="D65" s="390"/>
      <c r="E65" s="390"/>
      <c r="F65" s="390"/>
      <c r="G65" s="390"/>
      <c r="H65" s="390"/>
      <c r="I65" s="390"/>
      <c r="J65" s="390"/>
      <c r="K65" s="390"/>
      <c r="L65" s="390"/>
      <c r="M65" s="390"/>
      <c r="N65" s="393"/>
      <c r="AI65" s="39"/>
      <c r="AJ65" s="40"/>
      <c r="AK65" s="40"/>
      <c r="AL65" s="3" t="s">
        <v>92</v>
      </c>
      <c r="AQ65" s="40"/>
    </row>
    <row r="66" spans="1:43" customFormat="1" ht="23.25" x14ac:dyDescent="0.25">
      <c r="A66" s="51"/>
      <c r="B66" s="52" t="s">
        <v>93</v>
      </c>
      <c r="C66" s="385" t="s">
        <v>94</v>
      </c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94"/>
      <c r="AI66" s="39"/>
      <c r="AJ66" s="40"/>
      <c r="AK66" s="40"/>
      <c r="AM66" s="3" t="s">
        <v>94</v>
      </c>
      <c r="AQ66" s="40"/>
    </row>
    <row r="67" spans="1:43" customFormat="1" ht="34.5" x14ac:dyDescent="0.25">
      <c r="A67" s="51"/>
      <c r="B67" s="52" t="s">
        <v>95</v>
      </c>
      <c r="C67" s="385" t="s">
        <v>96</v>
      </c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394"/>
      <c r="AI67" s="39"/>
      <c r="AJ67" s="40"/>
      <c r="AK67" s="40"/>
      <c r="AM67" s="3" t="s">
        <v>96</v>
      </c>
      <c r="AQ67" s="40"/>
    </row>
    <row r="68" spans="1:43" customFormat="1" ht="68.25" x14ac:dyDescent="0.25">
      <c r="A68" s="51"/>
      <c r="B68" s="52" t="s">
        <v>62</v>
      </c>
      <c r="C68" s="385" t="s">
        <v>63</v>
      </c>
      <c r="D68" s="385"/>
      <c r="E68" s="385"/>
      <c r="F68" s="385"/>
      <c r="G68" s="385"/>
      <c r="H68" s="385"/>
      <c r="I68" s="385"/>
      <c r="J68" s="385"/>
      <c r="K68" s="385"/>
      <c r="L68" s="385"/>
      <c r="M68" s="385"/>
      <c r="N68" s="394"/>
      <c r="AI68" s="39"/>
      <c r="AJ68" s="40"/>
      <c r="AK68" s="40"/>
      <c r="AM68" s="3" t="s">
        <v>63</v>
      </c>
      <c r="AQ68" s="40"/>
    </row>
    <row r="69" spans="1:43" customFormat="1" ht="15" x14ac:dyDescent="0.25">
      <c r="A69" s="53"/>
      <c r="B69" s="52" t="s">
        <v>57</v>
      </c>
      <c r="C69" s="390" t="s">
        <v>64</v>
      </c>
      <c r="D69" s="390"/>
      <c r="E69" s="390"/>
      <c r="F69" s="54"/>
      <c r="G69" s="55"/>
      <c r="H69" s="55"/>
      <c r="I69" s="55"/>
      <c r="J69" s="72">
        <v>11490.2</v>
      </c>
      <c r="K69" s="74">
        <v>1.4490000000000001</v>
      </c>
      <c r="L69" s="72">
        <v>4162.32</v>
      </c>
      <c r="M69" s="57">
        <v>46.99</v>
      </c>
      <c r="N69" s="58">
        <v>195587.42</v>
      </c>
      <c r="AI69" s="39"/>
      <c r="AJ69" s="40"/>
      <c r="AK69" s="40"/>
      <c r="AN69" s="3" t="s">
        <v>64</v>
      </c>
      <c r="AQ69" s="40"/>
    </row>
    <row r="70" spans="1:43" customFormat="1" ht="15" x14ac:dyDescent="0.25">
      <c r="A70" s="53"/>
      <c r="B70" s="52" t="s">
        <v>75</v>
      </c>
      <c r="C70" s="390" t="s">
        <v>79</v>
      </c>
      <c r="D70" s="390"/>
      <c r="E70" s="390"/>
      <c r="F70" s="54"/>
      <c r="G70" s="55"/>
      <c r="H70" s="55"/>
      <c r="I70" s="55"/>
      <c r="J70" s="72">
        <v>4269.6400000000003</v>
      </c>
      <c r="K70" s="74">
        <v>1.4490000000000001</v>
      </c>
      <c r="L70" s="72">
        <v>1546.68</v>
      </c>
      <c r="M70" s="57">
        <v>14.01</v>
      </c>
      <c r="N70" s="58">
        <v>21668.99</v>
      </c>
      <c r="AI70" s="39"/>
      <c r="AJ70" s="40"/>
      <c r="AK70" s="40"/>
      <c r="AN70" s="3" t="s">
        <v>79</v>
      </c>
      <c r="AQ70" s="40"/>
    </row>
    <row r="71" spans="1:43" customFormat="1" ht="15" x14ac:dyDescent="0.25">
      <c r="A71" s="53"/>
      <c r="B71" s="52" t="s">
        <v>80</v>
      </c>
      <c r="C71" s="390" t="s">
        <v>81</v>
      </c>
      <c r="D71" s="390"/>
      <c r="E71" s="390"/>
      <c r="F71" s="54"/>
      <c r="G71" s="55"/>
      <c r="H71" s="55"/>
      <c r="I71" s="55"/>
      <c r="J71" s="56">
        <v>512.04</v>
      </c>
      <c r="K71" s="74">
        <v>1.4490000000000001</v>
      </c>
      <c r="L71" s="56">
        <v>185.49</v>
      </c>
      <c r="M71" s="57">
        <v>46.99</v>
      </c>
      <c r="N71" s="58">
        <v>8716.18</v>
      </c>
      <c r="AI71" s="39"/>
      <c r="AJ71" s="40"/>
      <c r="AK71" s="40"/>
      <c r="AN71" s="3" t="s">
        <v>81</v>
      </c>
      <c r="AQ71" s="40"/>
    </row>
    <row r="72" spans="1:43" customFormat="1" ht="15" x14ac:dyDescent="0.25">
      <c r="A72" s="59"/>
      <c r="B72" s="52"/>
      <c r="C72" s="390" t="s">
        <v>65</v>
      </c>
      <c r="D72" s="390"/>
      <c r="E72" s="390"/>
      <c r="F72" s="54" t="s">
        <v>66</v>
      </c>
      <c r="G72" s="60">
        <v>1460</v>
      </c>
      <c r="H72" s="74">
        <v>1.4490000000000001</v>
      </c>
      <c r="I72" s="74">
        <v>528.88499999999999</v>
      </c>
      <c r="J72" s="62"/>
      <c r="K72" s="55"/>
      <c r="L72" s="62"/>
      <c r="M72" s="55"/>
      <c r="N72" s="63"/>
      <c r="AI72" s="39"/>
      <c r="AJ72" s="40"/>
      <c r="AK72" s="40"/>
      <c r="AO72" s="3" t="s">
        <v>65</v>
      </c>
      <c r="AQ72" s="40"/>
    </row>
    <row r="73" spans="1:43" customFormat="1" ht="15" x14ac:dyDescent="0.25">
      <c r="A73" s="59"/>
      <c r="B73" s="52"/>
      <c r="C73" s="390" t="s">
        <v>84</v>
      </c>
      <c r="D73" s="390"/>
      <c r="E73" s="390"/>
      <c r="F73" s="54" t="s">
        <v>66</v>
      </c>
      <c r="G73" s="77">
        <v>40.799999999999997</v>
      </c>
      <c r="H73" s="74">
        <v>1.4490000000000001</v>
      </c>
      <c r="I73" s="78">
        <v>14.7798</v>
      </c>
      <c r="J73" s="62"/>
      <c r="K73" s="55"/>
      <c r="L73" s="62"/>
      <c r="M73" s="55"/>
      <c r="N73" s="63"/>
      <c r="AI73" s="39"/>
      <c r="AJ73" s="40"/>
      <c r="AK73" s="40"/>
      <c r="AO73" s="3" t="s">
        <v>84</v>
      </c>
      <c r="AQ73" s="40"/>
    </row>
    <row r="74" spans="1:43" customFormat="1" ht="15" x14ac:dyDescent="0.25">
      <c r="A74" s="49"/>
      <c r="B74" s="52"/>
      <c r="C74" s="392" t="s">
        <v>67</v>
      </c>
      <c r="D74" s="392"/>
      <c r="E74" s="392"/>
      <c r="F74" s="64"/>
      <c r="G74" s="65"/>
      <c r="H74" s="65"/>
      <c r="I74" s="65"/>
      <c r="J74" s="75">
        <v>15759.84</v>
      </c>
      <c r="K74" s="65"/>
      <c r="L74" s="75">
        <v>5709</v>
      </c>
      <c r="M74" s="65"/>
      <c r="N74" s="67">
        <v>217256.41</v>
      </c>
      <c r="AI74" s="39"/>
      <c r="AJ74" s="40"/>
      <c r="AK74" s="40"/>
      <c r="AP74" s="3" t="s">
        <v>67</v>
      </c>
      <c r="AQ74" s="40"/>
    </row>
    <row r="75" spans="1:43" customFormat="1" ht="15" x14ac:dyDescent="0.25">
      <c r="A75" s="59"/>
      <c r="B75" s="52"/>
      <c r="C75" s="390" t="s">
        <v>68</v>
      </c>
      <c r="D75" s="390"/>
      <c r="E75" s="390"/>
      <c r="F75" s="54"/>
      <c r="G75" s="55"/>
      <c r="H75" s="55"/>
      <c r="I75" s="55"/>
      <c r="J75" s="62"/>
      <c r="K75" s="55"/>
      <c r="L75" s="72">
        <v>4347.8100000000004</v>
      </c>
      <c r="M75" s="55"/>
      <c r="N75" s="58">
        <v>204303.6</v>
      </c>
      <c r="AI75" s="39"/>
      <c r="AJ75" s="40"/>
      <c r="AK75" s="40"/>
      <c r="AO75" s="3" t="s">
        <v>68</v>
      </c>
      <c r="AQ75" s="40"/>
    </row>
    <row r="76" spans="1:43" customFormat="1" ht="22.5" x14ac:dyDescent="0.25">
      <c r="A76" s="59"/>
      <c r="B76" s="52" t="s">
        <v>97</v>
      </c>
      <c r="C76" s="390" t="s">
        <v>98</v>
      </c>
      <c r="D76" s="390"/>
      <c r="E76" s="390"/>
      <c r="F76" s="54" t="s">
        <v>71</v>
      </c>
      <c r="G76" s="60">
        <v>109</v>
      </c>
      <c r="H76" s="55"/>
      <c r="I76" s="60">
        <v>109</v>
      </c>
      <c r="J76" s="62"/>
      <c r="K76" s="55"/>
      <c r="L76" s="72">
        <v>4739.1099999999997</v>
      </c>
      <c r="M76" s="55"/>
      <c r="N76" s="58">
        <v>222690.92</v>
      </c>
      <c r="AI76" s="39"/>
      <c r="AJ76" s="40"/>
      <c r="AK76" s="40"/>
      <c r="AO76" s="3" t="s">
        <v>98</v>
      </c>
      <c r="AQ76" s="40"/>
    </row>
    <row r="77" spans="1:43" customFormat="1" ht="45" x14ac:dyDescent="0.25">
      <c r="A77" s="59"/>
      <c r="B77" s="52" t="s">
        <v>99</v>
      </c>
      <c r="C77" s="390" t="s">
        <v>100</v>
      </c>
      <c r="D77" s="390"/>
      <c r="E77" s="390"/>
      <c r="F77" s="54" t="s">
        <v>71</v>
      </c>
      <c r="G77" s="60">
        <v>65</v>
      </c>
      <c r="H77" s="57">
        <v>0.85</v>
      </c>
      <c r="I77" s="57">
        <v>55.25</v>
      </c>
      <c r="J77" s="62"/>
      <c r="K77" s="55"/>
      <c r="L77" s="72">
        <v>2402.17</v>
      </c>
      <c r="M77" s="55"/>
      <c r="N77" s="58">
        <v>112877.74</v>
      </c>
      <c r="AI77" s="39"/>
      <c r="AJ77" s="40"/>
      <c r="AK77" s="40"/>
      <c r="AO77" s="3" t="s">
        <v>100</v>
      </c>
      <c r="AQ77" s="40"/>
    </row>
    <row r="78" spans="1:43" customFormat="1" ht="15" x14ac:dyDescent="0.25">
      <c r="A78" s="68"/>
      <c r="B78" s="69"/>
      <c r="C78" s="391" t="s">
        <v>74</v>
      </c>
      <c r="D78" s="391"/>
      <c r="E78" s="391"/>
      <c r="F78" s="43"/>
      <c r="G78" s="44"/>
      <c r="H78" s="44"/>
      <c r="I78" s="44"/>
      <c r="J78" s="47"/>
      <c r="K78" s="44"/>
      <c r="L78" s="70">
        <v>12850.28</v>
      </c>
      <c r="M78" s="65"/>
      <c r="N78" s="71">
        <v>552825.06999999995</v>
      </c>
      <c r="AI78" s="39"/>
      <c r="AJ78" s="40"/>
      <c r="AK78" s="40"/>
      <c r="AQ78" s="40" t="s">
        <v>74</v>
      </c>
    </row>
    <row r="79" spans="1:43" customFormat="1" ht="15" x14ac:dyDescent="0.25">
      <c r="A79" s="41" t="s">
        <v>82</v>
      </c>
      <c r="B79" s="42" t="s">
        <v>101</v>
      </c>
      <c r="C79" s="391" t="s">
        <v>102</v>
      </c>
      <c r="D79" s="391"/>
      <c r="E79" s="391"/>
      <c r="F79" s="43" t="s">
        <v>103</v>
      </c>
      <c r="G79" s="44">
        <v>1</v>
      </c>
      <c r="H79" s="45">
        <v>1</v>
      </c>
      <c r="I79" s="45">
        <v>1</v>
      </c>
      <c r="J79" s="47"/>
      <c r="K79" s="44"/>
      <c r="L79" s="47"/>
      <c r="M79" s="44"/>
      <c r="N79" s="48"/>
      <c r="AI79" s="39"/>
      <c r="AJ79" s="40"/>
      <c r="AK79" s="40" t="s">
        <v>102</v>
      </c>
      <c r="AQ79" s="40"/>
    </row>
    <row r="80" spans="1:43" customFormat="1" ht="23.25" x14ac:dyDescent="0.25">
      <c r="A80" s="51"/>
      <c r="B80" s="52" t="s">
        <v>104</v>
      </c>
      <c r="C80" s="385" t="s">
        <v>105</v>
      </c>
      <c r="D80" s="385"/>
      <c r="E80" s="385"/>
      <c r="F80" s="385"/>
      <c r="G80" s="385"/>
      <c r="H80" s="385"/>
      <c r="I80" s="385"/>
      <c r="J80" s="385"/>
      <c r="K80" s="385"/>
      <c r="L80" s="385"/>
      <c r="M80" s="385"/>
      <c r="N80" s="394"/>
      <c r="AI80" s="39"/>
      <c r="AJ80" s="40"/>
      <c r="AK80" s="40"/>
      <c r="AM80" s="3" t="s">
        <v>105</v>
      </c>
      <c r="AQ80" s="40"/>
    </row>
    <row r="81" spans="1:43" customFormat="1" ht="68.25" x14ac:dyDescent="0.25">
      <c r="A81" s="51"/>
      <c r="B81" s="52" t="s">
        <v>62</v>
      </c>
      <c r="C81" s="385" t="s">
        <v>63</v>
      </c>
      <c r="D81" s="385"/>
      <c r="E81" s="385"/>
      <c r="F81" s="385"/>
      <c r="G81" s="385"/>
      <c r="H81" s="385"/>
      <c r="I81" s="385"/>
      <c r="J81" s="385"/>
      <c r="K81" s="385"/>
      <c r="L81" s="385"/>
      <c r="M81" s="385"/>
      <c r="N81" s="394"/>
      <c r="AI81" s="39"/>
      <c r="AJ81" s="40"/>
      <c r="AK81" s="40"/>
      <c r="AM81" s="3" t="s">
        <v>63</v>
      </c>
      <c r="AQ81" s="40"/>
    </row>
    <row r="82" spans="1:43" customFormat="1" ht="15" x14ac:dyDescent="0.25">
      <c r="A82" s="53"/>
      <c r="B82" s="52" t="s">
        <v>57</v>
      </c>
      <c r="C82" s="390" t="s">
        <v>64</v>
      </c>
      <c r="D82" s="390"/>
      <c r="E82" s="390"/>
      <c r="F82" s="54"/>
      <c r="G82" s="55"/>
      <c r="H82" s="55"/>
      <c r="I82" s="55"/>
      <c r="J82" s="56">
        <v>637.72</v>
      </c>
      <c r="K82" s="78">
        <v>1.3225</v>
      </c>
      <c r="L82" s="56">
        <v>843.38</v>
      </c>
      <c r="M82" s="57">
        <v>46.99</v>
      </c>
      <c r="N82" s="58">
        <v>39630.43</v>
      </c>
      <c r="AI82" s="39"/>
      <c r="AJ82" s="40"/>
      <c r="AK82" s="40"/>
      <c r="AN82" s="3" t="s">
        <v>64</v>
      </c>
      <c r="AQ82" s="40"/>
    </row>
    <row r="83" spans="1:43" customFormat="1" ht="15" x14ac:dyDescent="0.25">
      <c r="A83" s="53"/>
      <c r="B83" s="52" t="s">
        <v>75</v>
      </c>
      <c r="C83" s="390" t="s">
        <v>79</v>
      </c>
      <c r="D83" s="390"/>
      <c r="E83" s="390"/>
      <c r="F83" s="54"/>
      <c r="G83" s="55"/>
      <c r="H83" s="55"/>
      <c r="I83" s="55"/>
      <c r="J83" s="56">
        <v>766.97</v>
      </c>
      <c r="K83" s="78">
        <v>1.4375</v>
      </c>
      <c r="L83" s="72">
        <v>1102.52</v>
      </c>
      <c r="M83" s="57">
        <v>14.01</v>
      </c>
      <c r="N83" s="58">
        <v>15446.31</v>
      </c>
      <c r="AI83" s="39"/>
      <c r="AJ83" s="40"/>
      <c r="AK83" s="40"/>
      <c r="AN83" s="3" t="s">
        <v>79</v>
      </c>
      <c r="AQ83" s="40"/>
    </row>
    <row r="84" spans="1:43" customFormat="1" ht="15" x14ac:dyDescent="0.25">
      <c r="A84" s="53"/>
      <c r="B84" s="52" t="s">
        <v>80</v>
      </c>
      <c r="C84" s="390" t="s">
        <v>81</v>
      </c>
      <c r="D84" s="390"/>
      <c r="E84" s="390"/>
      <c r="F84" s="54"/>
      <c r="G84" s="55"/>
      <c r="H84" s="55"/>
      <c r="I84" s="55"/>
      <c r="J84" s="56">
        <v>64.53</v>
      </c>
      <c r="K84" s="78">
        <v>1.4375</v>
      </c>
      <c r="L84" s="56">
        <v>92.76</v>
      </c>
      <c r="M84" s="57">
        <v>46.99</v>
      </c>
      <c r="N84" s="58">
        <v>4358.79</v>
      </c>
      <c r="AI84" s="39"/>
      <c r="AJ84" s="40"/>
      <c r="AK84" s="40"/>
      <c r="AN84" s="3" t="s">
        <v>81</v>
      </c>
      <c r="AQ84" s="40"/>
    </row>
    <row r="85" spans="1:43" customFormat="1" ht="15" x14ac:dyDescent="0.25">
      <c r="A85" s="59"/>
      <c r="B85" s="52"/>
      <c r="C85" s="390" t="s">
        <v>65</v>
      </c>
      <c r="D85" s="390"/>
      <c r="E85" s="390"/>
      <c r="F85" s="54" t="s">
        <v>66</v>
      </c>
      <c r="G85" s="77">
        <v>76.099999999999994</v>
      </c>
      <c r="H85" s="78">
        <v>1.3225</v>
      </c>
      <c r="I85" s="61">
        <v>100.64225</v>
      </c>
      <c r="J85" s="62"/>
      <c r="K85" s="55"/>
      <c r="L85" s="62"/>
      <c r="M85" s="55"/>
      <c r="N85" s="63"/>
      <c r="AI85" s="39"/>
      <c r="AJ85" s="40"/>
      <c r="AK85" s="40"/>
      <c r="AO85" s="3" t="s">
        <v>65</v>
      </c>
      <c r="AQ85" s="40"/>
    </row>
    <row r="86" spans="1:43" customFormat="1" ht="15" x14ac:dyDescent="0.25">
      <c r="A86" s="59"/>
      <c r="B86" s="52"/>
      <c r="C86" s="390" t="s">
        <v>84</v>
      </c>
      <c r="D86" s="390"/>
      <c r="E86" s="390"/>
      <c r="F86" s="54" t="s">
        <v>66</v>
      </c>
      <c r="G86" s="57">
        <v>4.78</v>
      </c>
      <c r="H86" s="78">
        <v>1.4375</v>
      </c>
      <c r="I86" s="61">
        <v>6.8712499999999999</v>
      </c>
      <c r="J86" s="62"/>
      <c r="K86" s="55"/>
      <c r="L86" s="62"/>
      <c r="M86" s="55"/>
      <c r="N86" s="63"/>
      <c r="AI86" s="39"/>
      <c r="AJ86" s="40"/>
      <c r="AK86" s="40"/>
      <c r="AO86" s="3" t="s">
        <v>84</v>
      </c>
      <c r="AQ86" s="40"/>
    </row>
    <row r="87" spans="1:43" customFormat="1" ht="15" x14ac:dyDescent="0.25">
      <c r="A87" s="49"/>
      <c r="B87" s="52"/>
      <c r="C87" s="392" t="s">
        <v>67</v>
      </c>
      <c r="D87" s="392"/>
      <c r="E87" s="392"/>
      <c r="F87" s="64"/>
      <c r="G87" s="65"/>
      <c r="H87" s="65"/>
      <c r="I87" s="65"/>
      <c r="J87" s="75">
        <v>1404.69</v>
      </c>
      <c r="K87" s="65"/>
      <c r="L87" s="75">
        <v>1945.9</v>
      </c>
      <c r="M87" s="65"/>
      <c r="N87" s="67">
        <v>55076.74</v>
      </c>
      <c r="AI87" s="39"/>
      <c r="AJ87" s="40"/>
      <c r="AK87" s="40"/>
      <c r="AP87" s="3" t="s">
        <v>67</v>
      </c>
      <c r="AQ87" s="40"/>
    </row>
    <row r="88" spans="1:43" customFormat="1" ht="15" x14ac:dyDescent="0.25">
      <c r="A88" s="59"/>
      <c r="B88" s="52"/>
      <c r="C88" s="390" t="s">
        <v>68</v>
      </c>
      <c r="D88" s="390"/>
      <c r="E88" s="390"/>
      <c r="F88" s="54"/>
      <c r="G88" s="55"/>
      <c r="H88" s="55"/>
      <c r="I88" s="55"/>
      <c r="J88" s="62"/>
      <c r="K88" s="55"/>
      <c r="L88" s="56">
        <v>936.14</v>
      </c>
      <c r="M88" s="55"/>
      <c r="N88" s="58">
        <v>43989.22</v>
      </c>
      <c r="AI88" s="39"/>
      <c r="AJ88" s="40"/>
      <c r="AK88" s="40"/>
      <c r="AO88" s="3" t="s">
        <v>68</v>
      </c>
      <c r="AQ88" s="40"/>
    </row>
    <row r="89" spans="1:43" customFormat="1" ht="22.5" x14ac:dyDescent="0.25">
      <c r="A89" s="59"/>
      <c r="B89" s="52" t="s">
        <v>97</v>
      </c>
      <c r="C89" s="390" t="s">
        <v>98</v>
      </c>
      <c r="D89" s="390"/>
      <c r="E89" s="390"/>
      <c r="F89" s="54" t="s">
        <v>71</v>
      </c>
      <c r="G89" s="60">
        <v>109</v>
      </c>
      <c r="H89" s="55"/>
      <c r="I89" s="60">
        <v>109</v>
      </c>
      <c r="J89" s="62"/>
      <c r="K89" s="55"/>
      <c r="L89" s="72">
        <v>1020.39</v>
      </c>
      <c r="M89" s="55"/>
      <c r="N89" s="58">
        <v>47948.25</v>
      </c>
      <c r="AI89" s="39"/>
      <c r="AJ89" s="40"/>
      <c r="AK89" s="40"/>
      <c r="AO89" s="3" t="s">
        <v>98</v>
      </c>
      <c r="AQ89" s="40"/>
    </row>
    <row r="90" spans="1:43" customFormat="1" ht="45" x14ac:dyDescent="0.25">
      <c r="A90" s="59"/>
      <c r="B90" s="52" t="s">
        <v>99</v>
      </c>
      <c r="C90" s="390" t="s">
        <v>100</v>
      </c>
      <c r="D90" s="390"/>
      <c r="E90" s="390"/>
      <c r="F90" s="54" t="s">
        <v>71</v>
      </c>
      <c r="G90" s="60">
        <v>65</v>
      </c>
      <c r="H90" s="57">
        <v>0.85</v>
      </c>
      <c r="I90" s="57">
        <v>55.25</v>
      </c>
      <c r="J90" s="62"/>
      <c r="K90" s="55"/>
      <c r="L90" s="56">
        <v>517.22</v>
      </c>
      <c r="M90" s="55"/>
      <c r="N90" s="58">
        <v>24304.04</v>
      </c>
      <c r="AI90" s="39"/>
      <c r="AJ90" s="40"/>
      <c r="AK90" s="40"/>
      <c r="AO90" s="3" t="s">
        <v>100</v>
      </c>
      <c r="AQ90" s="40"/>
    </row>
    <row r="91" spans="1:43" customFormat="1" ht="15" x14ac:dyDescent="0.25">
      <c r="A91" s="68"/>
      <c r="B91" s="69"/>
      <c r="C91" s="391" t="s">
        <v>74</v>
      </c>
      <c r="D91" s="391"/>
      <c r="E91" s="391"/>
      <c r="F91" s="43"/>
      <c r="G91" s="44"/>
      <c r="H91" s="44"/>
      <c r="I91" s="44"/>
      <c r="J91" s="47"/>
      <c r="K91" s="44"/>
      <c r="L91" s="70">
        <v>3483.51</v>
      </c>
      <c r="M91" s="65"/>
      <c r="N91" s="71">
        <v>127329.03</v>
      </c>
      <c r="AI91" s="39"/>
      <c r="AJ91" s="40"/>
      <c r="AK91" s="40"/>
      <c r="AQ91" s="40" t="s">
        <v>74</v>
      </c>
    </row>
    <row r="92" spans="1:43" customFormat="1" ht="68.25" x14ac:dyDescent="0.25">
      <c r="A92" s="41" t="s">
        <v>106</v>
      </c>
      <c r="B92" s="42" t="s">
        <v>58</v>
      </c>
      <c r="C92" s="391" t="s">
        <v>107</v>
      </c>
      <c r="D92" s="391"/>
      <c r="E92" s="391"/>
      <c r="F92" s="43" t="s">
        <v>60</v>
      </c>
      <c r="G92" s="44">
        <v>5.6790000000000003</v>
      </c>
      <c r="H92" s="45">
        <v>1</v>
      </c>
      <c r="I92" s="79">
        <v>5.6790000000000003</v>
      </c>
      <c r="J92" s="47"/>
      <c r="K92" s="44"/>
      <c r="L92" s="47"/>
      <c r="M92" s="44"/>
      <c r="N92" s="48"/>
      <c r="AI92" s="39"/>
      <c r="AJ92" s="40"/>
      <c r="AK92" s="40" t="s">
        <v>107</v>
      </c>
      <c r="AQ92" s="40"/>
    </row>
    <row r="93" spans="1:43" customFormat="1" ht="15" x14ac:dyDescent="0.25">
      <c r="A93" s="49"/>
      <c r="B93" s="50"/>
      <c r="C93" s="390" t="s">
        <v>108</v>
      </c>
      <c r="D93" s="390"/>
      <c r="E93" s="390"/>
      <c r="F93" s="390"/>
      <c r="G93" s="390"/>
      <c r="H93" s="390"/>
      <c r="I93" s="390"/>
      <c r="J93" s="390"/>
      <c r="K93" s="390"/>
      <c r="L93" s="390"/>
      <c r="M93" s="390"/>
      <c r="N93" s="393"/>
      <c r="AI93" s="39"/>
      <c r="AJ93" s="40"/>
      <c r="AK93" s="40"/>
      <c r="AL93" s="3" t="s">
        <v>108</v>
      </c>
      <c r="AQ93" s="40"/>
    </row>
    <row r="94" spans="1:43" customFormat="1" ht="68.25" x14ac:dyDescent="0.25">
      <c r="A94" s="51"/>
      <c r="B94" s="52" t="s">
        <v>62</v>
      </c>
      <c r="C94" s="385" t="s">
        <v>63</v>
      </c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94"/>
      <c r="AI94" s="39"/>
      <c r="AJ94" s="40"/>
      <c r="AK94" s="40"/>
      <c r="AM94" s="3" t="s">
        <v>63</v>
      </c>
      <c r="AQ94" s="40"/>
    </row>
    <row r="95" spans="1:43" customFormat="1" ht="15" x14ac:dyDescent="0.25">
      <c r="A95" s="53"/>
      <c r="B95" s="52" t="s">
        <v>57</v>
      </c>
      <c r="C95" s="390" t="s">
        <v>64</v>
      </c>
      <c r="D95" s="390"/>
      <c r="E95" s="390"/>
      <c r="F95" s="54"/>
      <c r="G95" s="55"/>
      <c r="H95" s="55"/>
      <c r="I95" s="55"/>
      <c r="J95" s="56">
        <v>920.4</v>
      </c>
      <c r="K95" s="57">
        <v>1.1499999999999999</v>
      </c>
      <c r="L95" s="72">
        <v>6010.99</v>
      </c>
      <c r="M95" s="57">
        <v>46.99</v>
      </c>
      <c r="N95" s="58">
        <v>282456.42</v>
      </c>
      <c r="AI95" s="39"/>
      <c r="AJ95" s="40"/>
      <c r="AK95" s="40"/>
      <c r="AN95" s="3" t="s">
        <v>64</v>
      </c>
      <c r="AQ95" s="40"/>
    </row>
    <row r="96" spans="1:43" customFormat="1" ht="15" x14ac:dyDescent="0.25">
      <c r="A96" s="59"/>
      <c r="B96" s="52"/>
      <c r="C96" s="390" t="s">
        <v>65</v>
      </c>
      <c r="D96" s="390"/>
      <c r="E96" s="390"/>
      <c r="F96" s="54" t="s">
        <v>66</v>
      </c>
      <c r="G96" s="60">
        <v>118</v>
      </c>
      <c r="H96" s="57">
        <v>1.1499999999999999</v>
      </c>
      <c r="I96" s="78">
        <v>770.64030000000002</v>
      </c>
      <c r="J96" s="62"/>
      <c r="K96" s="55"/>
      <c r="L96" s="62"/>
      <c r="M96" s="55"/>
      <c r="N96" s="63"/>
      <c r="AI96" s="39"/>
      <c r="AJ96" s="40"/>
      <c r="AK96" s="40"/>
      <c r="AO96" s="3" t="s">
        <v>65</v>
      </c>
      <c r="AQ96" s="40"/>
    </row>
    <row r="97" spans="1:43" customFormat="1" ht="15" x14ac:dyDescent="0.25">
      <c r="A97" s="49"/>
      <c r="B97" s="52"/>
      <c r="C97" s="392" t="s">
        <v>67</v>
      </c>
      <c r="D97" s="392"/>
      <c r="E97" s="392"/>
      <c r="F97" s="64"/>
      <c r="G97" s="65"/>
      <c r="H97" s="65"/>
      <c r="I97" s="65"/>
      <c r="J97" s="66">
        <v>920.4</v>
      </c>
      <c r="K97" s="65"/>
      <c r="L97" s="75">
        <v>6010.99</v>
      </c>
      <c r="M97" s="65"/>
      <c r="N97" s="67">
        <v>282456.42</v>
      </c>
      <c r="AI97" s="39"/>
      <c r="AJ97" s="40"/>
      <c r="AK97" s="40"/>
      <c r="AP97" s="3" t="s">
        <v>67</v>
      </c>
      <c r="AQ97" s="40"/>
    </row>
    <row r="98" spans="1:43" customFormat="1" ht="15" x14ac:dyDescent="0.25">
      <c r="A98" s="59"/>
      <c r="B98" s="52"/>
      <c r="C98" s="390" t="s">
        <v>68</v>
      </c>
      <c r="D98" s="390"/>
      <c r="E98" s="390"/>
      <c r="F98" s="54"/>
      <c r="G98" s="55"/>
      <c r="H98" s="55"/>
      <c r="I98" s="55"/>
      <c r="J98" s="62"/>
      <c r="K98" s="55"/>
      <c r="L98" s="72">
        <v>6010.99</v>
      </c>
      <c r="M98" s="55"/>
      <c r="N98" s="58">
        <v>282456.42</v>
      </c>
      <c r="AI98" s="39"/>
      <c r="AJ98" s="40"/>
      <c r="AK98" s="40"/>
      <c r="AO98" s="3" t="s">
        <v>68</v>
      </c>
      <c r="AQ98" s="40"/>
    </row>
    <row r="99" spans="1:43" customFormat="1" ht="23.25" x14ac:dyDescent="0.25">
      <c r="A99" s="59"/>
      <c r="B99" s="52" t="s">
        <v>69</v>
      </c>
      <c r="C99" s="390" t="s">
        <v>70</v>
      </c>
      <c r="D99" s="390"/>
      <c r="E99" s="390"/>
      <c r="F99" s="54" t="s">
        <v>71</v>
      </c>
      <c r="G99" s="60">
        <v>89</v>
      </c>
      <c r="H99" s="55"/>
      <c r="I99" s="60">
        <v>89</v>
      </c>
      <c r="J99" s="62"/>
      <c r="K99" s="55"/>
      <c r="L99" s="72">
        <v>5349.78</v>
      </c>
      <c r="M99" s="55"/>
      <c r="N99" s="58">
        <v>251386.21</v>
      </c>
      <c r="AI99" s="39"/>
      <c r="AJ99" s="40"/>
      <c r="AK99" s="40"/>
      <c r="AO99" s="3" t="s">
        <v>70</v>
      </c>
      <c r="AQ99" s="40"/>
    </row>
    <row r="100" spans="1:43" customFormat="1" ht="45" x14ac:dyDescent="0.25">
      <c r="A100" s="59"/>
      <c r="B100" s="52" t="s">
        <v>72</v>
      </c>
      <c r="C100" s="390" t="s">
        <v>73</v>
      </c>
      <c r="D100" s="390"/>
      <c r="E100" s="390"/>
      <c r="F100" s="54" t="s">
        <v>71</v>
      </c>
      <c r="G100" s="60">
        <v>40</v>
      </c>
      <c r="H100" s="57">
        <v>0.85</v>
      </c>
      <c r="I100" s="60">
        <v>34</v>
      </c>
      <c r="J100" s="62"/>
      <c r="K100" s="55"/>
      <c r="L100" s="72">
        <v>2043.74</v>
      </c>
      <c r="M100" s="55"/>
      <c r="N100" s="58">
        <v>96035.18</v>
      </c>
      <c r="AI100" s="39"/>
      <c r="AJ100" s="40"/>
      <c r="AK100" s="40"/>
      <c r="AO100" s="3" t="s">
        <v>73</v>
      </c>
      <c r="AQ100" s="40"/>
    </row>
    <row r="101" spans="1:43" customFormat="1" ht="15" x14ac:dyDescent="0.25">
      <c r="A101" s="68"/>
      <c r="B101" s="69"/>
      <c r="C101" s="391" t="s">
        <v>74</v>
      </c>
      <c r="D101" s="391"/>
      <c r="E101" s="391"/>
      <c r="F101" s="43"/>
      <c r="G101" s="44"/>
      <c r="H101" s="44"/>
      <c r="I101" s="44"/>
      <c r="J101" s="47"/>
      <c r="K101" s="44"/>
      <c r="L101" s="70">
        <v>13404.51</v>
      </c>
      <c r="M101" s="65"/>
      <c r="N101" s="71">
        <v>629877.81000000006</v>
      </c>
      <c r="AI101" s="39"/>
      <c r="AJ101" s="40"/>
      <c r="AK101" s="40"/>
      <c r="AQ101" s="40" t="s">
        <v>74</v>
      </c>
    </row>
    <row r="102" spans="1:43" customFormat="1" ht="34.5" x14ac:dyDescent="0.25">
      <c r="A102" s="41" t="s">
        <v>109</v>
      </c>
      <c r="B102" s="42" t="s">
        <v>110</v>
      </c>
      <c r="C102" s="391" t="s">
        <v>111</v>
      </c>
      <c r="D102" s="391"/>
      <c r="E102" s="391"/>
      <c r="F102" s="43" t="s">
        <v>60</v>
      </c>
      <c r="G102" s="44">
        <v>3.3500000000000002E-2</v>
      </c>
      <c r="H102" s="45">
        <v>1</v>
      </c>
      <c r="I102" s="46">
        <v>3.3500000000000002E-2</v>
      </c>
      <c r="J102" s="47"/>
      <c r="K102" s="44"/>
      <c r="L102" s="47"/>
      <c r="M102" s="44"/>
      <c r="N102" s="48"/>
      <c r="AI102" s="39"/>
      <c r="AJ102" s="40"/>
      <c r="AK102" s="40" t="s">
        <v>111</v>
      </c>
      <c r="AQ102" s="40"/>
    </row>
    <row r="103" spans="1:43" customFormat="1" ht="15" x14ac:dyDescent="0.25">
      <c r="A103" s="49"/>
      <c r="B103" s="50"/>
      <c r="C103" s="390" t="s">
        <v>112</v>
      </c>
      <c r="D103" s="390"/>
      <c r="E103" s="390"/>
      <c r="F103" s="390"/>
      <c r="G103" s="390"/>
      <c r="H103" s="390"/>
      <c r="I103" s="390"/>
      <c r="J103" s="390"/>
      <c r="K103" s="390"/>
      <c r="L103" s="390"/>
      <c r="M103" s="390"/>
      <c r="N103" s="393"/>
      <c r="AI103" s="39"/>
      <c r="AJ103" s="40"/>
      <c r="AK103" s="40"/>
      <c r="AL103" s="3" t="s">
        <v>112</v>
      </c>
      <c r="AQ103" s="40"/>
    </row>
    <row r="104" spans="1:43" customFormat="1" ht="23.25" x14ac:dyDescent="0.25">
      <c r="A104" s="51"/>
      <c r="B104" s="52" t="s">
        <v>113</v>
      </c>
      <c r="C104" s="385" t="s">
        <v>114</v>
      </c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94"/>
      <c r="AI104" s="39"/>
      <c r="AJ104" s="40"/>
      <c r="AK104" s="40"/>
      <c r="AM104" s="3" t="s">
        <v>114</v>
      </c>
      <c r="AQ104" s="40"/>
    </row>
    <row r="105" spans="1:43" customFormat="1" ht="23.25" x14ac:dyDescent="0.25">
      <c r="A105" s="51"/>
      <c r="B105" s="52" t="s">
        <v>104</v>
      </c>
      <c r="C105" s="385" t="s">
        <v>105</v>
      </c>
      <c r="D105" s="385"/>
      <c r="E105" s="385"/>
      <c r="F105" s="385"/>
      <c r="G105" s="385"/>
      <c r="H105" s="385"/>
      <c r="I105" s="385"/>
      <c r="J105" s="385"/>
      <c r="K105" s="385"/>
      <c r="L105" s="385"/>
      <c r="M105" s="385"/>
      <c r="N105" s="394"/>
      <c r="AI105" s="39"/>
      <c r="AJ105" s="40"/>
      <c r="AK105" s="40"/>
      <c r="AM105" s="3" t="s">
        <v>105</v>
      </c>
      <c r="AQ105" s="40"/>
    </row>
    <row r="106" spans="1:43" customFormat="1" ht="68.25" x14ac:dyDescent="0.25">
      <c r="A106" s="51"/>
      <c r="B106" s="52" t="s">
        <v>62</v>
      </c>
      <c r="C106" s="385" t="s">
        <v>63</v>
      </c>
      <c r="D106" s="385"/>
      <c r="E106" s="385"/>
      <c r="F106" s="385"/>
      <c r="G106" s="385"/>
      <c r="H106" s="385"/>
      <c r="I106" s="385"/>
      <c r="J106" s="385"/>
      <c r="K106" s="385"/>
      <c r="L106" s="385"/>
      <c r="M106" s="385"/>
      <c r="N106" s="394"/>
      <c r="AI106" s="39"/>
      <c r="AJ106" s="40"/>
      <c r="AK106" s="40"/>
      <c r="AM106" s="3" t="s">
        <v>63</v>
      </c>
      <c r="AQ106" s="40"/>
    </row>
    <row r="107" spans="1:43" customFormat="1" ht="15" x14ac:dyDescent="0.25">
      <c r="A107" s="53"/>
      <c r="B107" s="52" t="s">
        <v>57</v>
      </c>
      <c r="C107" s="390" t="s">
        <v>64</v>
      </c>
      <c r="D107" s="390"/>
      <c r="E107" s="390"/>
      <c r="F107" s="54"/>
      <c r="G107" s="55"/>
      <c r="H107" s="55"/>
      <c r="I107" s="55"/>
      <c r="J107" s="72">
        <v>1201.2</v>
      </c>
      <c r="K107" s="80">
        <v>1.520875</v>
      </c>
      <c r="L107" s="56">
        <v>61.2</v>
      </c>
      <c r="M107" s="57">
        <v>46.99</v>
      </c>
      <c r="N107" s="58">
        <v>2875.79</v>
      </c>
      <c r="AI107" s="39"/>
      <c r="AJ107" s="40"/>
      <c r="AK107" s="40"/>
      <c r="AN107" s="3" t="s">
        <v>64</v>
      </c>
      <c r="AQ107" s="40"/>
    </row>
    <row r="108" spans="1:43" customFormat="1" ht="15" x14ac:dyDescent="0.25">
      <c r="A108" s="59"/>
      <c r="B108" s="52"/>
      <c r="C108" s="390" t="s">
        <v>65</v>
      </c>
      <c r="D108" s="390"/>
      <c r="E108" s="390"/>
      <c r="F108" s="54" t="s">
        <v>66</v>
      </c>
      <c r="G108" s="60">
        <v>154</v>
      </c>
      <c r="H108" s="80">
        <v>1.520875</v>
      </c>
      <c r="I108" s="81">
        <v>7.8461940999999999</v>
      </c>
      <c r="J108" s="62"/>
      <c r="K108" s="55"/>
      <c r="L108" s="62"/>
      <c r="M108" s="55"/>
      <c r="N108" s="63"/>
      <c r="AI108" s="39"/>
      <c r="AJ108" s="40"/>
      <c r="AK108" s="40"/>
      <c r="AO108" s="3" t="s">
        <v>65</v>
      </c>
      <c r="AQ108" s="40"/>
    </row>
    <row r="109" spans="1:43" customFormat="1" ht="15" x14ac:dyDescent="0.25">
      <c r="A109" s="49"/>
      <c r="B109" s="52"/>
      <c r="C109" s="392" t="s">
        <v>67</v>
      </c>
      <c r="D109" s="392"/>
      <c r="E109" s="392"/>
      <c r="F109" s="64"/>
      <c r="G109" s="65"/>
      <c r="H109" s="65"/>
      <c r="I109" s="65"/>
      <c r="J109" s="75">
        <v>1201.2</v>
      </c>
      <c r="K109" s="65"/>
      <c r="L109" s="66">
        <v>61.2</v>
      </c>
      <c r="M109" s="65"/>
      <c r="N109" s="67">
        <v>2875.79</v>
      </c>
      <c r="AI109" s="39"/>
      <c r="AJ109" s="40"/>
      <c r="AK109" s="40"/>
      <c r="AP109" s="3" t="s">
        <v>67</v>
      </c>
      <c r="AQ109" s="40"/>
    </row>
    <row r="110" spans="1:43" customFormat="1" ht="15" x14ac:dyDescent="0.25">
      <c r="A110" s="59"/>
      <c r="B110" s="52"/>
      <c r="C110" s="390" t="s">
        <v>68</v>
      </c>
      <c r="D110" s="390"/>
      <c r="E110" s="390"/>
      <c r="F110" s="54"/>
      <c r="G110" s="55"/>
      <c r="H110" s="55"/>
      <c r="I110" s="55"/>
      <c r="J110" s="62"/>
      <c r="K110" s="55"/>
      <c r="L110" s="56">
        <v>61.2</v>
      </c>
      <c r="M110" s="55"/>
      <c r="N110" s="58">
        <v>2875.79</v>
      </c>
      <c r="AI110" s="39"/>
      <c r="AJ110" s="40"/>
      <c r="AK110" s="40"/>
      <c r="AO110" s="3" t="s">
        <v>68</v>
      </c>
      <c r="AQ110" s="40"/>
    </row>
    <row r="111" spans="1:43" customFormat="1" ht="23.25" x14ac:dyDescent="0.25">
      <c r="A111" s="59"/>
      <c r="B111" s="52" t="s">
        <v>69</v>
      </c>
      <c r="C111" s="390" t="s">
        <v>70</v>
      </c>
      <c r="D111" s="390"/>
      <c r="E111" s="390"/>
      <c r="F111" s="54" t="s">
        <v>71</v>
      </c>
      <c r="G111" s="60">
        <v>89</v>
      </c>
      <c r="H111" s="55"/>
      <c r="I111" s="60">
        <v>89</v>
      </c>
      <c r="J111" s="62"/>
      <c r="K111" s="55"/>
      <c r="L111" s="56">
        <v>54.47</v>
      </c>
      <c r="M111" s="55"/>
      <c r="N111" s="58">
        <v>2559.4499999999998</v>
      </c>
      <c r="AI111" s="39"/>
      <c r="AJ111" s="40"/>
      <c r="AK111" s="40"/>
      <c r="AO111" s="3" t="s">
        <v>70</v>
      </c>
      <c r="AQ111" s="40"/>
    </row>
    <row r="112" spans="1:43" customFormat="1" ht="45" x14ac:dyDescent="0.25">
      <c r="A112" s="59"/>
      <c r="B112" s="52" t="s">
        <v>72</v>
      </c>
      <c r="C112" s="390" t="s">
        <v>73</v>
      </c>
      <c r="D112" s="390"/>
      <c r="E112" s="390"/>
      <c r="F112" s="54" t="s">
        <v>71</v>
      </c>
      <c r="G112" s="60">
        <v>40</v>
      </c>
      <c r="H112" s="57">
        <v>0.85</v>
      </c>
      <c r="I112" s="60">
        <v>34</v>
      </c>
      <c r="J112" s="62"/>
      <c r="K112" s="55"/>
      <c r="L112" s="56">
        <v>20.81</v>
      </c>
      <c r="M112" s="55"/>
      <c r="N112" s="73">
        <v>977.77</v>
      </c>
      <c r="AI112" s="39"/>
      <c r="AJ112" s="40"/>
      <c r="AK112" s="40"/>
      <c r="AO112" s="3" t="s">
        <v>73</v>
      </c>
      <c r="AQ112" s="40"/>
    </row>
    <row r="113" spans="1:43" customFormat="1" ht="15" x14ac:dyDescent="0.25">
      <c r="A113" s="68"/>
      <c r="B113" s="69"/>
      <c r="C113" s="391" t="s">
        <v>74</v>
      </c>
      <c r="D113" s="391"/>
      <c r="E113" s="391"/>
      <c r="F113" s="43"/>
      <c r="G113" s="44"/>
      <c r="H113" s="44"/>
      <c r="I113" s="44"/>
      <c r="J113" s="47"/>
      <c r="K113" s="44"/>
      <c r="L113" s="82">
        <v>136.47999999999999</v>
      </c>
      <c r="M113" s="65"/>
      <c r="N113" s="71">
        <v>6413.01</v>
      </c>
      <c r="AI113" s="39"/>
      <c r="AJ113" s="40"/>
      <c r="AK113" s="40"/>
      <c r="AQ113" s="40" t="s">
        <v>74</v>
      </c>
    </row>
    <row r="114" spans="1:43" customFormat="1" ht="15" x14ac:dyDescent="0.25">
      <c r="A114" s="41" t="s">
        <v>115</v>
      </c>
      <c r="B114" s="42" t="s">
        <v>116</v>
      </c>
      <c r="C114" s="391" t="s">
        <v>117</v>
      </c>
      <c r="D114" s="391"/>
      <c r="E114" s="391"/>
      <c r="F114" s="43" t="s">
        <v>118</v>
      </c>
      <c r="G114" s="44">
        <v>5</v>
      </c>
      <c r="H114" s="45">
        <v>1</v>
      </c>
      <c r="I114" s="45">
        <v>5</v>
      </c>
      <c r="J114" s="47"/>
      <c r="K114" s="44"/>
      <c r="L114" s="47"/>
      <c r="M114" s="44"/>
      <c r="N114" s="48"/>
      <c r="AI114" s="39"/>
      <c r="AJ114" s="40"/>
      <c r="AK114" s="40" t="s">
        <v>117</v>
      </c>
      <c r="AQ114" s="40"/>
    </row>
    <row r="115" spans="1:43" customFormat="1" ht="68.25" x14ac:dyDescent="0.25">
      <c r="A115" s="51"/>
      <c r="B115" s="52" t="s">
        <v>62</v>
      </c>
      <c r="C115" s="385" t="s">
        <v>63</v>
      </c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94"/>
      <c r="AI115" s="39"/>
      <c r="AJ115" s="40"/>
      <c r="AK115" s="40"/>
      <c r="AM115" s="3" t="s">
        <v>63</v>
      </c>
      <c r="AQ115" s="40"/>
    </row>
    <row r="116" spans="1:43" customFormat="1" ht="15" x14ac:dyDescent="0.25">
      <c r="A116" s="53"/>
      <c r="B116" s="52" t="s">
        <v>57</v>
      </c>
      <c r="C116" s="390" t="s">
        <v>64</v>
      </c>
      <c r="D116" s="390"/>
      <c r="E116" s="390"/>
      <c r="F116" s="54"/>
      <c r="G116" s="55"/>
      <c r="H116" s="55"/>
      <c r="I116" s="55"/>
      <c r="J116" s="56">
        <v>17.86</v>
      </c>
      <c r="K116" s="57">
        <v>1.1499999999999999</v>
      </c>
      <c r="L116" s="56">
        <v>102.7</v>
      </c>
      <c r="M116" s="57">
        <v>46.99</v>
      </c>
      <c r="N116" s="58">
        <v>4825.87</v>
      </c>
      <c r="AI116" s="39"/>
      <c r="AJ116" s="40"/>
      <c r="AK116" s="40"/>
      <c r="AN116" s="3" t="s">
        <v>64</v>
      </c>
      <c r="AQ116" s="40"/>
    </row>
    <row r="117" spans="1:43" customFormat="1" ht="15" x14ac:dyDescent="0.25">
      <c r="A117" s="59"/>
      <c r="B117" s="52"/>
      <c r="C117" s="390" t="s">
        <v>65</v>
      </c>
      <c r="D117" s="390"/>
      <c r="E117" s="390"/>
      <c r="F117" s="54" t="s">
        <v>66</v>
      </c>
      <c r="G117" s="57">
        <v>2.27</v>
      </c>
      <c r="H117" s="57">
        <v>1.1499999999999999</v>
      </c>
      <c r="I117" s="78">
        <v>13.0525</v>
      </c>
      <c r="J117" s="62"/>
      <c r="K117" s="55"/>
      <c r="L117" s="62"/>
      <c r="M117" s="55"/>
      <c r="N117" s="63"/>
      <c r="AI117" s="39"/>
      <c r="AJ117" s="40"/>
      <c r="AK117" s="40"/>
      <c r="AO117" s="3" t="s">
        <v>65</v>
      </c>
      <c r="AQ117" s="40"/>
    </row>
    <row r="118" spans="1:43" customFormat="1" ht="15" x14ac:dyDescent="0.25">
      <c r="A118" s="49"/>
      <c r="B118" s="52"/>
      <c r="C118" s="392" t="s">
        <v>67</v>
      </c>
      <c r="D118" s="392"/>
      <c r="E118" s="392"/>
      <c r="F118" s="64"/>
      <c r="G118" s="65"/>
      <c r="H118" s="65"/>
      <c r="I118" s="65"/>
      <c r="J118" s="66">
        <v>17.86</v>
      </c>
      <c r="K118" s="65"/>
      <c r="L118" s="66">
        <v>102.7</v>
      </c>
      <c r="M118" s="65"/>
      <c r="N118" s="67">
        <v>4825.87</v>
      </c>
      <c r="AI118" s="39"/>
      <c r="AJ118" s="40"/>
      <c r="AK118" s="40"/>
      <c r="AP118" s="3" t="s">
        <v>67</v>
      </c>
      <c r="AQ118" s="40"/>
    </row>
    <row r="119" spans="1:43" customFormat="1" ht="15" x14ac:dyDescent="0.25">
      <c r="A119" s="59"/>
      <c r="B119" s="52"/>
      <c r="C119" s="390" t="s">
        <v>68</v>
      </c>
      <c r="D119" s="390"/>
      <c r="E119" s="390"/>
      <c r="F119" s="54"/>
      <c r="G119" s="55"/>
      <c r="H119" s="55"/>
      <c r="I119" s="55"/>
      <c r="J119" s="62"/>
      <c r="K119" s="55"/>
      <c r="L119" s="56">
        <v>102.7</v>
      </c>
      <c r="M119" s="55"/>
      <c r="N119" s="58">
        <v>4825.87</v>
      </c>
      <c r="AI119" s="39"/>
      <c r="AJ119" s="40"/>
      <c r="AK119" s="40"/>
      <c r="AO119" s="3" t="s">
        <v>68</v>
      </c>
      <c r="AQ119" s="40"/>
    </row>
    <row r="120" spans="1:43" customFormat="1" ht="34.5" x14ac:dyDescent="0.25">
      <c r="A120" s="59"/>
      <c r="B120" s="52" t="s">
        <v>119</v>
      </c>
      <c r="C120" s="390" t="s">
        <v>120</v>
      </c>
      <c r="D120" s="390"/>
      <c r="E120" s="390"/>
      <c r="F120" s="54" t="s">
        <v>71</v>
      </c>
      <c r="G120" s="60">
        <v>89</v>
      </c>
      <c r="H120" s="55"/>
      <c r="I120" s="60">
        <v>89</v>
      </c>
      <c r="J120" s="62"/>
      <c r="K120" s="55"/>
      <c r="L120" s="56">
        <v>91.4</v>
      </c>
      <c r="M120" s="55"/>
      <c r="N120" s="58">
        <v>4295.0200000000004</v>
      </c>
      <c r="AI120" s="39"/>
      <c r="AJ120" s="40"/>
      <c r="AK120" s="40"/>
      <c r="AO120" s="3" t="s">
        <v>120</v>
      </c>
      <c r="AQ120" s="40"/>
    </row>
    <row r="121" spans="1:43" customFormat="1" ht="34.5" x14ac:dyDescent="0.25">
      <c r="A121" s="59"/>
      <c r="B121" s="52" t="s">
        <v>121</v>
      </c>
      <c r="C121" s="390" t="s">
        <v>122</v>
      </c>
      <c r="D121" s="390"/>
      <c r="E121" s="390"/>
      <c r="F121" s="54" t="s">
        <v>71</v>
      </c>
      <c r="G121" s="60">
        <v>44</v>
      </c>
      <c r="H121" s="55"/>
      <c r="I121" s="60">
        <v>44</v>
      </c>
      <c r="J121" s="62"/>
      <c r="K121" s="55"/>
      <c r="L121" s="56">
        <v>45.19</v>
      </c>
      <c r="M121" s="55"/>
      <c r="N121" s="58">
        <v>2123.38</v>
      </c>
      <c r="AI121" s="39"/>
      <c r="AJ121" s="40"/>
      <c r="AK121" s="40"/>
      <c r="AO121" s="3" t="s">
        <v>122</v>
      </c>
      <c r="AQ121" s="40"/>
    </row>
    <row r="122" spans="1:43" customFormat="1" ht="15" x14ac:dyDescent="0.25">
      <c r="A122" s="68"/>
      <c r="B122" s="69"/>
      <c r="C122" s="391" t="s">
        <v>74</v>
      </c>
      <c r="D122" s="391"/>
      <c r="E122" s="391"/>
      <c r="F122" s="43"/>
      <c r="G122" s="44"/>
      <c r="H122" s="44"/>
      <c r="I122" s="44"/>
      <c r="J122" s="47"/>
      <c r="K122" s="44"/>
      <c r="L122" s="82">
        <v>239.29</v>
      </c>
      <c r="M122" s="65"/>
      <c r="N122" s="71">
        <v>11244.27</v>
      </c>
      <c r="AI122" s="39"/>
      <c r="AJ122" s="40"/>
      <c r="AK122" s="40"/>
      <c r="AQ122" s="40" t="s">
        <v>74</v>
      </c>
    </row>
    <row r="123" spans="1:43" customFormat="1" ht="34.5" x14ac:dyDescent="0.25">
      <c r="A123" s="41" t="s">
        <v>123</v>
      </c>
      <c r="B123" s="42" t="s">
        <v>124</v>
      </c>
      <c r="C123" s="391" t="s">
        <v>125</v>
      </c>
      <c r="D123" s="391"/>
      <c r="E123" s="391"/>
      <c r="F123" s="43" t="s">
        <v>126</v>
      </c>
      <c r="G123" s="44">
        <v>0.05</v>
      </c>
      <c r="H123" s="45">
        <v>1</v>
      </c>
      <c r="I123" s="76">
        <v>0.05</v>
      </c>
      <c r="J123" s="47"/>
      <c r="K123" s="44"/>
      <c r="L123" s="47"/>
      <c r="M123" s="44"/>
      <c r="N123" s="48"/>
      <c r="AI123" s="39"/>
      <c r="AJ123" s="40"/>
      <c r="AK123" s="40" t="s">
        <v>125</v>
      </c>
      <c r="AQ123" s="40"/>
    </row>
    <row r="124" spans="1:43" customFormat="1" ht="15" x14ac:dyDescent="0.25">
      <c r="A124" s="49"/>
      <c r="B124" s="50"/>
      <c r="C124" s="390" t="s">
        <v>127</v>
      </c>
      <c r="D124" s="390"/>
      <c r="E124" s="390"/>
      <c r="F124" s="390"/>
      <c r="G124" s="390"/>
      <c r="H124" s="390"/>
      <c r="I124" s="390"/>
      <c r="J124" s="390"/>
      <c r="K124" s="390"/>
      <c r="L124" s="390"/>
      <c r="M124" s="390"/>
      <c r="N124" s="393"/>
      <c r="AI124" s="39"/>
      <c r="AJ124" s="40"/>
      <c r="AK124" s="40"/>
      <c r="AL124" s="3" t="s">
        <v>127</v>
      </c>
      <c r="AQ124" s="40"/>
    </row>
    <row r="125" spans="1:43" customFormat="1" ht="23.25" x14ac:dyDescent="0.25">
      <c r="A125" s="51"/>
      <c r="B125" s="52" t="s">
        <v>104</v>
      </c>
      <c r="C125" s="385" t="s">
        <v>105</v>
      </c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94"/>
      <c r="AI125" s="39"/>
      <c r="AJ125" s="40"/>
      <c r="AK125" s="40"/>
      <c r="AM125" s="3" t="s">
        <v>105</v>
      </c>
      <c r="AQ125" s="40"/>
    </row>
    <row r="126" spans="1:43" customFormat="1" ht="68.25" x14ac:dyDescent="0.25">
      <c r="A126" s="51"/>
      <c r="B126" s="52" t="s">
        <v>62</v>
      </c>
      <c r="C126" s="385" t="s">
        <v>63</v>
      </c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94"/>
      <c r="AI126" s="39"/>
      <c r="AJ126" s="40"/>
      <c r="AK126" s="40"/>
      <c r="AM126" s="3" t="s">
        <v>63</v>
      </c>
      <c r="AQ126" s="40"/>
    </row>
    <row r="127" spans="1:43" customFormat="1" ht="15" x14ac:dyDescent="0.25">
      <c r="A127" s="53"/>
      <c r="B127" s="52" t="s">
        <v>57</v>
      </c>
      <c r="C127" s="390" t="s">
        <v>64</v>
      </c>
      <c r="D127" s="390"/>
      <c r="E127" s="390"/>
      <c r="F127" s="54"/>
      <c r="G127" s="55"/>
      <c r="H127" s="55"/>
      <c r="I127" s="55"/>
      <c r="J127" s="56">
        <v>934.08</v>
      </c>
      <c r="K127" s="78">
        <v>1.3225</v>
      </c>
      <c r="L127" s="56">
        <v>61.77</v>
      </c>
      <c r="M127" s="57">
        <v>46.99</v>
      </c>
      <c r="N127" s="58">
        <v>2902.57</v>
      </c>
      <c r="AI127" s="39"/>
      <c r="AJ127" s="40"/>
      <c r="AK127" s="40"/>
      <c r="AN127" s="3" t="s">
        <v>64</v>
      </c>
      <c r="AQ127" s="40"/>
    </row>
    <row r="128" spans="1:43" customFormat="1" ht="15" x14ac:dyDescent="0.25">
      <c r="A128" s="53"/>
      <c r="B128" s="52" t="s">
        <v>75</v>
      </c>
      <c r="C128" s="390" t="s">
        <v>79</v>
      </c>
      <c r="D128" s="390"/>
      <c r="E128" s="390"/>
      <c r="F128" s="54"/>
      <c r="G128" s="55"/>
      <c r="H128" s="55"/>
      <c r="I128" s="55"/>
      <c r="J128" s="72">
        <v>5644.81</v>
      </c>
      <c r="K128" s="78">
        <v>1.4375</v>
      </c>
      <c r="L128" s="56">
        <v>405.72</v>
      </c>
      <c r="M128" s="57">
        <v>14.01</v>
      </c>
      <c r="N128" s="58">
        <v>5684.14</v>
      </c>
      <c r="AI128" s="39"/>
      <c r="AJ128" s="40"/>
      <c r="AK128" s="40"/>
      <c r="AN128" s="3" t="s">
        <v>79</v>
      </c>
      <c r="AQ128" s="40"/>
    </row>
    <row r="129" spans="1:43" customFormat="1" ht="15" x14ac:dyDescent="0.25">
      <c r="A129" s="53"/>
      <c r="B129" s="52" t="s">
        <v>80</v>
      </c>
      <c r="C129" s="390" t="s">
        <v>81</v>
      </c>
      <c r="D129" s="390"/>
      <c r="E129" s="390"/>
      <c r="F129" s="54"/>
      <c r="G129" s="55"/>
      <c r="H129" s="55"/>
      <c r="I129" s="55"/>
      <c r="J129" s="56">
        <v>786.51</v>
      </c>
      <c r="K129" s="78">
        <v>1.4375</v>
      </c>
      <c r="L129" s="56">
        <v>56.53</v>
      </c>
      <c r="M129" s="57">
        <v>46.99</v>
      </c>
      <c r="N129" s="58">
        <v>2656.34</v>
      </c>
      <c r="AI129" s="39"/>
      <c r="AJ129" s="40"/>
      <c r="AK129" s="40"/>
      <c r="AN129" s="3" t="s">
        <v>81</v>
      </c>
      <c r="AQ129" s="40"/>
    </row>
    <row r="130" spans="1:43" customFormat="1" ht="15" x14ac:dyDescent="0.25">
      <c r="A130" s="53"/>
      <c r="B130" s="52" t="s">
        <v>82</v>
      </c>
      <c r="C130" s="390" t="s">
        <v>83</v>
      </c>
      <c r="D130" s="390"/>
      <c r="E130" s="390"/>
      <c r="F130" s="54"/>
      <c r="G130" s="55"/>
      <c r="H130" s="55"/>
      <c r="I130" s="55"/>
      <c r="J130" s="56">
        <v>247.81</v>
      </c>
      <c r="K130" s="55"/>
      <c r="L130" s="56">
        <v>12.39</v>
      </c>
      <c r="M130" s="57">
        <v>8.75</v>
      </c>
      <c r="N130" s="73">
        <v>108.41</v>
      </c>
      <c r="AI130" s="39"/>
      <c r="AJ130" s="40"/>
      <c r="AK130" s="40"/>
      <c r="AN130" s="3" t="s">
        <v>83</v>
      </c>
      <c r="AQ130" s="40"/>
    </row>
    <row r="131" spans="1:43" customFormat="1" ht="15" x14ac:dyDescent="0.25">
      <c r="A131" s="59"/>
      <c r="B131" s="52"/>
      <c r="C131" s="390" t="s">
        <v>65</v>
      </c>
      <c r="D131" s="390"/>
      <c r="E131" s="390"/>
      <c r="F131" s="54" t="s">
        <v>66</v>
      </c>
      <c r="G131" s="57">
        <v>99.37</v>
      </c>
      <c r="H131" s="78">
        <v>1.3225</v>
      </c>
      <c r="I131" s="81">
        <v>6.5708412999999997</v>
      </c>
      <c r="J131" s="62"/>
      <c r="K131" s="55"/>
      <c r="L131" s="62"/>
      <c r="M131" s="55"/>
      <c r="N131" s="63"/>
      <c r="AI131" s="39"/>
      <c r="AJ131" s="40"/>
      <c r="AK131" s="40"/>
      <c r="AO131" s="3" t="s">
        <v>65</v>
      </c>
      <c r="AQ131" s="40"/>
    </row>
    <row r="132" spans="1:43" customFormat="1" ht="15" x14ac:dyDescent="0.25">
      <c r="A132" s="59"/>
      <c r="B132" s="52"/>
      <c r="C132" s="390" t="s">
        <v>84</v>
      </c>
      <c r="D132" s="390"/>
      <c r="E132" s="390"/>
      <c r="F132" s="54" t="s">
        <v>66</v>
      </c>
      <c r="G132" s="57">
        <v>58.26</v>
      </c>
      <c r="H132" s="78">
        <v>1.4375</v>
      </c>
      <c r="I132" s="81">
        <v>4.1874374999999997</v>
      </c>
      <c r="J132" s="62"/>
      <c r="K132" s="55"/>
      <c r="L132" s="62"/>
      <c r="M132" s="55"/>
      <c r="N132" s="63"/>
      <c r="AI132" s="39"/>
      <c r="AJ132" s="40"/>
      <c r="AK132" s="40"/>
      <c r="AO132" s="3" t="s">
        <v>84</v>
      </c>
      <c r="AQ132" s="40"/>
    </row>
    <row r="133" spans="1:43" customFormat="1" ht="15" x14ac:dyDescent="0.25">
      <c r="A133" s="49"/>
      <c r="B133" s="52"/>
      <c r="C133" s="392" t="s">
        <v>67</v>
      </c>
      <c r="D133" s="392"/>
      <c r="E133" s="392"/>
      <c r="F133" s="64"/>
      <c r="G133" s="65"/>
      <c r="H133" s="65"/>
      <c r="I133" s="65"/>
      <c r="J133" s="75">
        <v>6826.7</v>
      </c>
      <c r="K133" s="65"/>
      <c r="L133" s="66">
        <v>479.88</v>
      </c>
      <c r="M133" s="65"/>
      <c r="N133" s="67">
        <v>8695.1200000000008</v>
      </c>
      <c r="AI133" s="39"/>
      <c r="AJ133" s="40"/>
      <c r="AK133" s="40"/>
      <c r="AP133" s="3" t="s">
        <v>67</v>
      </c>
      <c r="AQ133" s="40"/>
    </row>
    <row r="134" spans="1:43" customFormat="1" ht="15" x14ac:dyDescent="0.25">
      <c r="A134" s="59"/>
      <c r="B134" s="52"/>
      <c r="C134" s="390" t="s">
        <v>68</v>
      </c>
      <c r="D134" s="390"/>
      <c r="E134" s="390"/>
      <c r="F134" s="54"/>
      <c r="G134" s="55"/>
      <c r="H134" s="55"/>
      <c r="I134" s="55"/>
      <c r="J134" s="62"/>
      <c r="K134" s="55"/>
      <c r="L134" s="56">
        <v>118.3</v>
      </c>
      <c r="M134" s="55"/>
      <c r="N134" s="58">
        <v>5558.91</v>
      </c>
      <c r="AI134" s="39"/>
      <c r="AJ134" s="40"/>
      <c r="AK134" s="40"/>
      <c r="AO134" s="3" t="s">
        <v>68</v>
      </c>
      <c r="AQ134" s="40"/>
    </row>
    <row r="135" spans="1:43" customFormat="1" ht="23.25" x14ac:dyDescent="0.25">
      <c r="A135" s="59"/>
      <c r="B135" s="52" t="s">
        <v>128</v>
      </c>
      <c r="C135" s="390" t="s">
        <v>129</v>
      </c>
      <c r="D135" s="390"/>
      <c r="E135" s="390"/>
      <c r="F135" s="54" t="s">
        <v>71</v>
      </c>
      <c r="G135" s="60">
        <v>110</v>
      </c>
      <c r="H135" s="55"/>
      <c r="I135" s="60">
        <v>110</v>
      </c>
      <c r="J135" s="62"/>
      <c r="K135" s="55"/>
      <c r="L135" s="56">
        <v>130.13</v>
      </c>
      <c r="M135" s="55"/>
      <c r="N135" s="58">
        <v>6114.8</v>
      </c>
      <c r="AI135" s="39"/>
      <c r="AJ135" s="40"/>
      <c r="AK135" s="40"/>
      <c r="AO135" s="3" t="s">
        <v>129</v>
      </c>
      <c r="AQ135" s="40"/>
    </row>
    <row r="136" spans="1:43" customFormat="1" ht="23.25" x14ac:dyDescent="0.25">
      <c r="A136" s="59"/>
      <c r="B136" s="52" t="s">
        <v>130</v>
      </c>
      <c r="C136" s="390" t="s">
        <v>131</v>
      </c>
      <c r="D136" s="390"/>
      <c r="E136" s="390"/>
      <c r="F136" s="54" t="s">
        <v>71</v>
      </c>
      <c r="G136" s="60">
        <v>73</v>
      </c>
      <c r="H136" s="57">
        <v>0.85</v>
      </c>
      <c r="I136" s="57">
        <v>62.05</v>
      </c>
      <c r="J136" s="62"/>
      <c r="K136" s="55"/>
      <c r="L136" s="56">
        <v>73.41</v>
      </c>
      <c r="M136" s="55"/>
      <c r="N136" s="58">
        <v>3449.3</v>
      </c>
      <c r="AI136" s="39"/>
      <c r="AJ136" s="40"/>
      <c r="AK136" s="40"/>
      <c r="AO136" s="3" t="s">
        <v>131</v>
      </c>
      <c r="AQ136" s="40"/>
    </row>
    <row r="137" spans="1:43" customFormat="1" ht="15" x14ac:dyDescent="0.25">
      <c r="A137" s="68"/>
      <c r="B137" s="69"/>
      <c r="C137" s="391" t="s">
        <v>74</v>
      </c>
      <c r="D137" s="391"/>
      <c r="E137" s="391"/>
      <c r="F137" s="43"/>
      <c r="G137" s="44"/>
      <c r="H137" s="44"/>
      <c r="I137" s="44"/>
      <c r="J137" s="47"/>
      <c r="K137" s="44"/>
      <c r="L137" s="82">
        <v>683.42</v>
      </c>
      <c r="M137" s="65"/>
      <c r="N137" s="71">
        <v>18259.22</v>
      </c>
      <c r="AI137" s="39"/>
      <c r="AJ137" s="40"/>
      <c r="AK137" s="40"/>
      <c r="AQ137" s="40" t="s">
        <v>74</v>
      </c>
    </row>
    <row r="138" spans="1:43" customFormat="1" ht="23.25" x14ac:dyDescent="0.25">
      <c r="A138" s="41" t="s">
        <v>132</v>
      </c>
      <c r="B138" s="42" t="s">
        <v>133</v>
      </c>
      <c r="C138" s="391" t="s">
        <v>134</v>
      </c>
      <c r="D138" s="391"/>
      <c r="E138" s="391"/>
      <c r="F138" s="43" t="s">
        <v>118</v>
      </c>
      <c r="G138" s="44">
        <v>5</v>
      </c>
      <c r="H138" s="45">
        <v>1</v>
      </c>
      <c r="I138" s="45">
        <v>5</v>
      </c>
      <c r="J138" s="82">
        <v>462.83</v>
      </c>
      <c r="K138" s="44"/>
      <c r="L138" s="70">
        <v>2314.15</v>
      </c>
      <c r="M138" s="76">
        <v>8.75</v>
      </c>
      <c r="N138" s="71">
        <v>20248.810000000001</v>
      </c>
      <c r="AI138" s="39"/>
      <c r="AJ138" s="40"/>
      <c r="AK138" s="40" t="s">
        <v>134</v>
      </c>
      <c r="AQ138" s="40"/>
    </row>
    <row r="139" spans="1:43" customFormat="1" ht="15" x14ac:dyDescent="0.25">
      <c r="A139" s="68"/>
      <c r="B139" s="69"/>
      <c r="C139" s="391" t="s">
        <v>74</v>
      </c>
      <c r="D139" s="391"/>
      <c r="E139" s="391"/>
      <c r="F139" s="43"/>
      <c r="G139" s="44"/>
      <c r="H139" s="44"/>
      <c r="I139" s="44"/>
      <c r="J139" s="47"/>
      <c r="K139" s="44"/>
      <c r="L139" s="70">
        <v>2314.15</v>
      </c>
      <c r="M139" s="65"/>
      <c r="N139" s="71">
        <v>20248.810000000001</v>
      </c>
      <c r="AI139" s="39"/>
      <c r="AJ139" s="40"/>
      <c r="AK139" s="40"/>
      <c r="AQ139" s="40" t="s">
        <v>74</v>
      </c>
    </row>
    <row r="140" spans="1:43" customFormat="1" ht="23.25" x14ac:dyDescent="0.25">
      <c r="A140" s="41" t="s">
        <v>135</v>
      </c>
      <c r="B140" s="42" t="s">
        <v>136</v>
      </c>
      <c r="C140" s="391" t="s">
        <v>137</v>
      </c>
      <c r="D140" s="391"/>
      <c r="E140" s="391"/>
      <c r="F140" s="43" t="s">
        <v>60</v>
      </c>
      <c r="G140" s="44">
        <v>1.4500000000000001E-2</v>
      </c>
      <c r="H140" s="45">
        <v>1</v>
      </c>
      <c r="I140" s="46">
        <v>1.4500000000000001E-2</v>
      </c>
      <c r="J140" s="47"/>
      <c r="K140" s="44"/>
      <c r="L140" s="47"/>
      <c r="M140" s="44"/>
      <c r="N140" s="48"/>
      <c r="AI140" s="39"/>
      <c r="AJ140" s="40"/>
      <c r="AK140" s="40" t="s">
        <v>137</v>
      </c>
      <c r="AQ140" s="40"/>
    </row>
    <row r="141" spans="1:43" customFormat="1" ht="15" x14ac:dyDescent="0.25">
      <c r="A141" s="49"/>
      <c r="B141" s="50"/>
      <c r="C141" s="390" t="s">
        <v>138</v>
      </c>
      <c r="D141" s="390"/>
      <c r="E141" s="390"/>
      <c r="F141" s="390"/>
      <c r="G141" s="390"/>
      <c r="H141" s="390"/>
      <c r="I141" s="390"/>
      <c r="J141" s="390"/>
      <c r="K141" s="390"/>
      <c r="L141" s="390"/>
      <c r="M141" s="390"/>
      <c r="N141" s="393"/>
      <c r="AI141" s="39"/>
      <c r="AJ141" s="40"/>
      <c r="AK141" s="40"/>
      <c r="AL141" s="3" t="s">
        <v>138</v>
      </c>
      <c r="AQ141" s="40"/>
    </row>
    <row r="142" spans="1:43" customFormat="1" ht="23.25" x14ac:dyDescent="0.25">
      <c r="A142" s="51"/>
      <c r="B142" s="52" t="s">
        <v>104</v>
      </c>
      <c r="C142" s="385" t="s">
        <v>105</v>
      </c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94"/>
      <c r="AI142" s="39"/>
      <c r="AJ142" s="40"/>
      <c r="AK142" s="40"/>
      <c r="AM142" s="3" t="s">
        <v>105</v>
      </c>
      <c r="AQ142" s="40"/>
    </row>
    <row r="143" spans="1:43" customFormat="1" ht="68.25" x14ac:dyDescent="0.25">
      <c r="A143" s="51"/>
      <c r="B143" s="52" t="s">
        <v>62</v>
      </c>
      <c r="C143" s="385" t="s">
        <v>63</v>
      </c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94"/>
      <c r="AI143" s="39"/>
      <c r="AJ143" s="40"/>
      <c r="AK143" s="40"/>
      <c r="AM143" s="3" t="s">
        <v>63</v>
      </c>
      <c r="AQ143" s="40"/>
    </row>
    <row r="144" spans="1:43" customFormat="1" ht="15" x14ac:dyDescent="0.25">
      <c r="A144" s="53"/>
      <c r="B144" s="52" t="s">
        <v>57</v>
      </c>
      <c r="C144" s="390" t="s">
        <v>64</v>
      </c>
      <c r="D144" s="390"/>
      <c r="E144" s="390"/>
      <c r="F144" s="54"/>
      <c r="G144" s="55"/>
      <c r="H144" s="55"/>
      <c r="I144" s="55"/>
      <c r="J144" s="56">
        <v>663.75</v>
      </c>
      <c r="K144" s="78">
        <v>1.3225</v>
      </c>
      <c r="L144" s="56">
        <v>12.73</v>
      </c>
      <c r="M144" s="57">
        <v>46.99</v>
      </c>
      <c r="N144" s="73">
        <v>598.17999999999995</v>
      </c>
      <c r="AI144" s="39"/>
      <c r="AJ144" s="40"/>
      <c r="AK144" s="40"/>
      <c r="AN144" s="3" t="s">
        <v>64</v>
      </c>
      <c r="AQ144" s="40"/>
    </row>
    <row r="145" spans="1:43" customFormat="1" ht="15" x14ac:dyDescent="0.25">
      <c r="A145" s="59"/>
      <c r="B145" s="52"/>
      <c r="C145" s="390" t="s">
        <v>65</v>
      </c>
      <c r="D145" s="390"/>
      <c r="E145" s="390"/>
      <c r="F145" s="54" t="s">
        <v>66</v>
      </c>
      <c r="G145" s="77">
        <v>88.5</v>
      </c>
      <c r="H145" s="78">
        <v>1.3225</v>
      </c>
      <c r="I145" s="81">
        <v>1.6970981000000001</v>
      </c>
      <c r="J145" s="62"/>
      <c r="K145" s="55"/>
      <c r="L145" s="62"/>
      <c r="M145" s="55"/>
      <c r="N145" s="63"/>
      <c r="AI145" s="39"/>
      <c r="AJ145" s="40"/>
      <c r="AK145" s="40"/>
      <c r="AO145" s="3" t="s">
        <v>65</v>
      </c>
      <c r="AQ145" s="40"/>
    </row>
    <row r="146" spans="1:43" customFormat="1" ht="15" x14ac:dyDescent="0.25">
      <c r="A146" s="49"/>
      <c r="B146" s="52"/>
      <c r="C146" s="392" t="s">
        <v>67</v>
      </c>
      <c r="D146" s="392"/>
      <c r="E146" s="392"/>
      <c r="F146" s="64"/>
      <c r="G146" s="65"/>
      <c r="H146" s="65"/>
      <c r="I146" s="65"/>
      <c r="J146" s="66">
        <v>663.75</v>
      </c>
      <c r="K146" s="65"/>
      <c r="L146" s="66">
        <v>12.73</v>
      </c>
      <c r="M146" s="65"/>
      <c r="N146" s="83">
        <v>598.17999999999995</v>
      </c>
      <c r="AI146" s="39"/>
      <c r="AJ146" s="40"/>
      <c r="AK146" s="40"/>
      <c r="AP146" s="3" t="s">
        <v>67</v>
      </c>
      <c r="AQ146" s="40"/>
    </row>
    <row r="147" spans="1:43" customFormat="1" ht="15" x14ac:dyDescent="0.25">
      <c r="A147" s="59"/>
      <c r="B147" s="52"/>
      <c r="C147" s="390" t="s">
        <v>68</v>
      </c>
      <c r="D147" s="390"/>
      <c r="E147" s="390"/>
      <c r="F147" s="54"/>
      <c r="G147" s="55"/>
      <c r="H147" s="55"/>
      <c r="I147" s="55"/>
      <c r="J147" s="62"/>
      <c r="K147" s="55"/>
      <c r="L147" s="56">
        <v>12.73</v>
      </c>
      <c r="M147" s="55"/>
      <c r="N147" s="73">
        <v>598.17999999999995</v>
      </c>
      <c r="AI147" s="39"/>
      <c r="AJ147" s="40"/>
      <c r="AK147" s="40"/>
      <c r="AO147" s="3" t="s">
        <v>68</v>
      </c>
      <c r="AQ147" s="40"/>
    </row>
    <row r="148" spans="1:43" customFormat="1" ht="23.25" x14ac:dyDescent="0.25">
      <c r="A148" s="59"/>
      <c r="B148" s="52" t="s">
        <v>69</v>
      </c>
      <c r="C148" s="390" t="s">
        <v>70</v>
      </c>
      <c r="D148" s="390"/>
      <c r="E148" s="390"/>
      <c r="F148" s="54" t="s">
        <v>71</v>
      </c>
      <c r="G148" s="60">
        <v>89</v>
      </c>
      <c r="H148" s="55"/>
      <c r="I148" s="60">
        <v>89</v>
      </c>
      <c r="J148" s="62"/>
      <c r="K148" s="55"/>
      <c r="L148" s="56">
        <v>11.33</v>
      </c>
      <c r="M148" s="55"/>
      <c r="N148" s="73">
        <v>532.38</v>
      </c>
      <c r="AI148" s="39"/>
      <c r="AJ148" s="40"/>
      <c r="AK148" s="40"/>
      <c r="AO148" s="3" t="s">
        <v>70</v>
      </c>
      <c r="AQ148" s="40"/>
    </row>
    <row r="149" spans="1:43" customFormat="1" ht="45" x14ac:dyDescent="0.25">
      <c r="A149" s="59"/>
      <c r="B149" s="52" t="s">
        <v>72</v>
      </c>
      <c r="C149" s="390" t="s">
        <v>73</v>
      </c>
      <c r="D149" s="390"/>
      <c r="E149" s="390"/>
      <c r="F149" s="54" t="s">
        <v>71</v>
      </c>
      <c r="G149" s="60">
        <v>40</v>
      </c>
      <c r="H149" s="57">
        <v>0.85</v>
      </c>
      <c r="I149" s="60">
        <v>34</v>
      </c>
      <c r="J149" s="62"/>
      <c r="K149" s="55"/>
      <c r="L149" s="56">
        <v>4.33</v>
      </c>
      <c r="M149" s="55"/>
      <c r="N149" s="73">
        <v>203.38</v>
      </c>
      <c r="AI149" s="39"/>
      <c r="AJ149" s="40"/>
      <c r="AK149" s="40"/>
      <c r="AO149" s="3" t="s">
        <v>73</v>
      </c>
      <c r="AQ149" s="40"/>
    </row>
    <row r="150" spans="1:43" customFormat="1" ht="15" x14ac:dyDescent="0.25">
      <c r="A150" s="68"/>
      <c r="B150" s="69"/>
      <c r="C150" s="391" t="s">
        <v>74</v>
      </c>
      <c r="D150" s="391"/>
      <c r="E150" s="391"/>
      <c r="F150" s="43"/>
      <c r="G150" s="44"/>
      <c r="H150" s="44"/>
      <c r="I150" s="44"/>
      <c r="J150" s="47"/>
      <c r="K150" s="44"/>
      <c r="L150" s="82">
        <v>28.39</v>
      </c>
      <c r="M150" s="65"/>
      <c r="N150" s="71">
        <v>1333.94</v>
      </c>
      <c r="AI150" s="39"/>
      <c r="AJ150" s="40"/>
      <c r="AK150" s="40"/>
      <c r="AQ150" s="40" t="s">
        <v>74</v>
      </c>
    </row>
    <row r="151" spans="1:43" customFormat="1" ht="34.5" x14ac:dyDescent="0.25">
      <c r="A151" s="41" t="s">
        <v>139</v>
      </c>
      <c r="B151" s="42" t="s">
        <v>110</v>
      </c>
      <c r="C151" s="391" t="s">
        <v>111</v>
      </c>
      <c r="D151" s="391"/>
      <c r="E151" s="391"/>
      <c r="F151" s="43" t="s">
        <v>60</v>
      </c>
      <c r="G151" s="44">
        <v>0.16500000000000001</v>
      </c>
      <c r="H151" s="45">
        <v>1</v>
      </c>
      <c r="I151" s="79">
        <v>0.16500000000000001</v>
      </c>
      <c r="J151" s="47"/>
      <c r="K151" s="44"/>
      <c r="L151" s="47"/>
      <c r="M151" s="44"/>
      <c r="N151" s="48"/>
      <c r="AI151" s="39"/>
      <c r="AJ151" s="40"/>
      <c r="AK151" s="40" t="s">
        <v>111</v>
      </c>
      <c r="AQ151" s="40"/>
    </row>
    <row r="152" spans="1:43" customFormat="1" ht="15" x14ac:dyDescent="0.25">
      <c r="A152" s="49"/>
      <c r="B152" s="50"/>
      <c r="C152" s="390" t="s">
        <v>140</v>
      </c>
      <c r="D152" s="390"/>
      <c r="E152" s="390"/>
      <c r="F152" s="390"/>
      <c r="G152" s="390"/>
      <c r="H152" s="390"/>
      <c r="I152" s="390"/>
      <c r="J152" s="390"/>
      <c r="K152" s="390"/>
      <c r="L152" s="390"/>
      <c r="M152" s="390"/>
      <c r="N152" s="393"/>
      <c r="AI152" s="39"/>
      <c r="AJ152" s="40"/>
      <c r="AK152" s="40"/>
      <c r="AL152" s="3" t="s">
        <v>140</v>
      </c>
      <c r="AQ152" s="40"/>
    </row>
    <row r="153" spans="1:43" customFormat="1" ht="23.25" x14ac:dyDescent="0.25">
      <c r="A153" s="51"/>
      <c r="B153" s="52" t="s">
        <v>104</v>
      </c>
      <c r="C153" s="385" t="s">
        <v>105</v>
      </c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94"/>
      <c r="AI153" s="39"/>
      <c r="AJ153" s="40"/>
      <c r="AK153" s="40"/>
      <c r="AM153" s="3" t="s">
        <v>105</v>
      </c>
      <c r="AQ153" s="40"/>
    </row>
    <row r="154" spans="1:43" customFormat="1" ht="68.25" x14ac:dyDescent="0.25">
      <c r="A154" s="51"/>
      <c r="B154" s="52" t="s">
        <v>62</v>
      </c>
      <c r="C154" s="385" t="s">
        <v>63</v>
      </c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94"/>
      <c r="AI154" s="39"/>
      <c r="AJ154" s="40"/>
      <c r="AK154" s="40"/>
      <c r="AM154" s="3" t="s">
        <v>63</v>
      </c>
      <c r="AQ154" s="40"/>
    </row>
    <row r="155" spans="1:43" customFormat="1" ht="15" x14ac:dyDescent="0.25">
      <c r="A155" s="53"/>
      <c r="B155" s="52" t="s">
        <v>57</v>
      </c>
      <c r="C155" s="390" t="s">
        <v>64</v>
      </c>
      <c r="D155" s="390"/>
      <c r="E155" s="390"/>
      <c r="F155" s="54"/>
      <c r="G155" s="55"/>
      <c r="H155" s="55"/>
      <c r="I155" s="55"/>
      <c r="J155" s="72">
        <v>1201.2</v>
      </c>
      <c r="K155" s="78">
        <v>1.3225</v>
      </c>
      <c r="L155" s="56">
        <v>262.12</v>
      </c>
      <c r="M155" s="57">
        <v>46.99</v>
      </c>
      <c r="N155" s="58">
        <v>12317.02</v>
      </c>
      <c r="AI155" s="39"/>
      <c r="AJ155" s="40"/>
      <c r="AK155" s="40"/>
      <c r="AN155" s="3" t="s">
        <v>64</v>
      </c>
      <c r="AQ155" s="40"/>
    </row>
    <row r="156" spans="1:43" customFormat="1" ht="15" x14ac:dyDescent="0.25">
      <c r="A156" s="59"/>
      <c r="B156" s="52"/>
      <c r="C156" s="390" t="s">
        <v>65</v>
      </c>
      <c r="D156" s="390"/>
      <c r="E156" s="390"/>
      <c r="F156" s="54" t="s">
        <v>66</v>
      </c>
      <c r="G156" s="60">
        <v>154</v>
      </c>
      <c r="H156" s="78">
        <v>1.3225</v>
      </c>
      <c r="I156" s="80">
        <v>33.604725000000002</v>
      </c>
      <c r="J156" s="62"/>
      <c r="K156" s="55"/>
      <c r="L156" s="62"/>
      <c r="M156" s="55"/>
      <c r="N156" s="63"/>
      <c r="AI156" s="39"/>
      <c r="AJ156" s="40"/>
      <c r="AK156" s="40"/>
      <c r="AO156" s="3" t="s">
        <v>65</v>
      </c>
      <c r="AQ156" s="40"/>
    </row>
    <row r="157" spans="1:43" customFormat="1" ht="15" x14ac:dyDescent="0.25">
      <c r="A157" s="49"/>
      <c r="B157" s="52"/>
      <c r="C157" s="392" t="s">
        <v>67</v>
      </c>
      <c r="D157" s="392"/>
      <c r="E157" s="392"/>
      <c r="F157" s="64"/>
      <c r="G157" s="65"/>
      <c r="H157" s="65"/>
      <c r="I157" s="65"/>
      <c r="J157" s="75">
        <v>1201.2</v>
      </c>
      <c r="K157" s="65"/>
      <c r="L157" s="66">
        <v>262.12</v>
      </c>
      <c r="M157" s="65"/>
      <c r="N157" s="67">
        <v>12317.02</v>
      </c>
      <c r="AI157" s="39"/>
      <c r="AJ157" s="40"/>
      <c r="AK157" s="40"/>
      <c r="AP157" s="3" t="s">
        <v>67</v>
      </c>
      <c r="AQ157" s="40"/>
    </row>
    <row r="158" spans="1:43" customFormat="1" ht="15" x14ac:dyDescent="0.25">
      <c r="A158" s="59"/>
      <c r="B158" s="52"/>
      <c r="C158" s="390" t="s">
        <v>68</v>
      </c>
      <c r="D158" s="390"/>
      <c r="E158" s="390"/>
      <c r="F158" s="54"/>
      <c r="G158" s="55"/>
      <c r="H158" s="55"/>
      <c r="I158" s="55"/>
      <c r="J158" s="62"/>
      <c r="K158" s="55"/>
      <c r="L158" s="56">
        <v>262.12</v>
      </c>
      <c r="M158" s="55"/>
      <c r="N158" s="58">
        <v>12317.02</v>
      </c>
      <c r="AI158" s="39"/>
      <c r="AJ158" s="40"/>
      <c r="AK158" s="40"/>
      <c r="AO158" s="3" t="s">
        <v>68</v>
      </c>
      <c r="AQ158" s="40"/>
    </row>
    <row r="159" spans="1:43" customFormat="1" ht="23.25" x14ac:dyDescent="0.25">
      <c r="A159" s="59"/>
      <c r="B159" s="52" t="s">
        <v>69</v>
      </c>
      <c r="C159" s="390" t="s">
        <v>70</v>
      </c>
      <c r="D159" s="390"/>
      <c r="E159" s="390"/>
      <c r="F159" s="54" t="s">
        <v>71</v>
      </c>
      <c r="G159" s="60">
        <v>89</v>
      </c>
      <c r="H159" s="55"/>
      <c r="I159" s="60">
        <v>89</v>
      </c>
      <c r="J159" s="62"/>
      <c r="K159" s="55"/>
      <c r="L159" s="56">
        <v>233.29</v>
      </c>
      <c r="M159" s="55"/>
      <c r="N159" s="58">
        <v>10962.15</v>
      </c>
      <c r="AI159" s="39"/>
      <c r="AJ159" s="40"/>
      <c r="AK159" s="40"/>
      <c r="AO159" s="3" t="s">
        <v>70</v>
      </c>
      <c r="AQ159" s="40"/>
    </row>
    <row r="160" spans="1:43" customFormat="1" ht="45" x14ac:dyDescent="0.25">
      <c r="A160" s="59"/>
      <c r="B160" s="52" t="s">
        <v>72</v>
      </c>
      <c r="C160" s="390" t="s">
        <v>73</v>
      </c>
      <c r="D160" s="390"/>
      <c r="E160" s="390"/>
      <c r="F160" s="54" t="s">
        <v>71</v>
      </c>
      <c r="G160" s="60">
        <v>40</v>
      </c>
      <c r="H160" s="57">
        <v>0.85</v>
      </c>
      <c r="I160" s="60">
        <v>34</v>
      </c>
      <c r="J160" s="62"/>
      <c r="K160" s="55"/>
      <c r="L160" s="56">
        <v>89.12</v>
      </c>
      <c r="M160" s="55"/>
      <c r="N160" s="58">
        <v>4187.79</v>
      </c>
      <c r="AI160" s="39"/>
      <c r="AJ160" s="40"/>
      <c r="AK160" s="40"/>
      <c r="AO160" s="3" t="s">
        <v>73</v>
      </c>
      <c r="AQ160" s="40"/>
    </row>
    <row r="161" spans="1:43" customFormat="1" ht="15" x14ac:dyDescent="0.25">
      <c r="A161" s="68"/>
      <c r="B161" s="69"/>
      <c r="C161" s="391" t="s">
        <v>74</v>
      </c>
      <c r="D161" s="391"/>
      <c r="E161" s="391"/>
      <c r="F161" s="43"/>
      <c r="G161" s="44"/>
      <c r="H161" s="44"/>
      <c r="I161" s="44"/>
      <c r="J161" s="47"/>
      <c r="K161" s="44"/>
      <c r="L161" s="82">
        <v>584.53</v>
      </c>
      <c r="M161" s="65"/>
      <c r="N161" s="71">
        <v>27466.959999999999</v>
      </c>
      <c r="AI161" s="39"/>
      <c r="AJ161" s="40"/>
      <c r="AK161" s="40"/>
      <c r="AQ161" s="40" t="s">
        <v>74</v>
      </c>
    </row>
    <row r="162" spans="1:43" customFormat="1" ht="45.75" x14ac:dyDescent="0.25">
      <c r="A162" s="41" t="s">
        <v>141</v>
      </c>
      <c r="B162" s="42" t="s">
        <v>110</v>
      </c>
      <c r="C162" s="391" t="s">
        <v>142</v>
      </c>
      <c r="D162" s="391"/>
      <c r="E162" s="391"/>
      <c r="F162" s="43" t="s">
        <v>60</v>
      </c>
      <c r="G162" s="44">
        <v>8.2500000000000004E-2</v>
      </c>
      <c r="H162" s="45">
        <v>1</v>
      </c>
      <c r="I162" s="46">
        <v>8.2500000000000004E-2</v>
      </c>
      <c r="J162" s="47"/>
      <c r="K162" s="44"/>
      <c r="L162" s="47"/>
      <c r="M162" s="44"/>
      <c r="N162" s="48"/>
      <c r="AI162" s="39"/>
      <c r="AJ162" s="40"/>
      <c r="AK162" s="40" t="s">
        <v>142</v>
      </c>
      <c r="AQ162" s="40"/>
    </row>
    <row r="163" spans="1:43" customFormat="1" ht="15" x14ac:dyDescent="0.25">
      <c r="A163" s="49"/>
      <c r="B163" s="50"/>
      <c r="C163" s="390" t="s">
        <v>143</v>
      </c>
      <c r="D163" s="390"/>
      <c r="E163" s="390"/>
      <c r="F163" s="390"/>
      <c r="G163" s="390"/>
      <c r="H163" s="390"/>
      <c r="I163" s="390"/>
      <c r="J163" s="390"/>
      <c r="K163" s="390"/>
      <c r="L163" s="390"/>
      <c r="M163" s="390"/>
      <c r="N163" s="393"/>
      <c r="AI163" s="39"/>
      <c r="AJ163" s="40"/>
      <c r="AK163" s="40"/>
      <c r="AL163" s="3" t="s">
        <v>143</v>
      </c>
      <c r="AQ163" s="40"/>
    </row>
    <row r="164" spans="1:43" customFormat="1" ht="15" x14ac:dyDescent="0.25">
      <c r="A164" s="51"/>
      <c r="B164" s="52" t="s">
        <v>144</v>
      </c>
      <c r="C164" s="385" t="s">
        <v>145</v>
      </c>
      <c r="D164" s="385"/>
      <c r="E164" s="385"/>
      <c r="F164" s="385"/>
      <c r="G164" s="385"/>
      <c r="H164" s="385"/>
      <c r="I164" s="385"/>
      <c r="J164" s="385"/>
      <c r="K164" s="385"/>
      <c r="L164" s="385"/>
      <c r="M164" s="385"/>
      <c r="N164" s="394"/>
      <c r="AI164" s="39"/>
      <c r="AJ164" s="40"/>
      <c r="AK164" s="40"/>
      <c r="AM164" s="3" t="s">
        <v>145</v>
      </c>
      <c r="AQ164" s="40"/>
    </row>
    <row r="165" spans="1:43" customFormat="1" ht="23.25" x14ac:dyDescent="0.25">
      <c r="A165" s="51"/>
      <c r="B165" s="52" t="s">
        <v>104</v>
      </c>
      <c r="C165" s="385" t="s">
        <v>105</v>
      </c>
      <c r="D165" s="385"/>
      <c r="E165" s="385"/>
      <c r="F165" s="385"/>
      <c r="G165" s="385"/>
      <c r="H165" s="385"/>
      <c r="I165" s="385"/>
      <c r="J165" s="385"/>
      <c r="K165" s="385"/>
      <c r="L165" s="385"/>
      <c r="M165" s="385"/>
      <c r="N165" s="394"/>
      <c r="AI165" s="39"/>
      <c r="AJ165" s="40"/>
      <c r="AK165" s="40"/>
      <c r="AM165" s="3" t="s">
        <v>105</v>
      </c>
      <c r="AQ165" s="40"/>
    </row>
    <row r="166" spans="1:43" customFormat="1" ht="68.25" x14ac:dyDescent="0.25">
      <c r="A166" s="51"/>
      <c r="B166" s="52" t="s">
        <v>62</v>
      </c>
      <c r="C166" s="385" t="s">
        <v>63</v>
      </c>
      <c r="D166" s="385"/>
      <c r="E166" s="385"/>
      <c r="F166" s="385"/>
      <c r="G166" s="385"/>
      <c r="H166" s="385"/>
      <c r="I166" s="385"/>
      <c r="J166" s="385"/>
      <c r="K166" s="385"/>
      <c r="L166" s="385"/>
      <c r="M166" s="385"/>
      <c r="N166" s="394"/>
      <c r="AI166" s="39"/>
      <c r="AJ166" s="40"/>
      <c r="AK166" s="40"/>
      <c r="AM166" s="3" t="s">
        <v>63</v>
      </c>
      <c r="AQ166" s="40"/>
    </row>
    <row r="167" spans="1:43" customFormat="1" ht="15" x14ac:dyDescent="0.25">
      <c r="A167" s="53"/>
      <c r="B167" s="52" t="s">
        <v>57</v>
      </c>
      <c r="C167" s="390" t="s">
        <v>64</v>
      </c>
      <c r="D167" s="390"/>
      <c r="E167" s="390"/>
      <c r="F167" s="54"/>
      <c r="G167" s="55"/>
      <c r="H167" s="55"/>
      <c r="I167" s="55"/>
      <c r="J167" s="72">
        <v>1201.2</v>
      </c>
      <c r="K167" s="61">
        <v>1.7192499999999999</v>
      </c>
      <c r="L167" s="56">
        <v>170.38</v>
      </c>
      <c r="M167" s="57">
        <v>46.99</v>
      </c>
      <c r="N167" s="58">
        <v>8006.16</v>
      </c>
      <c r="AI167" s="39"/>
      <c r="AJ167" s="40"/>
      <c r="AK167" s="40"/>
      <c r="AN167" s="3" t="s">
        <v>64</v>
      </c>
      <c r="AQ167" s="40"/>
    </row>
    <row r="168" spans="1:43" customFormat="1" ht="15" x14ac:dyDescent="0.25">
      <c r="A168" s="59"/>
      <c r="B168" s="52"/>
      <c r="C168" s="390" t="s">
        <v>65</v>
      </c>
      <c r="D168" s="390"/>
      <c r="E168" s="390"/>
      <c r="F168" s="54" t="s">
        <v>66</v>
      </c>
      <c r="G168" s="60">
        <v>154</v>
      </c>
      <c r="H168" s="61">
        <v>1.7192499999999999</v>
      </c>
      <c r="I168" s="81">
        <v>21.843071299999998</v>
      </c>
      <c r="J168" s="62"/>
      <c r="K168" s="55"/>
      <c r="L168" s="62"/>
      <c r="M168" s="55"/>
      <c r="N168" s="63"/>
      <c r="AI168" s="39"/>
      <c r="AJ168" s="40"/>
      <c r="AK168" s="40"/>
      <c r="AO168" s="3" t="s">
        <v>65</v>
      </c>
      <c r="AQ168" s="40"/>
    </row>
    <row r="169" spans="1:43" customFormat="1" ht="15" x14ac:dyDescent="0.25">
      <c r="A169" s="49"/>
      <c r="B169" s="52"/>
      <c r="C169" s="392" t="s">
        <v>67</v>
      </c>
      <c r="D169" s="392"/>
      <c r="E169" s="392"/>
      <c r="F169" s="64"/>
      <c r="G169" s="65"/>
      <c r="H169" s="65"/>
      <c r="I169" s="65"/>
      <c r="J169" s="75">
        <v>1201.2</v>
      </c>
      <c r="K169" s="65"/>
      <c r="L169" s="66">
        <v>170.38</v>
      </c>
      <c r="M169" s="65"/>
      <c r="N169" s="67">
        <v>8006.16</v>
      </c>
      <c r="AI169" s="39"/>
      <c r="AJ169" s="40"/>
      <c r="AK169" s="40"/>
      <c r="AP169" s="3" t="s">
        <v>67</v>
      </c>
      <c r="AQ169" s="40"/>
    </row>
    <row r="170" spans="1:43" customFormat="1" ht="15" x14ac:dyDescent="0.25">
      <c r="A170" s="59"/>
      <c r="B170" s="52"/>
      <c r="C170" s="390" t="s">
        <v>68</v>
      </c>
      <c r="D170" s="390"/>
      <c r="E170" s="390"/>
      <c r="F170" s="54"/>
      <c r="G170" s="55"/>
      <c r="H170" s="55"/>
      <c r="I170" s="55"/>
      <c r="J170" s="62"/>
      <c r="K170" s="55"/>
      <c r="L170" s="56">
        <v>170.38</v>
      </c>
      <c r="M170" s="55"/>
      <c r="N170" s="58">
        <v>8006.16</v>
      </c>
      <c r="AI170" s="39"/>
      <c r="AJ170" s="40"/>
      <c r="AK170" s="40"/>
      <c r="AO170" s="3" t="s">
        <v>68</v>
      </c>
      <c r="AQ170" s="40"/>
    </row>
    <row r="171" spans="1:43" customFormat="1" ht="23.25" x14ac:dyDescent="0.25">
      <c r="A171" s="59"/>
      <c r="B171" s="52" t="s">
        <v>69</v>
      </c>
      <c r="C171" s="390" t="s">
        <v>70</v>
      </c>
      <c r="D171" s="390"/>
      <c r="E171" s="390"/>
      <c r="F171" s="54" t="s">
        <v>71</v>
      </c>
      <c r="G171" s="60">
        <v>89</v>
      </c>
      <c r="H171" s="55"/>
      <c r="I171" s="60">
        <v>89</v>
      </c>
      <c r="J171" s="62"/>
      <c r="K171" s="55"/>
      <c r="L171" s="56">
        <v>151.63999999999999</v>
      </c>
      <c r="M171" s="55"/>
      <c r="N171" s="58">
        <v>7125.48</v>
      </c>
      <c r="AI171" s="39"/>
      <c r="AJ171" s="40"/>
      <c r="AK171" s="40"/>
      <c r="AO171" s="3" t="s">
        <v>70</v>
      </c>
      <c r="AQ171" s="40"/>
    </row>
    <row r="172" spans="1:43" customFormat="1" ht="45" x14ac:dyDescent="0.25">
      <c r="A172" s="59"/>
      <c r="B172" s="52" t="s">
        <v>72</v>
      </c>
      <c r="C172" s="390" t="s">
        <v>73</v>
      </c>
      <c r="D172" s="390"/>
      <c r="E172" s="390"/>
      <c r="F172" s="54" t="s">
        <v>71</v>
      </c>
      <c r="G172" s="60">
        <v>40</v>
      </c>
      <c r="H172" s="57">
        <v>0.85</v>
      </c>
      <c r="I172" s="60">
        <v>34</v>
      </c>
      <c r="J172" s="62"/>
      <c r="K172" s="55"/>
      <c r="L172" s="56">
        <v>57.93</v>
      </c>
      <c r="M172" s="55"/>
      <c r="N172" s="58">
        <v>2722.09</v>
      </c>
      <c r="AI172" s="39"/>
      <c r="AJ172" s="40"/>
      <c r="AK172" s="40"/>
      <c r="AO172" s="3" t="s">
        <v>73</v>
      </c>
      <c r="AQ172" s="40"/>
    </row>
    <row r="173" spans="1:43" customFormat="1" ht="15" x14ac:dyDescent="0.25">
      <c r="A173" s="68"/>
      <c r="B173" s="69"/>
      <c r="C173" s="391" t="s">
        <v>74</v>
      </c>
      <c r="D173" s="391"/>
      <c r="E173" s="391"/>
      <c r="F173" s="43"/>
      <c r="G173" s="44"/>
      <c r="H173" s="44"/>
      <c r="I173" s="44"/>
      <c r="J173" s="47"/>
      <c r="K173" s="44"/>
      <c r="L173" s="82">
        <v>379.95</v>
      </c>
      <c r="M173" s="65"/>
      <c r="N173" s="71">
        <v>17853.73</v>
      </c>
      <c r="AI173" s="39"/>
      <c r="AJ173" s="40"/>
      <c r="AK173" s="40"/>
      <c r="AQ173" s="40" t="s">
        <v>74</v>
      </c>
    </row>
    <row r="174" spans="1:43" customFormat="1" ht="15" x14ac:dyDescent="0.25">
      <c r="A174" s="395" t="s">
        <v>146</v>
      </c>
      <c r="B174" s="396"/>
      <c r="C174" s="396"/>
      <c r="D174" s="396"/>
      <c r="E174" s="396"/>
      <c r="F174" s="396"/>
      <c r="G174" s="396"/>
      <c r="H174" s="396"/>
      <c r="I174" s="396"/>
      <c r="J174" s="396"/>
      <c r="K174" s="396"/>
      <c r="L174" s="396"/>
      <c r="M174" s="396"/>
      <c r="N174" s="397"/>
      <c r="AI174" s="39"/>
      <c r="AJ174" s="40" t="s">
        <v>146</v>
      </c>
      <c r="AK174" s="40"/>
      <c r="AQ174" s="40"/>
    </row>
    <row r="175" spans="1:43" customFormat="1" ht="45.75" x14ac:dyDescent="0.25">
      <c r="A175" s="41" t="s">
        <v>147</v>
      </c>
      <c r="B175" s="42" t="s">
        <v>148</v>
      </c>
      <c r="C175" s="391" t="s">
        <v>149</v>
      </c>
      <c r="D175" s="391"/>
      <c r="E175" s="391"/>
      <c r="F175" s="43" t="s">
        <v>150</v>
      </c>
      <c r="G175" s="44">
        <v>1.2200000000000001E-2</v>
      </c>
      <c r="H175" s="45">
        <v>1</v>
      </c>
      <c r="I175" s="46">
        <v>1.2200000000000001E-2</v>
      </c>
      <c r="J175" s="47"/>
      <c r="K175" s="44"/>
      <c r="L175" s="47"/>
      <c r="M175" s="44"/>
      <c r="N175" s="48"/>
      <c r="AI175" s="39"/>
      <c r="AJ175" s="40"/>
      <c r="AK175" s="40" t="s">
        <v>149</v>
      </c>
      <c r="AQ175" s="40"/>
    </row>
    <row r="176" spans="1:43" customFormat="1" ht="15" x14ac:dyDescent="0.25">
      <c r="A176" s="49"/>
      <c r="B176" s="50"/>
      <c r="C176" s="390" t="s">
        <v>151</v>
      </c>
      <c r="D176" s="390"/>
      <c r="E176" s="390"/>
      <c r="F176" s="390"/>
      <c r="G176" s="390"/>
      <c r="H176" s="390"/>
      <c r="I176" s="390"/>
      <c r="J176" s="390"/>
      <c r="K176" s="390"/>
      <c r="L176" s="390"/>
      <c r="M176" s="390"/>
      <c r="N176" s="393"/>
      <c r="AI176" s="39"/>
      <c r="AJ176" s="40"/>
      <c r="AK176" s="40"/>
      <c r="AL176" s="3" t="s">
        <v>151</v>
      </c>
      <c r="AQ176" s="40"/>
    </row>
    <row r="177" spans="1:43" customFormat="1" ht="22.5" x14ac:dyDescent="0.25">
      <c r="A177" s="51"/>
      <c r="B177" s="52" t="s">
        <v>152</v>
      </c>
      <c r="C177" s="385" t="s">
        <v>153</v>
      </c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94"/>
      <c r="AI177" s="39"/>
      <c r="AJ177" s="40"/>
      <c r="AK177" s="40"/>
      <c r="AM177" s="3" t="s">
        <v>153</v>
      </c>
      <c r="AQ177" s="40"/>
    </row>
    <row r="178" spans="1:43" customFormat="1" ht="23.25" x14ac:dyDescent="0.25">
      <c r="A178" s="51"/>
      <c r="B178" s="52" t="s">
        <v>104</v>
      </c>
      <c r="C178" s="385" t="s">
        <v>105</v>
      </c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94"/>
      <c r="AI178" s="39"/>
      <c r="AJ178" s="40"/>
      <c r="AK178" s="40"/>
      <c r="AM178" s="3" t="s">
        <v>105</v>
      </c>
      <c r="AQ178" s="40"/>
    </row>
    <row r="179" spans="1:43" customFormat="1" ht="68.25" x14ac:dyDescent="0.25">
      <c r="A179" s="51"/>
      <c r="B179" s="52" t="s">
        <v>62</v>
      </c>
      <c r="C179" s="385" t="s">
        <v>63</v>
      </c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94"/>
      <c r="AI179" s="39"/>
      <c r="AJ179" s="40"/>
      <c r="AK179" s="40"/>
      <c r="AM179" s="3" t="s">
        <v>63</v>
      </c>
      <c r="AQ179" s="40"/>
    </row>
    <row r="180" spans="1:43" customFormat="1" ht="15" x14ac:dyDescent="0.25">
      <c r="A180" s="53"/>
      <c r="B180" s="52" t="s">
        <v>57</v>
      </c>
      <c r="C180" s="390" t="s">
        <v>64</v>
      </c>
      <c r="D180" s="390"/>
      <c r="E180" s="390"/>
      <c r="F180" s="54"/>
      <c r="G180" s="55"/>
      <c r="H180" s="55"/>
      <c r="I180" s="55"/>
      <c r="J180" s="72">
        <v>2618.5500000000002</v>
      </c>
      <c r="K180" s="78">
        <v>0.79349999999999998</v>
      </c>
      <c r="L180" s="56">
        <v>25.35</v>
      </c>
      <c r="M180" s="57">
        <v>46.99</v>
      </c>
      <c r="N180" s="58">
        <v>1191.2</v>
      </c>
      <c r="AI180" s="39"/>
      <c r="AJ180" s="40"/>
      <c r="AK180" s="40"/>
      <c r="AN180" s="3" t="s">
        <v>64</v>
      </c>
      <c r="AQ180" s="40"/>
    </row>
    <row r="181" spans="1:43" customFormat="1" ht="15" x14ac:dyDescent="0.25">
      <c r="A181" s="53"/>
      <c r="B181" s="52" t="s">
        <v>75</v>
      </c>
      <c r="C181" s="390" t="s">
        <v>79</v>
      </c>
      <c r="D181" s="390"/>
      <c r="E181" s="390"/>
      <c r="F181" s="54"/>
      <c r="G181" s="55"/>
      <c r="H181" s="55"/>
      <c r="I181" s="55"/>
      <c r="J181" s="72">
        <v>1736.8</v>
      </c>
      <c r="K181" s="78">
        <v>0.86250000000000004</v>
      </c>
      <c r="L181" s="56">
        <v>18.28</v>
      </c>
      <c r="M181" s="57">
        <v>14.01</v>
      </c>
      <c r="N181" s="73">
        <v>256.10000000000002</v>
      </c>
      <c r="AI181" s="39"/>
      <c r="AJ181" s="40"/>
      <c r="AK181" s="40"/>
      <c r="AN181" s="3" t="s">
        <v>79</v>
      </c>
      <c r="AQ181" s="40"/>
    </row>
    <row r="182" spans="1:43" customFormat="1" ht="15" x14ac:dyDescent="0.25">
      <c r="A182" s="53"/>
      <c r="B182" s="52" t="s">
        <v>80</v>
      </c>
      <c r="C182" s="390" t="s">
        <v>81</v>
      </c>
      <c r="D182" s="390"/>
      <c r="E182" s="390"/>
      <c r="F182" s="54"/>
      <c r="G182" s="55"/>
      <c r="H182" s="55"/>
      <c r="I182" s="55"/>
      <c r="J182" s="56">
        <v>216.69</v>
      </c>
      <c r="K182" s="78">
        <v>0.86250000000000004</v>
      </c>
      <c r="L182" s="56">
        <v>2.2799999999999998</v>
      </c>
      <c r="M182" s="57">
        <v>46.99</v>
      </c>
      <c r="N182" s="73">
        <v>107.14</v>
      </c>
      <c r="AI182" s="39"/>
      <c r="AJ182" s="40"/>
      <c r="AK182" s="40"/>
      <c r="AN182" s="3" t="s">
        <v>81</v>
      </c>
      <c r="AQ182" s="40"/>
    </row>
    <row r="183" spans="1:43" customFormat="1" ht="15" x14ac:dyDescent="0.25">
      <c r="A183" s="53"/>
      <c r="B183" s="52" t="s">
        <v>82</v>
      </c>
      <c r="C183" s="390" t="s">
        <v>83</v>
      </c>
      <c r="D183" s="390"/>
      <c r="E183" s="390"/>
      <c r="F183" s="54"/>
      <c r="G183" s="55"/>
      <c r="H183" s="55"/>
      <c r="I183" s="55"/>
      <c r="J183" s="56">
        <v>447.72</v>
      </c>
      <c r="K183" s="60">
        <v>0</v>
      </c>
      <c r="L183" s="56">
        <v>0</v>
      </c>
      <c r="M183" s="57">
        <v>8.75</v>
      </c>
      <c r="N183" s="63"/>
      <c r="AI183" s="39"/>
      <c r="AJ183" s="40"/>
      <c r="AK183" s="40"/>
      <c r="AN183" s="3" t="s">
        <v>83</v>
      </c>
      <c r="AQ183" s="40"/>
    </row>
    <row r="184" spans="1:43" customFormat="1" ht="15" x14ac:dyDescent="0.25">
      <c r="A184" s="59"/>
      <c r="B184" s="52"/>
      <c r="C184" s="390" t="s">
        <v>65</v>
      </c>
      <c r="D184" s="390"/>
      <c r="E184" s="390"/>
      <c r="F184" s="54" t="s">
        <v>66</v>
      </c>
      <c r="G184" s="60">
        <v>253</v>
      </c>
      <c r="H184" s="78">
        <v>0.79349999999999998</v>
      </c>
      <c r="I184" s="81">
        <v>2.4492170999999998</v>
      </c>
      <c r="J184" s="62"/>
      <c r="K184" s="55"/>
      <c r="L184" s="62"/>
      <c r="M184" s="55"/>
      <c r="N184" s="63"/>
      <c r="AI184" s="39"/>
      <c r="AJ184" s="40"/>
      <c r="AK184" s="40"/>
      <c r="AO184" s="3" t="s">
        <v>65</v>
      </c>
      <c r="AQ184" s="40"/>
    </row>
    <row r="185" spans="1:43" customFormat="1" ht="15" x14ac:dyDescent="0.25">
      <c r="A185" s="59"/>
      <c r="B185" s="52"/>
      <c r="C185" s="390" t="s">
        <v>84</v>
      </c>
      <c r="D185" s="390"/>
      <c r="E185" s="390"/>
      <c r="F185" s="54" t="s">
        <v>66</v>
      </c>
      <c r="G185" s="57">
        <v>16.97</v>
      </c>
      <c r="H185" s="78">
        <v>0.86250000000000004</v>
      </c>
      <c r="I185" s="81">
        <v>0.1785668</v>
      </c>
      <c r="J185" s="62"/>
      <c r="K185" s="55"/>
      <c r="L185" s="62"/>
      <c r="M185" s="55"/>
      <c r="N185" s="63"/>
      <c r="AI185" s="39"/>
      <c r="AJ185" s="40"/>
      <c r="AK185" s="40"/>
      <c r="AO185" s="3" t="s">
        <v>84</v>
      </c>
      <c r="AQ185" s="40"/>
    </row>
    <row r="186" spans="1:43" customFormat="1" ht="15" x14ac:dyDescent="0.25">
      <c r="A186" s="49"/>
      <c r="B186" s="52"/>
      <c r="C186" s="392" t="s">
        <v>67</v>
      </c>
      <c r="D186" s="392"/>
      <c r="E186" s="392"/>
      <c r="F186" s="64"/>
      <c r="G186" s="65"/>
      <c r="H186" s="65"/>
      <c r="I186" s="65"/>
      <c r="J186" s="75">
        <v>4803.07</v>
      </c>
      <c r="K186" s="65"/>
      <c r="L186" s="66">
        <v>43.63</v>
      </c>
      <c r="M186" s="65"/>
      <c r="N186" s="67">
        <v>1447.3</v>
      </c>
      <c r="AI186" s="39"/>
      <c r="AJ186" s="40"/>
      <c r="AK186" s="40"/>
      <c r="AP186" s="3" t="s">
        <v>67</v>
      </c>
      <c r="AQ186" s="40"/>
    </row>
    <row r="187" spans="1:43" customFormat="1" ht="15" x14ac:dyDescent="0.25">
      <c r="A187" s="59"/>
      <c r="B187" s="52"/>
      <c r="C187" s="390" t="s">
        <v>68</v>
      </c>
      <c r="D187" s="390"/>
      <c r="E187" s="390"/>
      <c r="F187" s="54"/>
      <c r="G187" s="55"/>
      <c r="H187" s="55"/>
      <c r="I187" s="55"/>
      <c r="J187" s="62"/>
      <c r="K187" s="55"/>
      <c r="L187" s="56">
        <v>27.63</v>
      </c>
      <c r="M187" s="55"/>
      <c r="N187" s="58">
        <v>1298.3399999999999</v>
      </c>
      <c r="AI187" s="39"/>
      <c r="AJ187" s="40"/>
      <c r="AK187" s="40"/>
      <c r="AO187" s="3" t="s">
        <v>68</v>
      </c>
      <c r="AQ187" s="40"/>
    </row>
    <row r="188" spans="1:43" customFormat="1" ht="23.25" x14ac:dyDescent="0.25">
      <c r="A188" s="59"/>
      <c r="B188" s="52" t="s">
        <v>154</v>
      </c>
      <c r="C188" s="390" t="s">
        <v>155</v>
      </c>
      <c r="D188" s="390"/>
      <c r="E188" s="390"/>
      <c r="F188" s="54" t="s">
        <v>71</v>
      </c>
      <c r="G188" s="60">
        <v>117</v>
      </c>
      <c r="H188" s="55"/>
      <c r="I188" s="60">
        <v>117</v>
      </c>
      <c r="J188" s="62"/>
      <c r="K188" s="55"/>
      <c r="L188" s="56">
        <v>32.33</v>
      </c>
      <c r="M188" s="55"/>
      <c r="N188" s="58">
        <v>1519.06</v>
      </c>
      <c r="AI188" s="39"/>
      <c r="AJ188" s="40"/>
      <c r="AK188" s="40"/>
      <c r="AO188" s="3" t="s">
        <v>155</v>
      </c>
      <c r="AQ188" s="40"/>
    </row>
    <row r="189" spans="1:43" customFormat="1" ht="45" x14ac:dyDescent="0.25">
      <c r="A189" s="59"/>
      <c r="B189" s="52" t="s">
        <v>156</v>
      </c>
      <c r="C189" s="390" t="s">
        <v>157</v>
      </c>
      <c r="D189" s="390"/>
      <c r="E189" s="390"/>
      <c r="F189" s="54" t="s">
        <v>71</v>
      </c>
      <c r="G189" s="60">
        <v>74</v>
      </c>
      <c r="H189" s="57">
        <v>0.85</v>
      </c>
      <c r="I189" s="77">
        <v>62.9</v>
      </c>
      <c r="J189" s="62"/>
      <c r="K189" s="55"/>
      <c r="L189" s="56">
        <v>17.38</v>
      </c>
      <c r="M189" s="55"/>
      <c r="N189" s="73">
        <v>816.66</v>
      </c>
      <c r="AI189" s="39"/>
      <c r="AJ189" s="40"/>
      <c r="AK189" s="40"/>
      <c r="AO189" s="3" t="s">
        <v>157</v>
      </c>
      <c r="AQ189" s="40"/>
    </row>
    <row r="190" spans="1:43" customFormat="1" ht="15" x14ac:dyDescent="0.25">
      <c r="A190" s="68"/>
      <c r="B190" s="69"/>
      <c r="C190" s="391" t="s">
        <v>74</v>
      </c>
      <c r="D190" s="391"/>
      <c r="E190" s="391"/>
      <c r="F190" s="43"/>
      <c r="G190" s="44"/>
      <c r="H190" s="44"/>
      <c r="I190" s="44"/>
      <c r="J190" s="47"/>
      <c r="K190" s="44"/>
      <c r="L190" s="82">
        <v>93.34</v>
      </c>
      <c r="M190" s="65"/>
      <c r="N190" s="71">
        <v>3783.02</v>
      </c>
      <c r="AI190" s="39"/>
      <c r="AJ190" s="40"/>
      <c r="AK190" s="40"/>
      <c r="AQ190" s="40" t="s">
        <v>74</v>
      </c>
    </row>
    <row r="191" spans="1:43" customFormat="1" ht="45.75" x14ac:dyDescent="0.25">
      <c r="A191" s="41" t="s">
        <v>158</v>
      </c>
      <c r="B191" s="42" t="s">
        <v>159</v>
      </c>
      <c r="C191" s="391" t="s">
        <v>160</v>
      </c>
      <c r="D191" s="391"/>
      <c r="E191" s="391"/>
      <c r="F191" s="43" t="s">
        <v>150</v>
      </c>
      <c r="G191" s="44">
        <v>3.2899999999999999E-2</v>
      </c>
      <c r="H191" s="45">
        <v>1</v>
      </c>
      <c r="I191" s="46">
        <v>3.2899999999999999E-2</v>
      </c>
      <c r="J191" s="47"/>
      <c r="K191" s="44"/>
      <c r="L191" s="47"/>
      <c r="M191" s="44"/>
      <c r="N191" s="48"/>
      <c r="AI191" s="39"/>
      <c r="AJ191" s="40"/>
      <c r="AK191" s="40" t="s">
        <v>160</v>
      </c>
      <c r="AQ191" s="40"/>
    </row>
    <row r="192" spans="1:43" customFormat="1" ht="15" x14ac:dyDescent="0.25">
      <c r="A192" s="49"/>
      <c r="B192" s="50"/>
      <c r="C192" s="390" t="s">
        <v>161</v>
      </c>
      <c r="D192" s="390"/>
      <c r="E192" s="390"/>
      <c r="F192" s="390"/>
      <c r="G192" s="390"/>
      <c r="H192" s="390"/>
      <c r="I192" s="390"/>
      <c r="J192" s="390"/>
      <c r="K192" s="390"/>
      <c r="L192" s="390"/>
      <c r="M192" s="390"/>
      <c r="N192" s="393"/>
      <c r="AI192" s="39"/>
      <c r="AJ192" s="40"/>
      <c r="AK192" s="40"/>
      <c r="AL192" s="3" t="s">
        <v>161</v>
      </c>
      <c r="AQ192" s="40"/>
    </row>
    <row r="193" spans="1:43" customFormat="1" ht="22.5" x14ac:dyDescent="0.25">
      <c r="A193" s="51"/>
      <c r="B193" s="52" t="s">
        <v>152</v>
      </c>
      <c r="C193" s="385" t="s">
        <v>153</v>
      </c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94"/>
      <c r="AI193" s="39"/>
      <c r="AJ193" s="40"/>
      <c r="AK193" s="40"/>
      <c r="AM193" s="3" t="s">
        <v>153</v>
      </c>
      <c r="AQ193" s="40"/>
    </row>
    <row r="194" spans="1:43" customFormat="1" ht="23.25" x14ac:dyDescent="0.25">
      <c r="A194" s="51"/>
      <c r="B194" s="52" t="s">
        <v>104</v>
      </c>
      <c r="C194" s="385" t="s">
        <v>105</v>
      </c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94"/>
      <c r="AI194" s="39"/>
      <c r="AJ194" s="40"/>
      <c r="AK194" s="40"/>
      <c r="AM194" s="3" t="s">
        <v>105</v>
      </c>
      <c r="AQ194" s="40"/>
    </row>
    <row r="195" spans="1:43" customFormat="1" ht="68.25" x14ac:dyDescent="0.25">
      <c r="A195" s="51"/>
      <c r="B195" s="52" t="s">
        <v>62</v>
      </c>
      <c r="C195" s="385" t="s">
        <v>63</v>
      </c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94"/>
      <c r="AI195" s="39"/>
      <c r="AJ195" s="40"/>
      <c r="AK195" s="40"/>
      <c r="AM195" s="3" t="s">
        <v>63</v>
      </c>
      <c r="AQ195" s="40"/>
    </row>
    <row r="196" spans="1:43" customFormat="1" ht="15" x14ac:dyDescent="0.25">
      <c r="A196" s="53"/>
      <c r="B196" s="52" t="s">
        <v>57</v>
      </c>
      <c r="C196" s="390" t="s">
        <v>64</v>
      </c>
      <c r="D196" s="390"/>
      <c r="E196" s="390"/>
      <c r="F196" s="54"/>
      <c r="G196" s="55"/>
      <c r="H196" s="55"/>
      <c r="I196" s="55"/>
      <c r="J196" s="72">
        <v>2794.5</v>
      </c>
      <c r="K196" s="78">
        <v>0.79349999999999998</v>
      </c>
      <c r="L196" s="56">
        <v>72.95</v>
      </c>
      <c r="M196" s="57">
        <v>46.99</v>
      </c>
      <c r="N196" s="58">
        <v>3427.92</v>
      </c>
      <c r="AI196" s="39"/>
      <c r="AJ196" s="40"/>
      <c r="AK196" s="40"/>
      <c r="AN196" s="3" t="s">
        <v>64</v>
      </c>
      <c r="AQ196" s="40"/>
    </row>
    <row r="197" spans="1:43" customFormat="1" ht="15" x14ac:dyDescent="0.25">
      <c r="A197" s="53"/>
      <c r="B197" s="52" t="s">
        <v>75</v>
      </c>
      <c r="C197" s="390" t="s">
        <v>79</v>
      </c>
      <c r="D197" s="390"/>
      <c r="E197" s="390"/>
      <c r="F197" s="54"/>
      <c r="G197" s="55"/>
      <c r="H197" s="55"/>
      <c r="I197" s="55"/>
      <c r="J197" s="72">
        <v>2758.1</v>
      </c>
      <c r="K197" s="78">
        <v>0.86250000000000004</v>
      </c>
      <c r="L197" s="56">
        <v>78.260000000000005</v>
      </c>
      <c r="M197" s="57">
        <v>14.01</v>
      </c>
      <c r="N197" s="58">
        <v>1096.42</v>
      </c>
      <c r="AI197" s="39"/>
      <c r="AJ197" s="40"/>
      <c r="AK197" s="40"/>
      <c r="AN197" s="3" t="s">
        <v>79</v>
      </c>
      <c r="AQ197" s="40"/>
    </row>
    <row r="198" spans="1:43" customFormat="1" ht="15" x14ac:dyDescent="0.25">
      <c r="A198" s="53"/>
      <c r="B198" s="52" t="s">
        <v>80</v>
      </c>
      <c r="C198" s="390" t="s">
        <v>81</v>
      </c>
      <c r="D198" s="390"/>
      <c r="E198" s="390"/>
      <c r="F198" s="54"/>
      <c r="G198" s="55"/>
      <c r="H198" s="55"/>
      <c r="I198" s="55"/>
      <c r="J198" s="56">
        <v>363.99</v>
      </c>
      <c r="K198" s="78">
        <v>0.86250000000000004</v>
      </c>
      <c r="L198" s="56">
        <v>10.33</v>
      </c>
      <c r="M198" s="57">
        <v>46.99</v>
      </c>
      <c r="N198" s="73">
        <v>485.41</v>
      </c>
      <c r="AI198" s="39"/>
      <c r="AJ198" s="40"/>
      <c r="AK198" s="40"/>
      <c r="AN198" s="3" t="s">
        <v>81</v>
      </c>
      <c r="AQ198" s="40"/>
    </row>
    <row r="199" spans="1:43" customFormat="1" ht="15" x14ac:dyDescent="0.25">
      <c r="A199" s="53"/>
      <c r="B199" s="52" t="s">
        <v>82</v>
      </c>
      <c r="C199" s="390" t="s">
        <v>83</v>
      </c>
      <c r="D199" s="390"/>
      <c r="E199" s="390"/>
      <c r="F199" s="54"/>
      <c r="G199" s="55"/>
      <c r="H199" s="55"/>
      <c r="I199" s="55"/>
      <c r="J199" s="56">
        <v>682.57</v>
      </c>
      <c r="K199" s="60">
        <v>0</v>
      </c>
      <c r="L199" s="56">
        <v>0</v>
      </c>
      <c r="M199" s="57">
        <v>8.75</v>
      </c>
      <c r="N199" s="63"/>
      <c r="AI199" s="39"/>
      <c r="AJ199" s="40"/>
      <c r="AK199" s="40"/>
      <c r="AN199" s="3" t="s">
        <v>83</v>
      </c>
      <c r="AQ199" s="40"/>
    </row>
    <row r="200" spans="1:43" customFormat="1" ht="15" x14ac:dyDescent="0.25">
      <c r="A200" s="59"/>
      <c r="B200" s="52"/>
      <c r="C200" s="390" t="s">
        <v>65</v>
      </c>
      <c r="D200" s="390"/>
      <c r="E200" s="390"/>
      <c r="F200" s="54" t="s">
        <v>66</v>
      </c>
      <c r="G200" s="60">
        <v>270</v>
      </c>
      <c r="H200" s="78">
        <v>0.79349999999999998</v>
      </c>
      <c r="I200" s="81">
        <v>7.0486605000000004</v>
      </c>
      <c r="J200" s="62"/>
      <c r="K200" s="55"/>
      <c r="L200" s="62"/>
      <c r="M200" s="55"/>
      <c r="N200" s="63"/>
      <c r="AI200" s="39"/>
      <c r="AJ200" s="40"/>
      <c r="AK200" s="40"/>
      <c r="AO200" s="3" t="s">
        <v>65</v>
      </c>
      <c r="AQ200" s="40"/>
    </row>
    <row r="201" spans="1:43" customFormat="1" ht="15" x14ac:dyDescent="0.25">
      <c r="A201" s="59"/>
      <c r="B201" s="52"/>
      <c r="C201" s="390" t="s">
        <v>84</v>
      </c>
      <c r="D201" s="390"/>
      <c r="E201" s="390"/>
      <c r="F201" s="54" t="s">
        <v>66</v>
      </c>
      <c r="G201" s="57">
        <v>28.73</v>
      </c>
      <c r="H201" s="78">
        <v>0.86250000000000004</v>
      </c>
      <c r="I201" s="81">
        <v>0.81524969999999997</v>
      </c>
      <c r="J201" s="62"/>
      <c r="K201" s="55"/>
      <c r="L201" s="62"/>
      <c r="M201" s="55"/>
      <c r="N201" s="63"/>
      <c r="AI201" s="39"/>
      <c r="AJ201" s="40"/>
      <c r="AK201" s="40"/>
      <c r="AO201" s="3" t="s">
        <v>84</v>
      </c>
      <c r="AQ201" s="40"/>
    </row>
    <row r="202" spans="1:43" customFormat="1" ht="15" x14ac:dyDescent="0.25">
      <c r="A202" s="49"/>
      <c r="B202" s="52"/>
      <c r="C202" s="392" t="s">
        <v>67</v>
      </c>
      <c r="D202" s="392"/>
      <c r="E202" s="392"/>
      <c r="F202" s="64"/>
      <c r="G202" s="65"/>
      <c r="H202" s="65"/>
      <c r="I202" s="65"/>
      <c r="J202" s="75">
        <v>6235.17</v>
      </c>
      <c r="K202" s="65"/>
      <c r="L202" s="66">
        <v>151.21</v>
      </c>
      <c r="M202" s="65"/>
      <c r="N202" s="67">
        <v>4524.34</v>
      </c>
      <c r="AI202" s="39"/>
      <c r="AJ202" s="40"/>
      <c r="AK202" s="40"/>
      <c r="AP202" s="3" t="s">
        <v>67</v>
      </c>
      <c r="AQ202" s="40"/>
    </row>
    <row r="203" spans="1:43" customFormat="1" ht="15" x14ac:dyDescent="0.25">
      <c r="A203" s="59"/>
      <c r="B203" s="52"/>
      <c r="C203" s="390" t="s">
        <v>68</v>
      </c>
      <c r="D203" s="390"/>
      <c r="E203" s="390"/>
      <c r="F203" s="54"/>
      <c r="G203" s="55"/>
      <c r="H203" s="55"/>
      <c r="I203" s="55"/>
      <c r="J203" s="62"/>
      <c r="K203" s="55"/>
      <c r="L203" s="56">
        <v>83.28</v>
      </c>
      <c r="M203" s="55"/>
      <c r="N203" s="58">
        <v>3913.33</v>
      </c>
      <c r="AI203" s="39"/>
      <c r="AJ203" s="40"/>
      <c r="AK203" s="40"/>
      <c r="AO203" s="3" t="s">
        <v>68</v>
      </c>
      <c r="AQ203" s="40"/>
    </row>
    <row r="204" spans="1:43" customFormat="1" ht="23.25" x14ac:dyDescent="0.25">
      <c r="A204" s="59"/>
      <c r="B204" s="52" t="s">
        <v>154</v>
      </c>
      <c r="C204" s="390" t="s">
        <v>155</v>
      </c>
      <c r="D204" s="390"/>
      <c r="E204" s="390"/>
      <c r="F204" s="54" t="s">
        <v>71</v>
      </c>
      <c r="G204" s="60">
        <v>117</v>
      </c>
      <c r="H204" s="55"/>
      <c r="I204" s="60">
        <v>117</v>
      </c>
      <c r="J204" s="62"/>
      <c r="K204" s="55"/>
      <c r="L204" s="56">
        <v>97.44</v>
      </c>
      <c r="M204" s="55"/>
      <c r="N204" s="58">
        <v>4578.6000000000004</v>
      </c>
      <c r="AI204" s="39"/>
      <c r="AJ204" s="40"/>
      <c r="AK204" s="40"/>
      <c r="AO204" s="3" t="s">
        <v>155</v>
      </c>
      <c r="AQ204" s="40"/>
    </row>
    <row r="205" spans="1:43" customFormat="1" ht="45" x14ac:dyDescent="0.25">
      <c r="A205" s="59"/>
      <c r="B205" s="52" t="s">
        <v>156</v>
      </c>
      <c r="C205" s="390" t="s">
        <v>157</v>
      </c>
      <c r="D205" s="390"/>
      <c r="E205" s="390"/>
      <c r="F205" s="54" t="s">
        <v>71</v>
      </c>
      <c r="G205" s="60">
        <v>74</v>
      </c>
      <c r="H205" s="57">
        <v>0.85</v>
      </c>
      <c r="I205" s="77">
        <v>62.9</v>
      </c>
      <c r="J205" s="62"/>
      <c r="K205" s="55"/>
      <c r="L205" s="56">
        <v>52.38</v>
      </c>
      <c r="M205" s="55"/>
      <c r="N205" s="58">
        <v>2461.48</v>
      </c>
      <c r="AI205" s="39"/>
      <c r="AJ205" s="40"/>
      <c r="AK205" s="40"/>
      <c r="AO205" s="3" t="s">
        <v>157</v>
      </c>
      <c r="AQ205" s="40"/>
    </row>
    <row r="206" spans="1:43" customFormat="1" ht="15" x14ac:dyDescent="0.25">
      <c r="A206" s="68"/>
      <c r="B206" s="69"/>
      <c r="C206" s="391" t="s">
        <v>74</v>
      </c>
      <c r="D206" s="391"/>
      <c r="E206" s="391"/>
      <c r="F206" s="43"/>
      <c r="G206" s="44"/>
      <c r="H206" s="44"/>
      <c r="I206" s="44"/>
      <c r="J206" s="47"/>
      <c r="K206" s="44"/>
      <c r="L206" s="82">
        <v>301.02999999999997</v>
      </c>
      <c r="M206" s="65"/>
      <c r="N206" s="71">
        <v>11564.42</v>
      </c>
      <c r="AI206" s="39"/>
      <c r="AJ206" s="40"/>
      <c r="AK206" s="40"/>
      <c r="AQ206" s="40" t="s">
        <v>74</v>
      </c>
    </row>
    <row r="207" spans="1:43" customFormat="1" ht="45.75" x14ac:dyDescent="0.25">
      <c r="A207" s="41" t="s">
        <v>162</v>
      </c>
      <c r="B207" s="42" t="s">
        <v>163</v>
      </c>
      <c r="C207" s="391" t="s">
        <v>164</v>
      </c>
      <c r="D207" s="391"/>
      <c r="E207" s="391"/>
      <c r="F207" s="43" t="s">
        <v>150</v>
      </c>
      <c r="G207" s="44">
        <v>1.35E-2</v>
      </c>
      <c r="H207" s="45">
        <v>1</v>
      </c>
      <c r="I207" s="46">
        <v>1.35E-2</v>
      </c>
      <c r="J207" s="47"/>
      <c r="K207" s="44"/>
      <c r="L207" s="47"/>
      <c r="M207" s="44"/>
      <c r="N207" s="48"/>
      <c r="AI207" s="39"/>
      <c r="AJ207" s="40"/>
      <c r="AK207" s="40" t="s">
        <v>164</v>
      </c>
      <c r="AQ207" s="40"/>
    </row>
    <row r="208" spans="1:43" customFormat="1" ht="15" x14ac:dyDescent="0.25">
      <c r="A208" s="49"/>
      <c r="B208" s="50"/>
      <c r="C208" s="390" t="s">
        <v>165</v>
      </c>
      <c r="D208" s="390"/>
      <c r="E208" s="390"/>
      <c r="F208" s="390"/>
      <c r="G208" s="390"/>
      <c r="H208" s="390"/>
      <c r="I208" s="390"/>
      <c r="J208" s="390"/>
      <c r="K208" s="390"/>
      <c r="L208" s="390"/>
      <c r="M208" s="390"/>
      <c r="N208" s="393"/>
      <c r="AI208" s="39"/>
      <c r="AJ208" s="40"/>
      <c r="AK208" s="40"/>
      <c r="AL208" s="3" t="s">
        <v>165</v>
      </c>
      <c r="AQ208" s="40"/>
    </row>
    <row r="209" spans="1:43" customFormat="1" ht="22.5" x14ac:dyDescent="0.25">
      <c r="A209" s="51"/>
      <c r="B209" s="52" t="s">
        <v>152</v>
      </c>
      <c r="C209" s="385" t="s">
        <v>153</v>
      </c>
      <c r="D209" s="385"/>
      <c r="E209" s="385"/>
      <c r="F209" s="385"/>
      <c r="G209" s="385"/>
      <c r="H209" s="385"/>
      <c r="I209" s="385"/>
      <c r="J209" s="385"/>
      <c r="K209" s="385"/>
      <c r="L209" s="385"/>
      <c r="M209" s="385"/>
      <c r="N209" s="394"/>
      <c r="AI209" s="39"/>
      <c r="AJ209" s="40"/>
      <c r="AK209" s="40"/>
      <c r="AM209" s="3" t="s">
        <v>153</v>
      </c>
      <c r="AQ209" s="40"/>
    </row>
    <row r="210" spans="1:43" customFormat="1" ht="23.25" x14ac:dyDescent="0.25">
      <c r="A210" s="51"/>
      <c r="B210" s="52" t="s">
        <v>104</v>
      </c>
      <c r="C210" s="385" t="s">
        <v>105</v>
      </c>
      <c r="D210" s="385"/>
      <c r="E210" s="385"/>
      <c r="F210" s="385"/>
      <c r="G210" s="385"/>
      <c r="H210" s="385"/>
      <c r="I210" s="385"/>
      <c r="J210" s="385"/>
      <c r="K210" s="385"/>
      <c r="L210" s="385"/>
      <c r="M210" s="385"/>
      <c r="N210" s="394"/>
      <c r="AI210" s="39"/>
      <c r="AJ210" s="40"/>
      <c r="AK210" s="40"/>
      <c r="AM210" s="3" t="s">
        <v>105</v>
      </c>
      <c r="AQ210" s="40"/>
    </row>
    <row r="211" spans="1:43" customFormat="1" ht="68.25" x14ac:dyDescent="0.25">
      <c r="A211" s="51"/>
      <c r="B211" s="52" t="s">
        <v>62</v>
      </c>
      <c r="C211" s="385" t="s">
        <v>63</v>
      </c>
      <c r="D211" s="385"/>
      <c r="E211" s="385"/>
      <c r="F211" s="385"/>
      <c r="G211" s="385"/>
      <c r="H211" s="385"/>
      <c r="I211" s="385"/>
      <c r="J211" s="385"/>
      <c r="K211" s="385"/>
      <c r="L211" s="385"/>
      <c r="M211" s="385"/>
      <c r="N211" s="394"/>
      <c r="AI211" s="39"/>
      <c r="AJ211" s="40"/>
      <c r="AK211" s="40"/>
      <c r="AM211" s="3" t="s">
        <v>63</v>
      </c>
      <c r="AQ211" s="40"/>
    </row>
    <row r="212" spans="1:43" customFormat="1" ht="15" x14ac:dyDescent="0.25">
      <c r="A212" s="53"/>
      <c r="B212" s="52" t="s">
        <v>57</v>
      </c>
      <c r="C212" s="390" t="s">
        <v>64</v>
      </c>
      <c r="D212" s="390"/>
      <c r="E212" s="390"/>
      <c r="F212" s="54"/>
      <c r="G212" s="55"/>
      <c r="H212" s="55"/>
      <c r="I212" s="55"/>
      <c r="J212" s="72">
        <v>3726</v>
      </c>
      <c r="K212" s="78">
        <v>0.79349999999999998</v>
      </c>
      <c r="L212" s="56">
        <v>39.909999999999997</v>
      </c>
      <c r="M212" s="57">
        <v>46.99</v>
      </c>
      <c r="N212" s="58">
        <v>1875.37</v>
      </c>
      <c r="AI212" s="39"/>
      <c r="AJ212" s="40"/>
      <c r="AK212" s="40"/>
      <c r="AN212" s="3" t="s">
        <v>64</v>
      </c>
      <c r="AQ212" s="40"/>
    </row>
    <row r="213" spans="1:43" customFormat="1" ht="15" x14ac:dyDescent="0.25">
      <c r="A213" s="53"/>
      <c r="B213" s="52" t="s">
        <v>75</v>
      </c>
      <c r="C213" s="390" t="s">
        <v>79</v>
      </c>
      <c r="D213" s="390"/>
      <c r="E213" s="390"/>
      <c r="F213" s="54"/>
      <c r="G213" s="55"/>
      <c r="H213" s="55"/>
      <c r="I213" s="55"/>
      <c r="J213" s="72">
        <v>5767.29</v>
      </c>
      <c r="K213" s="78">
        <v>0.86250000000000004</v>
      </c>
      <c r="L213" s="56">
        <v>67.150000000000006</v>
      </c>
      <c r="M213" s="57">
        <v>14.01</v>
      </c>
      <c r="N213" s="73">
        <v>940.77</v>
      </c>
      <c r="AI213" s="39"/>
      <c r="AJ213" s="40"/>
      <c r="AK213" s="40"/>
      <c r="AN213" s="3" t="s">
        <v>79</v>
      </c>
      <c r="AQ213" s="40"/>
    </row>
    <row r="214" spans="1:43" customFormat="1" ht="15" x14ac:dyDescent="0.25">
      <c r="A214" s="53"/>
      <c r="B214" s="52" t="s">
        <v>80</v>
      </c>
      <c r="C214" s="390" t="s">
        <v>81</v>
      </c>
      <c r="D214" s="390"/>
      <c r="E214" s="390"/>
      <c r="F214" s="54"/>
      <c r="G214" s="55"/>
      <c r="H214" s="55"/>
      <c r="I214" s="55"/>
      <c r="J214" s="56">
        <v>687.4</v>
      </c>
      <c r="K214" s="78">
        <v>0.86250000000000004</v>
      </c>
      <c r="L214" s="56">
        <v>8</v>
      </c>
      <c r="M214" s="57">
        <v>46.99</v>
      </c>
      <c r="N214" s="73">
        <v>375.92</v>
      </c>
      <c r="AI214" s="39"/>
      <c r="AJ214" s="40"/>
      <c r="AK214" s="40"/>
      <c r="AN214" s="3" t="s">
        <v>81</v>
      </c>
      <c r="AQ214" s="40"/>
    </row>
    <row r="215" spans="1:43" customFormat="1" ht="15" x14ac:dyDescent="0.25">
      <c r="A215" s="53"/>
      <c r="B215" s="52" t="s">
        <v>82</v>
      </c>
      <c r="C215" s="390" t="s">
        <v>83</v>
      </c>
      <c r="D215" s="390"/>
      <c r="E215" s="390"/>
      <c r="F215" s="54"/>
      <c r="G215" s="55"/>
      <c r="H215" s="55"/>
      <c r="I215" s="55"/>
      <c r="J215" s="72">
        <v>2012.84</v>
      </c>
      <c r="K215" s="60">
        <v>0</v>
      </c>
      <c r="L215" s="56">
        <v>0</v>
      </c>
      <c r="M215" s="57">
        <v>8.75</v>
      </c>
      <c r="N215" s="63"/>
      <c r="AI215" s="39"/>
      <c r="AJ215" s="40"/>
      <c r="AK215" s="40"/>
      <c r="AN215" s="3" t="s">
        <v>83</v>
      </c>
      <c r="AQ215" s="40"/>
    </row>
    <row r="216" spans="1:43" customFormat="1" ht="15" x14ac:dyDescent="0.25">
      <c r="A216" s="59"/>
      <c r="B216" s="52"/>
      <c r="C216" s="390" t="s">
        <v>65</v>
      </c>
      <c r="D216" s="390"/>
      <c r="E216" s="390"/>
      <c r="F216" s="54" t="s">
        <v>66</v>
      </c>
      <c r="G216" s="60">
        <v>360</v>
      </c>
      <c r="H216" s="78">
        <v>0.79349999999999998</v>
      </c>
      <c r="I216" s="61">
        <v>3.8564099999999999</v>
      </c>
      <c r="J216" s="62"/>
      <c r="K216" s="55"/>
      <c r="L216" s="62"/>
      <c r="M216" s="55"/>
      <c r="N216" s="63"/>
      <c r="AI216" s="39"/>
      <c r="AJ216" s="40"/>
      <c r="AK216" s="40"/>
      <c r="AO216" s="3" t="s">
        <v>65</v>
      </c>
      <c r="AQ216" s="40"/>
    </row>
    <row r="217" spans="1:43" customFormat="1" ht="15" x14ac:dyDescent="0.25">
      <c r="A217" s="59"/>
      <c r="B217" s="52"/>
      <c r="C217" s="390" t="s">
        <v>84</v>
      </c>
      <c r="D217" s="390"/>
      <c r="E217" s="390"/>
      <c r="F217" s="54" t="s">
        <v>66</v>
      </c>
      <c r="G217" s="57">
        <v>52.86</v>
      </c>
      <c r="H217" s="78">
        <v>0.86250000000000004</v>
      </c>
      <c r="I217" s="81">
        <v>0.61548860000000005</v>
      </c>
      <c r="J217" s="62"/>
      <c r="K217" s="55"/>
      <c r="L217" s="62"/>
      <c r="M217" s="55"/>
      <c r="N217" s="63"/>
      <c r="AI217" s="39"/>
      <c r="AJ217" s="40"/>
      <c r="AK217" s="40"/>
      <c r="AO217" s="3" t="s">
        <v>84</v>
      </c>
      <c r="AQ217" s="40"/>
    </row>
    <row r="218" spans="1:43" customFormat="1" ht="15" x14ac:dyDescent="0.25">
      <c r="A218" s="49"/>
      <c r="B218" s="52"/>
      <c r="C218" s="392" t="s">
        <v>67</v>
      </c>
      <c r="D218" s="392"/>
      <c r="E218" s="392"/>
      <c r="F218" s="64"/>
      <c r="G218" s="65"/>
      <c r="H218" s="65"/>
      <c r="I218" s="65"/>
      <c r="J218" s="75">
        <v>11506.13</v>
      </c>
      <c r="K218" s="65"/>
      <c r="L218" s="66">
        <v>107.06</v>
      </c>
      <c r="M218" s="65"/>
      <c r="N218" s="67">
        <v>2816.14</v>
      </c>
      <c r="AI218" s="39"/>
      <c r="AJ218" s="40"/>
      <c r="AK218" s="40"/>
      <c r="AP218" s="3" t="s">
        <v>67</v>
      </c>
      <c r="AQ218" s="40"/>
    </row>
    <row r="219" spans="1:43" customFormat="1" ht="15" x14ac:dyDescent="0.25">
      <c r="A219" s="59"/>
      <c r="B219" s="52"/>
      <c r="C219" s="390" t="s">
        <v>68</v>
      </c>
      <c r="D219" s="390"/>
      <c r="E219" s="390"/>
      <c r="F219" s="54"/>
      <c r="G219" s="55"/>
      <c r="H219" s="55"/>
      <c r="I219" s="55"/>
      <c r="J219" s="62"/>
      <c r="K219" s="55"/>
      <c r="L219" s="56">
        <v>47.91</v>
      </c>
      <c r="M219" s="55"/>
      <c r="N219" s="58">
        <v>2251.29</v>
      </c>
      <c r="AI219" s="39"/>
      <c r="AJ219" s="40"/>
      <c r="AK219" s="40"/>
      <c r="AO219" s="3" t="s">
        <v>68</v>
      </c>
      <c r="AQ219" s="40"/>
    </row>
    <row r="220" spans="1:43" customFormat="1" ht="23.25" x14ac:dyDescent="0.25">
      <c r="A220" s="59"/>
      <c r="B220" s="52" t="s">
        <v>154</v>
      </c>
      <c r="C220" s="390" t="s">
        <v>155</v>
      </c>
      <c r="D220" s="390"/>
      <c r="E220" s="390"/>
      <c r="F220" s="54" t="s">
        <v>71</v>
      </c>
      <c r="G220" s="60">
        <v>117</v>
      </c>
      <c r="H220" s="55"/>
      <c r="I220" s="60">
        <v>117</v>
      </c>
      <c r="J220" s="62"/>
      <c r="K220" s="55"/>
      <c r="L220" s="56">
        <v>56.05</v>
      </c>
      <c r="M220" s="55"/>
      <c r="N220" s="58">
        <v>2634.01</v>
      </c>
      <c r="AI220" s="39"/>
      <c r="AJ220" s="40"/>
      <c r="AK220" s="40"/>
      <c r="AO220" s="3" t="s">
        <v>155</v>
      </c>
      <c r="AQ220" s="40"/>
    </row>
    <row r="221" spans="1:43" customFormat="1" ht="45" x14ac:dyDescent="0.25">
      <c r="A221" s="59"/>
      <c r="B221" s="52" t="s">
        <v>156</v>
      </c>
      <c r="C221" s="390" t="s">
        <v>157</v>
      </c>
      <c r="D221" s="390"/>
      <c r="E221" s="390"/>
      <c r="F221" s="54" t="s">
        <v>71</v>
      </c>
      <c r="G221" s="60">
        <v>74</v>
      </c>
      <c r="H221" s="57">
        <v>0.85</v>
      </c>
      <c r="I221" s="77">
        <v>62.9</v>
      </c>
      <c r="J221" s="62"/>
      <c r="K221" s="55"/>
      <c r="L221" s="56">
        <v>30.14</v>
      </c>
      <c r="M221" s="55"/>
      <c r="N221" s="58">
        <v>1416.06</v>
      </c>
      <c r="AI221" s="39"/>
      <c r="AJ221" s="40"/>
      <c r="AK221" s="40"/>
      <c r="AO221" s="3" t="s">
        <v>157</v>
      </c>
      <c r="AQ221" s="40"/>
    </row>
    <row r="222" spans="1:43" customFormat="1" ht="15" x14ac:dyDescent="0.25">
      <c r="A222" s="68"/>
      <c r="B222" s="69"/>
      <c r="C222" s="391" t="s">
        <v>74</v>
      </c>
      <c r="D222" s="391"/>
      <c r="E222" s="391"/>
      <c r="F222" s="43"/>
      <c r="G222" s="44"/>
      <c r="H222" s="44"/>
      <c r="I222" s="44"/>
      <c r="J222" s="47"/>
      <c r="K222" s="44"/>
      <c r="L222" s="82">
        <v>193.25</v>
      </c>
      <c r="M222" s="65"/>
      <c r="N222" s="71">
        <v>6866.21</v>
      </c>
      <c r="AI222" s="39"/>
      <c r="AJ222" s="40"/>
      <c r="AK222" s="40"/>
      <c r="AQ222" s="40" t="s">
        <v>74</v>
      </c>
    </row>
    <row r="223" spans="1:43" customFormat="1" ht="45.75" x14ac:dyDescent="0.25">
      <c r="A223" s="41" t="s">
        <v>166</v>
      </c>
      <c r="B223" s="42" t="s">
        <v>167</v>
      </c>
      <c r="C223" s="391" t="s">
        <v>168</v>
      </c>
      <c r="D223" s="391"/>
      <c r="E223" s="391"/>
      <c r="F223" s="43" t="s">
        <v>150</v>
      </c>
      <c r="G223" s="44">
        <v>6.5199999999999998E-3</v>
      </c>
      <c r="H223" s="45">
        <v>1</v>
      </c>
      <c r="I223" s="84">
        <v>6.5199999999999998E-3</v>
      </c>
      <c r="J223" s="47"/>
      <c r="K223" s="44"/>
      <c r="L223" s="47"/>
      <c r="M223" s="44"/>
      <c r="N223" s="48"/>
      <c r="AI223" s="39"/>
      <c r="AJ223" s="40"/>
      <c r="AK223" s="40" t="s">
        <v>168</v>
      </c>
      <c r="AQ223" s="40"/>
    </row>
    <row r="224" spans="1:43" customFormat="1" ht="15" x14ac:dyDescent="0.25">
      <c r="A224" s="49"/>
      <c r="B224" s="50"/>
      <c r="C224" s="390" t="s">
        <v>169</v>
      </c>
      <c r="D224" s="390"/>
      <c r="E224" s="390"/>
      <c r="F224" s="390"/>
      <c r="G224" s="390"/>
      <c r="H224" s="390"/>
      <c r="I224" s="390"/>
      <c r="J224" s="390"/>
      <c r="K224" s="390"/>
      <c r="L224" s="390"/>
      <c r="M224" s="390"/>
      <c r="N224" s="393"/>
      <c r="AI224" s="39"/>
      <c r="AJ224" s="40"/>
      <c r="AK224" s="40"/>
      <c r="AL224" s="3" t="s">
        <v>169</v>
      </c>
      <c r="AQ224" s="40"/>
    </row>
    <row r="225" spans="1:43" customFormat="1" ht="22.5" x14ac:dyDescent="0.25">
      <c r="A225" s="51"/>
      <c r="B225" s="52" t="s">
        <v>152</v>
      </c>
      <c r="C225" s="385" t="s">
        <v>153</v>
      </c>
      <c r="D225" s="385"/>
      <c r="E225" s="385"/>
      <c r="F225" s="385"/>
      <c r="G225" s="385"/>
      <c r="H225" s="385"/>
      <c r="I225" s="385"/>
      <c r="J225" s="385"/>
      <c r="K225" s="385"/>
      <c r="L225" s="385"/>
      <c r="M225" s="385"/>
      <c r="N225" s="394"/>
      <c r="AI225" s="39"/>
      <c r="AJ225" s="40"/>
      <c r="AK225" s="40"/>
      <c r="AM225" s="3" t="s">
        <v>153</v>
      </c>
      <c r="AQ225" s="40"/>
    </row>
    <row r="226" spans="1:43" customFormat="1" ht="23.25" x14ac:dyDescent="0.25">
      <c r="A226" s="51"/>
      <c r="B226" s="52" t="s">
        <v>104</v>
      </c>
      <c r="C226" s="385" t="s">
        <v>105</v>
      </c>
      <c r="D226" s="385"/>
      <c r="E226" s="385"/>
      <c r="F226" s="385"/>
      <c r="G226" s="385"/>
      <c r="H226" s="385"/>
      <c r="I226" s="385"/>
      <c r="J226" s="385"/>
      <c r="K226" s="385"/>
      <c r="L226" s="385"/>
      <c r="M226" s="385"/>
      <c r="N226" s="394"/>
      <c r="AI226" s="39"/>
      <c r="AJ226" s="40"/>
      <c r="AK226" s="40"/>
      <c r="AM226" s="3" t="s">
        <v>105</v>
      </c>
      <c r="AQ226" s="40"/>
    </row>
    <row r="227" spans="1:43" customFormat="1" ht="68.25" x14ac:dyDescent="0.25">
      <c r="A227" s="51"/>
      <c r="B227" s="52" t="s">
        <v>62</v>
      </c>
      <c r="C227" s="385" t="s">
        <v>63</v>
      </c>
      <c r="D227" s="385"/>
      <c r="E227" s="385"/>
      <c r="F227" s="385"/>
      <c r="G227" s="385"/>
      <c r="H227" s="385"/>
      <c r="I227" s="385"/>
      <c r="J227" s="385"/>
      <c r="K227" s="385"/>
      <c r="L227" s="385"/>
      <c r="M227" s="385"/>
      <c r="N227" s="394"/>
      <c r="AI227" s="39"/>
      <c r="AJ227" s="40"/>
      <c r="AK227" s="40"/>
      <c r="AM227" s="3" t="s">
        <v>63</v>
      </c>
      <c r="AQ227" s="40"/>
    </row>
    <row r="228" spans="1:43" customFormat="1" ht="15" x14ac:dyDescent="0.25">
      <c r="A228" s="53"/>
      <c r="B228" s="52" t="s">
        <v>57</v>
      </c>
      <c r="C228" s="390" t="s">
        <v>64</v>
      </c>
      <c r="D228" s="390"/>
      <c r="E228" s="390"/>
      <c r="F228" s="54"/>
      <c r="G228" s="55"/>
      <c r="H228" s="55"/>
      <c r="I228" s="55"/>
      <c r="J228" s="72">
        <v>3891.6</v>
      </c>
      <c r="K228" s="78">
        <v>0.79349999999999998</v>
      </c>
      <c r="L228" s="56">
        <v>20.13</v>
      </c>
      <c r="M228" s="57">
        <v>46.99</v>
      </c>
      <c r="N228" s="73">
        <v>945.91</v>
      </c>
      <c r="AI228" s="39"/>
      <c r="AJ228" s="40"/>
      <c r="AK228" s="40"/>
      <c r="AN228" s="3" t="s">
        <v>64</v>
      </c>
      <c r="AQ228" s="40"/>
    </row>
    <row r="229" spans="1:43" customFormat="1" ht="15" x14ac:dyDescent="0.25">
      <c r="A229" s="53"/>
      <c r="B229" s="52" t="s">
        <v>75</v>
      </c>
      <c r="C229" s="390" t="s">
        <v>79</v>
      </c>
      <c r="D229" s="390"/>
      <c r="E229" s="390"/>
      <c r="F229" s="54"/>
      <c r="G229" s="55"/>
      <c r="H229" s="55"/>
      <c r="I229" s="55"/>
      <c r="J229" s="72">
        <v>12813.74</v>
      </c>
      <c r="K229" s="78">
        <v>0.86250000000000004</v>
      </c>
      <c r="L229" s="56">
        <v>72.06</v>
      </c>
      <c r="M229" s="57">
        <v>14.01</v>
      </c>
      <c r="N229" s="58">
        <v>1009.56</v>
      </c>
      <c r="AI229" s="39"/>
      <c r="AJ229" s="40"/>
      <c r="AK229" s="40"/>
      <c r="AN229" s="3" t="s">
        <v>79</v>
      </c>
      <c r="AQ229" s="40"/>
    </row>
    <row r="230" spans="1:43" customFormat="1" ht="15" x14ac:dyDescent="0.25">
      <c r="A230" s="53"/>
      <c r="B230" s="52" t="s">
        <v>80</v>
      </c>
      <c r="C230" s="390" t="s">
        <v>81</v>
      </c>
      <c r="D230" s="390"/>
      <c r="E230" s="390"/>
      <c r="F230" s="54"/>
      <c r="G230" s="55"/>
      <c r="H230" s="55"/>
      <c r="I230" s="55"/>
      <c r="J230" s="72">
        <v>1431.7</v>
      </c>
      <c r="K230" s="78">
        <v>0.86250000000000004</v>
      </c>
      <c r="L230" s="56">
        <v>8.0500000000000007</v>
      </c>
      <c r="M230" s="57">
        <v>46.99</v>
      </c>
      <c r="N230" s="73">
        <v>378.27</v>
      </c>
      <c r="AI230" s="39"/>
      <c r="AJ230" s="40"/>
      <c r="AK230" s="40"/>
      <c r="AN230" s="3" t="s">
        <v>81</v>
      </c>
      <c r="AQ230" s="40"/>
    </row>
    <row r="231" spans="1:43" customFormat="1" ht="15" x14ac:dyDescent="0.25">
      <c r="A231" s="53"/>
      <c r="B231" s="52" t="s">
        <v>82</v>
      </c>
      <c r="C231" s="390" t="s">
        <v>83</v>
      </c>
      <c r="D231" s="390"/>
      <c r="E231" s="390"/>
      <c r="F231" s="54"/>
      <c r="G231" s="55"/>
      <c r="H231" s="55"/>
      <c r="I231" s="55"/>
      <c r="J231" s="72">
        <v>2849.58</v>
      </c>
      <c r="K231" s="60">
        <v>0</v>
      </c>
      <c r="L231" s="56">
        <v>0</v>
      </c>
      <c r="M231" s="57">
        <v>8.75</v>
      </c>
      <c r="N231" s="63"/>
      <c r="AI231" s="39"/>
      <c r="AJ231" s="40"/>
      <c r="AK231" s="40"/>
      <c r="AN231" s="3" t="s">
        <v>83</v>
      </c>
      <c r="AQ231" s="40"/>
    </row>
    <row r="232" spans="1:43" customFormat="1" ht="15" x14ac:dyDescent="0.25">
      <c r="A232" s="59"/>
      <c r="B232" s="52"/>
      <c r="C232" s="390" t="s">
        <v>65</v>
      </c>
      <c r="D232" s="390"/>
      <c r="E232" s="390"/>
      <c r="F232" s="54" t="s">
        <v>66</v>
      </c>
      <c r="G232" s="60">
        <v>376</v>
      </c>
      <c r="H232" s="78">
        <v>0.79349999999999998</v>
      </c>
      <c r="I232" s="81">
        <v>1.9452811000000001</v>
      </c>
      <c r="J232" s="62"/>
      <c r="K232" s="55"/>
      <c r="L232" s="62"/>
      <c r="M232" s="55"/>
      <c r="N232" s="63"/>
      <c r="AI232" s="39"/>
      <c r="AJ232" s="40"/>
      <c r="AK232" s="40"/>
      <c r="AO232" s="3" t="s">
        <v>65</v>
      </c>
      <c r="AQ232" s="40"/>
    </row>
    <row r="233" spans="1:43" customFormat="1" ht="15" x14ac:dyDescent="0.25">
      <c r="A233" s="59"/>
      <c r="B233" s="52"/>
      <c r="C233" s="390" t="s">
        <v>84</v>
      </c>
      <c r="D233" s="390"/>
      <c r="E233" s="390"/>
      <c r="F233" s="54" t="s">
        <v>66</v>
      </c>
      <c r="G233" s="57">
        <v>108.85</v>
      </c>
      <c r="H233" s="78">
        <v>0.86250000000000004</v>
      </c>
      <c r="I233" s="80">
        <v>0.61211800000000005</v>
      </c>
      <c r="J233" s="62"/>
      <c r="K233" s="55"/>
      <c r="L233" s="62"/>
      <c r="M233" s="55"/>
      <c r="N233" s="63"/>
      <c r="AI233" s="39"/>
      <c r="AJ233" s="40"/>
      <c r="AK233" s="40"/>
      <c r="AO233" s="3" t="s">
        <v>84</v>
      </c>
      <c r="AQ233" s="40"/>
    </row>
    <row r="234" spans="1:43" customFormat="1" ht="15" x14ac:dyDescent="0.25">
      <c r="A234" s="49"/>
      <c r="B234" s="52"/>
      <c r="C234" s="392" t="s">
        <v>67</v>
      </c>
      <c r="D234" s="392"/>
      <c r="E234" s="392"/>
      <c r="F234" s="64"/>
      <c r="G234" s="65"/>
      <c r="H234" s="65"/>
      <c r="I234" s="65"/>
      <c r="J234" s="75">
        <v>19554.919999999998</v>
      </c>
      <c r="K234" s="65"/>
      <c r="L234" s="66">
        <v>92.19</v>
      </c>
      <c r="M234" s="65"/>
      <c r="N234" s="67">
        <v>1955.47</v>
      </c>
      <c r="AI234" s="39"/>
      <c r="AJ234" s="40"/>
      <c r="AK234" s="40"/>
      <c r="AP234" s="3" t="s">
        <v>67</v>
      </c>
      <c r="AQ234" s="40"/>
    </row>
    <row r="235" spans="1:43" customFormat="1" ht="15" x14ac:dyDescent="0.25">
      <c r="A235" s="59"/>
      <c r="B235" s="52"/>
      <c r="C235" s="390" t="s">
        <v>68</v>
      </c>
      <c r="D235" s="390"/>
      <c r="E235" s="390"/>
      <c r="F235" s="54"/>
      <c r="G235" s="55"/>
      <c r="H235" s="55"/>
      <c r="I235" s="55"/>
      <c r="J235" s="62"/>
      <c r="K235" s="55"/>
      <c r="L235" s="56">
        <v>28.18</v>
      </c>
      <c r="M235" s="55"/>
      <c r="N235" s="58">
        <v>1324.18</v>
      </c>
      <c r="AI235" s="39"/>
      <c r="AJ235" s="40"/>
      <c r="AK235" s="40"/>
      <c r="AO235" s="3" t="s">
        <v>68</v>
      </c>
      <c r="AQ235" s="40"/>
    </row>
    <row r="236" spans="1:43" customFormat="1" ht="23.25" x14ac:dyDescent="0.25">
      <c r="A236" s="59"/>
      <c r="B236" s="52" t="s">
        <v>154</v>
      </c>
      <c r="C236" s="390" t="s">
        <v>155</v>
      </c>
      <c r="D236" s="390"/>
      <c r="E236" s="390"/>
      <c r="F236" s="54" t="s">
        <v>71</v>
      </c>
      <c r="G236" s="60">
        <v>117</v>
      </c>
      <c r="H236" s="55"/>
      <c r="I236" s="60">
        <v>117</v>
      </c>
      <c r="J236" s="62"/>
      <c r="K236" s="55"/>
      <c r="L236" s="56">
        <v>32.97</v>
      </c>
      <c r="M236" s="55"/>
      <c r="N236" s="58">
        <v>1549.29</v>
      </c>
      <c r="AI236" s="39"/>
      <c r="AJ236" s="40"/>
      <c r="AK236" s="40"/>
      <c r="AO236" s="3" t="s">
        <v>155</v>
      </c>
      <c r="AQ236" s="40"/>
    </row>
    <row r="237" spans="1:43" customFormat="1" ht="45" x14ac:dyDescent="0.25">
      <c r="A237" s="59"/>
      <c r="B237" s="52" t="s">
        <v>156</v>
      </c>
      <c r="C237" s="390" t="s">
        <v>157</v>
      </c>
      <c r="D237" s="390"/>
      <c r="E237" s="390"/>
      <c r="F237" s="54" t="s">
        <v>71</v>
      </c>
      <c r="G237" s="60">
        <v>74</v>
      </c>
      <c r="H237" s="57">
        <v>0.85</v>
      </c>
      <c r="I237" s="77">
        <v>62.9</v>
      </c>
      <c r="J237" s="62"/>
      <c r="K237" s="55"/>
      <c r="L237" s="56">
        <v>17.73</v>
      </c>
      <c r="M237" s="55"/>
      <c r="N237" s="73">
        <v>832.91</v>
      </c>
      <c r="AI237" s="39"/>
      <c r="AJ237" s="40"/>
      <c r="AK237" s="40"/>
      <c r="AO237" s="3" t="s">
        <v>157</v>
      </c>
      <c r="AQ237" s="40"/>
    </row>
    <row r="238" spans="1:43" customFormat="1" ht="15" x14ac:dyDescent="0.25">
      <c r="A238" s="68"/>
      <c r="B238" s="69"/>
      <c r="C238" s="391" t="s">
        <v>74</v>
      </c>
      <c r="D238" s="391"/>
      <c r="E238" s="391"/>
      <c r="F238" s="43"/>
      <c r="G238" s="44"/>
      <c r="H238" s="44"/>
      <c r="I238" s="44"/>
      <c r="J238" s="47"/>
      <c r="K238" s="44"/>
      <c r="L238" s="82">
        <v>142.88999999999999</v>
      </c>
      <c r="M238" s="65"/>
      <c r="N238" s="71">
        <v>4337.67</v>
      </c>
      <c r="AI238" s="39"/>
      <c r="AJ238" s="40"/>
      <c r="AK238" s="40"/>
      <c r="AQ238" s="40" t="s">
        <v>74</v>
      </c>
    </row>
    <row r="239" spans="1:43" customFormat="1" ht="57" x14ac:dyDescent="0.25">
      <c r="A239" s="41" t="s">
        <v>170</v>
      </c>
      <c r="B239" s="42" t="s">
        <v>167</v>
      </c>
      <c r="C239" s="391" t="s">
        <v>171</v>
      </c>
      <c r="D239" s="391"/>
      <c r="E239" s="391"/>
      <c r="F239" s="43" t="s">
        <v>150</v>
      </c>
      <c r="G239" s="44">
        <v>0.04</v>
      </c>
      <c r="H239" s="45">
        <v>1</v>
      </c>
      <c r="I239" s="76">
        <v>0.04</v>
      </c>
      <c r="J239" s="47"/>
      <c r="K239" s="44"/>
      <c r="L239" s="47"/>
      <c r="M239" s="44"/>
      <c r="N239" s="48"/>
      <c r="AI239" s="39"/>
      <c r="AJ239" s="40"/>
      <c r="AK239" s="40" t="s">
        <v>171</v>
      </c>
      <c r="AQ239" s="40"/>
    </row>
    <row r="240" spans="1:43" customFormat="1" ht="15" x14ac:dyDescent="0.25">
      <c r="A240" s="49"/>
      <c r="B240" s="50"/>
      <c r="C240" s="390" t="s">
        <v>172</v>
      </c>
      <c r="D240" s="390"/>
      <c r="E240" s="390"/>
      <c r="F240" s="390"/>
      <c r="G240" s="390"/>
      <c r="H240" s="390"/>
      <c r="I240" s="390"/>
      <c r="J240" s="390"/>
      <c r="K240" s="390"/>
      <c r="L240" s="390"/>
      <c r="M240" s="390"/>
      <c r="N240" s="393"/>
      <c r="AI240" s="39"/>
      <c r="AJ240" s="40"/>
      <c r="AK240" s="40"/>
      <c r="AL240" s="3" t="s">
        <v>172</v>
      </c>
      <c r="AQ240" s="40"/>
    </row>
    <row r="241" spans="1:43" customFormat="1" ht="22.5" x14ac:dyDescent="0.25">
      <c r="A241" s="51"/>
      <c r="B241" s="52" t="s">
        <v>152</v>
      </c>
      <c r="C241" s="385" t="s">
        <v>153</v>
      </c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94"/>
      <c r="AI241" s="39"/>
      <c r="AJ241" s="40"/>
      <c r="AK241" s="40"/>
      <c r="AM241" s="3" t="s">
        <v>153</v>
      </c>
      <c r="AQ241" s="40"/>
    </row>
    <row r="242" spans="1:43" customFormat="1" ht="23.25" x14ac:dyDescent="0.25">
      <c r="A242" s="51"/>
      <c r="B242" s="52" t="s">
        <v>104</v>
      </c>
      <c r="C242" s="385" t="s">
        <v>105</v>
      </c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94"/>
      <c r="AI242" s="39"/>
      <c r="AJ242" s="40"/>
      <c r="AK242" s="40"/>
      <c r="AM242" s="3" t="s">
        <v>105</v>
      </c>
      <c r="AQ242" s="40"/>
    </row>
    <row r="243" spans="1:43" customFormat="1" ht="68.25" x14ac:dyDescent="0.25">
      <c r="A243" s="51"/>
      <c r="B243" s="52" t="s">
        <v>62</v>
      </c>
      <c r="C243" s="385" t="s">
        <v>63</v>
      </c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94"/>
      <c r="AI243" s="39"/>
      <c r="AJ243" s="40"/>
      <c r="AK243" s="40"/>
      <c r="AM243" s="3" t="s">
        <v>63</v>
      </c>
      <c r="AQ243" s="40"/>
    </row>
    <row r="244" spans="1:43" customFormat="1" ht="15" x14ac:dyDescent="0.25">
      <c r="A244" s="53"/>
      <c r="B244" s="52" t="s">
        <v>57</v>
      </c>
      <c r="C244" s="390" t="s">
        <v>64</v>
      </c>
      <c r="D244" s="390"/>
      <c r="E244" s="390"/>
      <c r="F244" s="54"/>
      <c r="G244" s="55"/>
      <c r="H244" s="55"/>
      <c r="I244" s="55"/>
      <c r="J244" s="72">
        <v>3891.6</v>
      </c>
      <c r="K244" s="78">
        <v>0.79349999999999998</v>
      </c>
      <c r="L244" s="56">
        <v>123.52</v>
      </c>
      <c r="M244" s="57">
        <v>46.99</v>
      </c>
      <c r="N244" s="58">
        <v>5804.2</v>
      </c>
      <c r="AI244" s="39"/>
      <c r="AJ244" s="40"/>
      <c r="AK244" s="40"/>
      <c r="AN244" s="3" t="s">
        <v>64</v>
      </c>
      <c r="AQ244" s="40"/>
    </row>
    <row r="245" spans="1:43" customFormat="1" ht="15" x14ac:dyDescent="0.25">
      <c r="A245" s="53"/>
      <c r="B245" s="52" t="s">
        <v>75</v>
      </c>
      <c r="C245" s="390" t="s">
        <v>79</v>
      </c>
      <c r="D245" s="390"/>
      <c r="E245" s="390"/>
      <c r="F245" s="54"/>
      <c r="G245" s="55"/>
      <c r="H245" s="55"/>
      <c r="I245" s="55"/>
      <c r="J245" s="72">
        <v>12813.74</v>
      </c>
      <c r="K245" s="78">
        <v>0.86250000000000004</v>
      </c>
      <c r="L245" s="56">
        <v>442.07</v>
      </c>
      <c r="M245" s="57">
        <v>14.01</v>
      </c>
      <c r="N245" s="58">
        <v>6193.4</v>
      </c>
      <c r="AI245" s="39"/>
      <c r="AJ245" s="40"/>
      <c r="AK245" s="40"/>
      <c r="AN245" s="3" t="s">
        <v>79</v>
      </c>
      <c r="AQ245" s="40"/>
    </row>
    <row r="246" spans="1:43" customFormat="1" ht="15" x14ac:dyDescent="0.25">
      <c r="A246" s="53"/>
      <c r="B246" s="52" t="s">
        <v>80</v>
      </c>
      <c r="C246" s="390" t="s">
        <v>81</v>
      </c>
      <c r="D246" s="390"/>
      <c r="E246" s="390"/>
      <c r="F246" s="54"/>
      <c r="G246" s="55"/>
      <c r="H246" s="55"/>
      <c r="I246" s="55"/>
      <c r="J246" s="72">
        <v>1431.7</v>
      </c>
      <c r="K246" s="78">
        <v>0.86250000000000004</v>
      </c>
      <c r="L246" s="56">
        <v>49.39</v>
      </c>
      <c r="M246" s="57">
        <v>46.99</v>
      </c>
      <c r="N246" s="58">
        <v>2320.84</v>
      </c>
      <c r="AI246" s="39"/>
      <c r="AJ246" s="40"/>
      <c r="AK246" s="40"/>
      <c r="AN246" s="3" t="s">
        <v>81</v>
      </c>
      <c r="AQ246" s="40"/>
    </row>
    <row r="247" spans="1:43" customFormat="1" ht="15" x14ac:dyDescent="0.25">
      <c r="A247" s="53"/>
      <c r="B247" s="52" t="s">
        <v>82</v>
      </c>
      <c r="C247" s="390" t="s">
        <v>83</v>
      </c>
      <c r="D247" s="390"/>
      <c r="E247" s="390"/>
      <c r="F247" s="54"/>
      <c r="G247" s="55"/>
      <c r="H247" s="55"/>
      <c r="I247" s="55"/>
      <c r="J247" s="72">
        <v>2849.58</v>
      </c>
      <c r="K247" s="60">
        <v>0</v>
      </c>
      <c r="L247" s="56">
        <v>0</v>
      </c>
      <c r="M247" s="57">
        <v>8.75</v>
      </c>
      <c r="N247" s="63"/>
      <c r="AI247" s="39"/>
      <c r="AJ247" s="40"/>
      <c r="AK247" s="40"/>
      <c r="AN247" s="3" t="s">
        <v>83</v>
      </c>
      <c r="AQ247" s="40"/>
    </row>
    <row r="248" spans="1:43" customFormat="1" ht="15" x14ac:dyDescent="0.25">
      <c r="A248" s="59"/>
      <c r="B248" s="52"/>
      <c r="C248" s="390" t="s">
        <v>65</v>
      </c>
      <c r="D248" s="390"/>
      <c r="E248" s="390"/>
      <c r="F248" s="54" t="s">
        <v>66</v>
      </c>
      <c r="G248" s="60">
        <v>376</v>
      </c>
      <c r="H248" s="78">
        <v>0.79349999999999998</v>
      </c>
      <c r="I248" s="61">
        <v>11.934240000000001</v>
      </c>
      <c r="J248" s="62"/>
      <c r="K248" s="55"/>
      <c r="L248" s="62"/>
      <c r="M248" s="55"/>
      <c r="N248" s="63"/>
      <c r="AI248" s="39"/>
      <c r="AJ248" s="40"/>
      <c r="AK248" s="40"/>
      <c r="AO248" s="3" t="s">
        <v>65</v>
      </c>
      <c r="AQ248" s="40"/>
    </row>
    <row r="249" spans="1:43" customFormat="1" ht="15" x14ac:dyDescent="0.25">
      <c r="A249" s="59"/>
      <c r="B249" s="52"/>
      <c r="C249" s="390" t="s">
        <v>84</v>
      </c>
      <c r="D249" s="390"/>
      <c r="E249" s="390"/>
      <c r="F249" s="54" t="s">
        <v>66</v>
      </c>
      <c r="G249" s="57">
        <v>108.85</v>
      </c>
      <c r="H249" s="78">
        <v>0.86250000000000004</v>
      </c>
      <c r="I249" s="80">
        <v>3.755325</v>
      </c>
      <c r="J249" s="62"/>
      <c r="K249" s="55"/>
      <c r="L249" s="62"/>
      <c r="M249" s="55"/>
      <c r="N249" s="63"/>
      <c r="AI249" s="39"/>
      <c r="AJ249" s="40"/>
      <c r="AK249" s="40"/>
      <c r="AO249" s="3" t="s">
        <v>84</v>
      </c>
      <c r="AQ249" s="40"/>
    </row>
    <row r="250" spans="1:43" customFormat="1" ht="15" x14ac:dyDescent="0.25">
      <c r="A250" s="49"/>
      <c r="B250" s="52"/>
      <c r="C250" s="392" t="s">
        <v>67</v>
      </c>
      <c r="D250" s="392"/>
      <c r="E250" s="392"/>
      <c r="F250" s="64"/>
      <c r="G250" s="65"/>
      <c r="H250" s="65"/>
      <c r="I250" s="65"/>
      <c r="J250" s="75">
        <v>19554.919999999998</v>
      </c>
      <c r="K250" s="65"/>
      <c r="L250" s="66">
        <v>565.59</v>
      </c>
      <c r="M250" s="65"/>
      <c r="N250" s="67">
        <v>11997.6</v>
      </c>
      <c r="AI250" s="39"/>
      <c r="AJ250" s="40"/>
      <c r="AK250" s="40"/>
      <c r="AP250" s="3" t="s">
        <v>67</v>
      </c>
      <c r="AQ250" s="40"/>
    </row>
    <row r="251" spans="1:43" customFormat="1" ht="15" x14ac:dyDescent="0.25">
      <c r="A251" s="59"/>
      <c r="B251" s="52"/>
      <c r="C251" s="390" t="s">
        <v>68</v>
      </c>
      <c r="D251" s="390"/>
      <c r="E251" s="390"/>
      <c r="F251" s="54"/>
      <c r="G251" s="55"/>
      <c r="H251" s="55"/>
      <c r="I251" s="55"/>
      <c r="J251" s="62"/>
      <c r="K251" s="55"/>
      <c r="L251" s="56">
        <v>172.91</v>
      </c>
      <c r="M251" s="55"/>
      <c r="N251" s="58">
        <v>8125.04</v>
      </c>
      <c r="AI251" s="39"/>
      <c r="AJ251" s="40"/>
      <c r="AK251" s="40"/>
      <c r="AO251" s="3" t="s">
        <v>68</v>
      </c>
      <c r="AQ251" s="40"/>
    </row>
    <row r="252" spans="1:43" customFormat="1" ht="23.25" x14ac:dyDescent="0.25">
      <c r="A252" s="59"/>
      <c r="B252" s="52" t="s">
        <v>154</v>
      </c>
      <c r="C252" s="390" t="s">
        <v>155</v>
      </c>
      <c r="D252" s="390"/>
      <c r="E252" s="390"/>
      <c r="F252" s="54" t="s">
        <v>71</v>
      </c>
      <c r="G252" s="60">
        <v>117</v>
      </c>
      <c r="H252" s="55"/>
      <c r="I252" s="60">
        <v>117</v>
      </c>
      <c r="J252" s="62"/>
      <c r="K252" s="55"/>
      <c r="L252" s="56">
        <v>202.3</v>
      </c>
      <c r="M252" s="55"/>
      <c r="N252" s="58">
        <v>9506.2999999999993</v>
      </c>
      <c r="AI252" s="39"/>
      <c r="AJ252" s="40"/>
      <c r="AK252" s="40"/>
      <c r="AO252" s="3" t="s">
        <v>155</v>
      </c>
      <c r="AQ252" s="40"/>
    </row>
    <row r="253" spans="1:43" customFormat="1" ht="45" x14ac:dyDescent="0.25">
      <c r="A253" s="59"/>
      <c r="B253" s="52" t="s">
        <v>156</v>
      </c>
      <c r="C253" s="390" t="s">
        <v>157</v>
      </c>
      <c r="D253" s="390"/>
      <c r="E253" s="390"/>
      <c r="F253" s="54" t="s">
        <v>71</v>
      </c>
      <c r="G253" s="60">
        <v>74</v>
      </c>
      <c r="H253" s="57">
        <v>0.85</v>
      </c>
      <c r="I253" s="77">
        <v>62.9</v>
      </c>
      <c r="J253" s="62"/>
      <c r="K253" s="55"/>
      <c r="L253" s="56">
        <v>108.76</v>
      </c>
      <c r="M253" s="55"/>
      <c r="N253" s="58">
        <v>5110.6499999999996</v>
      </c>
      <c r="AI253" s="39"/>
      <c r="AJ253" s="40"/>
      <c r="AK253" s="40"/>
      <c r="AO253" s="3" t="s">
        <v>157</v>
      </c>
      <c r="AQ253" s="40"/>
    </row>
    <row r="254" spans="1:43" customFormat="1" ht="15" x14ac:dyDescent="0.25">
      <c r="A254" s="68"/>
      <c r="B254" s="69"/>
      <c r="C254" s="391" t="s">
        <v>74</v>
      </c>
      <c r="D254" s="391"/>
      <c r="E254" s="391"/>
      <c r="F254" s="43"/>
      <c r="G254" s="44"/>
      <c r="H254" s="44"/>
      <c r="I254" s="44"/>
      <c r="J254" s="47"/>
      <c r="K254" s="44"/>
      <c r="L254" s="82">
        <v>876.65</v>
      </c>
      <c r="M254" s="65"/>
      <c r="N254" s="71">
        <v>26614.55</v>
      </c>
      <c r="AI254" s="39"/>
      <c r="AJ254" s="40"/>
      <c r="AK254" s="40"/>
      <c r="AQ254" s="40" t="s">
        <v>74</v>
      </c>
    </row>
    <row r="255" spans="1:43" customFormat="1" ht="34.5" x14ac:dyDescent="0.25">
      <c r="A255" s="41" t="s">
        <v>173</v>
      </c>
      <c r="B255" s="42" t="s">
        <v>174</v>
      </c>
      <c r="C255" s="391" t="s">
        <v>175</v>
      </c>
      <c r="D255" s="391"/>
      <c r="E255" s="391"/>
      <c r="F255" s="43" t="s">
        <v>126</v>
      </c>
      <c r="G255" s="44">
        <v>0.05</v>
      </c>
      <c r="H255" s="45">
        <v>1</v>
      </c>
      <c r="I255" s="76">
        <v>0.05</v>
      </c>
      <c r="J255" s="47"/>
      <c r="K255" s="44"/>
      <c r="L255" s="47"/>
      <c r="M255" s="44"/>
      <c r="N255" s="48"/>
      <c r="AI255" s="39"/>
      <c r="AJ255" s="40"/>
      <c r="AK255" s="40" t="s">
        <v>175</v>
      </c>
      <c r="AQ255" s="40"/>
    </row>
    <row r="256" spans="1:43" customFormat="1" ht="15" x14ac:dyDescent="0.25">
      <c r="A256" s="49"/>
      <c r="B256" s="50"/>
      <c r="C256" s="390" t="s">
        <v>127</v>
      </c>
      <c r="D256" s="390"/>
      <c r="E256" s="390"/>
      <c r="F256" s="390"/>
      <c r="G256" s="390"/>
      <c r="H256" s="390"/>
      <c r="I256" s="390"/>
      <c r="J256" s="390"/>
      <c r="K256" s="390"/>
      <c r="L256" s="390"/>
      <c r="M256" s="390"/>
      <c r="N256" s="393"/>
      <c r="AI256" s="39"/>
      <c r="AJ256" s="40"/>
      <c r="AK256" s="40"/>
      <c r="AL256" s="3" t="s">
        <v>127</v>
      </c>
      <c r="AQ256" s="40"/>
    </row>
    <row r="257" spans="1:43" customFormat="1" ht="22.5" x14ac:dyDescent="0.25">
      <c r="A257" s="51"/>
      <c r="B257" s="52" t="s">
        <v>152</v>
      </c>
      <c r="C257" s="385" t="s">
        <v>176</v>
      </c>
      <c r="D257" s="385"/>
      <c r="E257" s="385"/>
      <c r="F257" s="385"/>
      <c r="G257" s="385"/>
      <c r="H257" s="385"/>
      <c r="I257" s="385"/>
      <c r="J257" s="385"/>
      <c r="K257" s="385"/>
      <c r="L257" s="385"/>
      <c r="M257" s="385"/>
      <c r="N257" s="394"/>
      <c r="AI257" s="39"/>
      <c r="AJ257" s="40"/>
      <c r="AK257" s="40"/>
      <c r="AM257" s="3" t="s">
        <v>176</v>
      </c>
      <c r="AQ257" s="40"/>
    </row>
    <row r="258" spans="1:43" customFormat="1" ht="23.25" x14ac:dyDescent="0.25">
      <c r="A258" s="51"/>
      <c r="B258" s="52" t="s">
        <v>104</v>
      </c>
      <c r="C258" s="385" t="s">
        <v>105</v>
      </c>
      <c r="D258" s="385"/>
      <c r="E258" s="385"/>
      <c r="F258" s="385"/>
      <c r="G258" s="385"/>
      <c r="H258" s="385"/>
      <c r="I258" s="385"/>
      <c r="J258" s="385"/>
      <c r="K258" s="385"/>
      <c r="L258" s="385"/>
      <c r="M258" s="385"/>
      <c r="N258" s="394"/>
      <c r="AI258" s="39"/>
      <c r="AJ258" s="40"/>
      <c r="AK258" s="40"/>
      <c r="AM258" s="3" t="s">
        <v>105</v>
      </c>
      <c r="AQ258" s="40"/>
    </row>
    <row r="259" spans="1:43" customFormat="1" ht="68.25" x14ac:dyDescent="0.25">
      <c r="A259" s="51"/>
      <c r="B259" s="52" t="s">
        <v>62</v>
      </c>
      <c r="C259" s="385" t="s">
        <v>63</v>
      </c>
      <c r="D259" s="385"/>
      <c r="E259" s="385"/>
      <c r="F259" s="385"/>
      <c r="G259" s="385"/>
      <c r="H259" s="385"/>
      <c r="I259" s="385"/>
      <c r="J259" s="385"/>
      <c r="K259" s="385"/>
      <c r="L259" s="385"/>
      <c r="M259" s="385"/>
      <c r="N259" s="394"/>
      <c r="AI259" s="39"/>
      <c r="AJ259" s="40"/>
      <c r="AK259" s="40"/>
      <c r="AM259" s="3" t="s">
        <v>63</v>
      </c>
      <c r="AQ259" s="40"/>
    </row>
    <row r="260" spans="1:43" customFormat="1" ht="15" x14ac:dyDescent="0.25">
      <c r="A260" s="53"/>
      <c r="B260" s="52" t="s">
        <v>57</v>
      </c>
      <c r="C260" s="390" t="s">
        <v>64</v>
      </c>
      <c r="D260" s="390"/>
      <c r="E260" s="390"/>
      <c r="F260" s="54"/>
      <c r="G260" s="55"/>
      <c r="H260" s="55"/>
      <c r="I260" s="55"/>
      <c r="J260" s="56">
        <v>569.85</v>
      </c>
      <c r="K260" s="74">
        <v>1.0580000000000001</v>
      </c>
      <c r="L260" s="56">
        <v>30.15</v>
      </c>
      <c r="M260" s="57">
        <v>46.99</v>
      </c>
      <c r="N260" s="58">
        <v>1416.75</v>
      </c>
      <c r="AI260" s="39"/>
      <c r="AJ260" s="40"/>
      <c r="AK260" s="40"/>
      <c r="AN260" s="3" t="s">
        <v>64</v>
      </c>
      <c r="AQ260" s="40"/>
    </row>
    <row r="261" spans="1:43" customFormat="1" ht="15" x14ac:dyDescent="0.25">
      <c r="A261" s="53"/>
      <c r="B261" s="52" t="s">
        <v>75</v>
      </c>
      <c r="C261" s="390" t="s">
        <v>79</v>
      </c>
      <c r="D261" s="390"/>
      <c r="E261" s="390"/>
      <c r="F261" s="54"/>
      <c r="G261" s="55"/>
      <c r="H261" s="55"/>
      <c r="I261" s="55"/>
      <c r="J261" s="72">
        <v>2385.3200000000002</v>
      </c>
      <c r="K261" s="57">
        <v>1.1499999999999999</v>
      </c>
      <c r="L261" s="56">
        <v>137.16</v>
      </c>
      <c r="M261" s="57">
        <v>14.01</v>
      </c>
      <c r="N261" s="58">
        <v>1921.61</v>
      </c>
      <c r="AI261" s="39"/>
      <c r="AJ261" s="40"/>
      <c r="AK261" s="40"/>
      <c r="AN261" s="3" t="s">
        <v>79</v>
      </c>
      <c r="AQ261" s="40"/>
    </row>
    <row r="262" spans="1:43" customFormat="1" ht="15" x14ac:dyDescent="0.25">
      <c r="A262" s="53"/>
      <c r="B262" s="52" t="s">
        <v>80</v>
      </c>
      <c r="C262" s="390" t="s">
        <v>81</v>
      </c>
      <c r="D262" s="390"/>
      <c r="E262" s="390"/>
      <c r="F262" s="54"/>
      <c r="G262" s="55"/>
      <c r="H262" s="55"/>
      <c r="I262" s="55"/>
      <c r="J262" s="56">
        <v>325.85000000000002</v>
      </c>
      <c r="K262" s="57">
        <v>1.1499999999999999</v>
      </c>
      <c r="L262" s="56">
        <v>18.739999999999998</v>
      </c>
      <c r="M262" s="57">
        <v>46.99</v>
      </c>
      <c r="N262" s="73">
        <v>880.59</v>
      </c>
      <c r="AI262" s="39"/>
      <c r="AJ262" s="40"/>
      <c r="AK262" s="40"/>
      <c r="AN262" s="3" t="s">
        <v>81</v>
      </c>
      <c r="AQ262" s="40"/>
    </row>
    <row r="263" spans="1:43" customFormat="1" ht="15" x14ac:dyDescent="0.25">
      <c r="A263" s="59"/>
      <c r="B263" s="52"/>
      <c r="C263" s="390" t="s">
        <v>65</v>
      </c>
      <c r="D263" s="390"/>
      <c r="E263" s="390"/>
      <c r="F263" s="54" t="s">
        <v>66</v>
      </c>
      <c r="G263" s="77">
        <v>65.2</v>
      </c>
      <c r="H263" s="74">
        <v>1.0580000000000001</v>
      </c>
      <c r="I263" s="61">
        <v>3.4490799999999999</v>
      </c>
      <c r="J263" s="62"/>
      <c r="K263" s="55"/>
      <c r="L263" s="62"/>
      <c r="M263" s="55"/>
      <c r="N263" s="63"/>
      <c r="AI263" s="39"/>
      <c r="AJ263" s="40"/>
      <c r="AK263" s="40"/>
      <c r="AO263" s="3" t="s">
        <v>65</v>
      </c>
      <c r="AQ263" s="40"/>
    </row>
    <row r="264" spans="1:43" customFormat="1" ht="15" x14ac:dyDescent="0.25">
      <c r="A264" s="59"/>
      <c r="B264" s="52"/>
      <c r="C264" s="390" t="s">
        <v>84</v>
      </c>
      <c r="D264" s="390"/>
      <c r="E264" s="390"/>
      <c r="F264" s="54" t="s">
        <v>66</v>
      </c>
      <c r="G264" s="57">
        <v>24.61</v>
      </c>
      <c r="H264" s="57">
        <v>1.1499999999999999</v>
      </c>
      <c r="I264" s="80">
        <v>1.4150750000000001</v>
      </c>
      <c r="J264" s="62"/>
      <c r="K264" s="55"/>
      <c r="L264" s="62"/>
      <c r="M264" s="55"/>
      <c r="N264" s="63"/>
      <c r="AI264" s="39"/>
      <c r="AJ264" s="40"/>
      <c r="AK264" s="40"/>
      <c r="AO264" s="3" t="s">
        <v>84</v>
      </c>
      <c r="AQ264" s="40"/>
    </row>
    <row r="265" spans="1:43" customFormat="1" ht="15" x14ac:dyDescent="0.25">
      <c r="A265" s="49"/>
      <c r="B265" s="52"/>
      <c r="C265" s="392" t="s">
        <v>67</v>
      </c>
      <c r="D265" s="392"/>
      <c r="E265" s="392"/>
      <c r="F265" s="64"/>
      <c r="G265" s="65"/>
      <c r="H265" s="65"/>
      <c r="I265" s="65"/>
      <c r="J265" s="75">
        <v>2955.17</v>
      </c>
      <c r="K265" s="65"/>
      <c r="L265" s="66">
        <v>167.31</v>
      </c>
      <c r="M265" s="65"/>
      <c r="N265" s="67">
        <v>3338.36</v>
      </c>
      <c r="AI265" s="39"/>
      <c r="AJ265" s="40"/>
      <c r="AK265" s="40"/>
      <c r="AP265" s="3" t="s">
        <v>67</v>
      </c>
      <c r="AQ265" s="40"/>
    </row>
    <row r="266" spans="1:43" customFormat="1" ht="15" x14ac:dyDescent="0.25">
      <c r="A266" s="59"/>
      <c r="B266" s="52"/>
      <c r="C266" s="390" t="s">
        <v>68</v>
      </c>
      <c r="D266" s="390"/>
      <c r="E266" s="390"/>
      <c r="F266" s="54"/>
      <c r="G266" s="55"/>
      <c r="H266" s="55"/>
      <c r="I266" s="55"/>
      <c r="J266" s="62"/>
      <c r="K266" s="55"/>
      <c r="L266" s="56">
        <v>48.89</v>
      </c>
      <c r="M266" s="55"/>
      <c r="N266" s="58">
        <v>2297.34</v>
      </c>
      <c r="AI266" s="39"/>
      <c r="AJ266" s="40"/>
      <c r="AK266" s="40"/>
      <c r="AO266" s="3" t="s">
        <v>68</v>
      </c>
      <c r="AQ266" s="40"/>
    </row>
    <row r="267" spans="1:43" customFormat="1" ht="23.25" x14ac:dyDescent="0.25">
      <c r="A267" s="59"/>
      <c r="B267" s="52" t="s">
        <v>128</v>
      </c>
      <c r="C267" s="390" t="s">
        <v>129</v>
      </c>
      <c r="D267" s="390"/>
      <c r="E267" s="390"/>
      <c r="F267" s="54" t="s">
        <v>71</v>
      </c>
      <c r="G267" s="60">
        <v>110</v>
      </c>
      <c r="H267" s="55"/>
      <c r="I267" s="60">
        <v>110</v>
      </c>
      <c r="J267" s="62"/>
      <c r="K267" s="55"/>
      <c r="L267" s="56">
        <v>53.78</v>
      </c>
      <c r="M267" s="55"/>
      <c r="N267" s="58">
        <v>2527.0700000000002</v>
      </c>
      <c r="AI267" s="39"/>
      <c r="AJ267" s="40"/>
      <c r="AK267" s="40"/>
      <c r="AO267" s="3" t="s">
        <v>129</v>
      </c>
      <c r="AQ267" s="40"/>
    </row>
    <row r="268" spans="1:43" customFormat="1" ht="23.25" x14ac:dyDescent="0.25">
      <c r="A268" s="59"/>
      <c r="B268" s="52" t="s">
        <v>130</v>
      </c>
      <c r="C268" s="390" t="s">
        <v>131</v>
      </c>
      <c r="D268" s="390"/>
      <c r="E268" s="390"/>
      <c r="F268" s="54" t="s">
        <v>71</v>
      </c>
      <c r="G268" s="60">
        <v>73</v>
      </c>
      <c r="H268" s="57">
        <v>0.85</v>
      </c>
      <c r="I268" s="57">
        <v>62.05</v>
      </c>
      <c r="J268" s="62"/>
      <c r="K268" s="55"/>
      <c r="L268" s="56">
        <v>30.34</v>
      </c>
      <c r="M268" s="55"/>
      <c r="N268" s="58">
        <v>1425.5</v>
      </c>
      <c r="AI268" s="39"/>
      <c r="AJ268" s="40"/>
      <c r="AK268" s="40"/>
      <c r="AO268" s="3" t="s">
        <v>131</v>
      </c>
      <c r="AQ268" s="40"/>
    </row>
    <row r="269" spans="1:43" customFormat="1" ht="15" x14ac:dyDescent="0.25">
      <c r="A269" s="68"/>
      <c r="B269" s="69"/>
      <c r="C269" s="391" t="s">
        <v>74</v>
      </c>
      <c r="D269" s="391"/>
      <c r="E269" s="391"/>
      <c r="F269" s="43"/>
      <c r="G269" s="44"/>
      <c r="H269" s="44"/>
      <c r="I269" s="44"/>
      <c r="J269" s="47"/>
      <c r="K269" s="44"/>
      <c r="L269" s="82">
        <v>251.43</v>
      </c>
      <c r="M269" s="65"/>
      <c r="N269" s="71">
        <v>7290.93</v>
      </c>
      <c r="AI269" s="39"/>
      <c r="AJ269" s="40"/>
      <c r="AK269" s="40"/>
      <c r="AQ269" s="40" t="s">
        <v>74</v>
      </c>
    </row>
    <row r="270" spans="1:43" customFormat="1" ht="45.75" x14ac:dyDescent="0.25">
      <c r="A270" s="41" t="s">
        <v>177</v>
      </c>
      <c r="B270" s="42" t="s">
        <v>178</v>
      </c>
      <c r="C270" s="391" t="s">
        <v>179</v>
      </c>
      <c r="D270" s="391"/>
      <c r="E270" s="391"/>
      <c r="F270" s="43" t="s">
        <v>180</v>
      </c>
      <c r="G270" s="44">
        <v>168.05</v>
      </c>
      <c r="H270" s="45">
        <v>1</v>
      </c>
      <c r="I270" s="76">
        <v>168.05</v>
      </c>
      <c r="J270" s="82">
        <v>3.28</v>
      </c>
      <c r="K270" s="44"/>
      <c r="L270" s="82">
        <v>551.20000000000005</v>
      </c>
      <c r="M270" s="76">
        <v>14.01</v>
      </c>
      <c r="N270" s="71">
        <v>7722.31</v>
      </c>
      <c r="AI270" s="39"/>
      <c r="AJ270" s="40"/>
      <c r="AK270" s="40" t="s">
        <v>179</v>
      </c>
      <c r="AQ270" s="40"/>
    </row>
    <row r="271" spans="1:43" customFormat="1" ht="15" x14ac:dyDescent="0.25">
      <c r="A271" s="68"/>
      <c r="B271" s="69"/>
      <c r="C271" s="391" t="s">
        <v>74</v>
      </c>
      <c r="D271" s="391"/>
      <c r="E271" s="391"/>
      <c r="F271" s="43"/>
      <c r="G271" s="44"/>
      <c r="H271" s="44"/>
      <c r="I271" s="44"/>
      <c r="J271" s="47"/>
      <c r="K271" s="44"/>
      <c r="L271" s="82">
        <v>551.20000000000005</v>
      </c>
      <c r="M271" s="65"/>
      <c r="N271" s="71">
        <v>7722.31</v>
      </c>
      <c r="AI271" s="39"/>
      <c r="AJ271" s="40"/>
      <c r="AK271" s="40"/>
      <c r="AQ271" s="40" t="s">
        <v>74</v>
      </c>
    </row>
    <row r="272" spans="1:43" customFormat="1" ht="34.5" x14ac:dyDescent="0.25">
      <c r="A272" s="41" t="s">
        <v>181</v>
      </c>
      <c r="B272" s="42" t="s">
        <v>182</v>
      </c>
      <c r="C272" s="391" t="s">
        <v>183</v>
      </c>
      <c r="D272" s="391"/>
      <c r="E272" s="391"/>
      <c r="F272" s="43" t="s">
        <v>180</v>
      </c>
      <c r="G272" s="44">
        <v>102.4</v>
      </c>
      <c r="H272" s="45">
        <v>1</v>
      </c>
      <c r="I272" s="85">
        <v>102.4</v>
      </c>
      <c r="J272" s="82">
        <v>8.39</v>
      </c>
      <c r="K272" s="44"/>
      <c r="L272" s="82">
        <v>859.14</v>
      </c>
      <c r="M272" s="76">
        <v>14.01</v>
      </c>
      <c r="N272" s="71">
        <v>12036.55</v>
      </c>
      <c r="AI272" s="39"/>
      <c r="AJ272" s="40"/>
      <c r="AK272" s="40" t="s">
        <v>183</v>
      </c>
      <c r="AQ272" s="40"/>
    </row>
    <row r="273" spans="1:43" customFormat="1" ht="15" x14ac:dyDescent="0.25">
      <c r="A273" s="68"/>
      <c r="B273" s="69"/>
      <c r="C273" s="391" t="s">
        <v>74</v>
      </c>
      <c r="D273" s="391"/>
      <c r="E273" s="391"/>
      <c r="F273" s="43"/>
      <c r="G273" s="44"/>
      <c r="H273" s="44"/>
      <c r="I273" s="44"/>
      <c r="J273" s="47"/>
      <c r="K273" s="44"/>
      <c r="L273" s="82">
        <v>859.14</v>
      </c>
      <c r="M273" s="65"/>
      <c r="N273" s="71">
        <v>12036.55</v>
      </c>
      <c r="AI273" s="39"/>
      <c r="AJ273" s="40"/>
      <c r="AK273" s="40"/>
      <c r="AQ273" s="40" t="s">
        <v>74</v>
      </c>
    </row>
    <row r="274" spans="1:43" customFormat="1" ht="34.5" x14ac:dyDescent="0.25">
      <c r="A274" s="41" t="s">
        <v>184</v>
      </c>
      <c r="B274" s="42" t="s">
        <v>185</v>
      </c>
      <c r="C274" s="391" t="s">
        <v>186</v>
      </c>
      <c r="D274" s="391"/>
      <c r="E274" s="391"/>
      <c r="F274" s="43" t="s">
        <v>180</v>
      </c>
      <c r="G274" s="44">
        <v>1.329</v>
      </c>
      <c r="H274" s="45">
        <v>1</v>
      </c>
      <c r="I274" s="79">
        <v>1.329</v>
      </c>
      <c r="J274" s="82">
        <v>42.98</v>
      </c>
      <c r="K274" s="44"/>
      <c r="L274" s="82">
        <v>57.12</v>
      </c>
      <c r="M274" s="76">
        <v>14.01</v>
      </c>
      <c r="N274" s="86">
        <v>800.25</v>
      </c>
      <c r="AI274" s="39"/>
      <c r="AJ274" s="40"/>
      <c r="AK274" s="40" t="s">
        <v>186</v>
      </c>
      <c r="AQ274" s="40"/>
    </row>
    <row r="275" spans="1:43" customFormat="1" ht="15" x14ac:dyDescent="0.25">
      <c r="A275" s="68"/>
      <c r="B275" s="69"/>
      <c r="C275" s="391" t="s">
        <v>74</v>
      </c>
      <c r="D275" s="391"/>
      <c r="E275" s="391"/>
      <c r="F275" s="43"/>
      <c r="G275" s="44"/>
      <c r="H275" s="44"/>
      <c r="I275" s="44"/>
      <c r="J275" s="47"/>
      <c r="K275" s="44"/>
      <c r="L275" s="82">
        <v>57.12</v>
      </c>
      <c r="M275" s="65"/>
      <c r="N275" s="86">
        <v>800.25</v>
      </c>
      <c r="AI275" s="39"/>
      <c r="AJ275" s="40"/>
      <c r="AK275" s="40"/>
      <c r="AQ275" s="40" t="s">
        <v>74</v>
      </c>
    </row>
    <row r="276" spans="1:43" customFormat="1" ht="45.75" x14ac:dyDescent="0.25">
      <c r="A276" s="41" t="s">
        <v>187</v>
      </c>
      <c r="B276" s="42" t="s">
        <v>188</v>
      </c>
      <c r="C276" s="391" t="s">
        <v>189</v>
      </c>
      <c r="D276" s="391"/>
      <c r="E276" s="391"/>
      <c r="F276" s="43" t="s">
        <v>180</v>
      </c>
      <c r="G276" s="44">
        <v>271.77999999999997</v>
      </c>
      <c r="H276" s="45">
        <v>1</v>
      </c>
      <c r="I276" s="76">
        <v>271.77999999999997</v>
      </c>
      <c r="J276" s="82">
        <v>2.91</v>
      </c>
      <c r="K276" s="44"/>
      <c r="L276" s="82">
        <v>790.88</v>
      </c>
      <c r="M276" s="76">
        <v>14.38</v>
      </c>
      <c r="N276" s="71">
        <v>11372.85</v>
      </c>
      <c r="AI276" s="39"/>
      <c r="AJ276" s="40"/>
      <c r="AK276" s="40" t="s">
        <v>189</v>
      </c>
      <c r="AQ276" s="40"/>
    </row>
    <row r="277" spans="1:43" customFormat="1" ht="15" x14ac:dyDescent="0.25">
      <c r="A277" s="49"/>
      <c r="B277" s="50"/>
      <c r="C277" s="390" t="s">
        <v>190</v>
      </c>
      <c r="D277" s="390"/>
      <c r="E277" s="390"/>
      <c r="F277" s="390"/>
      <c r="G277" s="390"/>
      <c r="H277" s="390"/>
      <c r="I277" s="390"/>
      <c r="J277" s="390"/>
      <c r="K277" s="390"/>
      <c r="L277" s="390"/>
      <c r="M277" s="390"/>
      <c r="N277" s="393"/>
      <c r="AI277" s="39"/>
      <c r="AJ277" s="40"/>
      <c r="AK277" s="40"/>
      <c r="AL277" s="3" t="s">
        <v>190</v>
      </c>
      <c r="AQ277" s="40"/>
    </row>
    <row r="278" spans="1:43" customFormat="1" ht="15" x14ac:dyDescent="0.25">
      <c r="A278" s="68"/>
      <c r="B278" s="69"/>
      <c r="C278" s="391" t="s">
        <v>74</v>
      </c>
      <c r="D278" s="391"/>
      <c r="E278" s="391"/>
      <c r="F278" s="43"/>
      <c r="G278" s="44"/>
      <c r="H278" s="44"/>
      <c r="I278" s="44"/>
      <c r="J278" s="47"/>
      <c r="K278" s="44"/>
      <c r="L278" s="82">
        <v>790.88</v>
      </c>
      <c r="M278" s="65"/>
      <c r="N278" s="71">
        <v>11372.85</v>
      </c>
      <c r="AI278" s="39"/>
      <c r="AJ278" s="40"/>
      <c r="AK278" s="40"/>
      <c r="AQ278" s="40" t="s">
        <v>74</v>
      </c>
    </row>
    <row r="279" spans="1:43" customFormat="1" ht="15" x14ac:dyDescent="0.25">
      <c r="A279" s="395" t="s">
        <v>191</v>
      </c>
      <c r="B279" s="396"/>
      <c r="C279" s="396"/>
      <c r="D279" s="396"/>
      <c r="E279" s="396"/>
      <c r="F279" s="396"/>
      <c r="G279" s="396"/>
      <c r="H279" s="396"/>
      <c r="I279" s="396"/>
      <c r="J279" s="396"/>
      <c r="K279" s="396"/>
      <c r="L279" s="396"/>
      <c r="M279" s="396"/>
      <c r="N279" s="397"/>
      <c r="AI279" s="39"/>
      <c r="AJ279" s="40" t="s">
        <v>191</v>
      </c>
      <c r="AK279" s="40"/>
      <c r="AQ279" s="40"/>
    </row>
    <row r="280" spans="1:43" customFormat="1" ht="45.75" x14ac:dyDescent="0.25">
      <c r="A280" s="41" t="s">
        <v>192</v>
      </c>
      <c r="B280" s="42" t="s">
        <v>193</v>
      </c>
      <c r="C280" s="391" t="s">
        <v>194</v>
      </c>
      <c r="D280" s="391"/>
      <c r="E280" s="391"/>
      <c r="F280" s="43" t="s">
        <v>195</v>
      </c>
      <c r="G280" s="44">
        <v>0.10324999999999999</v>
      </c>
      <c r="H280" s="45">
        <v>1</v>
      </c>
      <c r="I280" s="84">
        <v>0.10324999999999999</v>
      </c>
      <c r="J280" s="47"/>
      <c r="K280" s="44"/>
      <c r="L280" s="47"/>
      <c r="M280" s="44"/>
      <c r="N280" s="48"/>
      <c r="AI280" s="39"/>
      <c r="AJ280" s="40"/>
      <c r="AK280" s="40" t="s">
        <v>194</v>
      </c>
      <c r="AQ280" s="40"/>
    </row>
    <row r="281" spans="1:43" customFormat="1" ht="15" x14ac:dyDescent="0.25">
      <c r="A281" s="49"/>
      <c r="B281" s="50"/>
      <c r="C281" s="390" t="s">
        <v>196</v>
      </c>
      <c r="D281" s="390"/>
      <c r="E281" s="390"/>
      <c r="F281" s="390"/>
      <c r="G281" s="390"/>
      <c r="H281" s="390"/>
      <c r="I281" s="390"/>
      <c r="J281" s="390"/>
      <c r="K281" s="390"/>
      <c r="L281" s="390"/>
      <c r="M281" s="390"/>
      <c r="N281" s="393"/>
      <c r="AI281" s="39"/>
      <c r="AJ281" s="40"/>
      <c r="AK281" s="40"/>
      <c r="AL281" s="3" t="s">
        <v>196</v>
      </c>
      <c r="AQ281" s="40"/>
    </row>
    <row r="282" spans="1:43" customFormat="1" ht="23.25" x14ac:dyDescent="0.25">
      <c r="A282" s="51"/>
      <c r="B282" s="52" t="s">
        <v>104</v>
      </c>
      <c r="C282" s="385" t="s">
        <v>105</v>
      </c>
      <c r="D282" s="385"/>
      <c r="E282" s="385"/>
      <c r="F282" s="385"/>
      <c r="G282" s="385"/>
      <c r="H282" s="385"/>
      <c r="I282" s="385"/>
      <c r="J282" s="385"/>
      <c r="K282" s="385"/>
      <c r="L282" s="385"/>
      <c r="M282" s="385"/>
      <c r="N282" s="394"/>
      <c r="AI282" s="39"/>
      <c r="AJ282" s="40"/>
      <c r="AK282" s="40"/>
      <c r="AM282" s="3" t="s">
        <v>105</v>
      </c>
      <c r="AQ282" s="40"/>
    </row>
    <row r="283" spans="1:43" customFormat="1" ht="68.25" x14ac:dyDescent="0.25">
      <c r="A283" s="51"/>
      <c r="B283" s="52" t="s">
        <v>62</v>
      </c>
      <c r="C283" s="385" t="s">
        <v>63</v>
      </c>
      <c r="D283" s="385"/>
      <c r="E283" s="385"/>
      <c r="F283" s="385"/>
      <c r="G283" s="385"/>
      <c r="H283" s="385"/>
      <c r="I283" s="385"/>
      <c r="J283" s="385"/>
      <c r="K283" s="385"/>
      <c r="L283" s="385"/>
      <c r="M283" s="385"/>
      <c r="N283" s="394"/>
      <c r="AI283" s="39"/>
      <c r="AJ283" s="40"/>
      <c r="AK283" s="40"/>
      <c r="AM283" s="3" t="s">
        <v>63</v>
      </c>
      <c r="AQ283" s="40"/>
    </row>
    <row r="284" spans="1:43" customFormat="1" ht="15" x14ac:dyDescent="0.25">
      <c r="A284" s="53"/>
      <c r="B284" s="52" t="s">
        <v>75</v>
      </c>
      <c r="C284" s="390" t="s">
        <v>79</v>
      </c>
      <c r="D284" s="390"/>
      <c r="E284" s="390"/>
      <c r="F284" s="54"/>
      <c r="G284" s="55"/>
      <c r="H284" s="55"/>
      <c r="I284" s="55"/>
      <c r="J284" s="72">
        <v>2347.36</v>
      </c>
      <c r="K284" s="78">
        <v>1.4375</v>
      </c>
      <c r="L284" s="56">
        <v>348.4</v>
      </c>
      <c r="M284" s="57">
        <v>14.01</v>
      </c>
      <c r="N284" s="58">
        <v>4881.08</v>
      </c>
      <c r="AI284" s="39"/>
      <c r="AJ284" s="40"/>
      <c r="AK284" s="40"/>
      <c r="AN284" s="3" t="s">
        <v>79</v>
      </c>
      <c r="AQ284" s="40"/>
    </row>
    <row r="285" spans="1:43" customFormat="1" ht="15" x14ac:dyDescent="0.25">
      <c r="A285" s="53"/>
      <c r="B285" s="52" t="s">
        <v>80</v>
      </c>
      <c r="C285" s="390" t="s">
        <v>81</v>
      </c>
      <c r="D285" s="390"/>
      <c r="E285" s="390"/>
      <c r="F285" s="54"/>
      <c r="G285" s="55"/>
      <c r="H285" s="55"/>
      <c r="I285" s="55"/>
      <c r="J285" s="56">
        <v>396.43</v>
      </c>
      <c r="K285" s="78">
        <v>1.4375</v>
      </c>
      <c r="L285" s="56">
        <v>58.84</v>
      </c>
      <c r="M285" s="57">
        <v>46.99</v>
      </c>
      <c r="N285" s="58">
        <v>2764.89</v>
      </c>
      <c r="AI285" s="39"/>
      <c r="AJ285" s="40"/>
      <c r="AK285" s="40"/>
      <c r="AN285" s="3" t="s">
        <v>81</v>
      </c>
      <c r="AQ285" s="40"/>
    </row>
    <row r="286" spans="1:43" customFormat="1" ht="15" x14ac:dyDescent="0.25">
      <c r="A286" s="59"/>
      <c r="B286" s="52"/>
      <c r="C286" s="390" t="s">
        <v>84</v>
      </c>
      <c r="D286" s="390"/>
      <c r="E286" s="390"/>
      <c r="F286" s="54" t="s">
        <v>66</v>
      </c>
      <c r="G286" s="57">
        <v>29.08</v>
      </c>
      <c r="H286" s="78">
        <v>1.4375</v>
      </c>
      <c r="I286" s="81">
        <v>4.3161081000000001</v>
      </c>
      <c r="J286" s="62"/>
      <c r="K286" s="55"/>
      <c r="L286" s="62"/>
      <c r="M286" s="55"/>
      <c r="N286" s="63"/>
      <c r="AI286" s="39"/>
      <c r="AJ286" s="40"/>
      <c r="AK286" s="40"/>
      <c r="AO286" s="3" t="s">
        <v>84</v>
      </c>
      <c r="AQ286" s="40"/>
    </row>
    <row r="287" spans="1:43" customFormat="1" ht="15" x14ac:dyDescent="0.25">
      <c r="A287" s="49"/>
      <c r="B287" s="52"/>
      <c r="C287" s="392" t="s">
        <v>67</v>
      </c>
      <c r="D287" s="392"/>
      <c r="E287" s="392"/>
      <c r="F287" s="64"/>
      <c r="G287" s="65"/>
      <c r="H287" s="65"/>
      <c r="I287" s="65"/>
      <c r="J287" s="75">
        <v>2347.36</v>
      </c>
      <c r="K287" s="65"/>
      <c r="L287" s="66">
        <v>348.4</v>
      </c>
      <c r="M287" s="65"/>
      <c r="N287" s="67">
        <v>4881.08</v>
      </c>
      <c r="AI287" s="39"/>
      <c r="AJ287" s="40"/>
      <c r="AK287" s="40"/>
      <c r="AP287" s="3" t="s">
        <v>67</v>
      </c>
      <c r="AQ287" s="40"/>
    </row>
    <row r="288" spans="1:43" customFormat="1" ht="15" x14ac:dyDescent="0.25">
      <c r="A288" s="59"/>
      <c r="B288" s="52"/>
      <c r="C288" s="390" t="s">
        <v>68</v>
      </c>
      <c r="D288" s="390"/>
      <c r="E288" s="390"/>
      <c r="F288" s="54"/>
      <c r="G288" s="55"/>
      <c r="H288" s="55"/>
      <c r="I288" s="55"/>
      <c r="J288" s="62"/>
      <c r="K288" s="55"/>
      <c r="L288" s="56">
        <v>58.84</v>
      </c>
      <c r="M288" s="55"/>
      <c r="N288" s="58">
        <v>2764.89</v>
      </c>
      <c r="AI288" s="39"/>
      <c r="AJ288" s="40"/>
      <c r="AK288" s="40"/>
      <c r="AO288" s="3" t="s">
        <v>68</v>
      </c>
      <c r="AQ288" s="40"/>
    </row>
    <row r="289" spans="1:43" customFormat="1" ht="23.25" x14ac:dyDescent="0.25">
      <c r="A289" s="59"/>
      <c r="B289" s="52" t="s">
        <v>197</v>
      </c>
      <c r="C289" s="390" t="s">
        <v>198</v>
      </c>
      <c r="D289" s="390"/>
      <c r="E289" s="390"/>
      <c r="F289" s="54" t="s">
        <v>71</v>
      </c>
      <c r="G289" s="60">
        <v>92</v>
      </c>
      <c r="H289" s="55"/>
      <c r="I289" s="60">
        <v>92</v>
      </c>
      <c r="J289" s="62"/>
      <c r="K289" s="55"/>
      <c r="L289" s="56">
        <v>54.13</v>
      </c>
      <c r="M289" s="55"/>
      <c r="N289" s="58">
        <v>2543.6999999999998</v>
      </c>
      <c r="AI289" s="39"/>
      <c r="AJ289" s="40"/>
      <c r="AK289" s="40"/>
      <c r="AO289" s="3" t="s">
        <v>198</v>
      </c>
      <c r="AQ289" s="40"/>
    </row>
    <row r="290" spans="1:43" customFormat="1" ht="45" x14ac:dyDescent="0.25">
      <c r="A290" s="59"/>
      <c r="B290" s="52" t="s">
        <v>199</v>
      </c>
      <c r="C290" s="390" t="s">
        <v>200</v>
      </c>
      <c r="D290" s="390"/>
      <c r="E290" s="390"/>
      <c r="F290" s="54" t="s">
        <v>71</v>
      </c>
      <c r="G290" s="60">
        <v>46</v>
      </c>
      <c r="H290" s="57">
        <v>0.85</v>
      </c>
      <c r="I290" s="77">
        <v>39.1</v>
      </c>
      <c r="J290" s="62"/>
      <c r="K290" s="55"/>
      <c r="L290" s="56">
        <v>23.01</v>
      </c>
      <c r="M290" s="55"/>
      <c r="N290" s="58">
        <v>1081.07</v>
      </c>
      <c r="AI290" s="39"/>
      <c r="AJ290" s="40"/>
      <c r="AK290" s="40"/>
      <c r="AO290" s="3" t="s">
        <v>200</v>
      </c>
      <c r="AQ290" s="40"/>
    </row>
    <row r="291" spans="1:43" customFormat="1" ht="15" x14ac:dyDescent="0.25">
      <c r="A291" s="68"/>
      <c r="B291" s="69"/>
      <c r="C291" s="391" t="s">
        <v>74</v>
      </c>
      <c r="D291" s="391"/>
      <c r="E291" s="391"/>
      <c r="F291" s="43"/>
      <c r="G291" s="44"/>
      <c r="H291" s="44"/>
      <c r="I291" s="44"/>
      <c r="J291" s="47"/>
      <c r="K291" s="44"/>
      <c r="L291" s="82">
        <v>425.54</v>
      </c>
      <c r="M291" s="65"/>
      <c r="N291" s="71">
        <v>8505.85</v>
      </c>
      <c r="AI291" s="39"/>
      <c r="AJ291" s="40"/>
      <c r="AK291" s="40"/>
      <c r="AQ291" s="40" t="s">
        <v>74</v>
      </c>
    </row>
    <row r="292" spans="1:43" customFormat="1" ht="34.5" x14ac:dyDescent="0.25">
      <c r="A292" s="41" t="s">
        <v>201</v>
      </c>
      <c r="B292" s="42" t="s">
        <v>202</v>
      </c>
      <c r="C292" s="391" t="s">
        <v>203</v>
      </c>
      <c r="D292" s="391"/>
      <c r="E292" s="391"/>
      <c r="F292" s="43" t="s">
        <v>195</v>
      </c>
      <c r="G292" s="44">
        <v>0.10324999999999999</v>
      </c>
      <c r="H292" s="45">
        <v>1</v>
      </c>
      <c r="I292" s="84">
        <v>0.10324999999999999</v>
      </c>
      <c r="J292" s="47"/>
      <c r="K292" s="44"/>
      <c r="L292" s="47"/>
      <c r="M292" s="44"/>
      <c r="N292" s="48"/>
      <c r="AI292" s="39"/>
      <c r="AJ292" s="40"/>
      <c r="AK292" s="40" t="s">
        <v>203</v>
      </c>
      <c r="AQ292" s="40"/>
    </row>
    <row r="293" spans="1:43" customFormat="1" ht="15" x14ac:dyDescent="0.25">
      <c r="A293" s="49"/>
      <c r="B293" s="50"/>
      <c r="C293" s="390" t="s">
        <v>196</v>
      </c>
      <c r="D293" s="390"/>
      <c r="E293" s="390"/>
      <c r="F293" s="390"/>
      <c r="G293" s="390"/>
      <c r="H293" s="390"/>
      <c r="I293" s="390"/>
      <c r="J293" s="390"/>
      <c r="K293" s="390"/>
      <c r="L293" s="390"/>
      <c r="M293" s="390"/>
      <c r="N293" s="393"/>
      <c r="AI293" s="39"/>
      <c r="AJ293" s="40"/>
      <c r="AK293" s="40"/>
      <c r="AL293" s="3" t="s">
        <v>196</v>
      </c>
      <c r="AQ293" s="40"/>
    </row>
    <row r="294" spans="1:43" customFormat="1" ht="15" x14ac:dyDescent="0.25">
      <c r="A294" s="51"/>
      <c r="B294" s="52" t="s">
        <v>204</v>
      </c>
      <c r="C294" s="385" t="s">
        <v>205</v>
      </c>
      <c r="D294" s="385"/>
      <c r="E294" s="385"/>
      <c r="F294" s="385"/>
      <c r="G294" s="385"/>
      <c r="H294" s="385"/>
      <c r="I294" s="385"/>
      <c r="J294" s="385"/>
      <c r="K294" s="385"/>
      <c r="L294" s="385"/>
      <c r="M294" s="385"/>
      <c r="N294" s="394"/>
      <c r="AI294" s="39"/>
      <c r="AJ294" s="40"/>
      <c r="AK294" s="40"/>
      <c r="AM294" s="3" t="s">
        <v>205</v>
      </c>
      <c r="AQ294" s="40"/>
    </row>
    <row r="295" spans="1:43" customFormat="1" ht="23.25" x14ac:dyDescent="0.25">
      <c r="A295" s="51"/>
      <c r="B295" s="52" t="s">
        <v>104</v>
      </c>
      <c r="C295" s="385" t="s">
        <v>105</v>
      </c>
      <c r="D295" s="385"/>
      <c r="E295" s="385"/>
      <c r="F295" s="385"/>
      <c r="G295" s="385"/>
      <c r="H295" s="385"/>
      <c r="I295" s="385"/>
      <c r="J295" s="385"/>
      <c r="K295" s="385"/>
      <c r="L295" s="385"/>
      <c r="M295" s="385"/>
      <c r="N295" s="394"/>
      <c r="AI295" s="39"/>
      <c r="AJ295" s="40"/>
      <c r="AK295" s="40"/>
      <c r="AM295" s="3" t="s">
        <v>105</v>
      </c>
      <c r="AQ295" s="40"/>
    </row>
    <row r="296" spans="1:43" customFormat="1" ht="68.25" x14ac:dyDescent="0.25">
      <c r="A296" s="51"/>
      <c r="B296" s="52" t="s">
        <v>62</v>
      </c>
      <c r="C296" s="385" t="s">
        <v>63</v>
      </c>
      <c r="D296" s="385"/>
      <c r="E296" s="385"/>
      <c r="F296" s="385"/>
      <c r="G296" s="385"/>
      <c r="H296" s="385"/>
      <c r="I296" s="385"/>
      <c r="J296" s="385"/>
      <c r="K296" s="385"/>
      <c r="L296" s="385"/>
      <c r="M296" s="385"/>
      <c r="N296" s="394"/>
      <c r="AI296" s="39"/>
      <c r="AJ296" s="40"/>
      <c r="AK296" s="40"/>
      <c r="AM296" s="3" t="s">
        <v>63</v>
      </c>
      <c r="AQ296" s="40"/>
    </row>
    <row r="297" spans="1:43" customFormat="1" ht="15" x14ac:dyDescent="0.25">
      <c r="A297" s="53"/>
      <c r="B297" s="52" t="s">
        <v>75</v>
      </c>
      <c r="C297" s="390" t="s">
        <v>79</v>
      </c>
      <c r="D297" s="390"/>
      <c r="E297" s="390"/>
      <c r="F297" s="54"/>
      <c r="G297" s="55"/>
      <c r="H297" s="55"/>
      <c r="I297" s="55"/>
      <c r="J297" s="56">
        <v>386.42</v>
      </c>
      <c r="K297" s="78">
        <v>4.3125</v>
      </c>
      <c r="L297" s="56">
        <v>172.06</v>
      </c>
      <c r="M297" s="57">
        <v>14.01</v>
      </c>
      <c r="N297" s="58">
        <v>2410.56</v>
      </c>
      <c r="AI297" s="39"/>
      <c r="AJ297" s="40"/>
      <c r="AK297" s="40"/>
      <c r="AN297" s="3" t="s">
        <v>79</v>
      </c>
      <c r="AQ297" s="40"/>
    </row>
    <row r="298" spans="1:43" customFormat="1" ht="15" x14ac:dyDescent="0.25">
      <c r="A298" s="53"/>
      <c r="B298" s="52" t="s">
        <v>80</v>
      </c>
      <c r="C298" s="390" t="s">
        <v>81</v>
      </c>
      <c r="D298" s="390"/>
      <c r="E298" s="390"/>
      <c r="F298" s="54"/>
      <c r="G298" s="55"/>
      <c r="H298" s="55"/>
      <c r="I298" s="55"/>
      <c r="J298" s="56">
        <v>61.63</v>
      </c>
      <c r="K298" s="78">
        <v>4.3125</v>
      </c>
      <c r="L298" s="56">
        <v>27.44</v>
      </c>
      <c r="M298" s="57">
        <v>46.99</v>
      </c>
      <c r="N298" s="58">
        <v>1289.4100000000001</v>
      </c>
      <c r="AI298" s="39"/>
      <c r="AJ298" s="40"/>
      <c r="AK298" s="40"/>
      <c r="AN298" s="3" t="s">
        <v>81</v>
      </c>
      <c r="AQ298" s="40"/>
    </row>
    <row r="299" spans="1:43" customFormat="1" ht="15" x14ac:dyDescent="0.25">
      <c r="A299" s="59"/>
      <c r="B299" s="52"/>
      <c r="C299" s="390" t="s">
        <v>84</v>
      </c>
      <c r="D299" s="390"/>
      <c r="E299" s="390"/>
      <c r="F299" s="54" t="s">
        <v>66</v>
      </c>
      <c r="G299" s="57">
        <v>4.28</v>
      </c>
      <c r="H299" s="78">
        <v>4.3125</v>
      </c>
      <c r="I299" s="81">
        <v>1.9057369</v>
      </c>
      <c r="J299" s="62"/>
      <c r="K299" s="55"/>
      <c r="L299" s="62"/>
      <c r="M299" s="55"/>
      <c r="N299" s="63"/>
      <c r="AI299" s="39"/>
      <c r="AJ299" s="40"/>
      <c r="AK299" s="40"/>
      <c r="AO299" s="3" t="s">
        <v>84</v>
      </c>
      <c r="AQ299" s="40"/>
    </row>
    <row r="300" spans="1:43" customFormat="1" ht="15" x14ac:dyDescent="0.25">
      <c r="A300" s="49"/>
      <c r="B300" s="52"/>
      <c r="C300" s="392" t="s">
        <v>67</v>
      </c>
      <c r="D300" s="392"/>
      <c r="E300" s="392"/>
      <c r="F300" s="64"/>
      <c r="G300" s="65"/>
      <c r="H300" s="65"/>
      <c r="I300" s="65"/>
      <c r="J300" s="66">
        <v>386.42</v>
      </c>
      <c r="K300" s="65"/>
      <c r="L300" s="66">
        <v>172.06</v>
      </c>
      <c r="M300" s="65"/>
      <c r="N300" s="67">
        <v>2410.56</v>
      </c>
      <c r="AI300" s="39"/>
      <c r="AJ300" s="40"/>
      <c r="AK300" s="40"/>
      <c r="AP300" s="3" t="s">
        <v>67</v>
      </c>
      <c r="AQ300" s="40"/>
    </row>
    <row r="301" spans="1:43" customFormat="1" ht="15" x14ac:dyDescent="0.25">
      <c r="A301" s="59"/>
      <c r="B301" s="52"/>
      <c r="C301" s="390" t="s">
        <v>68</v>
      </c>
      <c r="D301" s="390"/>
      <c r="E301" s="390"/>
      <c r="F301" s="54"/>
      <c r="G301" s="55"/>
      <c r="H301" s="55"/>
      <c r="I301" s="55"/>
      <c r="J301" s="62"/>
      <c r="K301" s="55"/>
      <c r="L301" s="56">
        <v>27.44</v>
      </c>
      <c r="M301" s="55"/>
      <c r="N301" s="58">
        <v>1289.4100000000001</v>
      </c>
      <c r="AI301" s="39"/>
      <c r="AJ301" s="40"/>
      <c r="AK301" s="40"/>
      <c r="AO301" s="3" t="s">
        <v>68</v>
      </c>
      <c r="AQ301" s="40"/>
    </row>
    <row r="302" spans="1:43" customFormat="1" ht="23.25" x14ac:dyDescent="0.25">
      <c r="A302" s="59"/>
      <c r="B302" s="52" t="s">
        <v>197</v>
      </c>
      <c r="C302" s="390" t="s">
        <v>198</v>
      </c>
      <c r="D302" s="390"/>
      <c r="E302" s="390"/>
      <c r="F302" s="54" t="s">
        <v>71</v>
      </c>
      <c r="G302" s="60">
        <v>92</v>
      </c>
      <c r="H302" s="55"/>
      <c r="I302" s="60">
        <v>92</v>
      </c>
      <c r="J302" s="62"/>
      <c r="K302" s="55"/>
      <c r="L302" s="56">
        <v>25.24</v>
      </c>
      <c r="M302" s="55"/>
      <c r="N302" s="58">
        <v>1186.26</v>
      </c>
      <c r="AI302" s="39"/>
      <c r="AJ302" s="40"/>
      <c r="AK302" s="40"/>
      <c r="AO302" s="3" t="s">
        <v>198</v>
      </c>
      <c r="AQ302" s="40"/>
    </row>
    <row r="303" spans="1:43" customFormat="1" ht="45" x14ac:dyDescent="0.25">
      <c r="A303" s="59"/>
      <c r="B303" s="52" t="s">
        <v>199</v>
      </c>
      <c r="C303" s="390" t="s">
        <v>200</v>
      </c>
      <c r="D303" s="390"/>
      <c r="E303" s="390"/>
      <c r="F303" s="54" t="s">
        <v>71</v>
      </c>
      <c r="G303" s="60">
        <v>46</v>
      </c>
      <c r="H303" s="57">
        <v>0.85</v>
      </c>
      <c r="I303" s="77">
        <v>39.1</v>
      </c>
      <c r="J303" s="62"/>
      <c r="K303" s="55"/>
      <c r="L303" s="56">
        <v>10.73</v>
      </c>
      <c r="M303" s="55"/>
      <c r="N303" s="73">
        <v>504.16</v>
      </c>
      <c r="AI303" s="39"/>
      <c r="AJ303" s="40"/>
      <c r="AK303" s="40"/>
      <c r="AO303" s="3" t="s">
        <v>200</v>
      </c>
      <c r="AQ303" s="40"/>
    </row>
    <row r="304" spans="1:43" customFormat="1" ht="15" x14ac:dyDescent="0.25">
      <c r="A304" s="68"/>
      <c r="B304" s="69"/>
      <c r="C304" s="391" t="s">
        <v>74</v>
      </c>
      <c r="D304" s="391"/>
      <c r="E304" s="391"/>
      <c r="F304" s="43"/>
      <c r="G304" s="44"/>
      <c r="H304" s="44"/>
      <c r="I304" s="44"/>
      <c r="J304" s="47"/>
      <c r="K304" s="44"/>
      <c r="L304" s="82">
        <v>208.03</v>
      </c>
      <c r="M304" s="65"/>
      <c r="N304" s="71">
        <v>4100.9799999999996</v>
      </c>
      <c r="AI304" s="39"/>
      <c r="AJ304" s="40"/>
      <c r="AK304" s="40"/>
      <c r="AQ304" s="40" t="s">
        <v>74</v>
      </c>
    </row>
    <row r="305" spans="1:43" customFormat="1" ht="34.5" x14ac:dyDescent="0.25">
      <c r="A305" s="41" t="s">
        <v>206</v>
      </c>
      <c r="B305" s="42" t="s">
        <v>207</v>
      </c>
      <c r="C305" s="391" t="s">
        <v>208</v>
      </c>
      <c r="D305" s="391"/>
      <c r="E305" s="391"/>
      <c r="F305" s="43" t="s">
        <v>209</v>
      </c>
      <c r="G305" s="44">
        <v>1</v>
      </c>
      <c r="H305" s="45">
        <v>1</v>
      </c>
      <c r="I305" s="45">
        <v>1</v>
      </c>
      <c r="J305" s="47"/>
      <c r="K305" s="44"/>
      <c r="L305" s="47"/>
      <c r="M305" s="44"/>
      <c r="N305" s="48"/>
      <c r="AI305" s="39"/>
      <c r="AJ305" s="40"/>
      <c r="AK305" s="40" t="s">
        <v>208</v>
      </c>
      <c r="AQ305" s="40"/>
    </row>
    <row r="306" spans="1:43" customFormat="1" ht="15" x14ac:dyDescent="0.25">
      <c r="A306" s="49"/>
      <c r="B306" s="50"/>
      <c r="C306" s="390" t="s">
        <v>210</v>
      </c>
      <c r="D306" s="390"/>
      <c r="E306" s="390"/>
      <c r="F306" s="390"/>
      <c r="G306" s="390"/>
      <c r="H306" s="390"/>
      <c r="I306" s="390"/>
      <c r="J306" s="390"/>
      <c r="K306" s="390"/>
      <c r="L306" s="390"/>
      <c r="M306" s="390"/>
      <c r="N306" s="393"/>
      <c r="AI306" s="39"/>
      <c r="AJ306" s="40"/>
      <c r="AK306" s="40"/>
      <c r="AL306" s="3" t="s">
        <v>210</v>
      </c>
      <c r="AQ306" s="40"/>
    </row>
    <row r="307" spans="1:43" customFormat="1" ht="23.25" x14ac:dyDescent="0.25">
      <c r="A307" s="51"/>
      <c r="B307" s="52" t="s">
        <v>104</v>
      </c>
      <c r="C307" s="385" t="s">
        <v>105</v>
      </c>
      <c r="D307" s="385"/>
      <c r="E307" s="385"/>
      <c r="F307" s="385"/>
      <c r="G307" s="385"/>
      <c r="H307" s="385"/>
      <c r="I307" s="385"/>
      <c r="J307" s="385"/>
      <c r="K307" s="385"/>
      <c r="L307" s="385"/>
      <c r="M307" s="385"/>
      <c r="N307" s="394"/>
      <c r="AI307" s="39"/>
      <c r="AJ307" s="40"/>
      <c r="AK307" s="40"/>
      <c r="AM307" s="3" t="s">
        <v>105</v>
      </c>
      <c r="AQ307" s="40"/>
    </row>
    <row r="308" spans="1:43" customFormat="1" ht="68.25" x14ac:dyDescent="0.25">
      <c r="A308" s="51"/>
      <c r="B308" s="52" t="s">
        <v>62</v>
      </c>
      <c r="C308" s="385" t="s">
        <v>63</v>
      </c>
      <c r="D308" s="385"/>
      <c r="E308" s="385"/>
      <c r="F308" s="385"/>
      <c r="G308" s="385"/>
      <c r="H308" s="385"/>
      <c r="I308" s="385"/>
      <c r="J308" s="385"/>
      <c r="K308" s="385"/>
      <c r="L308" s="385"/>
      <c r="M308" s="385"/>
      <c r="N308" s="394"/>
      <c r="AI308" s="39"/>
      <c r="AJ308" s="40"/>
      <c r="AK308" s="40"/>
      <c r="AM308" s="3" t="s">
        <v>63</v>
      </c>
      <c r="AQ308" s="40"/>
    </row>
    <row r="309" spans="1:43" customFormat="1" ht="15" x14ac:dyDescent="0.25">
      <c r="A309" s="53"/>
      <c r="B309" s="52" t="s">
        <v>57</v>
      </c>
      <c r="C309" s="390" t="s">
        <v>64</v>
      </c>
      <c r="D309" s="390"/>
      <c r="E309" s="390"/>
      <c r="F309" s="54"/>
      <c r="G309" s="55"/>
      <c r="H309" s="55"/>
      <c r="I309" s="55"/>
      <c r="J309" s="56">
        <v>219.94</v>
      </c>
      <c r="K309" s="78">
        <v>1.3225</v>
      </c>
      <c r="L309" s="56">
        <v>290.87</v>
      </c>
      <c r="M309" s="57">
        <v>46.99</v>
      </c>
      <c r="N309" s="58">
        <v>13667.98</v>
      </c>
      <c r="AI309" s="39"/>
      <c r="AJ309" s="40"/>
      <c r="AK309" s="40"/>
      <c r="AN309" s="3" t="s">
        <v>64</v>
      </c>
      <c r="AQ309" s="40"/>
    </row>
    <row r="310" spans="1:43" customFormat="1" ht="15" x14ac:dyDescent="0.25">
      <c r="A310" s="53"/>
      <c r="B310" s="52" t="s">
        <v>75</v>
      </c>
      <c r="C310" s="390" t="s">
        <v>79</v>
      </c>
      <c r="D310" s="390"/>
      <c r="E310" s="390"/>
      <c r="F310" s="54"/>
      <c r="G310" s="55"/>
      <c r="H310" s="55"/>
      <c r="I310" s="55"/>
      <c r="J310" s="56">
        <v>557.59</v>
      </c>
      <c r="K310" s="78">
        <v>1.4375</v>
      </c>
      <c r="L310" s="56">
        <v>801.54</v>
      </c>
      <c r="M310" s="57">
        <v>14.01</v>
      </c>
      <c r="N310" s="58">
        <v>11229.58</v>
      </c>
      <c r="AI310" s="39"/>
      <c r="AJ310" s="40"/>
      <c r="AK310" s="40"/>
      <c r="AN310" s="3" t="s">
        <v>79</v>
      </c>
      <c r="AQ310" s="40"/>
    </row>
    <row r="311" spans="1:43" customFormat="1" ht="15" x14ac:dyDescent="0.25">
      <c r="A311" s="53"/>
      <c r="B311" s="52" t="s">
        <v>80</v>
      </c>
      <c r="C311" s="390" t="s">
        <v>81</v>
      </c>
      <c r="D311" s="390"/>
      <c r="E311" s="390"/>
      <c r="F311" s="54"/>
      <c r="G311" s="55"/>
      <c r="H311" s="55"/>
      <c r="I311" s="55"/>
      <c r="J311" s="56">
        <v>51.27</v>
      </c>
      <c r="K311" s="78">
        <v>1.4375</v>
      </c>
      <c r="L311" s="56">
        <v>73.7</v>
      </c>
      <c r="M311" s="57">
        <v>46.99</v>
      </c>
      <c r="N311" s="58">
        <v>3463.16</v>
      </c>
      <c r="AI311" s="39"/>
      <c r="AJ311" s="40"/>
      <c r="AK311" s="40"/>
      <c r="AN311" s="3" t="s">
        <v>81</v>
      </c>
      <c r="AQ311" s="40"/>
    </row>
    <row r="312" spans="1:43" customFormat="1" ht="15" x14ac:dyDescent="0.25">
      <c r="A312" s="53"/>
      <c r="B312" s="52" t="s">
        <v>82</v>
      </c>
      <c r="C312" s="390" t="s">
        <v>83</v>
      </c>
      <c r="D312" s="390"/>
      <c r="E312" s="390"/>
      <c r="F312" s="54"/>
      <c r="G312" s="55"/>
      <c r="H312" s="55"/>
      <c r="I312" s="55"/>
      <c r="J312" s="56">
        <v>0.78</v>
      </c>
      <c r="K312" s="55"/>
      <c r="L312" s="56">
        <v>0.78</v>
      </c>
      <c r="M312" s="57">
        <v>8.75</v>
      </c>
      <c r="N312" s="73">
        <v>6.83</v>
      </c>
      <c r="AI312" s="39"/>
      <c r="AJ312" s="40"/>
      <c r="AK312" s="40"/>
      <c r="AN312" s="3" t="s">
        <v>83</v>
      </c>
      <c r="AQ312" s="40"/>
    </row>
    <row r="313" spans="1:43" customFormat="1" ht="15" x14ac:dyDescent="0.25">
      <c r="A313" s="59"/>
      <c r="B313" s="52"/>
      <c r="C313" s="390" t="s">
        <v>65</v>
      </c>
      <c r="D313" s="390"/>
      <c r="E313" s="390"/>
      <c r="F313" s="54" t="s">
        <v>66</v>
      </c>
      <c r="G313" s="77">
        <v>27.7</v>
      </c>
      <c r="H313" s="78">
        <v>1.3225</v>
      </c>
      <c r="I313" s="61">
        <v>36.633249999999997</v>
      </c>
      <c r="J313" s="62"/>
      <c r="K313" s="55"/>
      <c r="L313" s="62"/>
      <c r="M313" s="55"/>
      <c r="N313" s="63"/>
      <c r="AI313" s="39"/>
      <c r="AJ313" s="40"/>
      <c r="AK313" s="40"/>
      <c r="AO313" s="3" t="s">
        <v>65</v>
      </c>
      <c r="AQ313" s="40"/>
    </row>
    <row r="314" spans="1:43" customFormat="1" ht="15" x14ac:dyDescent="0.25">
      <c r="A314" s="59"/>
      <c r="B314" s="52"/>
      <c r="C314" s="390" t="s">
        <v>84</v>
      </c>
      <c r="D314" s="390"/>
      <c r="E314" s="390"/>
      <c r="F314" s="54" t="s">
        <v>66</v>
      </c>
      <c r="G314" s="57">
        <v>3.84</v>
      </c>
      <c r="H314" s="78">
        <v>1.4375</v>
      </c>
      <c r="I314" s="57">
        <v>5.52</v>
      </c>
      <c r="J314" s="62"/>
      <c r="K314" s="55"/>
      <c r="L314" s="62"/>
      <c r="M314" s="55"/>
      <c r="N314" s="63"/>
      <c r="AI314" s="39"/>
      <c r="AJ314" s="40"/>
      <c r="AK314" s="40"/>
      <c r="AO314" s="3" t="s">
        <v>84</v>
      </c>
      <c r="AQ314" s="40"/>
    </row>
    <row r="315" spans="1:43" customFormat="1" ht="15" x14ac:dyDescent="0.25">
      <c r="A315" s="49"/>
      <c r="B315" s="52"/>
      <c r="C315" s="392" t="s">
        <v>67</v>
      </c>
      <c r="D315" s="392"/>
      <c r="E315" s="392"/>
      <c r="F315" s="64"/>
      <c r="G315" s="65"/>
      <c r="H315" s="65"/>
      <c r="I315" s="65"/>
      <c r="J315" s="66">
        <v>778.31</v>
      </c>
      <c r="K315" s="65"/>
      <c r="L315" s="75">
        <v>1093.19</v>
      </c>
      <c r="M315" s="65"/>
      <c r="N315" s="67">
        <v>24904.39</v>
      </c>
      <c r="AI315" s="39"/>
      <c r="AJ315" s="40"/>
      <c r="AK315" s="40"/>
      <c r="AP315" s="3" t="s">
        <v>67</v>
      </c>
      <c r="AQ315" s="40"/>
    </row>
    <row r="316" spans="1:43" customFormat="1" ht="15" x14ac:dyDescent="0.25">
      <c r="A316" s="59"/>
      <c r="B316" s="52"/>
      <c r="C316" s="390" t="s">
        <v>68</v>
      </c>
      <c r="D316" s="390"/>
      <c r="E316" s="390"/>
      <c r="F316" s="54"/>
      <c r="G316" s="55"/>
      <c r="H316" s="55"/>
      <c r="I316" s="55"/>
      <c r="J316" s="62"/>
      <c r="K316" s="55"/>
      <c r="L316" s="56">
        <v>364.57</v>
      </c>
      <c r="M316" s="55"/>
      <c r="N316" s="58">
        <v>17131.14</v>
      </c>
      <c r="AI316" s="39"/>
      <c r="AJ316" s="40"/>
      <c r="AK316" s="40"/>
      <c r="AO316" s="3" t="s">
        <v>68</v>
      </c>
      <c r="AQ316" s="40"/>
    </row>
    <row r="317" spans="1:43" customFormat="1" ht="45" x14ac:dyDescent="0.25">
      <c r="A317" s="59"/>
      <c r="B317" s="52" t="s">
        <v>211</v>
      </c>
      <c r="C317" s="390" t="s">
        <v>212</v>
      </c>
      <c r="D317" s="390"/>
      <c r="E317" s="390"/>
      <c r="F317" s="54" t="s">
        <v>71</v>
      </c>
      <c r="G317" s="60">
        <v>147</v>
      </c>
      <c r="H317" s="55"/>
      <c r="I317" s="60">
        <v>147</v>
      </c>
      <c r="J317" s="62"/>
      <c r="K317" s="55"/>
      <c r="L317" s="56">
        <v>535.91999999999996</v>
      </c>
      <c r="M317" s="55"/>
      <c r="N317" s="58">
        <v>25182.78</v>
      </c>
      <c r="AI317" s="39"/>
      <c r="AJ317" s="40"/>
      <c r="AK317" s="40"/>
      <c r="AO317" s="3" t="s">
        <v>212</v>
      </c>
      <c r="AQ317" s="40"/>
    </row>
    <row r="318" spans="1:43" customFormat="1" ht="56.25" x14ac:dyDescent="0.25">
      <c r="A318" s="59"/>
      <c r="B318" s="52" t="s">
        <v>213</v>
      </c>
      <c r="C318" s="390" t="s">
        <v>214</v>
      </c>
      <c r="D318" s="390"/>
      <c r="E318" s="390"/>
      <c r="F318" s="54" t="s">
        <v>71</v>
      </c>
      <c r="G318" s="60">
        <v>134</v>
      </c>
      <c r="H318" s="57">
        <v>0.85</v>
      </c>
      <c r="I318" s="77">
        <v>113.9</v>
      </c>
      <c r="J318" s="62"/>
      <c r="K318" s="55"/>
      <c r="L318" s="56">
        <v>415.25</v>
      </c>
      <c r="M318" s="55"/>
      <c r="N318" s="58">
        <v>19512.37</v>
      </c>
      <c r="AI318" s="39"/>
      <c r="AJ318" s="40"/>
      <c r="AK318" s="40"/>
      <c r="AO318" s="3" t="s">
        <v>214</v>
      </c>
      <c r="AQ318" s="40"/>
    </row>
    <row r="319" spans="1:43" customFormat="1" ht="15" x14ac:dyDescent="0.25">
      <c r="A319" s="68"/>
      <c r="B319" s="69"/>
      <c r="C319" s="391" t="s">
        <v>74</v>
      </c>
      <c r="D319" s="391"/>
      <c r="E319" s="391"/>
      <c r="F319" s="43"/>
      <c r="G319" s="44"/>
      <c r="H319" s="44"/>
      <c r="I319" s="44"/>
      <c r="J319" s="47"/>
      <c r="K319" s="44"/>
      <c r="L319" s="70">
        <v>2044.36</v>
      </c>
      <c r="M319" s="65"/>
      <c r="N319" s="71">
        <v>69599.539999999994</v>
      </c>
      <c r="AI319" s="39"/>
      <c r="AJ319" s="40"/>
      <c r="AK319" s="40"/>
      <c r="AQ319" s="40" t="s">
        <v>74</v>
      </c>
    </row>
    <row r="320" spans="1:43" customFormat="1" ht="15" x14ac:dyDescent="0.25">
      <c r="A320" s="41" t="s">
        <v>215</v>
      </c>
      <c r="B320" s="42" t="s">
        <v>216</v>
      </c>
      <c r="C320" s="391" t="s">
        <v>217</v>
      </c>
      <c r="D320" s="391"/>
      <c r="E320" s="391"/>
      <c r="F320" s="43" t="s">
        <v>218</v>
      </c>
      <c r="G320" s="44">
        <v>1100</v>
      </c>
      <c r="H320" s="45">
        <v>1</v>
      </c>
      <c r="I320" s="45">
        <v>1100</v>
      </c>
      <c r="J320" s="82">
        <v>11.16</v>
      </c>
      <c r="K320" s="44"/>
      <c r="L320" s="70">
        <v>12276</v>
      </c>
      <c r="M320" s="76">
        <v>8.75</v>
      </c>
      <c r="N320" s="71">
        <v>107415</v>
      </c>
      <c r="AI320" s="39"/>
      <c r="AJ320" s="40"/>
      <c r="AK320" s="40" t="s">
        <v>217</v>
      </c>
      <c r="AQ320" s="40"/>
    </row>
    <row r="321" spans="1:43" customFormat="1" ht="15" x14ac:dyDescent="0.25">
      <c r="A321" s="49"/>
      <c r="B321" s="50"/>
      <c r="C321" s="390" t="s">
        <v>219</v>
      </c>
      <c r="D321" s="390"/>
      <c r="E321" s="390"/>
      <c r="F321" s="390"/>
      <c r="G321" s="390"/>
      <c r="H321" s="390"/>
      <c r="I321" s="390"/>
      <c r="J321" s="390"/>
      <c r="K321" s="390"/>
      <c r="L321" s="390"/>
      <c r="M321" s="390"/>
      <c r="N321" s="393"/>
      <c r="AI321" s="39"/>
      <c r="AJ321" s="40"/>
      <c r="AK321" s="40"/>
      <c r="AL321" s="3" t="s">
        <v>219</v>
      </c>
      <c r="AQ321" s="40"/>
    </row>
    <row r="322" spans="1:43" customFormat="1" ht="15" x14ac:dyDescent="0.25">
      <c r="A322" s="68"/>
      <c r="B322" s="69"/>
      <c r="C322" s="391" t="s">
        <v>74</v>
      </c>
      <c r="D322" s="391"/>
      <c r="E322" s="391"/>
      <c r="F322" s="43"/>
      <c r="G322" s="44"/>
      <c r="H322" s="44"/>
      <c r="I322" s="44"/>
      <c r="J322" s="47"/>
      <c r="K322" s="44"/>
      <c r="L322" s="70">
        <v>12276</v>
      </c>
      <c r="M322" s="65"/>
      <c r="N322" s="71">
        <v>107415</v>
      </c>
      <c r="AI322" s="39"/>
      <c r="AJ322" s="40"/>
      <c r="AK322" s="40"/>
      <c r="AQ322" s="40" t="s">
        <v>74</v>
      </c>
    </row>
    <row r="323" spans="1:43" customFormat="1" ht="34.5" x14ac:dyDescent="0.25">
      <c r="A323" s="41" t="s">
        <v>220</v>
      </c>
      <c r="B323" s="42" t="s">
        <v>221</v>
      </c>
      <c r="C323" s="391" t="s">
        <v>222</v>
      </c>
      <c r="D323" s="391"/>
      <c r="E323" s="391"/>
      <c r="F323" s="43" t="s">
        <v>60</v>
      </c>
      <c r="G323" s="44">
        <v>2.0649999999999999</v>
      </c>
      <c r="H323" s="45">
        <v>1</v>
      </c>
      <c r="I323" s="79">
        <v>2.0649999999999999</v>
      </c>
      <c r="J323" s="47"/>
      <c r="K323" s="44"/>
      <c r="L323" s="47"/>
      <c r="M323" s="44"/>
      <c r="N323" s="48"/>
      <c r="AI323" s="39"/>
      <c r="AJ323" s="40"/>
      <c r="AK323" s="40" t="s">
        <v>222</v>
      </c>
      <c r="AQ323" s="40"/>
    </row>
    <row r="324" spans="1:43" customFormat="1" ht="15" x14ac:dyDescent="0.25">
      <c r="A324" s="49"/>
      <c r="B324" s="50"/>
      <c r="C324" s="390" t="s">
        <v>223</v>
      </c>
      <c r="D324" s="390"/>
      <c r="E324" s="390"/>
      <c r="F324" s="390"/>
      <c r="G324" s="390"/>
      <c r="H324" s="390"/>
      <c r="I324" s="390"/>
      <c r="J324" s="390"/>
      <c r="K324" s="390"/>
      <c r="L324" s="390"/>
      <c r="M324" s="390"/>
      <c r="N324" s="393"/>
      <c r="AI324" s="39"/>
      <c r="AJ324" s="40"/>
      <c r="AK324" s="40"/>
      <c r="AL324" s="3" t="s">
        <v>223</v>
      </c>
      <c r="AQ324" s="40"/>
    </row>
    <row r="325" spans="1:43" customFormat="1" ht="23.25" x14ac:dyDescent="0.25">
      <c r="A325" s="51"/>
      <c r="B325" s="52" t="s">
        <v>104</v>
      </c>
      <c r="C325" s="385" t="s">
        <v>105</v>
      </c>
      <c r="D325" s="385"/>
      <c r="E325" s="385"/>
      <c r="F325" s="385"/>
      <c r="G325" s="385"/>
      <c r="H325" s="385"/>
      <c r="I325" s="385"/>
      <c r="J325" s="385"/>
      <c r="K325" s="385"/>
      <c r="L325" s="385"/>
      <c r="M325" s="385"/>
      <c r="N325" s="394"/>
      <c r="AI325" s="39"/>
      <c r="AJ325" s="40"/>
      <c r="AK325" s="40"/>
      <c r="AM325" s="3" t="s">
        <v>105</v>
      </c>
      <c r="AQ325" s="40"/>
    </row>
    <row r="326" spans="1:43" customFormat="1" ht="68.25" x14ac:dyDescent="0.25">
      <c r="A326" s="51"/>
      <c r="B326" s="52" t="s">
        <v>62</v>
      </c>
      <c r="C326" s="385" t="s">
        <v>63</v>
      </c>
      <c r="D326" s="385"/>
      <c r="E326" s="385"/>
      <c r="F326" s="385"/>
      <c r="G326" s="385"/>
      <c r="H326" s="385"/>
      <c r="I326" s="385"/>
      <c r="J326" s="385"/>
      <c r="K326" s="385"/>
      <c r="L326" s="385"/>
      <c r="M326" s="385"/>
      <c r="N326" s="394"/>
      <c r="AI326" s="39"/>
      <c r="AJ326" s="40"/>
      <c r="AK326" s="40"/>
      <c r="AM326" s="3" t="s">
        <v>63</v>
      </c>
      <c r="AQ326" s="40"/>
    </row>
    <row r="327" spans="1:43" customFormat="1" ht="15" x14ac:dyDescent="0.25">
      <c r="A327" s="53"/>
      <c r="B327" s="52" t="s">
        <v>57</v>
      </c>
      <c r="C327" s="390" t="s">
        <v>64</v>
      </c>
      <c r="D327" s="390"/>
      <c r="E327" s="390"/>
      <c r="F327" s="54"/>
      <c r="G327" s="55"/>
      <c r="H327" s="55"/>
      <c r="I327" s="55"/>
      <c r="J327" s="56">
        <v>115.49</v>
      </c>
      <c r="K327" s="78">
        <v>1.3225</v>
      </c>
      <c r="L327" s="56">
        <v>315.39999999999998</v>
      </c>
      <c r="M327" s="57">
        <v>46.99</v>
      </c>
      <c r="N327" s="58">
        <v>14820.65</v>
      </c>
      <c r="AI327" s="39"/>
      <c r="AJ327" s="40"/>
      <c r="AK327" s="40"/>
      <c r="AN327" s="3" t="s">
        <v>64</v>
      </c>
      <c r="AQ327" s="40"/>
    </row>
    <row r="328" spans="1:43" customFormat="1" ht="15" x14ac:dyDescent="0.25">
      <c r="A328" s="53"/>
      <c r="B328" s="52" t="s">
        <v>75</v>
      </c>
      <c r="C328" s="390" t="s">
        <v>79</v>
      </c>
      <c r="D328" s="390"/>
      <c r="E328" s="390"/>
      <c r="F328" s="54"/>
      <c r="G328" s="55"/>
      <c r="H328" s="55"/>
      <c r="I328" s="55"/>
      <c r="J328" s="72">
        <v>3262.79</v>
      </c>
      <c r="K328" s="78">
        <v>1.4375</v>
      </c>
      <c r="L328" s="72">
        <v>9685.39</v>
      </c>
      <c r="M328" s="57">
        <v>14.01</v>
      </c>
      <c r="N328" s="58">
        <v>135692.31</v>
      </c>
      <c r="AI328" s="39"/>
      <c r="AJ328" s="40"/>
      <c r="AK328" s="40"/>
      <c r="AN328" s="3" t="s">
        <v>79</v>
      </c>
      <c r="AQ328" s="40"/>
    </row>
    <row r="329" spans="1:43" customFormat="1" ht="15" x14ac:dyDescent="0.25">
      <c r="A329" s="53"/>
      <c r="B329" s="52" t="s">
        <v>80</v>
      </c>
      <c r="C329" s="390" t="s">
        <v>81</v>
      </c>
      <c r="D329" s="390"/>
      <c r="E329" s="390"/>
      <c r="F329" s="54"/>
      <c r="G329" s="55"/>
      <c r="H329" s="55"/>
      <c r="I329" s="55"/>
      <c r="J329" s="56">
        <v>171.22</v>
      </c>
      <c r="K329" s="78">
        <v>1.4375</v>
      </c>
      <c r="L329" s="56">
        <v>508.26</v>
      </c>
      <c r="M329" s="57">
        <v>46.99</v>
      </c>
      <c r="N329" s="58">
        <v>23883.14</v>
      </c>
      <c r="AI329" s="39"/>
      <c r="AJ329" s="40"/>
      <c r="AK329" s="40"/>
      <c r="AN329" s="3" t="s">
        <v>81</v>
      </c>
      <c r="AQ329" s="40"/>
    </row>
    <row r="330" spans="1:43" customFormat="1" ht="15" x14ac:dyDescent="0.25">
      <c r="A330" s="53"/>
      <c r="B330" s="52" t="s">
        <v>82</v>
      </c>
      <c r="C330" s="390" t="s">
        <v>83</v>
      </c>
      <c r="D330" s="390"/>
      <c r="E330" s="390"/>
      <c r="F330" s="54"/>
      <c r="G330" s="55"/>
      <c r="H330" s="55"/>
      <c r="I330" s="55"/>
      <c r="J330" s="56">
        <v>12.2</v>
      </c>
      <c r="K330" s="55"/>
      <c r="L330" s="56">
        <v>25.19</v>
      </c>
      <c r="M330" s="57">
        <v>8.75</v>
      </c>
      <c r="N330" s="73">
        <v>220.41</v>
      </c>
      <c r="AI330" s="39"/>
      <c r="AJ330" s="40"/>
      <c r="AK330" s="40"/>
      <c r="AN330" s="3" t="s">
        <v>83</v>
      </c>
      <c r="AQ330" s="40"/>
    </row>
    <row r="331" spans="1:43" customFormat="1" ht="15" x14ac:dyDescent="0.25">
      <c r="A331" s="59"/>
      <c r="B331" s="52"/>
      <c r="C331" s="390" t="s">
        <v>65</v>
      </c>
      <c r="D331" s="390"/>
      <c r="E331" s="390"/>
      <c r="F331" s="54" t="s">
        <v>66</v>
      </c>
      <c r="G331" s="77">
        <v>14.4</v>
      </c>
      <c r="H331" s="78">
        <v>1.3225</v>
      </c>
      <c r="I331" s="61">
        <v>39.325859999999999</v>
      </c>
      <c r="J331" s="62"/>
      <c r="K331" s="55"/>
      <c r="L331" s="62"/>
      <c r="M331" s="55"/>
      <c r="N331" s="63"/>
      <c r="AI331" s="39"/>
      <c r="AJ331" s="40"/>
      <c r="AK331" s="40"/>
      <c r="AO331" s="3" t="s">
        <v>65</v>
      </c>
      <c r="AQ331" s="40"/>
    </row>
    <row r="332" spans="1:43" customFormat="1" ht="15" x14ac:dyDescent="0.25">
      <c r="A332" s="59"/>
      <c r="B332" s="52"/>
      <c r="C332" s="390" t="s">
        <v>84</v>
      </c>
      <c r="D332" s="390"/>
      <c r="E332" s="390"/>
      <c r="F332" s="54" t="s">
        <v>66</v>
      </c>
      <c r="G332" s="57">
        <v>13.88</v>
      </c>
      <c r="H332" s="78">
        <v>1.4375</v>
      </c>
      <c r="I332" s="81">
        <v>41.201912499999999</v>
      </c>
      <c r="J332" s="62"/>
      <c r="K332" s="55"/>
      <c r="L332" s="62"/>
      <c r="M332" s="55"/>
      <c r="N332" s="63"/>
      <c r="AI332" s="39"/>
      <c r="AJ332" s="40"/>
      <c r="AK332" s="40"/>
      <c r="AO332" s="3" t="s">
        <v>84</v>
      </c>
      <c r="AQ332" s="40"/>
    </row>
    <row r="333" spans="1:43" customFormat="1" ht="15" x14ac:dyDescent="0.25">
      <c r="A333" s="49"/>
      <c r="B333" s="52"/>
      <c r="C333" s="392" t="s">
        <v>67</v>
      </c>
      <c r="D333" s="392"/>
      <c r="E333" s="392"/>
      <c r="F333" s="64"/>
      <c r="G333" s="65"/>
      <c r="H333" s="65"/>
      <c r="I333" s="65"/>
      <c r="J333" s="75">
        <v>3390.48</v>
      </c>
      <c r="K333" s="65"/>
      <c r="L333" s="75">
        <v>10025.98</v>
      </c>
      <c r="M333" s="65"/>
      <c r="N333" s="67">
        <v>150733.37</v>
      </c>
      <c r="AI333" s="39"/>
      <c r="AJ333" s="40"/>
      <c r="AK333" s="40"/>
      <c r="AP333" s="3" t="s">
        <v>67</v>
      </c>
      <c r="AQ333" s="40"/>
    </row>
    <row r="334" spans="1:43" customFormat="1" ht="15" x14ac:dyDescent="0.25">
      <c r="A334" s="59"/>
      <c r="B334" s="52"/>
      <c r="C334" s="390" t="s">
        <v>68</v>
      </c>
      <c r="D334" s="390"/>
      <c r="E334" s="390"/>
      <c r="F334" s="54"/>
      <c r="G334" s="55"/>
      <c r="H334" s="55"/>
      <c r="I334" s="55"/>
      <c r="J334" s="62"/>
      <c r="K334" s="55"/>
      <c r="L334" s="56">
        <v>823.66</v>
      </c>
      <c r="M334" s="55"/>
      <c r="N334" s="58">
        <v>38703.79</v>
      </c>
      <c r="AI334" s="39"/>
      <c r="AJ334" s="40"/>
      <c r="AK334" s="40"/>
      <c r="AO334" s="3" t="s">
        <v>68</v>
      </c>
      <c r="AQ334" s="40"/>
    </row>
    <row r="335" spans="1:43" customFormat="1" ht="45" x14ac:dyDescent="0.25">
      <c r="A335" s="59"/>
      <c r="B335" s="52" t="s">
        <v>211</v>
      </c>
      <c r="C335" s="390" t="s">
        <v>212</v>
      </c>
      <c r="D335" s="390"/>
      <c r="E335" s="390"/>
      <c r="F335" s="54" t="s">
        <v>71</v>
      </c>
      <c r="G335" s="60">
        <v>147</v>
      </c>
      <c r="H335" s="55"/>
      <c r="I335" s="60">
        <v>147</v>
      </c>
      <c r="J335" s="62"/>
      <c r="K335" s="55"/>
      <c r="L335" s="72">
        <v>1210.78</v>
      </c>
      <c r="M335" s="55"/>
      <c r="N335" s="58">
        <v>56894.57</v>
      </c>
      <c r="AI335" s="39"/>
      <c r="AJ335" s="40"/>
      <c r="AK335" s="40"/>
      <c r="AO335" s="3" t="s">
        <v>212</v>
      </c>
      <c r="AQ335" s="40"/>
    </row>
    <row r="336" spans="1:43" customFormat="1" ht="56.25" x14ac:dyDescent="0.25">
      <c r="A336" s="59"/>
      <c r="B336" s="52" t="s">
        <v>213</v>
      </c>
      <c r="C336" s="390" t="s">
        <v>214</v>
      </c>
      <c r="D336" s="390"/>
      <c r="E336" s="390"/>
      <c r="F336" s="54" t="s">
        <v>71</v>
      </c>
      <c r="G336" s="60">
        <v>134</v>
      </c>
      <c r="H336" s="57">
        <v>0.85</v>
      </c>
      <c r="I336" s="77">
        <v>113.9</v>
      </c>
      <c r="J336" s="62"/>
      <c r="K336" s="55"/>
      <c r="L336" s="56">
        <v>938.15</v>
      </c>
      <c r="M336" s="55"/>
      <c r="N336" s="58">
        <v>44083.62</v>
      </c>
      <c r="AI336" s="39"/>
      <c r="AJ336" s="40"/>
      <c r="AK336" s="40"/>
      <c r="AO336" s="3" t="s">
        <v>214</v>
      </c>
      <c r="AQ336" s="40"/>
    </row>
    <row r="337" spans="1:44" customFormat="1" ht="15" x14ac:dyDescent="0.25">
      <c r="A337" s="68"/>
      <c r="B337" s="69"/>
      <c r="C337" s="391" t="s">
        <v>74</v>
      </c>
      <c r="D337" s="391"/>
      <c r="E337" s="391"/>
      <c r="F337" s="43"/>
      <c r="G337" s="44"/>
      <c r="H337" s="44"/>
      <c r="I337" s="44"/>
      <c r="J337" s="47"/>
      <c r="K337" s="44"/>
      <c r="L337" s="70">
        <v>12174.91</v>
      </c>
      <c r="M337" s="65"/>
      <c r="N337" s="71">
        <v>251711.56</v>
      </c>
      <c r="AI337" s="39"/>
      <c r="AJ337" s="40"/>
      <c r="AK337" s="40"/>
      <c r="AQ337" s="40" t="s">
        <v>74</v>
      </c>
    </row>
    <row r="338" spans="1:44" customFormat="1" ht="22.5" x14ac:dyDescent="0.25">
      <c r="A338" s="41" t="s">
        <v>224</v>
      </c>
      <c r="B338" s="42" t="s">
        <v>225</v>
      </c>
      <c r="C338" s="391" t="s">
        <v>226</v>
      </c>
      <c r="D338" s="391"/>
      <c r="E338" s="391"/>
      <c r="F338" s="43" t="s">
        <v>78</v>
      </c>
      <c r="G338" s="44">
        <v>227.15</v>
      </c>
      <c r="H338" s="45">
        <v>1</v>
      </c>
      <c r="I338" s="76">
        <v>227.15</v>
      </c>
      <c r="J338" s="82">
        <v>110.95</v>
      </c>
      <c r="K338" s="84">
        <v>1.04236</v>
      </c>
      <c r="L338" s="70">
        <v>26269.86</v>
      </c>
      <c r="M338" s="76">
        <v>8.75</v>
      </c>
      <c r="N338" s="71">
        <v>229861.28</v>
      </c>
      <c r="AI338" s="39"/>
      <c r="AJ338" s="40"/>
      <c r="AK338" s="40" t="s">
        <v>226</v>
      </c>
      <c r="AQ338" s="40"/>
    </row>
    <row r="339" spans="1:44" customFormat="1" ht="15" x14ac:dyDescent="0.25">
      <c r="A339" s="49"/>
      <c r="B339" s="50"/>
      <c r="C339" s="390" t="s">
        <v>227</v>
      </c>
      <c r="D339" s="390"/>
      <c r="E339" s="390"/>
      <c r="F339" s="390"/>
      <c r="G339" s="390"/>
      <c r="H339" s="390"/>
      <c r="I339" s="390"/>
      <c r="J339" s="390"/>
      <c r="K339" s="390"/>
      <c r="L339" s="390"/>
      <c r="M339" s="390"/>
      <c r="N339" s="393"/>
      <c r="AI339" s="39"/>
      <c r="AJ339" s="40"/>
      <c r="AK339" s="40"/>
      <c r="AL339" s="3" t="s">
        <v>227</v>
      </c>
      <c r="AQ339" s="40"/>
    </row>
    <row r="340" spans="1:44" customFormat="1" ht="15" x14ac:dyDescent="0.25">
      <c r="A340" s="49"/>
      <c r="B340" s="50"/>
      <c r="C340" s="390" t="s">
        <v>228</v>
      </c>
      <c r="D340" s="390"/>
      <c r="E340" s="390"/>
      <c r="F340" s="390"/>
      <c r="G340" s="390"/>
      <c r="H340" s="390"/>
      <c r="I340" s="390"/>
      <c r="J340" s="390"/>
      <c r="K340" s="390"/>
      <c r="L340" s="390"/>
      <c r="M340" s="390"/>
      <c r="N340" s="393"/>
      <c r="AI340" s="39"/>
      <c r="AJ340" s="40"/>
      <c r="AK340" s="40"/>
      <c r="AQ340" s="40"/>
      <c r="AR340" s="3" t="s">
        <v>228</v>
      </c>
    </row>
    <row r="341" spans="1:44" customFormat="1" ht="15" x14ac:dyDescent="0.25">
      <c r="A341" s="51"/>
      <c r="B341" s="52"/>
      <c r="C341" s="385" t="s">
        <v>229</v>
      </c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94"/>
      <c r="AI341" s="39"/>
      <c r="AJ341" s="40"/>
      <c r="AK341" s="40"/>
      <c r="AM341" s="3" t="s">
        <v>229</v>
      </c>
      <c r="AQ341" s="40"/>
    </row>
    <row r="342" spans="1:44" customFormat="1" ht="15" x14ac:dyDescent="0.25">
      <c r="A342" s="51"/>
      <c r="B342" s="52"/>
      <c r="C342" s="385" t="s">
        <v>230</v>
      </c>
      <c r="D342" s="385"/>
      <c r="E342" s="385"/>
      <c r="F342" s="385"/>
      <c r="G342" s="385"/>
      <c r="H342" s="385"/>
      <c r="I342" s="385"/>
      <c r="J342" s="385"/>
      <c r="K342" s="385"/>
      <c r="L342" s="385"/>
      <c r="M342" s="385"/>
      <c r="N342" s="394"/>
      <c r="AI342" s="39"/>
      <c r="AJ342" s="40"/>
      <c r="AK342" s="40"/>
      <c r="AM342" s="3" t="s">
        <v>230</v>
      </c>
      <c r="AQ342" s="40"/>
    </row>
    <row r="343" spans="1:44" customFormat="1" ht="15" x14ac:dyDescent="0.25">
      <c r="A343" s="68"/>
      <c r="B343" s="69"/>
      <c r="C343" s="391" t="s">
        <v>74</v>
      </c>
      <c r="D343" s="391"/>
      <c r="E343" s="391"/>
      <c r="F343" s="43"/>
      <c r="G343" s="44"/>
      <c r="H343" s="44"/>
      <c r="I343" s="44"/>
      <c r="J343" s="47"/>
      <c r="K343" s="44"/>
      <c r="L343" s="70">
        <v>26269.86</v>
      </c>
      <c r="M343" s="65"/>
      <c r="N343" s="71">
        <v>229861.28</v>
      </c>
      <c r="AI343" s="39"/>
      <c r="AJ343" s="40"/>
      <c r="AK343" s="40"/>
      <c r="AQ343" s="40" t="s">
        <v>74</v>
      </c>
    </row>
    <row r="344" spans="1:44" customFormat="1" ht="34.5" x14ac:dyDescent="0.25">
      <c r="A344" s="41" t="s">
        <v>231</v>
      </c>
      <c r="B344" s="42" t="s">
        <v>232</v>
      </c>
      <c r="C344" s="391" t="s">
        <v>233</v>
      </c>
      <c r="D344" s="391"/>
      <c r="E344" s="391"/>
      <c r="F344" s="43" t="s">
        <v>60</v>
      </c>
      <c r="G344" s="44">
        <v>3.6139999999999999</v>
      </c>
      <c r="H344" s="45">
        <v>1</v>
      </c>
      <c r="I344" s="79">
        <v>3.6139999999999999</v>
      </c>
      <c r="J344" s="47"/>
      <c r="K344" s="44"/>
      <c r="L344" s="47"/>
      <c r="M344" s="44"/>
      <c r="N344" s="48"/>
      <c r="AI344" s="39"/>
      <c r="AJ344" s="40"/>
      <c r="AK344" s="40" t="s">
        <v>233</v>
      </c>
      <c r="AQ344" s="40"/>
    </row>
    <row r="345" spans="1:44" customFormat="1" ht="15" x14ac:dyDescent="0.25">
      <c r="A345" s="49"/>
      <c r="B345" s="50"/>
      <c r="C345" s="390" t="s">
        <v>234</v>
      </c>
      <c r="D345" s="390"/>
      <c r="E345" s="390"/>
      <c r="F345" s="390"/>
      <c r="G345" s="390"/>
      <c r="H345" s="390"/>
      <c r="I345" s="390"/>
      <c r="J345" s="390"/>
      <c r="K345" s="390"/>
      <c r="L345" s="390"/>
      <c r="M345" s="390"/>
      <c r="N345" s="393"/>
      <c r="AI345" s="39"/>
      <c r="AJ345" s="40"/>
      <c r="AK345" s="40"/>
      <c r="AL345" s="3" t="s">
        <v>234</v>
      </c>
      <c r="AQ345" s="40"/>
    </row>
    <row r="346" spans="1:44" customFormat="1" ht="68.25" x14ac:dyDescent="0.25">
      <c r="A346" s="51"/>
      <c r="B346" s="52" t="s">
        <v>62</v>
      </c>
      <c r="C346" s="385" t="s">
        <v>63</v>
      </c>
      <c r="D346" s="385"/>
      <c r="E346" s="385"/>
      <c r="F346" s="385"/>
      <c r="G346" s="385"/>
      <c r="H346" s="385"/>
      <c r="I346" s="385"/>
      <c r="J346" s="385"/>
      <c r="K346" s="385"/>
      <c r="L346" s="385"/>
      <c r="M346" s="385"/>
      <c r="N346" s="394"/>
      <c r="AI346" s="39"/>
      <c r="AJ346" s="40"/>
      <c r="AK346" s="40"/>
      <c r="AM346" s="3" t="s">
        <v>63</v>
      </c>
      <c r="AQ346" s="40"/>
    </row>
    <row r="347" spans="1:44" customFormat="1" ht="15" x14ac:dyDescent="0.25">
      <c r="A347" s="53"/>
      <c r="B347" s="52" t="s">
        <v>57</v>
      </c>
      <c r="C347" s="390" t="s">
        <v>64</v>
      </c>
      <c r="D347" s="390"/>
      <c r="E347" s="390"/>
      <c r="F347" s="54"/>
      <c r="G347" s="55"/>
      <c r="H347" s="55"/>
      <c r="I347" s="55"/>
      <c r="J347" s="56">
        <v>173.23</v>
      </c>
      <c r="K347" s="57">
        <v>1.1499999999999999</v>
      </c>
      <c r="L347" s="56">
        <v>719.96</v>
      </c>
      <c r="M347" s="57">
        <v>46.99</v>
      </c>
      <c r="N347" s="58">
        <v>33830.92</v>
      </c>
      <c r="AI347" s="39"/>
      <c r="AJ347" s="40"/>
      <c r="AK347" s="40"/>
      <c r="AN347" s="3" t="s">
        <v>64</v>
      </c>
      <c r="AQ347" s="40"/>
    </row>
    <row r="348" spans="1:44" customFormat="1" ht="15" x14ac:dyDescent="0.25">
      <c r="A348" s="53"/>
      <c r="B348" s="52" t="s">
        <v>75</v>
      </c>
      <c r="C348" s="390" t="s">
        <v>79</v>
      </c>
      <c r="D348" s="390"/>
      <c r="E348" s="390"/>
      <c r="F348" s="54"/>
      <c r="G348" s="55"/>
      <c r="H348" s="55"/>
      <c r="I348" s="55"/>
      <c r="J348" s="72">
        <v>5268.76</v>
      </c>
      <c r="K348" s="57">
        <v>1.1499999999999999</v>
      </c>
      <c r="L348" s="72">
        <v>21897.49</v>
      </c>
      <c r="M348" s="57">
        <v>14.01</v>
      </c>
      <c r="N348" s="58">
        <v>306783.83</v>
      </c>
      <c r="AI348" s="39"/>
      <c r="AJ348" s="40"/>
      <c r="AK348" s="40"/>
      <c r="AN348" s="3" t="s">
        <v>79</v>
      </c>
      <c r="AQ348" s="40"/>
    </row>
    <row r="349" spans="1:44" customFormat="1" ht="15" x14ac:dyDescent="0.25">
      <c r="A349" s="53"/>
      <c r="B349" s="52" t="s">
        <v>80</v>
      </c>
      <c r="C349" s="390" t="s">
        <v>81</v>
      </c>
      <c r="D349" s="390"/>
      <c r="E349" s="390"/>
      <c r="F349" s="54"/>
      <c r="G349" s="55"/>
      <c r="H349" s="55"/>
      <c r="I349" s="55"/>
      <c r="J349" s="56">
        <v>267.67</v>
      </c>
      <c r="K349" s="57">
        <v>1.1499999999999999</v>
      </c>
      <c r="L349" s="72">
        <v>1112.46</v>
      </c>
      <c r="M349" s="57">
        <v>46.99</v>
      </c>
      <c r="N349" s="58">
        <v>52274.5</v>
      </c>
      <c r="AI349" s="39"/>
      <c r="AJ349" s="40"/>
      <c r="AK349" s="40"/>
      <c r="AN349" s="3" t="s">
        <v>81</v>
      </c>
      <c r="AQ349" s="40"/>
    </row>
    <row r="350" spans="1:44" customFormat="1" ht="15" x14ac:dyDescent="0.25">
      <c r="A350" s="53"/>
      <c r="B350" s="52" t="s">
        <v>82</v>
      </c>
      <c r="C350" s="390" t="s">
        <v>83</v>
      </c>
      <c r="D350" s="390"/>
      <c r="E350" s="390"/>
      <c r="F350" s="54"/>
      <c r="G350" s="55"/>
      <c r="H350" s="55"/>
      <c r="I350" s="55"/>
      <c r="J350" s="56">
        <v>17.079999999999998</v>
      </c>
      <c r="K350" s="55"/>
      <c r="L350" s="56">
        <v>61.73</v>
      </c>
      <c r="M350" s="57">
        <v>8.75</v>
      </c>
      <c r="N350" s="73">
        <v>540.14</v>
      </c>
      <c r="AI350" s="39"/>
      <c r="AJ350" s="40"/>
      <c r="AK350" s="40"/>
      <c r="AN350" s="3" t="s">
        <v>83</v>
      </c>
      <c r="AQ350" s="40"/>
    </row>
    <row r="351" spans="1:44" customFormat="1" ht="15" x14ac:dyDescent="0.25">
      <c r="A351" s="59"/>
      <c r="B351" s="52"/>
      <c r="C351" s="390" t="s">
        <v>65</v>
      </c>
      <c r="D351" s="390"/>
      <c r="E351" s="390"/>
      <c r="F351" s="54" t="s">
        <v>66</v>
      </c>
      <c r="G351" s="77">
        <v>21.6</v>
      </c>
      <c r="H351" s="57">
        <v>1.1499999999999999</v>
      </c>
      <c r="I351" s="61">
        <v>89.77176</v>
      </c>
      <c r="J351" s="62"/>
      <c r="K351" s="55"/>
      <c r="L351" s="62"/>
      <c r="M351" s="55"/>
      <c r="N351" s="63"/>
      <c r="AI351" s="39"/>
      <c r="AJ351" s="40"/>
      <c r="AK351" s="40"/>
      <c r="AO351" s="3" t="s">
        <v>65</v>
      </c>
      <c r="AQ351" s="40"/>
    </row>
    <row r="352" spans="1:44" customFormat="1" ht="15" x14ac:dyDescent="0.25">
      <c r="A352" s="59"/>
      <c r="B352" s="52"/>
      <c r="C352" s="390" t="s">
        <v>84</v>
      </c>
      <c r="D352" s="390"/>
      <c r="E352" s="390"/>
      <c r="F352" s="54" t="s">
        <v>66</v>
      </c>
      <c r="G352" s="77">
        <v>20.6</v>
      </c>
      <c r="H352" s="57">
        <v>1.1499999999999999</v>
      </c>
      <c r="I352" s="61">
        <v>85.615660000000005</v>
      </c>
      <c r="J352" s="62"/>
      <c r="K352" s="55"/>
      <c r="L352" s="62"/>
      <c r="M352" s="55"/>
      <c r="N352" s="63"/>
      <c r="AI352" s="39"/>
      <c r="AJ352" s="40"/>
      <c r="AK352" s="40"/>
      <c r="AO352" s="3" t="s">
        <v>84</v>
      </c>
      <c r="AQ352" s="40"/>
    </row>
    <row r="353" spans="1:44" customFormat="1" ht="15" x14ac:dyDescent="0.25">
      <c r="A353" s="49"/>
      <c r="B353" s="52"/>
      <c r="C353" s="392" t="s">
        <v>67</v>
      </c>
      <c r="D353" s="392"/>
      <c r="E353" s="392"/>
      <c r="F353" s="64"/>
      <c r="G353" s="65"/>
      <c r="H353" s="65"/>
      <c r="I353" s="65"/>
      <c r="J353" s="75">
        <v>5459.07</v>
      </c>
      <c r="K353" s="65"/>
      <c r="L353" s="75">
        <v>22679.18</v>
      </c>
      <c r="M353" s="65"/>
      <c r="N353" s="67">
        <v>341154.89</v>
      </c>
      <c r="AI353" s="39"/>
      <c r="AJ353" s="40"/>
      <c r="AK353" s="40"/>
      <c r="AP353" s="3" t="s">
        <v>67</v>
      </c>
      <c r="AQ353" s="40"/>
    </row>
    <row r="354" spans="1:44" customFormat="1" ht="15" x14ac:dyDescent="0.25">
      <c r="A354" s="59"/>
      <c r="B354" s="52"/>
      <c r="C354" s="390" t="s">
        <v>68</v>
      </c>
      <c r="D354" s="390"/>
      <c r="E354" s="390"/>
      <c r="F354" s="54"/>
      <c r="G354" s="55"/>
      <c r="H354" s="55"/>
      <c r="I354" s="55"/>
      <c r="J354" s="62"/>
      <c r="K354" s="55"/>
      <c r="L354" s="72">
        <v>1832.42</v>
      </c>
      <c r="M354" s="55"/>
      <c r="N354" s="58">
        <v>86105.42</v>
      </c>
      <c r="AI354" s="39"/>
      <c r="AJ354" s="40"/>
      <c r="AK354" s="40"/>
      <c r="AO354" s="3" t="s">
        <v>68</v>
      </c>
      <c r="AQ354" s="40"/>
    </row>
    <row r="355" spans="1:44" customFormat="1" ht="45" x14ac:dyDescent="0.25">
      <c r="A355" s="59"/>
      <c r="B355" s="52" t="s">
        <v>211</v>
      </c>
      <c r="C355" s="390" t="s">
        <v>212</v>
      </c>
      <c r="D355" s="390"/>
      <c r="E355" s="390"/>
      <c r="F355" s="54" t="s">
        <v>71</v>
      </c>
      <c r="G355" s="60">
        <v>147</v>
      </c>
      <c r="H355" s="55"/>
      <c r="I355" s="60">
        <v>147</v>
      </c>
      <c r="J355" s="62"/>
      <c r="K355" s="55"/>
      <c r="L355" s="72">
        <v>2693.66</v>
      </c>
      <c r="M355" s="55"/>
      <c r="N355" s="58">
        <v>126574.97</v>
      </c>
      <c r="AI355" s="39"/>
      <c r="AJ355" s="40"/>
      <c r="AK355" s="40"/>
      <c r="AO355" s="3" t="s">
        <v>212</v>
      </c>
      <c r="AQ355" s="40"/>
    </row>
    <row r="356" spans="1:44" customFormat="1" ht="56.25" x14ac:dyDescent="0.25">
      <c r="A356" s="59"/>
      <c r="B356" s="52" t="s">
        <v>213</v>
      </c>
      <c r="C356" s="390" t="s">
        <v>214</v>
      </c>
      <c r="D356" s="390"/>
      <c r="E356" s="390"/>
      <c r="F356" s="54" t="s">
        <v>71</v>
      </c>
      <c r="G356" s="60">
        <v>134</v>
      </c>
      <c r="H356" s="57">
        <v>0.85</v>
      </c>
      <c r="I356" s="77">
        <v>113.9</v>
      </c>
      <c r="J356" s="62"/>
      <c r="K356" s="55"/>
      <c r="L356" s="72">
        <v>2087.13</v>
      </c>
      <c r="M356" s="55"/>
      <c r="N356" s="58">
        <v>98074.07</v>
      </c>
      <c r="AI356" s="39"/>
      <c r="AJ356" s="40"/>
      <c r="AK356" s="40"/>
      <c r="AO356" s="3" t="s">
        <v>214</v>
      </c>
      <c r="AQ356" s="40"/>
    </row>
    <row r="357" spans="1:44" customFormat="1" ht="15" x14ac:dyDescent="0.25">
      <c r="A357" s="68"/>
      <c r="B357" s="69"/>
      <c r="C357" s="391" t="s">
        <v>74</v>
      </c>
      <c r="D357" s="391"/>
      <c r="E357" s="391"/>
      <c r="F357" s="43"/>
      <c r="G357" s="44"/>
      <c r="H357" s="44"/>
      <c r="I357" s="44"/>
      <c r="J357" s="47"/>
      <c r="K357" s="44"/>
      <c r="L357" s="70">
        <v>27459.97</v>
      </c>
      <c r="M357" s="65"/>
      <c r="N357" s="71">
        <v>565803.93000000005</v>
      </c>
      <c r="AI357" s="39"/>
      <c r="AJ357" s="40"/>
      <c r="AK357" s="40"/>
      <c r="AQ357" s="40" t="s">
        <v>74</v>
      </c>
    </row>
    <row r="358" spans="1:44" customFormat="1" ht="22.5" x14ac:dyDescent="0.25">
      <c r="A358" s="41" t="s">
        <v>235</v>
      </c>
      <c r="B358" s="42" t="s">
        <v>236</v>
      </c>
      <c r="C358" s="391" t="s">
        <v>237</v>
      </c>
      <c r="D358" s="391"/>
      <c r="E358" s="391"/>
      <c r="F358" s="43" t="s">
        <v>78</v>
      </c>
      <c r="G358" s="44">
        <v>455.34</v>
      </c>
      <c r="H358" s="45">
        <v>1</v>
      </c>
      <c r="I358" s="76">
        <v>455.34</v>
      </c>
      <c r="J358" s="82">
        <v>523.80999999999995</v>
      </c>
      <c r="K358" s="84">
        <v>1.04236</v>
      </c>
      <c r="L358" s="70">
        <v>248615</v>
      </c>
      <c r="M358" s="76">
        <v>8.75</v>
      </c>
      <c r="N358" s="71">
        <v>2175381.25</v>
      </c>
      <c r="AI358" s="39"/>
      <c r="AJ358" s="40"/>
      <c r="AK358" s="40" t="s">
        <v>237</v>
      </c>
      <c r="AQ358" s="40"/>
    </row>
    <row r="359" spans="1:44" customFormat="1" ht="15" x14ac:dyDescent="0.25">
      <c r="A359" s="49"/>
      <c r="B359" s="50"/>
      <c r="C359" s="390" t="s">
        <v>238</v>
      </c>
      <c r="D359" s="390"/>
      <c r="E359" s="390"/>
      <c r="F359" s="390"/>
      <c r="G359" s="390"/>
      <c r="H359" s="390"/>
      <c r="I359" s="390"/>
      <c r="J359" s="390"/>
      <c r="K359" s="390"/>
      <c r="L359" s="390"/>
      <c r="M359" s="390"/>
      <c r="N359" s="393"/>
      <c r="AI359" s="39"/>
      <c r="AJ359" s="40"/>
      <c r="AK359" s="40"/>
      <c r="AL359" s="3" t="s">
        <v>238</v>
      </c>
      <c r="AQ359" s="40"/>
    </row>
    <row r="360" spans="1:44" customFormat="1" ht="15" x14ac:dyDescent="0.25">
      <c r="A360" s="49"/>
      <c r="B360" s="50"/>
      <c r="C360" s="390" t="s">
        <v>239</v>
      </c>
      <c r="D360" s="390"/>
      <c r="E360" s="390"/>
      <c r="F360" s="390"/>
      <c r="G360" s="390"/>
      <c r="H360" s="390"/>
      <c r="I360" s="390"/>
      <c r="J360" s="390"/>
      <c r="K360" s="390"/>
      <c r="L360" s="390"/>
      <c r="M360" s="390"/>
      <c r="N360" s="393"/>
      <c r="AI360" s="39"/>
      <c r="AJ360" s="40"/>
      <c r="AK360" s="40"/>
      <c r="AQ360" s="40"/>
      <c r="AR360" s="3" t="s">
        <v>239</v>
      </c>
    </row>
    <row r="361" spans="1:44" customFormat="1" ht="15" x14ac:dyDescent="0.25">
      <c r="A361" s="51"/>
      <c r="B361" s="52"/>
      <c r="C361" s="385" t="s">
        <v>229</v>
      </c>
      <c r="D361" s="385"/>
      <c r="E361" s="385"/>
      <c r="F361" s="385"/>
      <c r="G361" s="385"/>
      <c r="H361" s="385"/>
      <c r="I361" s="385"/>
      <c r="J361" s="385"/>
      <c r="K361" s="385"/>
      <c r="L361" s="385"/>
      <c r="M361" s="385"/>
      <c r="N361" s="394"/>
      <c r="AI361" s="39"/>
      <c r="AJ361" s="40"/>
      <c r="AK361" s="40"/>
      <c r="AM361" s="3" t="s">
        <v>229</v>
      </c>
      <c r="AQ361" s="40"/>
    </row>
    <row r="362" spans="1:44" customFormat="1" ht="15" x14ac:dyDescent="0.25">
      <c r="A362" s="51"/>
      <c r="B362" s="52"/>
      <c r="C362" s="385" t="s">
        <v>230</v>
      </c>
      <c r="D362" s="385"/>
      <c r="E362" s="385"/>
      <c r="F362" s="385"/>
      <c r="G362" s="385"/>
      <c r="H362" s="385"/>
      <c r="I362" s="385"/>
      <c r="J362" s="385"/>
      <c r="K362" s="385"/>
      <c r="L362" s="385"/>
      <c r="M362" s="385"/>
      <c r="N362" s="394"/>
      <c r="AI362" s="39"/>
      <c r="AJ362" s="40"/>
      <c r="AK362" s="40"/>
      <c r="AM362" s="3" t="s">
        <v>230</v>
      </c>
      <c r="AQ362" s="40"/>
    </row>
    <row r="363" spans="1:44" customFormat="1" ht="15" x14ac:dyDescent="0.25">
      <c r="A363" s="68"/>
      <c r="B363" s="69"/>
      <c r="C363" s="391" t="s">
        <v>74</v>
      </c>
      <c r="D363" s="391"/>
      <c r="E363" s="391"/>
      <c r="F363" s="43"/>
      <c r="G363" s="44"/>
      <c r="H363" s="44"/>
      <c r="I363" s="44"/>
      <c r="J363" s="47"/>
      <c r="K363" s="44"/>
      <c r="L363" s="70">
        <v>248615</v>
      </c>
      <c r="M363" s="65"/>
      <c r="N363" s="71">
        <v>2175381.25</v>
      </c>
      <c r="AI363" s="39"/>
      <c r="AJ363" s="40"/>
      <c r="AK363" s="40"/>
      <c r="AQ363" s="40" t="s">
        <v>74</v>
      </c>
    </row>
    <row r="364" spans="1:44" customFormat="1" ht="45.75" x14ac:dyDescent="0.25">
      <c r="A364" s="41" t="s">
        <v>240</v>
      </c>
      <c r="B364" s="42" t="s">
        <v>241</v>
      </c>
      <c r="C364" s="391" t="s">
        <v>242</v>
      </c>
      <c r="D364" s="391"/>
      <c r="E364" s="391"/>
      <c r="F364" s="43" t="s">
        <v>91</v>
      </c>
      <c r="G364" s="44">
        <v>0.25</v>
      </c>
      <c r="H364" s="45">
        <v>1</v>
      </c>
      <c r="I364" s="76">
        <v>0.25</v>
      </c>
      <c r="J364" s="47"/>
      <c r="K364" s="44"/>
      <c r="L364" s="47"/>
      <c r="M364" s="44"/>
      <c r="N364" s="48"/>
      <c r="AI364" s="39"/>
      <c r="AJ364" s="40"/>
      <c r="AK364" s="40" t="s">
        <v>242</v>
      </c>
      <c r="AQ364" s="40"/>
    </row>
    <row r="365" spans="1:44" customFormat="1" ht="15" x14ac:dyDescent="0.25">
      <c r="A365" s="49"/>
      <c r="B365" s="50"/>
      <c r="C365" s="390" t="s">
        <v>92</v>
      </c>
      <c r="D365" s="390"/>
      <c r="E365" s="390"/>
      <c r="F365" s="390"/>
      <c r="G365" s="390"/>
      <c r="H365" s="390"/>
      <c r="I365" s="390"/>
      <c r="J365" s="390"/>
      <c r="K365" s="390"/>
      <c r="L365" s="390"/>
      <c r="M365" s="390"/>
      <c r="N365" s="393"/>
      <c r="AI365" s="39"/>
      <c r="AJ365" s="40"/>
      <c r="AK365" s="40"/>
      <c r="AL365" s="3" t="s">
        <v>92</v>
      </c>
      <c r="AQ365" s="40"/>
    </row>
    <row r="366" spans="1:44" customFormat="1" ht="23.25" x14ac:dyDescent="0.25">
      <c r="A366" s="51"/>
      <c r="B366" s="52" t="s">
        <v>93</v>
      </c>
      <c r="C366" s="385" t="s">
        <v>94</v>
      </c>
      <c r="D366" s="385"/>
      <c r="E366" s="385"/>
      <c r="F366" s="385"/>
      <c r="G366" s="385"/>
      <c r="H366" s="385"/>
      <c r="I366" s="385"/>
      <c r="J366" s="385"/>
      <c r="K366" s="385"/>
      <c r="L366" s="385"/>
      <c r="M366" s="385"/>
      <c r="N366" s="394"/>
      <c r="AI366" s="39"/>
      <c r="AJ366" s="40"/>
      <c r="AK366" s="40"/>
      <c r="AM366" s="3" t="s">
        <v>94</v>
      </c>
      <c r="AQ366" s="40"/>
    </row>
    <row r="367" spans="1:44" customFormat="1" ht="34.5" x14ac:dyDescent="0.25">
      <c r="A367" s="51"/>
      <c r="B367" s="52" t="s">
        <v>95</v>
      </c>
      <c r="C367" s="385" t="s">
        <v>96</v>
      </c>
      <c r="D367" s="385"/>
      <c r="E367" s="385"/>
      <c r="F367" s="385"/>
      <c r="G367" s="385"/>
      <c r="H367" s="385"/>
      <c r="I367" s="385"/>
      <c r="J367" s="385"/>
      <c r="K367" s="385"/>
      <c r="L367" s="385"/>
      <c r="M367" s="385"/>
      <c r="N367" s="394"/>
      <c r="AI367" s="39"/>
      <c r="AJ367" s="40"/>
      <c r="AK367" s="40"/>
      <c r="AM367" s="3" t="s">
        <v>96</v>
      </c>
      <c r="AQ367" s="40"/>
    </row>
    <row r="368" spans="1:44" customFormat="1" ht="23.25" x14ac:dyDescent="0.25">
      <c r="A368" s="51"/>
      <c r="B368" s="52" t="s">
        <v>104</v>
      </c>
      <c r="C368" s="385" t="s">
        <v>105</v>
      </c>
      <c r="D368" s="385"/>
      <c r="E368" s="385"/>
      <c r="F368" s="385"/>
      <c r="G368" s="385"/>
      <c r="H368" s="385"/>
      <c r="I368" s="385"/>
      <c r="J368" s="385"/>
      <c r="K368" s="385"/>
      <c r="L368" s="385"/>
      <c r="M368" s="385"/>
      <c r="N368" s="394"/>
      <c r="AI368" s="39"/>
      <c r="AJ368" s="40"/>
      <c r="AK368" s="40"/>
      <c r="AM368" s="3" t="s">
        <v>105</v>
      </c>
      <c r="AQ368" s="40"/>
    </row>
    <row r="369" spans="1:44" customFormat="1" ht="68.25" x14ac:dyDescent="0.25">
      <c r="A369" s="51"/>
      <c r="B369" s="52" t="s">
        <v>62</v>
      </c>
      <c r="C369" s="385" t="s">
        <v>63</v>
      </c>
      <c r="D369" s="385"/>
      <c r="E369" s="385"/>
      <c r="F369" s="385"/>
      <c r="G369" s="385"/>
      <c r="H369" s="385"/>
      <c r="I369" s="385"/>
      <c r="J369" s="385"/>
      <c r="K369" s="385"/>
      <c r="L369" s="385"/>
      <c r="M369" s="385"/>
      <c r="N369" s="394"/>
      <c r="AI369" s="39"/>
      <c r="AJ369" s="40"/>
      <c r="AK369" s="40"/>
      <c r="AM369" s="3" t="s">
        <v>63</v>
      </c>
      <c r="AQ369" s="40"/>
    </row>
    <row r="370" spans="1:44" customFormat="1" ht="15" x14ac:dyDescent="0.25">
      <c r="A370" s="53"/>
      <c r="B370" s="52" t="s">
        <v>57</v>
      </c>
      <c r="C370" s="390" t="s">
        <v>64</v>
      </c>
      <c r="D370" s="390"/>
      <c r="E370" s="390"/>
      <c r="F370" s="54"/>
      <c r="G370" s="55"/>
      <c r="H370" s="55"/>
      <c r="I370" s="55"/>
      <c r="J370" s="72">
        <v>9218</v>
      </c>
      <c r="K370" s="61">
        <v>1.66635</v>
      </c>
      <c r="L370" s="72">
        <v>3840.1</v>
      </c>
      <c r="M370" s="57">
        <v>46.99</v>
      </c>
      <c r="N370" s="58">
        <v>180446.3</v>
      </c>
      <c r="AI370" s="39"/>
      <c r="AJ370" s="40"/>
      <c r="AK370" s="40"/>
      <c r="AN370" s="3" t="s">
        <v>64</v>
      </c>
      <c r="AQ370" s="40"/>
    </row>
    <row r="371" spans="1:44" customFormat="1" ht="15" x14ac:dyDescent="0.25">
      <c r="A371" s="53"/>
      <c r="B371" s="52" t="s">
        <v>75</v>
      </c>
      <c r="C371" s="390" t="s">
        <v>79</v>
      </c>
      <c r="D371" s="390"/>
      <c r="E371" s="390"/>
      <c r="F371" s="54"/>
      <c r="G371" s="55"/>
      <c r="H371" s="55"/>
      <c r="I371" s="55"/>
      <c r="J371" s="72">
        <v>40105.1</v>
      </c>
      <c r="K371" s="61">
        <v>1.81125</v>
      </c>
      <c r="L371" s="72">
        <v>18160.09</v>
      </c>
      <c r="M371" s="57">
        <v>14.01</v>
      </c>
      <c r="N371" s="58">
        <v>254422.86</v>
      </c>
      <c r="AI371" s="39"/>
      <c r="AJ371" s="40"/>
      <c r="AK371" s="40"/>
      <c r="AN371" s="3" t="s">
        <v>79</v>
      </c>
      <c r="AQ371" s="40"/>
    </row>
    <row r="372" spans="1:44" customFormat="1" ht="15" x14ac:dyDescent="0.25">
      <c r="A372" s="53"/>
      <c r="B372" s="52" t="s">
        <v>80</v>
      </c>
      <c r="C372" s="390" t="s">
        <v>81</v>
      </c>
      <c r="D372" s="390"/>
      <c r="E372" s="390"/>
      <c r="F372" s="54"/>
      <c r="G372" s="55"/>
      <c r="H372" s="55"/>
      <c r="I372" s="55"/>
      <c r="J372" s="72">
        <v>2629.93</v>
      </c>
      <c r="K372" s="61">
        <v>1.81125</v>
      </c>
      <c r="L372" s="72">
        <v>1190.8699999999999</v>
      </c>
      <c r="M372" s="57">
        <v>46.99</v>
      </c>
      <c r="N372" s="58">
        <v>55958.98</v>
      </c>
      <c r="AI372" s="39"/>
      <c r="AJ372" s="40"/>
      <c r="AK372" s="40"/>
      <c r="AN372" s="3" t="s">
        <v>81</v>
      </c>
      <c r="AQ372" s="40"/>
    </row>
    <row r="373" spans="1:44" customFormat="1" ht="15" x14ac:dyDescent="0.25">
      <c r="A373" s="53"/>
      <c r="B373" s="52" t="s">
        <v>82</v>
      </c>
      <c r="C373" s="390" t="s">
        <v>83</v>
      </c>
      <c r="D373" s="390"/>
      <c r="E373" s="390"/>
      <c r="F373" s="54"/>
      <c r="G373" s="55"/>
      <c r="H373" s="55"/>
      <c r="I373" s="55"/>
      <c r="J373" s="72">
        <v>1477980.73</v>
      </c>
      <c r="K373" s="55"/>
      <c r="L373" s="72">
        <v>369495.18</v>
      </c>
      <c r="M373" s="57">
        <v>8.75</v>
      </c>
      <c r="N373" s="58">
        <v>3233082.83</v>
      </c>
      <c r="AI373" s="39"/>
      <c r="AJ373" s="40"/>
      <c r="AK373" s="40"/>
      <c r="AN373" s="3" t="s">
        <v>83</v>
      </c>
      <c r="AQ373" s="40"/>
    </row>
    <row r="374" spans="1:44" customFormat="1" ht="15" x14ac:dyDescent="0.25">
      <c r="A374" s="59"/>
      <c r="B374" s="52"/>
      <c r="C374" s="390" t="s">
        <v>65</v>
      </c>
      <c r="D374" s="390"/>
      <c r="E374" s="390"/>
      <c r="F374" s="54" t="s">
        <v>66</v>
      </c>
      <c r="G374" s="60">
        <v>1100</v>
      </c>
      <c r="H374" s="61">
        <v>1.66635</v>
      </c>
      <c r="I374" s="61">
        <v>458.24624999999997</v>
      </c>
      <c r="J374" s="62"/>
      <c r="K374" s="55"/>
      <c r="L374" s="62"/>
      <c r="M374" s="55"/>
      <c r="N374" s="63"/>
      <c r="AI374" s="39"/>
      <c r="AJ374" s="40"/>
      <c r="AK374" s="40"/>
      <c r="AO374" s="3" t="s">
        <v>65</v>
      </c>
      <c r="AQ374" s="40"/>
    </row>
    <row r="375" spans="1:44" customFormat="1" ht="15" x14ac:dyDescent="0.25">
      <c r="A375" s="59"/>
      <c r="B375" s="52"/>
      <c r="C375" s="390" t="s">
        <v>84</v>
      </c>
      <c r="D375" s="390"/>
      <c r="E375" s="390"/>
      <c r="F375" s="54" t="s">
        <v>66</v>
      </c>
      <c r="G375" s="57">
        <v>213.68</v>
      </c>
      <c r="H375" s="61">
        <v>1.81125</v>
      </c>
      <c r="I375" s="80">
        <v>96.756974999999997</v>
      </c>
      <c r="J375" s="62"/>
      <c r="K375" s="55"/>
      <c r="L375" s="62"/>
      <c r="M375" s="55"/>
      <c r="N375" s="63"/>
      <c r="AI375" s="39"/>
      <c r="AJ375" s="40"/>
      <c r="AK375" s="40"/>
      <c r="AO375" s="3" t="s">
        <v>84</v>
      </c>
      <c r="AQ375" s="40"/>
    </row>
    <row r="376" spans="1:44" customFormat="1" ht="15" x14ac:dyDescent="0.25">
      <c r="A376" s="49"/>
      <c r="B376" s="52"/>
      <c r="C376" s="392" t="s">
        <v>67</v>
      </c>
      <c r="D376" s="392"/>
      <c r="E376" s="392"/>
      <c r="F376" s="64"/>
      <c r="G376" s="65"/>
      <c r="H376" s="65"/>
      <c r="I376" s="65"/>
      <c r="J376" s="75">
        <v>1527303.83</v>
      </c>
      <c r="K376" s="65"/>
      <c r="L376" s="75">
        <v>391495.37</v>
      </c>
      <c r="M376" s="65"/>
      <c r="N376" s="67">
        <v>3667951.99</v>
      </c>
      <c r="AI376" s="39"/>
      <c r="AJ376" s="40"/>
      <c r="AK376" s="40"/>
      <c r="AP376" s="3" t="s">
        <v>67</v>
      </c>
      <c r="AQ376" s="40"/>
    </row>
    <row r="377" spans="1:44" customFormat="1" ht="15" x14ac:dyDescent="0.25">
      <c r="A377" s="59"/>
      <c r="B377" s="52"/>
      <c r="C377" s="390" t="s">
        <v>68</v>
      </c>
      <c r="D377" s="390"/>
      <c r="E377" s="390"/>
      <c r="F377" s="54"/>
      <c r="G377" s="55"/>
      <c r="H377" s="55"/>
      <c r="I377" s="55"/>
      <c r="J377" s="62"/>
      <c r="K377" s="55"/>
      <c r="L377" s="72">
        <v>5030.97</v>
      </c>
      <c r="M377" s="55"/>
      <c r="N377" s="58">
        <v>236405.28</v>
      </c>
      <c r="AI377" s="39"/>
      <c r="AJ377" s="40"/>
      <c r="AK377" s="40"/>
      <c r="AO377" s="3" t="s">
        <v>68</v>
      </c>
      <c r="AQ377" s="40"/>
    </row>
    <row r="378" spans="1:44" customFormat="1" ht="22.5" x14ac:dyDescent="0.25">
      <c r="A378" s="59"/>
      <c r="B378" s="52" t="s">
        <v>97</v>
      </c>
      <c r="C378" s="390" t="s">
        <v>98</v>
      </c>
      <c r="D378" s="390"/>
      <c r="E378" s="390"/>
      <c r="F378" s="54" t="s">
        <v>71</v>
      </c>
      <c r="G378" s="60">
        <v>109</v>
      </c>
      <c r="H378" s="55"/>
      <c r="I378" s="60">
        <v>109</v>
      </c>
      <c r="J378" s="62"/>
      <c r="K378" s="55"/>
      <c r="L378" s="72">
        <v>5483.76</v>
      </c>
      <c r="M378" s="55"/>
      <c r="N378" s="58">
        <v>257681.76</v>
      </c>
      <c r="AI378" s="39"/>
      <c r="AJ378" s="40"/>
      <c r="AK378" s="40"/>
      <c r="AO378" s="3" t="s">
        <v>98</v>
      </c>
      <c r="AQ378" s="40"/>
    </row>
    <row r="379" spans="1:44" customFormat="1" ht="45" x14ac:dyDescent="0.25">
      <c r="A379" s="59"/>
      <c r="B379" s="52" t="s">
        <v>99</v>
      </c>
      <c r="C379" s="390" t="s">
        <v>100</v>
      </c>
      <c r="D379" s="390"/>
      <c r="E379" s="390"/>
      <c r="F379" s="54" t="s">
        <v>71</v>
      </c>
      <c r="G379" s="60">
        <v>65</v>
      </c>
      <c r="H379" s="57">
        <v>0.85</v>
      </c>
      <c r="I379" s="57">
        <v>55.25</v>
      </c>
      <c r="J379" s="62"/>
      <c r="K379" s="55"/>
      <c r="L379" s="72">
        <v>2779.61</v>
      </c>
      <c r="M379" s="55"/>
      <c r="N379" s="58">
        <v>130613.92</v>
      </c>
      <c r="AI379" s="39"/>
      <c r="AJ379" s="40"/>
      <c r="AK379" s="40"/>
      <c r="AO379" s="3" t="s">
        <v>100</v>
      </c>
      <c r="AQ379" s="40"/>
    </row>
    <row r="380" spans="1:44" customFormat="1" ht="15" x14ac:dyDescent="0.25">
      <c r="A380" s="68"/>
      <c r="B380" s="69"/>
      <c r="C380" s="391" t="s">
        <v>74</v>
      </c>
      <c r="D380" s="391"/>
      <c r="E380" s="391"/>
      <c r="F380" s="43"/>
      <c r="G380" s="44"/>
      <c r="H380" s="44"/>
      <c r="I380" s="44"/>
      <c r="J380" s="47"/>
      <c r="K380" s="44"/>
      <c r="L380" s="70">
        <v>399758.74</v>
      </c>
      <c r="M380" s="65"/>
      <c r="N380" s="71">
        <v>4056247.67</v>
      </c>
      <c r="AI380" s="39"/>
      <c r="AJ380" s="40"/>
      <c r="AK380" s="40"/>
      <c r="AQ380" s="40" t="s">
        <v>74</v>
      </c>
    </row>
    <row r="381" spans="1:44" customFormat="1" ht="23.25" x14ac:dyDescent="0.25">
      <c r="A381" s="41" t="s">
        <v>243</v>
      </c>
      <c r="B381" s="42" t="s">
        <v>244</v>
      </c>
      <c r="C381" s="391" t="s">
        <v>245</v>
      </c>
      <c r="D381" s="391"/>
      <c r="E381" s="391"/>
      <c r="F381" s="43" t="s">
        <v>118</v>
      </c>
      <c r="G381" s="44">
        <v>-460</v>
      </c>
      <c r="H381" s="45">
        <v>1</v>
      </c>
      <c r="I381" s="45">
        <v>-460</v>
      </c>
      <c r="J381" s="82">
        <v>188.1</v>
      </c>
      <c r="K381" s="44"/>
      <c r="L381" s="70">
        <v>-86526</v>
      </c>
      <c r="M381" s="76">
        <v>8.75</v>
      </c>
      <c r="N381" s="71">
        <v>-757102.5</v>
      </c>
      <c r="AI381" s="39"/>
      <c r="AJ381" s="40"/>
      <c r="AK381" s="40" t="s">
        <v>245</v>
      </c>
      <c r="AQ381" s="40"/>
    </row>
    <row r="382" spans="1:44" customFormat="1" ht="15" x14ac:dyDescent="0.25">
      <c r="A382" s="68"/>
      <c r="B382" s="69"/>
      <c r="C382" s="391" t="s">
        <v>74</v>
      </c>
      <c r="D382" s="391"/>
      <c r="E382" s="391"/>
      <c r="F382" s="43"/>
      <c r="G382" s="44"/>
      <c r="H382" s="44"/>
      <c r="I382" s="44"/>
      <c r="J382" s="47"/>
      <c r="K382" s="44"/>
      <c r="L382" s="70">
        <v>-86526</v>
      </c>
      <c r="M382" s="65"/>
      <c r="N382" s="71">
        <v>-757102.5</v>
      </c>
      <c r="AI382" s="39"/>
      <c r="AJ382" s="40"/>
      <c r="AK382" s="40"/>
      <c r="AQ382" s="40" t="s">
        <v>74</v>
      </c>
    </row>
    <row r="383" spans="1:44" customFormat="1" ht="22.5" x14ac:dyDescent="0.25">
      <c r="A383" s="41" t="s">
        <v>246</v>
      </c>
      <c r="B383" s="42" t="s">
        <v>247</v>
      </c>
      <c r="C383" s="391" t="s">
        <v>248</v>
      </c>
      <c r="D383" s="391"/>
      <c r="E383" s="391"/>
      <c r="F383" s="43" t="s">
        <v>118</v>
      </c>
      <c r="G383" s="44">
        <v>460</v>
      </c>
      <c r="H383" s="45">
        <v>1</v>
      </c>
      <c r="I383" s="45">
        <v>460</v>
      </c>
      <c r="J383" s="82">
        <v>779.24</v>
      </c>
      <c r="K383" s="84">
        <v>1.04236</v>
      </c>
      <c r="L383" s="70">
        <v>373634.36</v>
      </c>
      <c r="M383" s="76">
        <v>8.75</v>
      </c>
      <c r="N383" s="71">
        <v>3269300.65</v>
      </c>
      <c r="AI383" s="39"/>
      <c r="AJ383" s="40"/>
      <c r="AK383" s="40" t="s">
        <v>248</v>
      </c>
      <c r="AQ383" s="40"/>
    </row>
    <row r="384" spans="1:44" customFormat="1" ht="15" x14ac:dyDescent="0.25">
      <c r="A384" s="49"/>
      <c r="B384" s="50"/>
      <c r="C384" s="390" t="s">
        <v>249</v>
      </c>
      <c r="D384" s="390"/>
      <c r="E384" s="390"/>
      <c r="F384" s="390"/>
      <c r="G384" s="390"/>
      <c r="H384" s="390"/>
      <c r="I384" s="390"/>
      <c r="J384" s="390"/>
      <c r="K384" s="390"/>
      <c r="L384" s="390"/>
      <c r="M384" s="390"/>
      <c r="N384" s="393"/>
      <c r="AI384" s="39"/>
      <c r="AJ384" s="40"/>
      <c r="AK384" s="40"/>
      <c r="AQ384" s="40"/>
      <c r="AR384" s="3" t="s">
        <v>249</v>
      </c>
    </row>
    <row r="385" spans="1:44" customFormat="1" ht="15" x14ac:dyDescent="0.25">
      <c r="A385" s="51"/>
      <c r="B385" s="52"/>
      <c r="C385" s="385" t="s">
        <v>229</v>
      </c>
      <c r="D385" s="385"/>
      <c r="E385" s="385"/>
      <c r="F385" s="385"/>
      <c r="G385" s="385"/>
      <c r="H385" s="385"/>
      <c r="I385" s="385"/>
      <c r="J385" s="385"/>
      <c r="K385" s="385"/>
      <c r="L385" s="385"/>
      <c r="M385" s="385"/>
      <c r="N385" s="394"/>
      <c r="AI385" s="39"/>
      <c r="AJ385" s="40"/>
      <c r="AK385" s="40"/>
      <c r="AM385" s="3" t="s">
        <v>229</v>
      </c>
      <c r="AQ385" s="40"/>
    </row>
    <row r="386" spans="1:44" customFormat="1" ht="15" x14ac:dyDescent="0.25">
      <c r="A386" s="51"/>
      <c r="B386" s="52"/>
      <c r="C386" s="385" t="s">
        <v>230</v>
      </c>
      <c r="D386" s="385"/>
      <c r="E386" s="385"/>
      <c r="F386" s="385"/>
      <c r="G386" s="385"/>
      <c r="H386" s="385"/>
      <c r="I386" s="385"/>
      <c r="J386" s="385"/>
      <c r="K386" s="385"/>
      <c r="L386" s="385"/>
      <c r="M386" s="385"/>
      <c r="N386" s="394"/>
      <c r="AI386" s="39"/>
      <c r="AJ386" s="40"/>
      <c r="AK386" s="40"/>
      <c r="AM386" s="3" t="s">
        <v>230</v>
      </c>
      <c r="AQ386" s="40"/>
    </row>
    <row r="387" spans="1:44" customFormat="1" ht="15" x14ac:dyDescent="0.25">
      <c r="A387" s="68"/>
      <c r="B387" s="69"/>
      <c r="C387" s="391" t="s">
        <v>74</v>
      </c>
      <c r="D387" s="391"/>
      <c r="E387" s="391"/>
      <c r="F387" s="43"/>
      <c r="G387" s="44"/>
      <c r="H387" s="44"/>
      <c r="I387" s="44"/>
      <c r="J387" s="47"/>
      <c r="K387" s="44"/>
      <c r="L387" s="70">
        <v>373634.36</v>
      </c>
      <c r="M387" s="65"/>
      <c r="N387" s="71">
        <v>3269300.65</v>
      </c>
      <c r="AI387" s="39"/>
      <c r="AJ387" s="40"/>
      <c r="AK387" s="40"/>
      <c r="AQ387" s="40" t="s">
        <v>74</v>
      </c>
    </row>
    <row r="388" spans="1:44" customFormat="1" ht="34.5" x14ac:dyDescent="0.25">
      <c r="A388" s="41" t="s">
        <v>250</v>
      </c>
      <c r="B388" s="42" t="s">
        <v>251</v>
      </c>
      <c r="C388" s="391" t="s">
        <v>252</v>
      </c>
      <c r="D388" s="391"/>
      <c r="E388" s="391"/>
      <c r="F388" s="43" t="s">
        <v>253</v>
      </c>
      <c r="G388" s="44">
        <v>-1.38</v>
      </c>
      <c r="H388" s="45">
        <v>1</v>
      </c>
      <c r="I388" s="76">
        <v>-1.38</v>
      </c>
      <c r="J388" s="70">
        <v>10948</v>
      </c>
      <c r="K388" s="44"/>
      <c r="L388" s="70">
        <v>-15108.24</v>
      </c>
      <c r="M388" s="76">
        <v>8.75</v>
      </c>
      <c r="N388" s="71">
        <v>-132197.1</v>
      </c>
      <c r="AI388" s="39"/>
      <c r="AJ388" s="40"/>
      <c r="AK388" s="40" t="s">
        <v>252</v>
      </c>
      <c r="AQ388" s="40"/>
    </row>
    <row r="389" spans="1:44" customFormat="1" ht="15" x14ac:dyDescent="0.25">
      <c r="A389" s="68"/>
      <c r="B389" s="69"/>
      <c r="C389" s="391" t="s">
        <v>74</v>
      </c>
      <c r="D389" s="391"/>
      <c r="E389" s="391"/>
      <c r="F389" s="43"/>
      <c r="G389" s="44"/>
      <c r="H389" s="44"/>
      <c r="I389" s="44"/>
      <c r="J389" s="47"/>
      <c r="K389" s="44"/>
      <c r="L389" s="70">
        <v>-15108.24</v>
      </c>
      <c r="M389" s="65"/>
      <c r="N389" s="71">
        <v>-132197.1</v>
      </c>
      <c r="AI389" s="39"/>
      <c r="AJ389" s="40"/>
      <c r="AK389" s="40"/>
      <c r="AQ389" s="40" t="s">
        <v>74</v>
      </c>
    </row>
    <row r="390" spans="1:44" customFormat="1" ht="23.25" x14ac:dyDescent="0.25">
      <c r="A390" s="41" t="s">
        <v>254</v>
      </c>
      <c r="B390" s="42" t="s">
        <v>255</v>
      </c>
      <c r="C390" s="391" t="s">
        <v>256</v>
      </c>
      <c r="D390" s="391"/>
      <c r="E390" s="391"/>
      <c r="F390" s="43" t="s">
        <v>257</v>
      </c>
      <c r="G390" s="44">
        <v>1.8460000000000001</v>
      </c>
      <c r="H390" s="45">
        <v>1</v>
      </c>
      <c r="I390" s="79">
        <v>1.8460000000000001</v>
      </c>
      <c r="J390" s="70">
        <v>26000</v>
      </c>
      <c r="K390" s="84">
        <v>1.04236</v>
      </c>
      <c r="L390" s="70">
        <v>50029.11</v>
      </c>
      <c r="M390" s="76">
        <v>8.75</v>
      </c>
      <c r="N390" s="71">
        <v>437754.71</v>
      </c>
      <c r="AI390" s="39"/>
      <c r="AJ390" s="40"/>
      <c r="AK390" s="40" t="s">
        <v>256</v>
      </c>
      <c r="AQ390" s="40"/>
    </row>
    <row r="391" spans="1:44" customFormat="1" ht="15" x14ac:dyDescent="0.25">
      <c r="A391" s="49"/>
      <c r="B391" s="50"/>
      <c r="C391" s="390" t="s">
        <v>258</v>
      </c>
      <c r="D391" s="390"/>
      <c r="E391" s="390"/>
      <c r="F391" s="390"/>
      <c r="G391" s="390"/>
      <c r="H391" s="390"/>
      <c r="I391" s="390"/>
      <c r="J391" s="390"/>
      <c r="K391" s="390"/>
      <c r="L391" s="390"/>
      <c r="M391" s="390"/>
      <c r="N391" s="393"/>
      <c r="AI391" s="39"/>
      <c r="AJ391" s="40"/>
      <c r="AK391" s="40"/>
      <c r="AQ391" s="40"/>
      <c r="AR391" s="3" t="s">
        <v>258</v>
      </c>
    </row>
    <row r="392" spans="1:44" customFormat="1" ht="15" x14ac:dyDescent="0.25">
      <c r="A392" s="51"/>
      <c r="B392" s="52"/>
      <c r="C392" s="385" t="s">
        <v>229</v>
      </c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94"/>
      <c r="AI392" s="39"/>
      <c r="AJ392" s="40"/>
      <c r="AK392" s="40"/>
      <c r="AM392" s="3" t="s">
        <v>229</v>
      </c>
      <c r="AQ392" s="40"/>
    </row>
    <row r="393" spans="1:44" customFormat="1" ht="15" x14ac:dyDescent="0.25">
      <c r="A393" s="51"/>
      <c r="B393" s="52"/>
      <c r="C393" s="385" t="s">
        <v>230</v>
      </c>
      <c r="D393" s="385"/>
      <c r="E393" s="385"/>
      <c r="F393" s="385"/>
      <c r="G393" s="385"/>
      <c r="H393" s="385"/>
      <c r="I393" s="385"/>
      <c r="J393" s="385"/>
      <c r="K393" s="385"/>
      <c r="L393" s="385"/>
      <c r="M393" s="385"/>
      <c r="N393" s="394"/>
      <c r="AI393" s="39"/>
      <c r="AJ393" s="40"/>
      <c r="AK393" s="40"/>
      <c r="AM393" s="3" t="s">
        <v>230</v>
      </c>
      <c r="AQ393" s="40"/>
    </row>
    <row r="394" spans="1:44" customFormat="1" ht="15" x14ac:dyDescent="0.25">
      <c r="A394" s="68"/>
      <c r="B394" s="69"/>
      <c r="C394" s="391" t="s">
        <v>74</v>
      </c>
      <c r="D394" s="391"/>
      <c r="E394" s="391"/>
      <c r="F394" s="43"/>
      <c r="G394" s="44"/>
      <c r="H394" s="44"/>
      <c r="I394" s="44"/>
      <c r="J394" s="47"/>
      <c r="K394" s="44"/>
      <c r="L394" s="70">
        <v>50029.11</v>
      </c>
      <c r="M394" s="65"/>
      <c r="N394" s="71">
        <v>437754.71</v>
      </c>
      <c r="AI394" s="39"/>
      <c r="AJ394" s="40"/>
      <c r="AK394" s="40"/>
      <c r="AQ394" s="40" t="s">
        <v>74</v>
      </c>
    </row>
    <row r="395" spans="1:44" customFormat="1" ht="34.5" x14ac:dyDescent="0.25">
      <c r="A395" s="41" t="s">
        <v>259</v>
      </c>
      <c r="B395" s="42" t="s">
        <v>260</v>
      </c>
      <c r="C395" s="391" t="s">
        <v>261</v>
      </c>
      <c r="D395" s="391"/>
      <c r="E395" s="391"/>
      <c r="F395" s="43" t="s">
        <v>253</v>
      </c>
      <c r="G395" s="44">
        <v>-0.86</v>
      </c>
      <c r="H395" s="45">
        <v>1</v>
      </c>
      <c r="I395" s="76">
        <v>-0.86</v>
      </c>
      <c r="J395" s="70">
        <v>11859</v>
      </c>
      <c r="K395" s="44"/>
      <c r="L395" s="70">
        <v>-10198.74</v>
      </c>
      <c r="M395" s="76">
        <v>8.75</v>
      </c>
      <c r="N395" s="71">
        <v>-89238.98</v>
      </c>
      <c r="AI395" s="39"/>
      <c r="AJ395" s="40"/>
      <c r="AK395" s="40" t="s">
        <v>261</v>
      </c>
      <c r="AQ395" s="40"/>
    </row>
    <row r="396" spans="1:44" customFormat="1" ht="15" x14ac:dyDescent="0.25">
      <c r="A396" s="68"/>
      <c r="B396" s="69"/>
      <c r="C396" s="391" t="s">
        <v>74</v>
      </c>
      <c r="D396" s="391"/>
      <c r="E396" s="391"/>
      <c r="F396" s="43"/>
      <c r="G396" s="44"/>
      <c r="H396" s="44"/>
      <c r="I396" s="44"/>
      <c r="J396" s="47"/>
      <c r="K396" s="44"/>
      <c r="L396" s="70">
        <v>-10198.74</v>
      </c>
      <c r="M396" s="65"/>
      <c r="N396" s="71">
        <v>-89238.98</v>
      </c>
      <c r="AI396" s="39"/>
      <c r="AJ396" s="40"/>
      <c r="AK396" s="40"/>
      <c r="AQ396" s="40" t="s">
        <v>74</v>
      </c>
    </row>
    <row r="397" spans="1:44" customFormat="1" ht="23.25" x14ac:dyDescent="0.25">
      <c r="A397" s="41" t="s">
        <v>262</v>
      </c>
      <c r="B397" s="42" t="s">
        <v>263</v>
      </c>
      <c r="C397" s="391" t="s">
        <v>264</v>
      </c>
      <c r="D397" s="391"/>
      <c r="E397" s="391"/>
      <c r="F397" s="43" t="s">
        <v>257</v>
      </c>
      <c r="G397" s="44">
        <v>2.3109999999999999</v>
      </c>
      <c r="H397" s="45">
        <v>1</v>
      </c>
      <c r="I397" s="79">
        <v>2.3109999999999999</v>
      </c>
      <c r="J397" s="70">
        <v>33366.67</v>
      </c>
      <c r="K397" s="84">
        <v>1.04236</v>
      </c>
      <c r="L397" s="70">
        <v>80376.77</v>
      </c>
      <c r="M397" s="76">
        <v>8.75</v>
      </c>
      <c r="N397" s="71">
        <v>703296.74</v>
      </c>
      <c r="AI397" s="39"/>
      <c r="AJ397" s="40"/>
      <c r="AK397" s="40" t="s">
        <v>264</v>
      </c>
      <c r="AQ397" s="40"/>
    </row>
    <row r="398" spans="1:44" customFormat="1" ht="15" x14ac:dyDescent="0.25">
      <c r="A398" s="49"/>
      <c r="B398" s="50"/>
      <c r="C398" s="390" t="s">
        <v>265</v>
      </c>
      <c r="D398" s="390"/>
      <c r="E398" s="390"/>
      <c r="F398" s="390"/>
      <c r="G398" s="390"/>
      <c r="H398" s="390"/>
      <c r="I398" s="390"/>
      <c r="J398" s="390"/>
      <c r="K398" s="390"/>
      <c r="L398" s="390"/>
      <c r="M398" s="390"/>
      <c r="N398" s="393"/>
      <c r="AI398" s="39"/>
      <c r="AJ398" s="40"/>
      <c r="AK398" s="40"/>
      <c r="AQ398" s="40"/>
      <c r="AR398" s="3" t="s">
        <v>265</v>
      </c>
    </row>
    <row r="399" spans="1:44" customFormat="1" ht="15" x14ac:dyDescent="0.25">
      <c r="A399" s="51"/>
      <c r="B399" s="52"/>
      <c r="C399" s="385" t="s">
        <v>229</v>
      </c>
      <c r="D399" s="385"/>
      <c r="E399" s="385"/>
      <c r="F399" s="385"/>
      <c r="G399" s="385"/>
      <c r="H399" s="385"/>
      <c r="I399" s="385"/>
      <c r="J399" s="385"/>
      <c r="K399" s="385"/>
      <c r="L399" s="385"/>
      <c r="M399" s="385"/>
      <c r="N399" s="394"/>
      <c r="AI399" s="39"/>
      <c r="AJ399" s="40"/>
      <c r="AK399" s="40"/>
      <c r="AM399" s="3" t="s">
        <v>229</v>
      </c>
      <c r="AQ399" s="40"/>
    </row>
    <row r="400" spans="1:44" customFormat="1" ht="15" x14ac:dyDescent="0.25">
      <c r="A400" s="51"/>
      <c r="B400" s="52"/>
      <c r="C400" s="385" t="s">
        <v>230</v>
      </c>
      <c r="D400" s="385"/>
      <c r="E400" s="385"/>
      <c r="F400" s="385"/>
      <c r="G400" s="385"/>
      <c r="H400" s="385"/>
      <c r="I400" s="385"/>
      <c r="J400" s="385"/>
      <c r="K400" s="385"/>
      <c r="L400" s="385"/>
      <c r="M400" s="385"/>
      <c r="N400" s="394"/>
      <c r="AI400" s="39"/>
      <c r="AJ400" s="40"/>
      <c r="AK400" s="40"/>
      <c r="AM400" s="3" t="s">
        <v>230</v>
      </c>
      <c r="AQ400" s="40"/>
    </row>
    <row r="401" spans="1:44" customFormat="1" ht="15" x14ac:dyDescent="0.25">
      <c r="A401" s="68"/>
      <c r="B401" s="69"/>
      <c r="C401" s="391" t="s">
        <v>74</v>
      </c>
      <c r="D401" s="391"/>
      <c r="E401" s="391"/>
      <c r="F401" s="43"/>
      <c r="G401" s="44"/>
      <c r="H401" s="44"/>
      <c r="I401" s="44"/>
      <c r="J401" s="47"/>
      <c r="K401" s="44"/>
      <c r="L401" s="70">
        <v>80376.77</v>
      </c>
      <c r="M401" s="65"/>
      <c r="N401" s="71">
        <v>703296.74</v>
      </c>
      <c r="AI401" s="39"/>
      <c r="AJ401" s="40"/>
      <c r="AK401" s="40"/>
      <c r="AQ401" s="40" t="s">
        <v>74</v>
      </c>
    </row>
    <row r="402" spans="1:44" customFormat="1" ht="34.5" x14ac:dyDescent="0.25">
      <c r="A402" s="41" t="s">
        <v>266</v>
      </c>
      <c r="B402" s="42" t="s">
        <v>267</v>
      </c>
      <c r="C402" s="391" t="s">
        <v>268</v>
      </c>
      <c r="D402" s="391"/>
      <c r="E402" s="391"/>
      <c r="F402" s="43" t="s">
        <v>253</v>
      </c>
      <c r="G402" s="44">
        <v>-0.16500000000000001</v>
      </c>
      <c r="H402" s="45">
        <v>1</v>
      </c>
      <c r="I402" s="79">
        <v>-0.16500000000000001</v>
      </c>
      <c r="J402" s="70">
        <v>10424</v>
      </c>
      <c r="K402" s="44"/>
      <c r="L402" s="70">
        <v>-1719.96</v>
      </c>
      <c r="M402" s="76">
        <v>8.75</v>
      </c>
      <c r="N402" s="71">
        <v>-15049.65</v>
      </c>
      <c r="AI402" s="39"/>
      <c r="AJ402" s="40"/>
      <c r="AK402" s="40" t="s">
        <v>268</v>
      </c>
      <c r="AQ402" s="40"/>
    </row>
    <row r="403" spans="1:44" customFormat="1" ht="15" x14ac:dyDescent="0.25">
      <c r="A403" s="68"/>
      <c r="B403" s="69"/>
      <c r="C403" s="391" t="s">
        <v>74</v>
      </c>
      <c r="D403" s="391"/>
      <c r="E403" s="391"/>
      <c r="F403" s="43"/>
      <c r="G403" s="44"/>
      <c r="H403" s="44"/>
      <c r="I403" s="44"/>
      <c r="J403" s="47"/>
      <c r="K403" s="44"/>
      <c r="L403" s="70">
        <v>-1719.96</v>
      </c>
      <c r="M403" s="65"/>
      <c r="N403" s="71">
        <v>-15049.65</v>
      </c>
      <c r="AI403" s="39"/>
      <c r="AJ403" s="40"/>
      <c r="AK403" s="40"/>
      <c r="AQ403" s="40" t="s">
        <v>74</v>
      </c>
    </row>
    <row r="404" spans="1:44" customFormat="1" ht="23.25" x14ac:dyDescent="0.25">
      <c r="A404" s="41" t="s">
        <v>269</v>
      </c>
      <c r="B404" s="42" t="s">
        <v>270</v>
      </c>
      <c r="C404" s="391" t="s">
        <v>271</v>
      </c>
      <c r="D404" s="391"/>
      <c r="E404" s="391"/>
      <c r="F404" s="43" t="s">
        <v>257</v>
      </c>
      <c r="G404" s="44">
        <v>0.28499999999999998</v>
      </c>
      <c r="H404" s="45">
        <v>1</v>
      </c>
      <c r="I404" s="79">
        <v>0.28499999999999998</v>
      </c>
      <c r="J404" s="70">
        <v>29333.33</v>
      </c>
      <c r="K404" s="84">
        <v>1.04236</v>
      </c>
      <c r="L404" s="70">
        <v>8714.1299999999992</v>
      </c>
      <c r="M404" s="76">
        <v>8.75</v>
      </c>
      <c r="N404" s="71">
        <v>76248.639999999999</v>
      </c>
      <c r="AI404" s="39"/>
      <c r="AJ404" s="40"/>
      <c r="AK404" s="40" t="s">
        <v>271</v>
      </c>
      <c r="AQ404" s="40"/>
    </row>
    <row r="405" spans="1:44" customFormat="1" ht="15" x14ac:dyDescent="0.25">
      <c r="A405" s="49"/>
      <c r="B405" s="50"/>
      <c r="C405" s="390" t="s">
        <v>272</v>
      </c>
      <c r="D405" s="390"/>
      <c r="E405" s="390"/>
      <c r="F405" s="390"/>
      <c r="G405" s="390"/>
      <c r="H405" s="390"/>
      <c r="I405" s="390"/>
      <c r="J405" s="390"/>
      <c r="K405" s="390"/>
      <c r="L405" s="390"/>
      <c r="M405" s="390"/>
      <c r="N405" s="393"/>
      <c r="AI405" s="39"/>
      <c r="AJ405" s="40"/>
      <c r="AK405" s="40"/>
      <c r="AQ405" s="40"/>
      <c r="AR405" s="3" t="s">
        <v>272</v>
      </c>
    </row>
    <row r="406" spans="1:44" customFormat="1" ht="15" x14ac:dyDescent="0.25">
      <c r="A406" s="51"/>
      <c r="B406" s="52"/>
      <c r="C406" s="385" t="s">
        <v>229</v>
      </c>
      <c r="D406" s="385"/>
      <c r="E406" s="385"/>
      <c r="F406" s="385"/>
      <c r="G406" s="385"/>
      <c r="H406" s="385"/>
      <c r="I406" s="385"/>
      <c r="J406" s="385"/>
      <c r="K406" s="385"/>
      <c r="L406" s="385"/>
      <c r="M406" s="385"/>
      <c r="N406" s="394"/>
      <c r="AI406" s="39"/>
      <c r="AJ406" s="40"/>
      <c r="AK406" s="40"/>
      <c r="AM406" s="3" t="s">
        <v>229</v>
      </c>
      <c r="AQ406" s="40"/>
    </row>
    <row r="407" spans="1:44" customFormat="1" ht="15" x14ac:dyDescent="0.25">
      <c r="A407" s="51"/>
      <c r="B407" s="52"/>
      <c r="C407" s="385" t="s">
        <v>230</v>
      </c>
      <c r="D407" s="385"/>
      <c r="E407" s="385"/>
      <c r="F407" s="385"/>
      <c r="G407" s="385"/>
      <c r="H407" s="385"/>
      <c r="I407" s="385"/>
      <c r="J407" s="385"/>
      <c r="K407" s="385"/>
      <c r="L407" s="385"/>
      <c r="M407" s="385"/>
      <c r="N407" s="394"/>
      <c r="AI407" s="39"/>
      <c r="AJ407" s="40"/>
      <c r="AK407" s="40"/>
      <c r="AM407" s="3" t="s">
        <v>230</v>
      </c>
      <c r="AQ407" s="40"/>
    </row>
    <row r="408" spans="1:44" customFormat="1" ht="15" x14ac:dyDescent="0.25">
      <c r="A408" s="68"/>
      <c r="B408" s="69"/>
      <c r="C408" s="391" t="s">
        <v>74</v>
      </c>
      <c r="D408" s="391"/>
      <c r="E408" s="391"/>
      <c r="F408" s="43"/>
      <c r="G408" s="44"/>
      <c r="H408" s="44"/>
      <c r="I408" s="44"/>
      <c r="J408" s="47"/>
      <c r="K408" s="44"/>
      <c r="L408" s="70">
        <v>8714.1299999999992</v>
      </c>
      <c r="M408" s="65"/>
      <c r="N408" s="71">
        <v>76248.639999999999</v>
      </c>
      <c r="AI408" s="39"/>
      <c r="AJ408" s="40"/>
      <c r="AK408" s="40"/>
      <c r="AQ408" s="40" t="s">
        <v>74</v>
      </c>
    </row>
    <row r="409" spans="1:44" customFormat="1" ht="15" x14ac:dyDescent="0.25">
      <c r="A409" s="41" t="s">
        <v>273</v>
      </c>
      <c r="B409" s="42" t="s">
        <v>274</v>
      </c>
      <c r="C409" s="391" t="s">
        <v>275</v>
      </c>
      <c r="D409" s="391"/>
      <c r="E409" s="391"/>
      <c r="F409" s="43" t="s">
        <v>118</v>
      </c>
      <c r="G409" s="44">
        <v>-80</v>
      </c>
      <c r="H409" s="45">
        <v>1</v>
      </c>
      <c r="I409" s="45">
        <v>-80</v>
      </c>
      <c r="J409" s="82">
        <v>145.30000000000001</v>
      </c>
      <c r="K409" s="44"/>
      <c r="L409" s="70">
        <v>-11624</v>
      </c>
      <c r="M409" s="76">
        <v>8.75</v>
      </c>
      <c r="N409" s="71">
        <v>-101710</v>
      </c>
      <c r="AI409" s="39"/>
      <c r="AJ409" s="40"/>
      <c r="AK409" s="40" t="s">
        <v>275</v>
      </c>
      <c r="AQ409" s="40"/>
    </row>
    <row r="410" spans="1:44" customFormat="1" ht="15" x14ac:dyDescent="0.25">
      <c r="A410" s="68"/>
      <c r="B410" s="69"/>
      <c r="C410" s="391" t="s">
        <v>74</v>
      </c>
      <c r="D410" s="391"/>
      <c r="E410" s="391"/>
      <c r="F410" s="43"/>
      <c r="G410" s="44"/>
      <c r="H410" s="44"/>
      <c r="I410" s="44"/>
      <c r="J410" s="47"/>
      <c r="K410" s="44"/>
      <c r="L410" s="70">
        <v>-11624</v>
      </c>
      <c r="M410" s="65"/>
      <c r="N410" s="71">
        <v>-101710</v>
      </c>
      <c r="AI410" s="39"/>
      <c r="AJ410" s="40"/>
      <c r="AK410" s="40"/>
      <c r="AQ410" s="40" t="s">
        <v>74</v>
      </c>
    </row>
    <row r="411" spans="1:44" customFormat="1" ht="22.5" x14ac:dyDescent="0.25">
      <c r="A411" s="41" t="s">
        <v>276</v>
      </c>
      <c r="B411" s="42" t="s">
        <v>277</v>
      </c>
      <c r="C411" s="391" t="s">
        <v>278</v>
      </c>
      <c r="D411" s="391"/>
      <c r="E411" s="391"/>
      <c r="F411" s="43" t="s">
        <v>257</v>
      </c>
      <c r="G411" s="44">
        <v>2.4780000000000002</v>
      </c>
      <c r="H411" s="45">
        <v>1</v>
      </c>
      <c r="I411" s="79">
        <v>2.4780000000000002</v>
      </c>
      <c r="J411" s="70">
        <v>44095.24</v>
      </c>
      <c r="K411" s="84">
        <v>1.04236</v>
      </c>
      <c r="L411" s="70">
        <v>113896.6</v>
      </c>
      <c r="M411" s="76">
        <v>8.75</v>
      </c>
      <c r="N411" s="71">
        <v>996595.25</v>
      </c>
      <c r="AI411" s="39"/>
      <c r="AJ411" s="40"/>
      <c r="AK411" s="40" t="s">
        <v>278</v>
      </c>
      <c r="AQ411" s="40"/>
    </row>
    <row r="412" spans="1:44" customFormat="1" ht="15" x14ac:dyDescent="0.25">
      <c r="A412" s="49"/>
      <c r="B412" s="50"/>
      <c r="C412" s="390" t="s">
        <v>279</v>
      </c>
      <c r="D412" s="390"/>
      <c r="E412" s="390"/>
      <c r="F412" s="390"/>
      <c r="G412" s="390"/>
      <c r="H412" s="390"/>
      <c r="I412" s="390"/>
      <c r="J412" s="390"/>
      <c r="K412" s="390"/>
      <c r="L412" s="390"/>
      <c r="M412" s="390"/>
      <c r="N412" s="393"/>
      <c r="AI412" s="39"/>
      <c r="AJ412" s="40"/>
      <c r="AK412" s="40"/>
      <c r="AQ412" s="40"/>
      <c r="AR412" s="3" t="s">
        <v>279</v>
      </c>
    </row>
    <row r="413" spans="1:44" customFormat="1" ht="15" x14ac:dyDescent="0.25">
      <c r="A413" s="51"/>
      <c r="B413" s="52"/>
      <c r="C413" s="385" t="s">
        <v>229</v>
      </c>
      <c r="D413" s="385"/>
      <c r="E413" s="385"/>
      <c r="F413" s="385"/>
      <c r="G413" s="385"/>
      <c r="H413" s="385"/>
      <c r="I413" s="385"/>
      <c r="J413" s="385"/>
      <c r="K413" s="385"/>
      <c r="L413" s="385"/>
      <c r="M413" s="385"/>
      <c r="N413" s="394"/>
      <c r="AI413" s="39"/>
      <c r="AJ413" s="40"/>
      <c r="AK413" s="40"/>
      <c r="AM413" s="3" t="s">
        <v>229</v>
      </c>
      <c r="AQ413" s="40"/>
    </row>
    <row r="414" spans="1:44" customFormat="1" ht="15" x14ac:dyDescent="0.25">
      <c r="A414" s="51"/>
      <c r="B414" s="52"/>
      <c r="C414" s="385" t="s">
        <v>230</v>
      </c>
      <c r="D414" s="385"/>
      <c r="E414" s="385"/>
      <c r="F414" s="385"/>
      <c r="G414" s="385"/>
      <c r="H414" s="385"/>
      <c r="I414" s="385"/>
      <c r="J414" s="385"/>
      <c r="K414" s="385"/>
      <c r="L414" s="385"/>
      <c r="M414" s="385"/>
      <c r="N414" s="394"/>
      <c r="AI414" s="39"/>
      <c r="AJ414" s="40"/>
      <c r="AK414" s="40"/>
      <c r="AM414" s="3" t="s">
        <v>230</v>
      </c>
      <c r="AQ414" s="40"/>
    </row>
    <row r="415" spans="1:44" customFormat="1" ht="15" x14ac:dyDescent="0.25">
      <c r="A415" s="68"/>
      <c r="B415" s="69"/>
      <c r="C415" s="391" t="s">
        <v>74</v>
      </c>
      <c r="D415" s="391"/>
      <c r="E415" s="391"/>
      <c r="F415" s="43"/>
      <c r="G415" s="44"/>
      <c r="H415" s="44"/>
      <c r="I415" s="44"/>
      <c r="J415" s="47"/>
      <c r="K415" s="44"/>
      <c r="L415" s="70">
        <v>113896.6</v>
      </c>
      <c r="M415" s="65"/>
      <c r="N415" s="71">
        <v>996595.25</v>
      </c>
      <c r="AI415" s="39"/>
      <c r="AJ415" s="40"/>
      <c r="AK415" s="40"/>
      <c r="AQ415" s="40" t="s">
        <v>74</v>
      </c>
    </row>
    <row r="416" spans="1:44" customFormat="1" ht="23.25" x14ac:dyDescent="0.25">
      <c r="A416" s="41" t="s">
        <v>280</v>
      </c>
      <c r="B416" s="42" t="s">
        <v>281</v>
      </c>
      <c r="C416" s="391" t="s">
        <v>282</v>
      </c>
      <c r="D416" s="391"/>
      <c r="E416" s="391"/>
      <c r="F416" s="43" t="s">
        <v>118</v>
      </c>
      <c r="G416" s="44">
        <v>-920</v>
      </c>
      <c r="H416" s="45">
        <v>1</v>
      </c>
      <c r="I416" s="45">
        <v>-920</v>
      </c>
      <c r="J416" s="82">
        <v>43.61</v>
      </c>
      <c r="K416" s="44"/>
      <c r="L416" s="70">
        <v>-40121.199999999997</v>
      </c>
      <c r="M416" s="76">
        <v>8.75</v>
      </c>
      <c r="N416" s="71">
        <v>-351060.5</v>
      </c>
      <c r="AI416" s="39"/>
      <c r="AJ416" s="40"/>
      <c r="AK416" s="40" t="s">
        <v>282</v>
      </c>
      <c r="AQ416" s="40"/>
    </row>
    <row r="417" spans="1:44" customFormat="1" ht="15" x14ac:dyDescent="0.25">
      <c r="A417" s="68"/>
      <c r="B417" s="69"/>
      <c r="C417" s="391" t="s">
        <v>74</v>
      </c>
      <c r="D417" s="391"/>
      <c r="E417" s="391"/>
      <c r="F417" s="43"/>
      <c r="G417" s="44"/>
      <c r="H417" s="44"/>
      <c r="I417" s="44"/>
      <c r="J417" s="47"/>
      <c r="K417" s="44"/>
      <c r="L417" s="70">
        <v>-40121.199999999997</v>
      </c>
      <c r="M417" s="65"/>
      <c r="N417" s="71">
        <v>-351060.5</v>
      </c>
      <c r="AI417" s="39"/>
      <c r="AJ417" s="40"/>
      <c r="AK417" s="40"/>
      <c r="AQ417" s="40" t="s">
        <v>74</v>
      </c>
    </row>
    <row r="418" spans="1:44" customFormat="1" ht="22.5" x14ac:dyDescent="0.25">
      <c r="A418" s="41" t="s">
        <v>283</v>
      </c>
      <c r="B418" s="42" t="s">
        <v>284</v>
      </c>
      <c r="C418" s="391" t="s">
        <v>285</v>
      </c>
      <c r="D418" s="391"/>
      <c r="E418" s="391"/>
      <c r="F418" s="43" t="s">
        <v>253</v>
      </c>
      <c r="G418" s="44">
        <v>6.44</v>
      </c>
      <c r="H418" s="45">
        <v>1</v>
      </c>
      <c r="I418" s="76">
        <v>6.44</v>
      </c>
      <c r="J418" s="70">
        <v>40595.24</v>
      </c>
      <c r="K418" s="84">
        <v>1.04236</v>
      </c>
      <c r="L418" s="70">
        <v>272507.65999999997</v>
      </c>
      <c r="M418" s="76">
        <v>8.75</v>
      </c>
      <c r="N418" s="71">
        <v>2384442.0299999998</v>
      </c>
      <c r="AI418" s="39"/>
      <c r="AJ418" s="40"/>
      <c r="AK418" s="40" t="s">
        <v>285</v>
      </c>
      <c r="AQ418" s="40"/>
    </row>
    <row r="419" spans="1:44" customFormat="1" ht="15" x14ac:dyDescent="0.25">
      <c r="A419" s="49"/>
      <c r="B419" s="50"/>
      <c r="C419" s="390" t="s">
        <v>286</v>
      </c>
      <c r="D419" s="390"/>
      <c r="E419" s="390"/>
      <c r="F419" s="390"/>
      <c r="G419" s="390"/>
      <c r="H419" s="390"/>
      <c r="I419" s="390"/>
      <c r="J419" s="390"/>
      <c r="K419" s="390"/>
      <c r="L419" s="390"/>
      <c r="M419" s="390"/>
      <c r="N419" s="393"/>
      <c r="AI419" s="39"/>
      <c r="AJ419" s="40"/>
      <c r="AK419" s="40"/>
      <c r="AQ419" s="40"/>
      <c r="AR419" s="3" t="s">
        <v>286</v>
      </c>
    </row>
    <row r="420" spans="1:44" customFormat="1" ht="15" x14ac:dyDescent="0.25">
      <c r="A420" s="51"/>
      <c r="B420" s="52"/>
      <c r="C420" s="385" t="s">
        <v>229</v>
      </c>
      <c r="D420" s="385"/>
      <c r="E420" s="385"/>
      <c r="F420" s="385"/>
      <c r="G420" s="385"/>
      <c r="H420" s="385"/>
      <c r="I420" s="385"/>
      <c r="J420" s="385"/>
      <c r="K420" s="385"/>
      <c r="L420" s="385"/>
      <c r="M420" s="385"/>
      <c r="N420" s="394"/>
      <c r="AI420" s="39"/>
      <c r="AJ420" s="40"/>
      <c r="AK420" s="40"/>
      <c r="AM420" s="3" t="s">
        <v>229</v>
      </c>
      <c r="AQ420" s="40"/>
    </row>
    <row r="421" spans="1:44" customFormat="1" ht="15" x14ac:dyDescent="0.25">
      <c r="A421" s="51"/>
      <c r="B421" s="52"/>
      <c r="C421" s="385" t="s">
        <v>230</v>
      </c>
      <c r="D421" s="385"/>
      <c r="E421" s="385"/>
      <c r="F421" s="385"/>
      <c r="G421" s="385"/>
      <c r="H421" s="385"/>
      <c r="I421" s="385"/>
      <c r="J421" s="385"/>
      <c r="K421" s="385"/>
      <c r="L421" s="385"/>
      <c r="M421" s="385"/>
      <c r="N421" s="394"/>
      <c r="AI421" s="39"/>
      <c r="AJ421" s="40"/>
      <c r="AK421" s="40"/>
      <c r="AM421" s="3" t="s">
        <v>230</v>
      </c>
      <c r="AQ421" s="40"/>
    </row>
    <row r="422" spans="1:44" customFormat="1" ht="15" x14ac:dyDescent="0.25">
      <c r="A422" s="68"/>
      <c r="B422" s="69"/>
      <c r="C422" s="391" t="s">
        <v>74</v>
      </c>
      <c r="D422" s="391"/>
      <c r="E422" s="391"/>
      <c r="F422" s="43"/>
      <c r="G422" s="44"/>
      <c r="H422" s="44"/>
      <c r="I422" s="44"/>
      <c r="J422" s="47"/>
      <c r="K422" s="44"/>
      <c r="L422" s="70">
        <v>272507.65999999997</v>
      </c>
      <c r="M422" s="65"/>
      <c r="N422" s="71">
        <v>2384442.0299999998</v>
      </c>
      <c r="AI422" s="39"/>
      <c r="AJ422" s="40"/>
      <c r="AK422" s="40"/>
      <c r="AQ422" s="40" t="s">
        <v>74</v>
      </c>
    </row>
    <row r="423" spans="1:44" customFormat="1" ht="23.25" x14ac:dyDescent="0.25">
      <c r="A423" s="41" t="s">
        <v>287</v>
      </c>
      <c r="B423" s="42" t="s">
        <v>288</v>
      </c>
      <c r="C423" s="391" t="s">
        <v>289</v>
      </c>
      <c r="D423" s="391"/>
      <c r="E423" s="391"/>
      <c r="F423" s="43" t="s">
        <v>290</v>
      </c>
      <c r="G423" s="44">
        <v>-500</v>
      </c>
      <c r="H423" s="45">
        <v>1</v>
      </c>
      <c r="I423" s="45">
        <v>-500</v>
      </c>
      <c r="J423" s="82">
        <v>351.2</v>
      </c>
      <c r="K423" s="44"/>
      <c r="L423" s="70">
        <v>-175600</v>
      </c>
      <c r="M423" s="76">
        <v>8.75</v>
      </c>
      <c r="N423" s="71">
        <v>-1536500</v>
      </c>
      <c r="AI423" s="39"/>
      <c r="AJ423" s="40"/>
      <c r="AK423" s="40" t="s">
        <v>289</v>
      </c>
      <c r="AQ423" s="40"/>
    </row>
    <row r="424" spans="1:44" customFormat="1" ht="15" x14ac:dyDescent="0.25">
      <c r="A424" s="68"/>
      <c r="B424" s="69"/>
      <c r="C424" s="391" t="s">
        <v>74</v>
      </c>
      <c r="D424" s="391"/>
      <c r="E424" s="391"/>
      <c r="F424" s="43"/>
      <c r="G424" s="44"/>
      <c r="H424" s="44"/>
      <c r="I424" s="44"/>
      <c r="J424" s="47"/>
      <c r="K424" s="44"/>
      <c r="L424" s="70">
        <v>-175600</v>
      </c>
      <c r="M424" s="65"/>
      <c r="N424" s="71">
        <v>-1536500</v>
      </c>
      <c r="AI424" s="39"/>
      <c r="AJ424" s="40"/>
      <c r="AK424" s="40"/>
      <c r="AQ424" s="40" t="s">
        <v>74</v>
      </c>
    </row>
    <row r="425" spans="1:44" customFormat="1" ht="22.5" x14ac:dyDescent="0.25">
      <c r="A425" s="41" t="s">
        <v>291</v>
      </c>
      <c r="B425" s="42" t="s">
        <v>292</v>
      </c>
      <c r="C425" s="391" t="s">
        <v>293</v>
      </c>
      <c r="D425" s="391"/>
      <c r="E425" s="391"/>
      <c r="F425" s="43" t="s">
        <v>257</v>
      </c>
      <c r="G425" s="44">
        <v>32.44</v>
      </c>
      <c r="H425" s="45">
        <v>1</v>
      </c>
      <c r="I425" s="76">
        <v>32.44</v>
      </c>
      <c r="J425" s="70">
        <v>19047.62</v>
      </c>
      <c r="K425" s="84">
        <v>1.04236</v>
      </c>
      <c r="L425" s="70">
        <v>644079.24</v>
      </c>
      <c r="M425" s="76">
        <v>8.75</v>
      </c>
      <c r="N425" s="71">
        <v>5635693.3499999996</v>
      </c>
      <c r="AI425" s="39"/>
      <c r="AJ425" s="40"/>
      <c r="AK425" s="40" t="s">
        <v>293</v>
      </c>
      <c r="AQ425" s="40"/>
    </row>
    <row r="426" spans="1:44" customFormat="1" ht="15" x14ac:dyDescent="0.25">
      <c r="A426" s="49"/>
      <c r="B426" s="50"/>
      <c r="C426" s="390" t="s">
        <v>294</v>
      </c>
      <c r="D426" s="390"/>
      <c r="E426" s="390"/>
      <c r="F426" s="390"/>
      <c r="G426" s="390"/>
      <c r="H426" s="390"/>
      <c r="I426" s="390"/>
      <c r="J426" s="390"/>
      <c r="K426" s="390"/>
      <c r="L426" s="390"/>
      <c r="M426" s="390"/>
      <c r="N426" s="393"/>
      <c r="AI426" s="39"/>
      <c r="AJ426" s="40"/>
      <c r="AK426" s="40"/>
      <c r="AQ426" s="40"/>
      <c r="AR426" s="3" t="s">
        <v>294</v>
      </c>
    </row>
    <row r="427" spans="1:44" customFormat="1" ht="15" x14ac:dyDescent="0.25">
      <c r="A427" s="51"/>
      <c r="B427" s="52"/>
      <c r="C427" s="385" t="s">
        <v>229</v>
      </c>
      <c r="D427" s="385"/>
      <c r="E427" s="385"/>
      <c r="F427" s="385"/>
      <c r="G427" s="385"/>
      <c r="H427" s="385"/>
      <c r="I427" s="385"/>
      <c r="J427" s="385"/>
      <c r="K427" s="385"/>
      <c r="L427" s="385"/>
      <c r="M427" s="385"/>
      <c r="N427" s="394"/>
      <c r="AI427" s="39"/>
      <c r="AJ427" s="40"/>
      <c r="AK427" s="40"/>
      <c r="AM427" s="3" t="s">
        <v>229</v>
      </c>
      <c r="AQ427" s="40"/>
    </row>
    <row r="428" spans="1:44" customFormat="1" ht="15" x14ac:dyDescent="0.25">
      <c r="A428" s="51"/>
      <c r="B428" s="52"/>
      <c r="C428" s="385" t="s">
        <v>230</v>
      </c>
      <c r="D428" s="385"/>
      <c r="E428" s="385"/>
      <c r="F428" s="385"/>
      <c r="G428" s="385"/>
      <c r="H428" s="385"/>
      <c r="I428" s="385"/>
      <c r="J428" s="385"/>
      <c r="K428" s="385"/>
      <c r="L428" s="385"/>
      <c r="M428" s="385"/>
      <c r="N428" s="394"/>
      <c r="AI428" s="39"/>
      <c r="AJ428" s="40"/>
      <c r="AK428" s="40"/>
      <c r="AM428" s="3" t="s">
        <v>230</v>
      </c>
      <c r="AQ428" s="40"/>
    </row>
    <row r="429" spans="1:44" customFormat="1" ht="15" x14ac:dyDescent="0.25">
      <c r="A429" s="68"/>
      <c r="B429" s="69"/>
      <c r="C429" s="391" t="s">
        <v>74</v>
      </c>
      <c r="D429" s="391"/>
      <c r="E429" s="391"/>
      <c r="F429" s="43"/>
      <c r="G429" s="44"/>
      <c r="H429" s="44"/>
      <c r="I429" s="44"/>
      <c r="J429" s="47"/>
      <c r="K429" s="44"/>
      <c r="L429" s="70">
        <v>644079.24</v>
      </c>
      <c r="M429" s="65"/>
      <c r="N429" s="71">
        <v>5635693.3499999996</v>
      </c>
      <c r="AI429" s="39"/>
      <c r="AJ429" s="40"/>
      <c r="AK429" s="40"/>
      <c r="AQ429" s="40" t="s">
        <v>74</v>
      </c>
    </row>
    <row r="430" spans="1:44" customFormat="1" ht="34.5" x14ac:dyDescent="0.25">
      <c r="A430" s="41" t="s">
        <v>295</v>
      </c>
      <c r="B430" s="42" t="s">
        <v>296</v>
      </c>
      <c r="C430" s="391" t="s">
        <v>297</v>
      </c>
      <c r="D430" s="391"/>
      <c r="E430" s="391"/>
      <c r="F430" s="43" t="s">
        <v>118</v>
      </c>
      <c r="G430" s="44">
        <v>-920</v>
      </c>
      <c r="H430" s="45">
        <v>1</v>
      </c>
      <c r="I430" s="45">
        <v>-920</v>
      </c>
      <c r="J430" s="82">
        <v>5.6</v>
      </c>
      <c r="K430" s="44"/>
      <c r="L430" s="70">
        <v>-5152</v>
      </c>
      <c r="M430" s="76">
        <v>8.75</v>
      </c>
      <c r="N430" s="71">
        <v>-45080</v>
      </c>
      <c r="AI430" s="39"/>
      <c r="AJ430" s="40"/>
      <c r="AK430" s="40" t="s">
        <v>297</v>
      </c>
      <c r="AQ430" s="40"/>
    </row>
    <row r="431" spans="1:44" customFormat="1" ht="15" x14ac:dyDescent="0.25">
      <c r="A431" s="68"/>
      <c r="B431" s="69"/>
      <c r="C431" s="391" t="s">
        <v>74</v>
      </c>
      <c r="D431" s="391"/>
      <c r="E431" s="391"/>
      <c r="F431" s="43"/>
      <c r="G431" s="44"/>
      <c r="H431" s="44"/>
      <c r="I431" s="44"/>
      <c r="J431" s="47"/>
      <c r="K431" s="44"/>
      <c r="L431" s="70">
        <v>-5152</v>
      </c>
      <c r="M431" s="65"/>
      <c r="N431" s="71">
        <v>-45080</v>
      </c>
      <c r="AI431" s="39"/>
      <c r="AJ431" s="40"/>
      <c r="AK431" s="40"/>
      <c r="AQ431" s="40" t="s">
        <v>74</v>
      </c>
    </row>
    <row r="432" spans="1:44" customFormat="1" ht="22.5" x14ac:dyDescent="0.25">
      <c r="A432" s="41" t="s">
        <v>298</v>
      </c>
      <c r="B432" s="42" t="s">
        <v>299</v>
      </c>
      <c r="C432" s="391" t="s">
        <v>300</v>
      </c>
      <c r="D432" s="391"/>
      <c r="E432" s="391"/>
      <c r="F432" s="43" t="s">
        <v>118</v>
      </c>
      <c r="G432" s="44">
        <v>920</v>
      </c>
      <c r="H432" s="45">
        <v>1</v>
      </c>
      <c r="I432" s="45">
        <v>920</v>
      </c>
      <c r="J432" s="82">
        <v>12.57</v>
      </c>
      <c r="K432" s="84">
        <v>1.04236</v>
      </c>
      <c r="L432" s="70">
        <v>12054.27</v>
      </c>
      <c r="M432" s="76">
        <v>8.75</v>
      </c>
      <c r="N432" s="71">
        <v>105474.86</v>
      </c>
      <c r="AI432" s="39"/>
      <c r="AJ432" s="40"/>
      <c r="AK432" s="40" t="s">
        <v>300</v>
      </c>
      <c r="AQ432" s="40"/>
    </row>
    <row r="433" spans="1:44" customFormat="1" ht="15" x14ac:dyDescent="0.25">
      <c r="A433" s="49"/>
      <c r="B433" s="50"/>
      <c r="C433" s="390" t="s">
        <v>301</v>
      </c>
      <c r="D433" s="390"/>
      <c r="E433" s="390"/>
      <c r="F433" s="390"/>
      <c r="G433" s="390"/>
      <c r="H433" s="390"/>
      <c r="I433" s="390"/>
      <c r="J433" s="390"/>
      <c r="K433" s="390"/>
      <c r="L433" s="390"/>
      <c r="M433" s="390"/>
      <c r="N433" s="393"/>
      <c r="AI433" s="39"/>
      <c r="AJ433" s="40"/>
      <c r="AK433" s="40"/>
      <c r="AQ433" s="40"/>
      <c r="AR433" s="3" t="s">
        <v>301</v>
      </c>
    </row>
    <row r="434" spans="1:44" customFormat="1" ht="15" x14ac:dyDescent="0.25">
      <c r="A434" s="51"/>
      <c r="B434" s="52"/>
      <c r="C434" s="385" t="s">
        <v>229</v>
      </c>
      <c r="D434" s="385"/>
      <c r="E434" s="385"/>
      <c r="F434" s="385"/>
      <c r="G434" s="385"/>
      <c r="H434" s="385"/>
      <c r="I434" s="385"/>
      <c r="J434" s="385"/>
      <c r="K434" s="385"/>
      <c r="L434" s="385"/>
      <c r="M434" s="385"/>
      <c r="N434" s="394"/>
      <c r="AI434" s="39"/>
      <c r="AJ434" s="40"/>
      <c r="AK434" s="40"/>
      <c r="AM434" s="3" t="s">
        <v>229</v>
      </c>
      <c r="AQ434" s="40"/>
    </row>
    <row r="435" spans="1:44" customFormat="1" ht="15" x14ac:dyDescent="0.25">
      <c r="A435" s="51"/>
      <c r="B435" s="52"/>
      <c r="C435" s="385" t="s">
        <v>230</v>
      </c>
      <c r="D435" s="385"/>
      <c r="E435" s="385"/>
      <c r="F435" s="385"/>
      <c r="G435" s="385"/>
      <c r="H435" s="385"/>
      <c r="I435" s="385"/>
      <c r="J435" s="385"/>
      <c r="K435" s="385"/>
      <c r="L435" s="385"/>
      <c r="M435" s="385"/>
      <c r="N435" s="394"/>
      <c r="AI435" s="39"/>
      <c r="AJ435" s="40"/>
      <c r="AK435" s="40"/>
      <c r="AM435" s="3" t="s">
        <v>230</v>
      </c>
      <c r="AQ435" s="40"/>
    </row>
    <row r="436" spans="1:44" customFormat="1" ht="15" x14ac:dyDescent="0.25">
      <c r="A436" s="68"/>
      <c r="B436" s="69"/>
      <c r="C436" s="391" t="s">
        <v>74</v>
      </c>
      <c r="D436" s="391"/>
      <c r="E436" s="391"/>
      <c r="F436" s="43"/>
      <c r="G436" s="44"/>
      <c r="H436" s="44"/>
      <c r="I436" s="44"/>
      <c r="J436" s="47"/>
      <c r="K436" s="44"/>
      <c r="L436" s="70">
        <v>12054.27</v>
      </c>
      <c r="M436" s="65"/>
      <c r="N436" s="71">
        <v>105474.86</v>
      </c>
      <c r="AI436" s="39"/>
      <c r="AJ436" s="40"/>
      <c r="AK436" s="40"/>
      <c r="AQ436" s="40" t="s">
        <v>74</v>
      </c>
    </row>
    <row r="437" spans="1:44" customFormat="1" ht="23.25" x14ac:dyDescent="0.25">
      <c r="A437" s="41" t="s">
        <v>302</v>
      </c>
      <c r="B437" s="42" t="s">
        <v>303</v>
      </c>
      <c r="C437" s="391" t="s">
        <v>304</v>
      </c>
      <c r="D437" s="391"/>
      <c r="E437" s="391"/>
      <c r="F437" s="43" t="s">
        <v>118</v>
      </c>
      <c r="G437" s="44">
        <v>-920</v>
      </c>
      <c r="H437" s="45">
        <v>1</v>
      </c>
      <c r="I437" s="45">
        <v>-920</v>
      </c>
      <c r="J437" s="82">
        <v>2.5</v>
      </c>
      <c r="K437" s="44"/>
      <c r="L437" s="70">
        <v>-2300</v>
      </c>
      <c r="M437" s="76">
        <v>8.75</v>
      </c>
      <c r="N437" s="71">
        <v>-20125</v>
      </c>
      <c r="AI437" s="39"/>
      <c r="AJ437" s="40"/>
      <c r="AK437" s="40" t="s">
        <v>304</v>
      </c>
      <c r="AQ437" s="40"/>
    </row>
    <row r="438" spans="1:44" customFormat="1" ht="15" x14ac:dyDescent="0.25">
      <c r="A438" s="68"/>
      <c r="B438" s="69"/>
      <c r="C438" s="391" t="s">
        <v>74</v>
      </c>
      <c r="D438" s="391"/>
      <c r="E438" s="391"/>
      <c r="F438" s="43"/>
      <c r="G438" s="44"/>
      <c r="H438" s="44"/>
      <c r="I438" s="44"/>
      <c r="J438" s="47"/>
      <c r="K438" s="44"/>
      <c r="L438" s="70">
        <v>-2300</v>
      </c>
      <c r="M438" s="65"/>
      <c r="N438" s="71">
        <v>-20125</v>
      </c>
      <c r="AI438" s="39"/>
      <c r="AJ438" s="40"/>
      <c r="AK438" s="40"/>
      <c r="AQ438" s="40" t="s">
        <v>74</v>
      </c>
    </row>
    <row r="439" spans="1:44" customFormat="1" ht="22.5" x14ac:dyDescent="0.25">
      <c r="A439" s="41" t="s">
        <v>305</v>
      </c>
      <c r="B439" s="42" t="s">
        <v>306</v>
      </c>
      <c r="C439" s="391" t="s">
        <v>307</v>
      </c>
      <c r="D439" s="391"/>
      <c r="E439" s="391"/>
      <c r="F439" s="43" t="s">
        <v>118</v>
      </c>
      <c r="G439" s="44">
        <v>920</v>
      </c>
      <c r="H439" s="45">
        <v>1</v>
      </c>
      <c r="I439" s="45">
        <v>920</v>
      </c>
      <c r="J439" s="82">
        <v>11.24</v>
      </c>
      <c r="K439" s="84">
        <v>1.04236</v>
      </c>
      <c r="L439" s="70">
        <v>10778.84</v>
      </c>
      <c r="M439" s="76">
        <v>8.75</v>
      </c>
      <c r="N439" s="71">
        <v>94314.85</v>
      </c>
      <c r="AI439" s="39"/>
      <c r="AJ439" s="40"/>
      <c r="AK439" s="40" t="s">
        <v>307</v>
      </c>
      <c r="AQ439" s="40"/>
    </row>
    <row r="440" spans="1:44" customFormat="1" ht="15" x14ac:dyDescent="0.25">
      <c r="A440" s="49"/>
      <c r="B440" s="50"/>
      <c r="C440" s="390" t="s">
        <v>308</v>
      </c>
      <c r="D440" s="390"/>
      <c r="E440" s="390"/>
      <c r="F440" s="390"/>
      <c r="G440" s="390"/>
      <c r="H440" s="390"/>
      <c r="I440" s="390"/>
      <c r="J440" s="390"/>
      <c r="K440" s="390"/>
      <c r="L440" s="390"/>
      <c r="M440" s="390"/>
      <c r="N440" s="393"/>
      <c r="AI440" s="39"/>
      <c r="AJ440" s="40"/>
      <c r="AK440" s="40"/>
      <c r="AQ440" s="40"/>
      <c r="AR440" s="3" t="s">
        <v>308</v>
      </c>
    </row>
    <row r="441" spans="1:44" customFormat="1" ht="15" x14ac:dyDescent="0.25">
      <c r="A441" s="51"/>
      <c r="B441" s="52"/>
      <c r="C441" s="385" t="s">
        <v>229</v>
      </c>
      <c r="D441" s="385"/>
      <c r="E441" s="385"/>
      <c r="F441" s="385"/>
      <c r="G441" s="385"/>
      <c r="H441" s="385"/>
      <c r="I441" s="385"/>
      <c r="J441" s="385"/>
      <c r="K441" s="385"/>
      <c r="L441" s="385"/>
      <c r="M441" s="385"/>
      <c r="N441" s="394"/>
      <c r="AI441" s="39"/>
      <c r="AJ441" s="40"/>
      <c r="AK441" s="40"/>
      <c r="AM441" s="3" t="s">
        <v>229</v>
      </c>
      <c r="AQ441" s="40"/>
    </row>
    <row r="442" spans="1:44" customFormat="1" ht="15" x14ac:dyDescent="0.25">
      <c r="A442" s="51"/>
      <c r="B442" s="52"/>
      <c r="C442" s="385" t="s">
        <v>230</v>
      </c>
      <c r="D442" s="385"/>
      <c r="E442" s="385"/>
      <c r="F442" s="385"/>
      <c r="G442" s="385"/>
      <c r="H442" s="385"/>
      <c r="I442" s="385"/>
      <c r="J442" s="385"/>
      <c r="K442" s="385"/>
      <c r="L442" s="385"/>
      <c r="M442" s="385"/>
      <c r="N442" s="394"/>
      <c r="AI442" s="39"/>
      <c r="AJ442" s="40"/>
      <c r="AK442" s="40"/>
      <c r="AM442" s="3" t="s">
        <v>230</v>
      </c>
      <c r="AQ442" s="40"/>
    </row>
    <row r="443" spans="1:44" customFormat="1" ht="15" x14ac:dyDescent="0.25">
      <c r="A443" s="68"/>
      <c r="B443" s="69"/>
      <c r="C443" s="391" t="s">
        <v>74</v>
      </c>
      <c r="D443" s="391"/>
      <c r="E443" s="391"/>
      <c r="F443" s="43"/>
      <c r="G443" s="44"/>
      <c r="H443" s="44"/>
      <c r="I443" s="44"/>
      <c r="J443" s="47"/>
      <c r="K443" s="44"/>
      <c r="L443" s="70">
        <v>10778.84</v>
      </c>
      <c r="M443" s="65"/>
      <c r="N443" s="71">
        <v>94314.85</v>
      </c>
      <c r="AI443" s="39"/>
      <c r="AJ443" s="40"/>
      <c r="AK443" s="40"/>
      <c r="AQ443" s="40" t="s">
        <v>74</v>
      </c>
    </row>
    <row r="444" spans="1:44" customFormat="1" ht="34.5" x14ac:dyDescent="0.25">
      <c r="A444" s="41" t="s">
        <v>309</v>
      </c>
      <c r="B444" s="42" t="s">
        <v>310</v>
      </c>
      <c r="C444" s="391" t="s">
        <v>311</v>
      </c>
      <c r="D444" s="391"/>
      <c r="E444" s="391"/>
      <c r="F444" s="43" t="s">
        <v>195</v>
      </c>
      <c r="G444" s="44">
        <v>0.1075</v>
      </c>
      <c r="H444" s="45">
        <v>1</v>
      </c>
      <c r="I444" s="46">
        <v>0.1075</v>
      </c>
      <c r="J444" s="47"/>
      <c r="K444" s="44"/>
      <c r="L444" s="47"/>
      <c r="M444" s="44"/>
      <c r="N444" s="48"/>
      <c r="AI444" s="39"/>
      <c r="AJ444" s="40"/>
      <c r="AK444" s="40" t="s">
        <v>311</v>
      </c>
      <c r="AQ444" s="40"/>
    </row>
    <row r="445" spans="1:44" customFormat="1" ht="15" x14ac:dyDescent="0.25">
      <c r="A445" s="49"/>
      <c r="B445" s="50"/>
      <c r="C445" s="390" t="s">
        <v>312</v>
      </c>
      <c r="D445" s="390"/>
      <c r="E445" s="390"/>
      <c r="F445" s="390"/>
      <c r="G445" s="390"/>
      <c r="H445" s="390"/>
      <c r="I445" s="390"/>
      <c r="J445" s="390"/>
      <c r="K445" s="390"/>
      <c r="L445" s="390"/>
      <c r="M445" s="390"/>
      <c r="N445" s="393"/>
      <c r="AI445" s="39"/>
      <c r="AJ445" s="40"/>
      <c r="AK445" s="40"/>
      <c r="AL445" s="3" t="s">
        <v>312</v>
      </c>
      <c r="AQ445" s="40"/>
    </row>
    <row r="446" spans="1:44" customFormat="1" ht="23.25" x14ac:dyDescent="0.25">
      <c r="A446" s="51"/>
      <c r="B446" s="52" t="s">
        <v>93</v>
      </c>
      <c r="C446" s="385" t="s">
        <v>94</v>
      </c>
      <c r="D446" s="385"/>
      <c r="E446" s="385"/>
      <c r="F446" s="385"/>
      <c r="G446" s="385"/>
      <c r="H446" s="385"/>
      <c r="I446" s="385"/>
      <c r="J446" s="385"/>
      <c r="K446" s="385"/>
      <c r="L446" s="385"/>
      <c r="M446" s="385"/>
      <c r="N446" s="394"/>
      <c r="AI446" s="39"/>
      <c r="AJ446" s="40"/>
      <c r="AK446" s="40"/>
      <c r="AM446" s="3" t="s">
        <v>94</v>
      </c>
      <c r="AQ446" s="40"/>
    </row>
    <row r="447" spans="1:44" customFormat="1" ht="34.5" x14ac:dyDescent="0.25">
      <c r="A447" s="51"/>
      <c r="B447" s="52" t="s">
        <v>95</v>
      </c>
      <c r="C447" s="385" t="s">
        <v>96</v>
      </c>
      <c r="D447" s="385"/>
      <c r="E447" s="385"/>
      <c r="F447" s="385"/>
      <c r="G447" s="385"/>
      <c r="H447" s="385"/>
      <c r="I447" s="385"/>
      <c r="J447" s="385"/>
      <c r="K447" s="385"/>
      <c r="L447" s="385"/>
      <c r="M447" s="385"/>
      <c r="N447" s="394"/>
      <c r="AI447" s="39"/>
      <c r="AJ447" s="40"/>
      <c r="AK447" s="40"/>
      <c r="AM447" s="3" t="s">
        <v>96</v>
      </c>
      <c r="AQ447" s="40"/>
    </row>
    <row r="448" spans="1:44" customFormat="1" ht="23.25" x14ac:dyDescent="0.25">
      <c r="A448" s="51"/>
      <c r="B448" s="52" t="s">
        <v>104</v>
      </c>
      <c r="C448" s="385" t="s">
        <v>105</v>
      </c>
      <c r="D448" s="385"/>
      <c r="E448" s="385"/>
      <c r="F448" s="385"/>
      <c r="G448" s="385"/>
      <c r="H448" s="385"/>
      <c r="I448" s="385"/>
      <c r="J448" s="385"/>
      <c r="K448" s="385"/>
      <c r="L448" s="385"/>
      <c r="M448" s="385"/>
      <c r="N448" s="394"/>
      <c r="AI448" s="39"/>
      <c r="AJ448" s="40"/>
      <c r="AK448" s="40"/>
      <c r="AM448" s="3" t="s">
        <v>105</v>
      </c>
      <c r="AQ448" s="40"/>
    </row>
    <row r="449" spans="1:43" customFormat="1" ht="68.25" x14ac:dyDescent="0.25">
      <c r="A449" s="51"/>
      <c r="B449" s="52" t="s">
        <v>62</v>
      </c>
      <c r="C449" s="385" t="s">
        <v>63</v>
      </c>
      <c r="D449" s="385"/>
      <c r="E449" s="385"/>
      <c r="F449" s="385"/>
      <c r="G449" s="385"/>
      <c r="H449" s="385"/>
      <c r="I449" s="385"/>
      <c r="J449" s="385"/>
      <c r="K449" s="385"/>
      <c r="L449" s="385"/>
      <c r="M449" s="385"/>
      <c r="N449" s="394"/>
      <c r="AI449" s="39"/>
      <c r="AJ449" s="40"/>
      <c r="AK449" s="40"/>
      <c r="AM449" s="3" t="s">
        <v>63</v>
      </c>
      <c r="AQ449" s="40"/>
    </row>
    <row r="450" spans="1:43" customFormat="1" ht="15" x14ac:dyDescent="0.25">
      <c r="A450" s="53"/>
      <c r="B450" s="52" t="s">
        <v>57</v>
      </c>
      <c r="C450" s="390" t="s">
        <v>64</v>
      </c>
      <c r="D450" s="390"/>
      <c r="E450" s="390"/>
      <c r="F450" s="54"/>
      <c r="G450" s="55"/>
      <c r="H450" s="55"/>
      <c r="I450" s="55"/>
      <c r="J450" s="72">
        <v>1107.95</v>
      </c>
      <c r="K450" s="61">
        <v>1.66635</v>
      </c>
      <c r="L450" s="56">
        <v>198.47</v>
      </c>
      <c r="M450" s="57">
        <v>46.99</v>
      </c>
      <c r="N450" s="58">
        <v>9326.11</v>
      </c>
      <c r="AI450" s="39"/>
      <c r="AJ450" s="40"/>
      <c r="AK450" s="40"/>
      <c r="AN450" s="3" t="s">
        <v>64</v>
      </c>
      <c r="AQ450" s="40"/>
    </row>
    <row r="451" spans="1:43" customFormat="1" ht="15" x14ac:dyDescent="0.25">
      <c r="A451" s="53"/>
      <c r="B451" s="52" t="s">
        <v>75</v>
      </c>
      <c r="C451" s="390" t="s">
        <v>79</v>
      </c>
      <c r="D451" s="390"/>
      <c r="E451" s="390"/>
      <c r="F451" s="54"/>
      <c r="G451" s="55"/>
      <c r="H451" s="55"/>
      <c r="I451" s="55"/>
      <c r="J451" s="72">
        <v>12533.99</v>
      </c>
      <c r="K451" s="61">
        <v>1.81125</v>
      </c>
      <c r="L451" s="72">
        <v>2440.4899999999998</v>
      </c>
      <c r="M451" s="57">
        <v>14.01</v>
      </c>
      <c r="N451" s="58">
        <v>34191.26</v>
      </c>
      <c r="AI451" s="39"/>
      <c r="AJ451" s="40"/>
      <c r="AK451" s="40"/>
      <c r="AN451" s="3" t="s">
        <v>79</v>
      </c>
      <c r="AQ451" s="40"/>
    </row>
    <row r="452" spans="1:43" customFormat="1" ht="15" x14ac:dyDescent="0.25">
      <c r="A452" s="53"/>
      <c r="B452" s="52" t="s">
        <v>80</v>
      </c>
      <c r="C452" s="390" t="s">
        <v>81</v>
      </c>
      <c r="D452" s="390"/>
      <c r="E452" s="390"/>
      <c r="F452" s="54"/>
      <c r="G452" s="55"/>
      <c r="H452" s="55"/>
      <c r="I452" s="55"/>
      <c r="J452" s="56">
        <v>820.22</v>
      </c>
      <c r="K452" s="61">
        <v>1.81125</v>
      </c>
      <c r="L452" s="56">
        <v>159.69999999999999</v>
      </c>
      <c r="M452" s="57">
        <v>46.99</v>
      </c>
      <c r="N452" s="58">
        <v>7504.3</v>
      </c>
      <c r="AI452" s="39"/>
      <c r="AJ452" s="40"/>
      <c r="AK452" s="40"/>
      <c r="AN452" s="3" t="s">
        <v>81</v>
      </c>
      <c r="AQ452" s="40"/>
    </row>
    <row r="453" spans="1:43" customFormat="1" ht="15" x14ac:dyDescent="0.25">
      <c r="A453" s="53"/>
      <c r="B453" s="52" t="s">
        <v>82</v>
      </c>
      <c r="C453" s="390" t="s">
        <v>83</v>
      </c>
      <c r="D453" s="390"/>
      <c r="E453" s="390"/>
      <c r="F453" s="54"/>
      <c r="G453" s="55"/>
      <c r="H453" s="55"/>
      <c r="I453" s="55"/>
      <c r="J453" s="72">
        <v>230267.7</v>
      </c>
      <c r="K453" s="55"/>
      <c r="L453" s="72">
        <v>24753.78</v>
      </c>
      <c r="M453" s="57">
        <v>8.75</v>
      </c>
      <c r="N453" s="58">
        <v>216595.58</v>
      </c>
      <c r="AI453" s="39"/>
      <c r="AJ453" s="40"/>
      <c r="AK453" s="40"/>
      <c r="AN453" s="3" t="s">
        <v>83</v>
      </c>
      <c r="AQ453" s="40"/>
    </row>
    <row r="454" spans="1:43" customFormat="1" ht="15" x14ac:dyDescent="0.25">
      <c r="A454" s="59"/>
      <c r="B454" s="52"/>
      <c r="C454" s="390" t="s">
        <v>65</v>
      </c>
      <c r="D454" s="390"/>
      <c r="E454" s="390"/>
      <c r="F454" s="54" t="s">
        <v>66</v>
      </c>
      <c r="G454" s="57">
        <v>134.46</v>
      </c>
      <c r="H454" s="61">
        <v>1.66635</v>
      </c>
      <c r="I454" s="81">
        <v>24.0861728</v>
      </c>
      <c r="J454" s="62"/>
      <c r="K454" s="55"/>
      <c r="L454" s="62"/>
      <c r="M454" s="55"/>
      <c r="N454" s="63"/>
      <c r="AI454" s="39"/>
      <c r="AJ454" s="40"/>
      <c r="AK454" s="40"/>
      <c r="AO454" s="3" t="s">
        <v>65</v>
      </c>
      <c r="AQ454" s="40"/>
    </row>
    <row r="455" spans="1:43" customFormat="1" ht="15" x14ac:dyDescent="0.25">
      <c r="A455" s="59"/>
      <c r="B455" s="52"/>
      <c r="C455" s="390" t="s">
        <v>84</v>
      </c>
      <c r="D455" s="390"/>
      <c r="E455" s="390"/>
      <c r="F455" s="54" t="s">
        <v>66</v>
      </c>
      <c r="G455" s="57">
        <v>54.89</v>
      </c>
      <c r="H455" s="61">
        <v>1.81125</v>
      </c>
      <c r="I455" s="81">
        <v>10.6875976</v>
      </c>
      <c r="J455" s="62"/>
      <c r="K455" s="55"/>
      <c r="L455" s="62"/>
      <c r="M455" s="55"/>
      <c r="N455" s="63"/>
      <c r="AI455" s="39"/>
      <c r="AJ455" s="40"/>
      <c r="AK455" s="40"/>
      <c r="AO455" s="3" t="s">
        <v>84</v>
      </c>
      <c r="AQ455" s="40"/>
    </row>
    <row r="456" spans="1:43" customFormat="1" ht="15" x14ac:dyDescent="0.25">
      <c r="A456" s="49"/>
      <c r="B456" s="52"/>
      <c r="C456" s="392" t="s">
        <v>67</v>
      </c>
      <c r="D456" s="392"/>
      <c r="E456" s="392"/>
      <c r="F456" s="64"/>
      <c r="G456" s="65"/>
      <c r="H456" s="65"/>
      <c r="I456" s="65"/>
      <c r="J456" s="75">
        <v>243909.64</v>
      </c>
      <c r="K456" s="65"/>
      <c r="L456" s="75">
        <v>27392.74</v>
      </c>
      <c r="M456" s="65"/>
      <c r="N456" s="67">
        <v>260112.95</v>
      </c>
      <c r="AI456" s="39"/>
      <c r="AJ456" s="40"/>
      <c r="AK456" s="40"/>
      <c r="AP456" s="3" t="s">
        <v>67</v>
      </c>
      <c r="AQ456" s="40"/>
    </row>
    <row r="457" spans="1:43" customFormat="1" ht="15" x14ac:dyDescent="0.25">
      <c r="A457" s="59"/>
      <c r="B457" s="52"/>
      <c r="C457" s="390" t="s">
        <v>68</v>
      </c>
      <c r="D457" s="390"/>
      <c r="E457" s="390"/>
      <c r="F457" s="54"/>
      <c r="G457" s="55"/>
      <c r="H457" s="55"/>
      <c r="I457" s="55"/>
      <c r="J457" s="62"/>
      <c r="K457" s="55"/>
      <c r="L457" s="56">
        <v>358.17</v>
      </c>
      <c r="M457" s="55"/>
      <c r="N457" s="58">
        <v>16830.41</v>
      </c>
      <c r="AI457" s="39"/>
      <c r="AJ457" s="40"/>
      <c r="AK457" s="40"/>
      <c r="AO457" s="3" t="s">
        <v>68</v>
      </c>
      <c r="AQ457" s="40"/>
    </row>
    <row r="458" spans="1:43" customFormat="1" ht="22.5" x14ac:dyDescent="0.25">
      <c r="A458" s="59"/>
      <c r="B458" s="52" t="s">
        <v>97</v>
      </c>
      <c r="C458" s="390" t="s">
        <v>98</v>
      </c>
      <c r="D458" s="390"/>
      <c r="E458" s="390"/>
      <c r="F458" s="54" t="s">
        <v>71</v>
      </c>
      <c r="G458" s="60">
        <v>109</v>
      </c>
      <c r="H458" s="55"/>
      <c r="I458" s="60">
        <v>109</v>
      </c>
      <c r="J458" s="62"/>
      <c r="K458" s="55"/>
      <c r="L458" s="56">
        <v>390.41</v>
      </c>
      <c r="M458" s="55"/>
      <c r="N458" s="58">
        <v>18345.150000000001</v>
      </c>
      <c r="AI458" s="39"/>
      <c r="AJ458" s="40"/>
      <c r="AK458" s="40"/>
      <c r="AO458" s="3" t="s">
        <v>98</v>
      </c>
      <c r="AQ458" s="40"/>
    </row>
    <row r="459" spans="1:43" customFormat="1" ht="45" x14ac:dyDescent="0.25">
      <c r="A459" s="59"/>
      <c r="B459" s="52" t="s">
        <v>99</v>
      </c>
      <c r="C459" s="390" t="s">
        <v>100</v>
      </c>
      <c r="D459" s="390"/>
      <c r="E459" s="390"/>
      <c r="F459" s="54" t="s">
        <v>71</v>
      </c>
      <c r="G459" s="60">
        <v>65</v>
      </c>
      <c r="H459" s="57">
        <v>0.85</v>
      </c>
      <c r="I459" s="57">
        <v>55.25</v>
      </c>
      <c r="J459" s="62"/>
      <c r="K459" s="55"/>
      <c r="L459" s="56">
        <v>197.89</v>
      </c>
      <c r="M459" s="55"/>
      <c r="N459" s="58">
        <v>9298.7999999999993</v>
      </c>
      <c r="AI459" s="39"/>
      <c r="AJ459" s="40"/>
      <c r="AK459" s="40"/>
      <c r="AO459" s="3" t="s">
        <v>100</v>
      </c>
      <c r="AQ459" s="40"/>
    </row>
    <row r="460" spans="1:43" customFormat="1" ht="15" x14ac:dyDescent="0.25">
      <c r="A460" s="68"/>
      <c r="B460" s="69"/>
      <c r="C460" s="391" t="s">
        <v>74</v>
      </c>
      <c r="D460" s="391"/>
      <c r="E460" s="391"/>
      <c r="F460" s="43"/>
      <c r="G460" s="44"/>
      <c r="H460" s="44"/>
      <c r="I460" s="44"/>
      <c r="J460" s="47"/>
      <c r="K460" s="44"/>
      <c r="L460" s="70">
        <v>27981.040000000001</v>
      </c>
      <c r="M460" s="65"/>
      <c r="N460" s="71">
        <v>287756.90000000002</v>
      </c>
      <c r="AI460" s="39"/>
      <c r="AJ460" s="40"/>
      <c r="AK460" s="40"/>
      <c r="AQ460" s="40" t="s">
        <v>74</v>
      </c>
    </row>
    <row r="461" spans="1:43" customFormat="1" ht="34.5" x14ac:dyDescent="0.25">
      <c r="A461" s="41" t="s">
        <v>313</v>
      </c>
      <c r="B461" s="42" t="s">
        <v>314</v>
      </c>
      <c r="C461" s="391" t="s">
        <v>315</v>
      </c>
      <c r="D461" s="391"/>
      <c r="E461" s="391"/>
      <c r="F461" s="43" t="s">
        <v>78</v>
      </c>
      <c r="G461" s="44">
        <v>-125.78</v>
      </c>
      <c r="H461" s="45">
        <v>1</v>
      </c>
      <c r="I461" s="76">
        <v>-125.78</v>
      </c>
      <c r="J461" s="82">
        <v>196.81</v>
      </c>
      <c r="K461" s="44"/>
      <c r="L461" s="70">
        <v>-24754.76</v>
      </c>
      <c r="M461" s="76">
        <v>8.75</v>
      </c>
      <c r="N461" s="71">
        <v>-216604.15</v>
      </c>
      <c r="AI461" s="39"/>
      <c r="AJ461" s="40"/>
      <c r="AK461" s="40" t="s">
        <v>315</v>
      </c>
      <c r="AQ461" s="40"/>
    </row>
    <row r="462" spans="1:43" customFormat="1" ht="15" x14ac:dyDescent="0.25">
      <c r="A462" s="68"/>
      <c r="B462" s="69"/>
      <c r="C462" s="391" t="s">
        <v>74</v>
      </c>
      <c r="D462" s="391"/>
      <c r="E462" s="391"/>
      <c r="F462" s="43"/>
      <c r="G462" s="44"/>
      <c r="H462" s="44"/>
      <c r="I462" s="44"/>
      <c r="J462" s="47"/>
      <c r="K462" s="44"/>
      <c r="L462" s="70">
        <v>-24754.76</v>
      </c>
      <c r="M462" s="65"/>
      <c r="N462" s="71">
        <v>-216604.15</v>
      </c>
      <c r="AI462" s="39"/>
      <c r="AJ462" s="40"/>
      <c r="AK462" s="40"/>
      <c r="AQ462" s="40" t="s">
        <v>74</v>
      </c>
    </row>
    <row r="463" spans="1:43" customFormat="1" ht="22.5" x14ac:dyDescent="0.25">
      <c r="A463" s="41" t="s">
        <v>316</v>
      </c>
      <c r="B463" s="42" t="s">
        <v>236</v>
      </c>
      <c r="C463" s="391" t="s">
        <v>237</v>
      </c>
      <c r="D463" s="391"/>
      <c r="E463" s="391"/>
      <c r="F463" s="43" t="s">
        <v>78</v>
      </c>
      <c r="G463" s="44">
        <v>149</v>
      </c>
      <c r="H463" s="45">
        <v>1</v>
      </c>
      <c r="I463" s="45">
        <v>149</v>
      </c>
      <c r="J463" s="82">
        <v>523.80999999999995</v>
      </c>
      <c r="K463" s="84">
        <v>1.04236</v>
      </c>
      <c r="L463" s="70">
        <v>81353.789999999994</v>
      </c>
      <c r="M463" s="76">
        <v>8.75</v>
      </c>
      <c r="N463" s="71">
        <v>711845.66</v>
      </c>
      <c r="AI463" s="39"/>
      <c r="AJ463" s="40"/>
      <c r="AK463" s="40" t="s">
        <v>237</v>
      </c>
      <c r="AQ463" s="40"/>
    </row>
    <row r="464" spans="1:43" customFormat="1" ht="15" x14ac:dyDescent="0.25">
      <c r="A464" s="49"/>
      <c r="B464" s="50"/>
      <c r="C464" s="390" t="s">
        <v>317</v>
      </c>
      <c r="D464" s="390"/>
      <c r="E464" s="390"/>
      <c r="F464" s="390"/>
      <c r="G464" s="390"/>
      <c r="H464" s="390"/>
      <c r="I464" s="390"/>
      <c r="J464" s="390"/>
      <c r="K464" s="390"/>
      <c r="L464" s="390"/>
      <c r="M464" s="390"/>
      <c r="N464" s="393"/>
      <c r="AI464" s="39"/>
      <c r="AJ464" s="40"/>
      <c r="AK464" s="40"/>
      <c r="AL464" s="3" t="s">
        <v>317</v>
      </c>
      <c r="AQ464" s="40"/>
    </row>
    <row r="465" spans="1:44" customFormat="1" ht="15" x14ac:dyDescent="0.25">
      <c r="A465" s="49"/>
      <c r="B465" s="50"/>
      <c r="C465" s="390" t="s">
        <v>239</v>
      </c>
      <c r="D465" s="390"/>
      <c r="E465" s="390"/>
      <c r="F465" s="390"/>
      <c r="G465" s="390"/>
      <c r="H465" s="390"/>
      <c r="I465" s="390"/>
      <c r="J465" s="390"/>
      <c r="K465" s="390"/>
      <c r="L465" s="390"/>
      <c r="M465" s="390"/>
      <c r="N465" s="393"/>
      <c r="AI465" s="39"/>
      <c r="AJ465" s="40"/>
      <c r="AK465" s="40"/>
      <c r="AQ465" s="40"/>
      <c r="AR465" s="3" t="s">
        <v>239</v>
      </c>
    </row>
    <row r="466" spans="1:44" customFormat="1" ht="15" x14ac:dyDescent="0.25">
      <c r="A466" s="51"/>
      <c r="B466" s="52"/>
      <c r="C466" s="385" t="s">
        <v>229</v>
      </c>
      <c r="D466" s="385"/>
      <c r="E466" s="385"/>
      <c r="F466" s="385"/>
      <c r="G466" s="385"/>
      <c r="H466" s="385"/>
      <c r="I466" s="385"/>
      <c r="J466" s="385"/>
      <c r="K466" s="385"/>
      <c r="L466" s="385"/>
      <c r="M466" s="385"/>
      <c r="N466" s="394"/>
      <c r="AI466" s="39"/>
      <c r="AJ466" s="40"/>
      <c r="AK466" s="40"/>
      <c r="AM466" s="3" t="s">
        <v>229</v>
      </c>
      <c r="AQ466" s="40"/>
    </row>
    <row r="467" spans="1:44" customFormat="1" ht="15" x14ac:dyDescent="0.25">
      <c r="A467" s="51"/>
      <c r="B467" s="52"/>
      <c r="C467" s="385" t="s">
        <v>230</v>
      </c>
      <c r="D467" s="385"/>
      <c r="E467" s="385"/>
      <c r="F467" s="385"/>
      <c r="G467" s="385"/>
      <c r="H467" s="385"/>
      <c r="I467" s="385"/>
      <c r="J467" s="385"/>
      <c r="K467" s="385"/>
      <c r="L467" s="385"/>
      <c r="M467" s="385"/>
      <c r="N467" s="394"/>
      <c r="AI467" s="39"/>
      <c r="AJ467" s="40"/>
      <c r="AK467" s="40"/>
      <c r="AM467" s="3" t="s">
        <v>230</v>
      </c>
      <c r="AQ467" s="40"/>
    </row>
    <row r="468" spans="1:44" customFormat="1" ht="15" x14ac:dyDescent="0.25">
      <c r="A468" s="68"/>
      <c r="B468" s="69"/>
      <c r="C468" s="391" t="s">
        <v>74</v>
      </c>
      <c r="D468" s="391"/>
      <c r="E468" s="391"/>
      <c r="F468" s="43"/>
      <c r="G468" s="44"/>
      <c r="H468" s="44"/>
      <c r="I468" s="44"/>
      <c r="J468" s="47"/>
      <c r="K468" s="44"/>
      <c r="L468" s="70">
        <v>81353.789999999994</v>
      </c>
      <c r="M468" s="65"/>
      <c r="N468" s="71">
        <v>711845.66</v>
      </c>
      <c r="AI468" s="39"/>
      <c r="AJ468" s="40"/>
      <c r="AK468" s="40"/>
      <c r="AQ468" s="40" t="s">
        <v>74</v>
      </c>
    </row>
    <row r="469" spans="1:44" customFormat="1" ht="34.5" x14ac:dyDescent="0.25">
      <c r="A469" s="41" t="s">
        <v>318</v>
      </c>
      <c r="B469" s="42" t="s">
        <v>319</v>
      </c>
      <c r="C469" s="391" t="s">
        <v>320</v>
      </c>
      <c r="D469" s="391"/>
      <c r="E469" s="391"/>
      <c r="F469" s="43" t="s">
        <v>91</v>
      </c>
      <c r="G469" s="44">
        <v>0.25</v>
      </c>
      <c r="H469" s="45">
        <v>1</v>
      </c>
      <c r="I469" s="76">
        <v>0.25</v>
      </c>
      <c r="J469" s="47"/>
      <c r="K469" s="44"/>
      <c r="L469" s="47"/>
      <c r="M469" s="44"/>
      <c r="N469" s="48"/>
      <c r="AI469" s="39"/>
      <c r="AJ469" s="40"/>
      <c r="AK469" s="40" t="s">
        <v>320</v>
      </c>
      <c r="AQ469" s="40"/>
    </row>
    <row r="470" spans="1:44" customFormat="1" ht="15" x14ac:dyDescent="0.25">
      <c r="A470" s="49"/>
      <c r="B470" s="50"/>
      <c r="C470" s="390" t="s">
        <v>92</v>
      </c>
      <c r="D470" s="390"/>
      <c r="E470" s="390"/>
      <c r="F470" s="390"/>
      <c r="G470" s="390"/>
      <c r="H470" s="390"/>
      <c r="I470" s="390"/>
      <c r="J470" s="390"/>
      <c r="K470" s="390"/>
      <c r="L470" s="390"/>
      <c r="M470" s="390"/>
      <c r="N470" s="393"/>
      <c r="AI470" s="39"/>
      <c r="AJ470" s="40"/>
      <c r="AK470" s="40"/>
      <c r="AL470" s="3" t="s">
        <v>92</v>
      </c>
      <c r="AQ470" s="40"/>
    </row>
    <row r="471" spans="1:44" customFormat="1" ht="23.25" x14ac:dyDescent="0.25">
      <c r="A471" s="51"/>
      <c r="B471" s="52" t="s">
        <v>104</v>
      </c>
      <c r="C471" s="385" t="s">
        <v>105</v>
      </c>
      <c r="D471" s="385"/>
      <c r="E471" s="385"/>
      <c r="F471" s="385"/>
      <c r="G471" s="385"/>
      <c r="H471" s="385"/>
      <c r="I471" s="385"/>
      <c r="J471" s="385"/>
      <c r="K471" s="385"/>
      <c r="L471" s="385"/>
      <c r="M471" s="385"/>
      <c r="N471" s="394"/>
      <c r="AI471" s="39"/>
      <c r="AJ471" s="40"/>
      <c r="AK471" s="40"/>
      <c r="AM471" s="3" t="s">
        <v>105</v>
      </c>
      <c r="AQ471" s="40"/>
    </row>
    <row r="472" spans="1:44" customFormat="1" ht="68.25" x14ac:dyDescent="0.25">
      <c r="A472" s="51"/>
      <c r="B472" s="52" t="s">
        <v>62</v>
      </c>
      <c r="C472" s="385" t="s">
        <v>63</v>
      </c>
      <c r="D472" s="385"/>
      <c r="E472" s="385"/>
      <c r="F472" s="385"/>
      <c r="G472" s="385"/>
      <c r="H472" s="385"/>
      <c r="I472" s="385"/>
      <c r="J472" s="385"/>
      <c r="K472" s="385"/>
      <c r="L472" s="385"/>
      <c r="M472" s="385"/>
      <c r="N472" s="394"/>
      <c r="AI472" s="39"/>
      <c r="AJ472" s="40"/>
      <c r="AK472" s="40"/>
      <c r="AM472" s="3" t="s">
        <v>63</v>
      </c>
      <c r="AQ472" s="40"/>
    </row>
    <row r="473" spans="1:44" customFormat="1" ht="15" x14ac:dyDescent="0.25">
      <c r="A473" s="53"/>
      <c r="B473" s="52" t="s">
        <v>57</v>
      </c>
      <c r="C473" s="390" t="s">
        <v>64</v>
      </c>
      <c r="D473" s="390"/>
      <c r="E473" s="390"/>
      <c r="F473" s="54"/>
      <c r="G473" s="55"/>
      <c r="H473" s="55"/>
      <c r="I473" s="55"/>
      <c r="J473" s="72">
        <v>9729</v>
      </c>
      <c r="K473" s="78">
        <v>1.3225</v>
      </c>
      <c r="L473" s="72">
        <v>3216.65</v>
      </c>
      <c r="M473" s="57">
        <v>46.99</v>
      </c>
      <c r="N473" s="58">
        <v>151150.38</v>
      </c>
      <c r="AI473" s="39"/>
      <c r="AJ473" s="40"/>
      <c r="AK473" s="40"/>
      <c r="AN473" s="3" t="s">
        <v>64</v>
      </c>
      <c r="AQ473" s="40"/>
    </row>
    <row r="474" spans="1:44" customFormat="1" ht="15" x14ac:dyDescent="0.25">
      <c r="A474" s="53"/>
      <c r="B474" s="52" t="s">
        <v>75</v>
      </c>
      <c r="C474" s="390" t="s">
        <v>79</v>
      </c>
      <c r="D474" s="390"/>
      <c r="E474" s="390"/>
      <c r="F474" s="54"/>
      <c r="G474" s="55"/>
      <c r="H474" s="55"/>
      <c r="I474" s="55"/>
      <c r="J474" s="56">
        <v>636.53</v>
      </c>
      <c r="K474" s="78">
        <v>1.4375</v>
      </c>
      <c r="L474" s="56">
        <v>228.75</v>
      </c>
      <c r="M474" s="57">
        <v>14.01</v>
      </c>
      <c r="N474" s="58">
        <v>3204.79</v>
      </c>
      <c r="AI474" s="39"/>
      <c r="AJ474" s="40"/>
      <c r="AK474" s="40"/>
      <c r="AN474" s="3" t="s">
        <v>79</v>
      </c>
      <c r="AQ474" s="40"/>
    </row>
    <row r="475" spans="1:44" customFormat="1" ht="15" x14ac:dyDescent="0.25">
      <c r="A475" s="53"/>
      <c r="B475" s="52" t="s">
        <v>80</v>
      </c>
      <c r="C475" s="390" t="s">
        <v>81</v>
      </c>
      <c r="D475" s="390"/>
      <c r="E475" s="390"/>
      <c r="F475" s="54"/>
      <c r="G475" s="55"/>
      <c r="H475" s="55"/>
      <c r="I475" s="55"/>
      <c r="J475" s="56">
        <v>70.02</v>
      </c>
      <c r="K475" s="78">
        <v>1.4375</v>
      </c>
      <c r="L475" s="56">
        <v>25.16</v>
      </c>
      <c r="M475" s="57">
        <v>46.99</v>
      </c>
      <c r="N475" s="58">
        <v>1182.27</v>
      </c>
      <c r="AI475" s="39"/>
      <c r="AJ475" s="40"/>
      <c r="AK475" s="40"/>
      <c r="AN475" s="3" t="s">
        <v>81</v>
      </c>
      <c r="AQ475" s="40"/>
    </row>
    <row r="476" spans="1:44" customFormat="1" ht="15" x14ac:dyDescent="0.25">
      <c r="A476" s="59"/>
      <c r="B476" s="52"/>
      <c r="C476" s="390" t="s">
        <v>65</v>
      </c>
      <c r="D476" s="390"/>
      <c r="E476" s="390"/>
      <c r="F476" s="54" t="s">
        <v>66</v>
      </c>
      <c r="G476" s="60">
        <v>1150</v>
      </c>
      <c r="H476" s="78">
        <v>1.3225</v>
      </c>
      <c r="I476" s="61">
        <v>380.21875</v>
      </c>
      <c r="J476" s="62"/>
      <c r="K476" s="55"/>
      <c r="L476" s="62"/>
      <c r="M476" s="55"/>
      <c r="N476" s="63"/>
      <c r="AI476" s="39"/>
      <c r="AJ476" s="40"/>
      <c r="AK476" s="40"/>
      <c r="AO476" s="3" t="s">
        <v>65</v>
      </c>
      <c r="AQ476" s="40"/>
    </row>
    <row r="477" spans="1:44" customFormat="1" ht="15" x14ac:dyDescent="0.25">
      <c r="A477" s="59"/>
      <c r="B477" s="52"/>
      <c r="C477" s="390" t="s">
        <v>84</v>
      </c>
      <c r="D477" s="390"/>
      <c r="E477" s="390"/>
      <c r="F477" s="54" t="s">
        <v>66</v>
      </c>
      <c r="G477" s="57">
        <v>6.96</v>
      </c>
      <c r="H477" s="78">
        <v>1.4375</v>
      </c>
      <c r="I477" s="61">
        <v>2.5012500000000002</v>
      </c>
      <c r="J477" s="62"/>
      <c r="K477" s="55"/>
      <c r="L477" s="62"/>
      <c r="M477" s="55"/>
      <c r="N477" s="63"/>
      <c r="AI477" s="39"/>
      <c r="AJ477" s="40"/>
      <c r="AK477" s="40"/>
      <c r="AO477" s="3" t="s">
        <v>84</v>
      </c>
      <c r="AQ477" s="40"/>
    </row>
    <row r="478" spans="1:44" customFormat="1" ht="15" x14ac:dyDescent="0.25">
      <c r="A478" s="49"/>
      <c r="B478" s="52"/>
      <c r="C478" s="392" t="s">
        <v>67</v>
      </c>
      <c r="D478" s="392"/>
      <c r="E478" s="392"/>
      <c r="F478" s="64"/>
      <c r="G478" s="65"/>
      <c r="H478" s="65"/>
      <c r="I478" s="65"/>
      <c r="J478" s="75">
        <v>10365.530000000001</v>
      </c>
      <c r="K478" s="65"/>
      <c r="L478" s="75">
        <v>3445.4</v>
      </c>
      <c r="M478" s="65"/>
      <c r="N478" s="67">
        <v>154355.17000000001</v>
      </c>
      <c r="AI478" s="39"/>
      <c r="AJ478" s="40"/>
      <c r="AK478" s="40"/>
      <c r="AP478" s="3" t="s">
        <v>67</v>
      </c>
      <c r="AQ478" s="40"/>
    </row>
    <row r="479" spans="1:44" customFormat="1" ht="15" x14ac:dyDescent="0.25">
      <c r="A479" s="59"/>
      <c r="B479" s="52"/>
      <c r="C479" s="390" t="s">
        <v>68</v>
      </c>
      <c r="D479" s="390"/>
      <c r="E479" s="390"/>
      <c r="F479" s="54"/>
      <c r="G479" s="55"/>
      <c r="H479" s="55"/>
      <c r="I479" s="55"/>
      <c r="J479" s="62"/>
      <c r="K479" s="55"/>
      <c r="L479" s="72">
        <v>3241.81</v>
      </c>
      <c r="M479" s="55"/>
      <c r="N479" s="58">
        <v>152332.65</v>
      </c>
      <c r="AI479" s="39"/>
      <c r="AJ479" s="40"/>
      <c r="AK479" s="40"/>
      <c r="AO479" s="3" t="s">
        <v>68</v>
      </c>
      <c r="AQ479" s="40"/>
    </row>
    <row r="480" spans="1:44" customFormat="1" ht="15" x14ac:dyDescent="0.25">
      <c r="A480" s="59"/>
      <c r="B480" s="52" t="s">
        <v>321</v>
      </c>
      <c r="C480" s="390" t="s">
        <v>322</v>
      </c>
      <c r="D480" s="390"/>
      <c r="E480" s="390"/>
      <c r="F480" s="54" t="s">
        <v>71</v>
      </c>
      <c r="G480" s="60">
        <v>106</v>
      </c>
      <c r="H480" s="55"/>
      <c r="I480" s="60">
        <v>106</v>
      </c>
      <c r="J480" s="62"/>
      <c r="K480" s="55"/>
      <c r="L480" s="72">
        <v>3436.32</v>
      </c>
      <c r="M480" s="55"/>
      <c r="N480" s="58">
        <v>161472.60999999999</v>
      </c>
      <c r="AI480" s="39"/>
      <c r="AJ480" s="40"/>
      <c r="AK480" s="40"/>
      <c r="AO480" s="3" t="s">
        <v>322</v>
      </c>
      <c r="AQ480" s="40"/>
    </row>
    <row r="481" spans="1:43" customFormat="1" ht="22.5" x14ac:dyDescent="0.25">
      <c r="A481" s="59"/>
      <c r="B481" s="52" t="s">
        <v>323</v>
      </c>
      <c r="C481" s="390" t="s">
        <v>324</v>
      </c>
      <c r="D481" s="390"/>
      <c r="E481" s="390"/>
      <c r="F481" s="54" t="s">
        <v>71</v>
      </c>
      <c r="G481" s="60">
        <v>56</v>
      </c>
      <c r="H481" s="57">
        <v>0.85</v>
      </c>
      <c r="I481" s="77">
        <v>47.6</v>
      </c>
      <c r="J481" s="62"/>
      <c r="K481" s="55"/>
      <c r="L481" s="72">
        <v>1543.1</v>
      </c>
      <c r="M481" s="55"/>
      <c r="N481" s="58">
        <v>72510.34</v>
      </c>
      <c r="AI481" s="39"/>
      <c r="AJ481" s="40"/>
      <c r="AK481" s="40"/>
      <c r="AO481" s="3" t="s">
        <v>324</v>
      </c>
      <c r="AQ481" s="40"/>
    </row>
    <row r="482" spans="1:43" customFormat="1" ht="15" x14ac:dyDescent="0.25">
      <c r="A482" s="68"/>
      <c r="B482" s="69"/>
      <c r="C482" s="391" t="s">
        <v>74</v>
      </c>
      <c r="D482" s="391"/>
      <c r="E482" s="391"/>
      <c r="F482" s="43"/>
      <c r="G482" s="44"/>
      <c r="H482" s="44"/>
      <c r="I482" s="44"/>
      <c r="J482" s="47"/>
      <c r="K482" s="44"/>
      <c r="L482" s="70">
        <v>8424.82</v>
      </c>
      <c r="M482" s="65"/>
      <c r="N482" s="71">
        <v>388338.12</v>
      </c>
      <c r="AI482" s="39"/>
      <c r="AJ482" s="40"/>
      <c r="AK482" s="40"/>
      <c r="AQ482" s="40" t="s">
        <v>74</v>
      </c>
    </row>
    <row r="483" spans="1:43" customFormat="1" ht="15" x14ac:dyDescent="0.25">
      <c r="A483" s="395" t="s">
        <v>325</v>
      </c>
      <c r="B483" s="396"/>
      <c r="C483" s="396"/>
      <c r="D483" s="396"/>
      <c r="E483" s="396"/>
      <c r="F483" s="396"/>
      <c r="G483" s="396"/>
      <c r="H483" s="396"/>
      <c r="I483" s="396"/>
      <c r="J483" s="396"/>
      <c r="K483" s="396"/>
      <c r="L483" s="396"/>
      <c r="M483" s="396"/>
      <c r="N483" s="397"/>
      <c r="AI483" s="39"/>
      <c r="AJ483" s="40" t="s">
        <v>325</v>
      </c>
      <c r="AK483" s="40"/>
      <c r="AQ483" s="40"/>
    </row>
    <row r="484" spans="1:43" customFormat="1" ht="45.75" x14ac:dyDescent="0.25">
      <c r="A484" s="41" t="s">
        <v>326</v>
      </c>
      <c r="B484" s="42" t="s">
        <v>327</v>
      </c>
      <c r="C484" s="391" t="s">
        <v>328</v>
      </c>
      <c r="D484" s="391"/>
      <c r="E484" s="391"/>
      <c r="F484" s="43" t="s">
        <v>126</v>
      </c>
      <c r="G484" s="44">
        <v>0.05</v>
      </c>
      <c r="H484" s="45">
        <v>1</v>
      </c>
      <c r="I484" s="76">
        <v>0.05</v>
      </c>
      <c r="J484" s="47"/>
      <c r="K484" s="44"/>
      <c r="L484" s="47"/>
      <c r="M484" s="44"/>
      <c r="N484" s="48"/>
      <c r="AI484" s="39"/>
      <c r="AJ484" s="40"/>
      <c r="AK484" s="40" t="s">
        <v>328</v>
      </c>
      <c r="AQ484" s="40"/>
    </row>
    <row r="485" spans="1:43" customFormat="1" ht="15" x14ac:dyDescent="0.25">
      <c r="A485" s="49"/>
      <c r="B485" s="50"/>
      <c r="C485" s="390" t="s">
        <v>127</v>
      </c>
      <c r="D485" s="390"/>
      <c r="E485" s="390"/>
      <c r="F485" s="390"/>
      <c r="G485" s="390"/>
      <c r="H485" s="390"/>
      <c r="I485" s="390"/>
      <c r="J485" s="390"/>
      <c r="K485" s="390"/>
      <c r="L485" s="390"/>
      <c r="M485" s="390"/>
      <c r="N485" s="393"/>
      <c r="AI485" s="39"/>
      <c r="AJ485" s="40"/>
      <c r="AK485" s="40"/>
      <c r="AL485" s="3" t="s">
        <v>127</v>
      </c>
      <c r="AQ485" s="40"/>
    </row>
    <row r="486" spans="1:43" customFormat="1" ht="23.25" x14ac:dyDescent="0.25">
      <c r="A486" s="51"/>
      <c r="B486" s="52" t="s">
        <v>104</v>
      </c>
      <c r="C486" s="385" t="s">
        <v>105</v>
      </c>
      <c r="D486" s="385"/>
      <c r="E486" s="385"/>
      <c r="F486" s="385"/>
      <c r="G486" s="385"/>
      <c r="H486" s="385"/>
      <c r="I486" s="385"/>
      <c r="J486" s="385"/>
      <c r="K486" s="385"/>
      <c r="L486" s="385"/>
      <c r="M486" s="385"/>
      <c r="N486" s="394"/>
      <c r="AI486" s="39"/>
      <c r="AJ486" s="40"/>
      <c r="AK486" s="40"/>
      <c r="AM486" s="3" t="s">
        <v>105</v>
      </c>
      <c r="AQ486" s="40"/>
    </row>
    <row r="487" spans="1:43" customFormat="1" ht="68.25" x14ac:dyDescent="0.25">
      <c r="A487" s="51"/>
      <c r="B487" s="52" t="s">
        <v>62</v>
      </c>
      <c r="C487" s="385" t="s">
        <v>63</v>
      </c>
      <c r="D487" s="385"/>
      <c r="E487" s="385"/>
      <c r="F487" s="385"/>
      <c r="G487" s="385"/>
      <c r="H487" s="385"/>
      <c r="I487" s="385"/>
      <c r="J487" s="385"/>
      <c r="K487" s="385"/>
      <c r="L487" s="385"/>
      <c r="M487" s="385"/>
      <c r="N487" s="394"/>
      <c r="AI487" s="39"/>
      <c r="AJ487" s="40"/>
      <c r="AK487" s="40"/>
      <c r="AM487" s="3" t="s">
        <v>63</v>
      </c>
      <c r="AQ487" s="40"/>
    </row>
    <row r="488" spans="1:43" customFormat="1" ht="15" x14ac:dyDescent="0.25">
      <c r="A488" s="53"/>
      <c r="B488" s="52" t="s">
        <v>57</v>
      </c>
      <c r="C488" s="390" t="s">
        <v>64</v>
      </c>
      <c r="D488" s="390"/>
      <c r="E488" s="390"/>
      <c r="F488" s="54"/>
      <c r="G488" s="55"/>
      <c r="H488" s="55"/>
      <c r="I488" s="55"/>
      <c r="J488" s="56">
        <v>730.95</v>
      </c>
      <c r="K488" s="78">
        <v>1.3225</v>
      </c>
      <c r="L488" s="56">
        <v>48.33</v>
      </c>
      <c r="M488" s="57">
        <v>46.99</v>
      </c>
      <c r="N488" s="58">
        <v>2271.0300000000002</v>
      </c>
      <c r="AI488" s="39"/>
      <c r="AJ488" s="40"/>
      <c r="AK488" s="40"/>
      <c r="AN488" s="3" t="s">
        <v>64</v>
      </c>
      <c r="AQ488" s="40"/>
    </row>
    <row r="489" spans="1:43" customFormat="1" ht="15" x14ac:dyDescent="0.25">
      <c r="A489" s="53"/>
      <c r="B489" s="52" t="s">
        <v>75</v>
      </c>
      <c r="C489" s="390" t="s">
        <v>79</v>
      </c>
      <c r="D489" s="390"/>
      <c r="E489" s="390"/>
      <c r="F489" s="54"/>
      <c r="G489" s="55"/>
      <c r="H489" s="55"/>
      <c r="I489" s="55"/>
      <c r="J489" s="72">
        <v>3309.83</v>
      </c>
      <c r="K489" s="78">
        <v>1.4375</v>
      </c>
      <c r="L489" s="56">
        <v>237.89</v>
      </c>
      <c r="M489" s="57">
        <v>14.01</v>
      </c>
      <c r="N489" s="58">
        <v>3332.84</v>
      </c>
      <c r="AI489" s="39"/>
      <c r="AJ489" s="40"/>
      <c r="AK489" s="40"/>
      <c r="AN489" s="3" t="s">
        <v>79</v>
      </c>
      <c r="AQ489" s="40"/>
    </row>
    <row r="490" spans="1:43" customFormat="1" ht="15" x14ac:dyDescent="0.25">
      <c r="A490" s="53"/>
      <c r="B490" s="52" t="s">
        <v>80</v>
      </c>
      <c r="C490" s="390" t="s">
        <v>81</v>
      </c>
      <c r="D490" s="390"/>
      <c r="E490" s="390"/>
      <c r="F490" s="54"/>
      <c r="G490" s="55"/>
      <c r="H490" s="55"/>
      <c r="I490" s="55"/>
      <c r="J490" s="56">
        <v>446.48</v>
      </c>
      <c r="K490" s="78">
        <v>1.4375</v>
      </c>
      <c r="L490" s="56">
        <v>32.090000000000003</v>
      </c>
      <c r="M490" s="57">
        <v>46.99</v>
      </c>
      <c r="N490" s="58">
        <v>1507.91</v>
      </c>
      <c r="AI490" s="39"/>
      <c r="AJ490" s="40"/>
      <c r="AK490" s="40"/>
      <c r="AN490" s="3" t="s">
        <v>81</v>
      </c>
      <c r="AQ490" s="40"/>
    </row>
    <row r="491" spans="1:43" customFormat="1" ht="15" x14ac:dyDescent="0.25">
      <c r="A491" s="59"/>
      <c r="B491" s="52"/>
      <c r="C491" s="390" t="s">
        <v>65</v>
      </c>
      <c r="D491" s="390"/>
      <c r="E491" s="390"/>
      <c r="F491" s="54" t="s">
        <v>66</v>
      </c>
      <c r="G491" s="77">
        <v>82.5</v>
      </c>
      <c r="H491" s="78">
        <v>1.3225</v>
      </c>
      <c r="I491" s="81">
        <v>5.4553124999999998</v>
      </c>
      <c r="J491" s="62"/>
      <c r="K491" s="55"/>
      <c r="L491" s="62"/>
      <c r="M491" s="55"/>
      <c r="N491" s="63"/>
      <c r="AI491" s="39"/>
      <c r="AJ491" s="40"/>
      <c r="AK491" s="40"/>
      <c r="AO491" s="3" t="s">
        <v>65</v>
      </c>
      <c r="AQ491" s="40"/>
    </row>
    <row r="492" spans="1:43" customFormat="1" ht="15" x14ac:dyDescent="0.25">
      <c r="A492" s="59"/>
      <c r="B492" s="52"/>
      <c r="C492" s="390" t="s">
        <v>84</v>
      </c>
      <c r="D492" s="390"/>
      <c r="E492" s="390"/>
      <c r="F492" s="54" t="s">
        <v>66</v>
      </c>
      <c r="G492" s="57">
        <v>34.17</v>
      </c>
      <c r="H492" s="78">
        <v>1.4375</v>
      </c>
      <c r="I492" s="81">
        <v>2.4559688</v>
      </c>
      <c r="J492" s="62"/>
      <c r="K492" s="55"/>
      <c r="L492" s="62"/>
      <c r="M492" s="55"/>
      <c r="N492" s="63"/>
      <c r="AI492" s="39"/>
      <c r="AJ492" s="40"/>
      <c r="AK492" s="40"/>
      <c r="AO492" s="3" t="s">
        <v>84</v>
      </c>
      <c r="AQ492" s="40"/>
    </row>
    <row r="493" spans="1:43" customFormat="1" ht="15" x14ac:dyDescent="0.25">
      <c r="A493" s="49"/>
      <c r="B493" s="52"/>
      <c r="C493" s="392" t="s">
        <v>67</v>
      </c>
      <c r="D493" s="392"/>
      <c r="E493" s="392"/>
      <c r="F493" s="64"/>
      <c r="G493" s="65"/>
      <c r="H493" s="65"/>
      <c r="I493" s="65"/>
      <c r="J493" s="75">
        <v>4040.78</v>
      </c>
      <c r="K493" s="65"/>
      <c r="L493" s="66">
        <v>286.22000000000003</v>
      </c>
      <c r="M493" s="65"/>
      <c r="N493" s="67">
        <v>5603.87</v>
      </c>
      <c r="AI493" s="39"/>
      <c r="AJ493" s="40"/>
      <c r="AK493" s="40"/>
      <c r="AP493" s="3" t="s">
        <v>67</v>
      </c>
      <c r="AQ493" s="40"/>
    </row>
    <row r="494" spans="1:43" customFormat="1" ht="15" x14ac:dyDescent="0.25">
      <c r="A494" s="59"/>
      <c r="B494" s="52"/>
      <c r="C494" s="390" t="s">
        <v>68</v>
      </c>
      <c r="D494" s="390"/>
      <c r="E494" s="390"/>
      <c r="F494" s="54"/>
      <c r="G494" s="55"/>
      <c r="H494" s="55"/>
      <c r="I494" s="55"/>
      <c r="J494" s="62"/>
      <c r="K494" s="55"/>
      <c r="L494" s="56">
        <v>80.42</v>
      </c>
      <c r="M494" s="55"/>
      <c r="N494" s="58">
        <v>3778.94</v>
      </c>
      <c r="AI494" s="39"/>
      <c r="AJ494" s="40"/>
      <c r="AK494" s="40"/>
      <c r="AO494" s="3" t="s">
        <v>68</v>
      </c>
      <c r="AQ494" s="40"/>
    </row>
    <row r="495" spans="1:43" customFormat="1" ht="23.25" x14ac:dyDescent="0.25">
      <c r="A495" s="59"/>
      <c r="B495" s="52" t="s">
        <v>128</v>
      </c>
      <c r="C495" s="390" t="s">
        <v>129</v>
      </c>
      <c r="D495" s="390"/>
      <c r="E495" s="390"/>
      <c r="F495" s="54" t="s">
        <v>71</v>
      </c>
      <c r="G495" s="60">
        <v>110</v>
      </c>
      <c r="H495" s="55"/>
      <c r="I495" s="60">
        <v>110</v>
      </c>
      <c r="J495" s="62"/>
      <c r="K495" s="55"/>
      <c r="L495" s="56">
        <v>88.46</v>
      </c>
      <c r="M495" s="55"/>
      <c r="N495" s="58">
        <v>4156.83</v>
      </c>
      <c r="AI495" s="39"/>
      <c r="AJ495" s="40"/>
      <c r="AK495" s="40"/>
      <c r="AO495" s="3" t="s">
        <v>129</v>
      </c>
      <c r="AQ495" s="40"/>
    </row>
    <row r="496" spans="1:43" customFormat="1" ht="23.25" x14ac:dyDescent="0.25">
      <c r="A496" s="59"/>
      <c r="B496" s="52" t="s">
        <v>130</v>
      </c>
      <c r="C496" s="390" t="s">
        <v>131</v>
      </c>
      <c r="D496" s="390"/>
      <c r="E496" s="390"/>
      <c r="F496" s="54" t="s">
        <v>71</v>
      </c>
      <c r="G496" s="60">
        <v>73</v>
      </c>
      <c r="H496" s="57">
        <v>0.85</v>
      </c>
      <c r="I496" s="57">
        <v>62.05</v>
      </c>
      <c r="J496" s="62"/>
      <c r="K496" s="55"/>
      <c r="L496" s="56">
        <v>49.9</v>
      </c>
      <c r="M496" s="55"/>
      <c r="N496" s="58">
        <v>2344.83</v>
      </c>
      <c r="AI496" s="39"/>
      <c r="AJ496" s="40"/>
      <c r="AK496" s="40"/>
      <c r="AO496" s="3" t="s">
        <v>131</v>
      </c>
      <c r="AQ496" s="40"/>
    </row>
    <row r="497" spans="1:44" customFormat="1" ht="15" x14ac:dyDescent="0.25">
      <c r="A497" s="68"/>
      <c r="B497" s="69"/>
      <c r="C497" s="391" t="s">
        <v>74</v>
      </c>
      <c r="D497" s="391"/>
      <c r="E497" s="391"/>
      <c r="F497" s="43"/>
      <c r="G497" s="44"/>
      <c r="H497" s="44"/>
      <c r="I497" s="44"/>
      <c r="J497" s="47"/>
      <c r="K497" s="44"/>
      <c r="L497" s="82">
        <v>424.58</v>
      </c>
      <c r="M497" s="65"/>
      <c r="N497" s="71">
        <v>12105.53</v>
      </c>
      <c r="AI497" s="39"/>
      <c r="AJ497" s="40"/>
      <c r="AK497" s="40"/>
      <c r="AQ497" s="40" t="s">
        <v>74</v>
      </c>
    </row>
    <row r="498" spans="1:44" customFormat="1" ht="22.5" x14ac:dyDescent="0.25">
      <c r="A498" s="41" t="s">
        <v>329</v>
      </c>
      <c r="B498" s="42" t="s">
        <v>225</v>
      </c>
      <c r="C498" s="391" t="s">
        <v>226</v>
      </c>
      <c r="D498" s="391"/>
      <c r="E498" s="391"/>
      <c r="F498" s="43" t="s">
        <v>78</v>
      </c>
      <c r="G498" s="44">
        <v>0.04</v>
      </c>
      <c r="H498" s="45">
        <v>1</v>
      </c>
      <c r="I498" s="76">
        <v>0.04</v>
      </c>
      <c r="J498" s="82">
        <v>110.95</v>
      </c>
      <c r="K498" s="84">
        <v>1.04236</v>
      </c>
      <c r="L498" s="82">
        <v>4.63</v>
      </c>
      <c r="M498" s="76">
        <v>8.75</v>
      </c>
      <c r="N498" s="86">
        <v>40.51</v>
      </c>
      <c r="AI498" s="39"/>
      <c r="AJ498" s="40"/>
      <c r="AK498" s="40" t="s">
        <v>226</v>
      </c>
      <c r="AQ498" s="40"/>
    </row>
    <row r="499" spans="1:44" customFormat="1" ht="15" x14ac:dyDescent="0.25">
      <c r="A499" s="49"/>
      <c r="B499" s="50"/>
      <c r="C499" s="390" t="s">
        <v>330</v>
      </c>
      <c r="D499" s="390"/>
      <c r="E499" s="390"/>
      <c r="F499" s="390"/>
      <c r="G499" s="390"/>
      <c r="H499" s="390"/>
      <c r="I499" s="390"/>
      <c r="J499" s="390"/>
      <c r="K499" s="390"/>
      <c r="L499" s="390"/>
      <c r="M499" s="390"/>
      <c r="N499" s="393"/>
      <c r="AI499" s="39"/>
      <c r="AJ499" s="40"/>
      <c r="AK499" s="40"/>
      <c r="AL499" s="3" t="s">
        <v>330</v>
      </c>
      <c r="AQ499" s="40"/>
    </row>
    <row r="500" spans="1:44" customFormat="1" ht="15" x14ac:dyDescent="0.25">
      <c r="A500" s="49"/>
      <c r="B500" s="50"/>
      <c r="C500" s="390" t="s">
        <v>228</v>
      </c>
      <c r="D500" s="390"/>
      <c r="E500" s="390"/>
      <c r="F500" s="390"/>
      <c r="G500" s="390"/>
      <c r="H500" s="390"/>
      <c r="I500" s="390"/>
      <c r="J500" s="390"/>
      <c r="K500" s="390"/>
      <c r="L500" s="390"/>
      <c r="M500" s="390"/>
      <c r="N500" s="393"/>
      <c r="AI500" s="39"/>
      <c r="AJ500" s="40"/>
      <c r="AK500" s="40"/>
      <c r="AQ500" s="40"/>
      <c r="AR500" s="3" t="s">
        <v>228</v>
      </c>
    </row>
    <row r="501" spans="1:44" customFormat="1" ht="15" x14ac:dyDescent="0.25">
      <c r="A501" s="51"/>
      <c r="B501" s="52"/>
      <c r="C501" s="385" t="s">
        <v>229</v>
      </c>
      <c r="D501" s="385"/>
      <c r="E501" s="385"/>
      <c r="F501" s="385"/>
      <c r="G501" s="385"/>
      <c r="H501" s="385"/>
      <c r="I501" s="385"/>
      <c r="J501" s="385"/>
      <c r="K501" s="385"/>
      <c r="L501" s="385"/>
      <c r="M501" s="385"/>
      <c r="N501" s="394"/>
      <c r="AI501" s="39"/>
      <c r="AJ501" s="40"/>
      <c r="AK501" s="40"/>
      <c r="AM501" s="3" t="s">
        <v>229</v>
      </c>
      <c r="AQ501" s="40"/>
    </row>
    <row r="502" spans="1:44" customFormat="1" ht="15" x14ac:dyDescent="0.25">
      <c r="A502" s="51"/>
      <c r="B502" s="52"/>
      <c r="C502" s="385" t="s">
        <v>230</v>
      </c>
      <c r="D502" s="385"/>
      <c r="E502" s="385"/>
      <c r="F502" s="385"/>
      <c r="G502" s="385"/>
      <c r="H502" s="385"/>
      <c r="I502" s="385"/>
      <c r="J502" s="385"/>
      <c r="K502" s="385"/>
      <c r="L502" s="385"/>
      <c r="M502" s="385"/>
      <c r="N502" s="394"/>
      <c r="AI502" s="39"/>
      <c r="AJ502" s="40"/>
      <c r="AK502" s="40"/>
      <c r="AM502" s="3" t="s">
        <v>230</v>
      </c>
      <c r="AQ502" s="40"/>
    </row>
    <row r="503" spans="1:44" customFormat="1" ht="15" x14ac:dyDescent="0.25">
      <c r="A503" s="68"/>
      <c r="B503" s="69"/>
      <c r="C503" s="391" t="s">
        <v>74</v>
      </c>
      <c r="D503" s="391"/>
      <c r="E503" s="391"/>
      <c r="F503" s="43"/>
      <c r="G503" s="44"/>
      <c r="H503" s="44"/>
      <c r="I503" s="44"/>
      <c r="J503" s="47"/>
      <c r="K503" s="44"/>
      <c r="L503" s="82">
        <v>4.63</v>
      </c>
      <c r="M503" s="65"/>
      <c r="N503" s="86">
        <v>40.51</v>
      </c>
      <c r="AI503" s="39"/>
      <c r="AJ503" s="40"/>
      <c r="AK503" s="40"/>
      <c r="AQ503" s="40" t="s">
        <v>74</v>
      </c>
    </row>
    <row r="504" spans="1:44" customFormat="1" ht="23.25" x14ac:dyDescent="0.25">
      <c r="A504" s="41" t="s">
        <v>331</v>
      </c>
      <c r="B504" s="42" t="s">
        <v>332</v>
      </c>
      <c r="C504" s="391" t="s">
        <v>333</v>
      </c>
      <c r="D504" s="391"/>
      <c r="E504" s="391"/>
      <c r="F504" s="43" t="s">
        <v>118</v>
      </c>
      <c r="G504" s="44">
        <v>5</v>
      </c>
      <c r="H504" s="45">
        <v>1</v>
      </c>
      <c r="I504" s="45">
        <v>5</v>
      </c>
      <c r="J504" s="47"/>
      <c r="K504" s="44"/>
      <c r="L504" s="47"/>
      <c r="M504" s="76">
        <v>8.75</v>
      </c>
      <c r="N504" s="48"/>
      <c r="AI504" s="39"/>
      <c r="AJ504" s="40"/>
      <c r="AK504" s="40" t="s">
        <v>333</v>
      </c>
      <c r="AQ504" s="40"/>
    </row>
    <row r="505" spans="1:44" customFormat="1" ht="15" x14ac:dyDescent="0.25">
      <c r="A505" s="68"/>
      <c r="B505" s="69"/>
      <c r="C505" s="391" t="s">
        <v>74</v>
      </c>
      <c r="D505" s="391"/>
      <c r="E505" s="391"/>
      <c r="F505" s="43"/>
      <c r="G505" s="44"/>
      <c r="H505" s="44"/>
      <c r="I505" s="44"/>
      <c r="J505" s="47"/>
      <c r="K505" s="44"/>
      <c r="L505" s="82">
        <v>0</v>
      </c>
      <c r="M505" s="65"/>
      <c r="N505" s="86">
        <v>0</v>
      </c>
      <c r="AI505" s="39"/>
      <c r="AJ505" s="40"/>
      <c r="AK505" s="40"/>
      <c r="AQ505" s="40" t="s">
        <v>74</v>
      </c>
    </row>
    <row r="506" spans="1:44" customFormat="1" ht="34.5" x14ac:dyDescent="0.25">
      <c r="A506" s="41" t="s">
        <v>334</v>
      </c>
      <c r="B506" s="42" t="s">
        <v>167</v>
      </c>
      <c r="C506" s="391" t="s">
        <v>335</v>
      </c>
      <c r="D506" s="391"/>
      <c r="E506" s="391"/>
      <c r="F506" s="43" t="s">
        <v>150</v>
      </c>
      <c r="G506" s="44">
        <v>3.9E-2</v>
      </c>
      <c r="H506" s="45">
        <v>1</v>
      </c>
      <c r="I506" s="79">
        <v>3.9E-2</v>
      </c>
      <c r="J506" s="47"/>
      <c r="K506" s="44"/>
      <c r="L506" s="47"/>
      <c r="M506" s="44"/>
      <c r="N506" s="48"/>
      <c r="AI506" s="39"/>
      <c r="AJ506" s="40"/>
      <c r="AK506" s="40" t="s">
        <v>335</v>
      </c>
      <c r="AQ506" s="40"/>
    </row>
    <row r="507" spans="1:44" customFormat="1" ht="15" x14ac:dyDescent="0.25">
      <c r="A507" s="49"/>
      <c r="B507" s="50"/>
      <c r="C507" s="390" t="s">
        <v>336</v>
      </c>
      <c r="D507" s="390"/>
      <c r="E507" s="390"/>
      <c r="F507" s="390"/>
      <c r="G507" s="390"/>
      <c r="H507" s="390"/>
      <c r="I507" s="390"/>
      <c r="J507" s="390"/>
      <c r="K507" s="390"/>
      <c r="L507" s="390"/>
      <c r="M507" s="390"/>
      <c r="N507" s="393"/>
      <c r="AI507" s="39"/>
      <c r="AJ507" s="40"/>
      <c r="AK507" s="40"/>
      <c r="AL507" s="3" t="s">
        <v>336</v>
      </c>
      <c r="AQ507" s="40"/>
    </row>
    <row r="508" spans="1:44" customFormat="1" ht="23.25" x14ac:dyDescent="0.25">
      <c r="A508" s="51"/>
      <c r="B508" s="52" t="s">
        <v>104</v>
      </c>
      <c r="C508" s="385" t="s">
        <v>105</v>
      </c>
      <c r="D508" s="385"/>
      <c r="E508" s="385"/>
      <c r="F508" s="385"/>
      <c r="G508" s="385"/>
      <c r="H508" s="385"/>
      <c r="I508" s="385"/>
      <c r="J508" s="385"/>
      <c r="K508" s="385"/>
      <c r="L508" s="385"/>
      <c r="M508" s="385"/>
      <c r="N508" s="394"/>
      <c r="AI508" s="39"/>
      <c r="AJ508" s="40"/>
      <c r="AK508" s="40"/>
      <c r="AM508" s="3" t="s">
        <v>105</v>
      </c>
      <c r="AQ508" s="40"/>
    </row>
    <row r="509" spans="1:44" customFormat="1" ht="68.25" x14ac:dyDescent="0.25">
      <c r="A509" s="51"/>
      <c r="B509" s="52" t="s">
        <v>62</v>
      </c>
      <c r="C509" s="385" t="s">
        <v>63</v>
      </c>
      <c r="D509" s="385"/>
      <c r="E509" s="385"/>
      <c r="F509" s="385"/>
      <c r="G509" s="385"/>
      <c r="H509" s="385"/>
      <c r="I509" s="385"/>
      <c r="J509" s="385"/>
      <c r="K509" s="385"/>
      <c r="L509" s="385"/>
      <c r="M509" s="385"/>
      <c r="N509" s="394"/>
      <c r="AI509" s="39"/>
      <c r="AJ509" s="40"/>
      <c r="AK509" s="40"/>
      <c r="AM509" s="3" t="s">
        <v>63</v>
      </c>
      <c r="AQ509" s="40"/>
    </row>
    <row r="510" spans="1:44" customFormat="1" ht="15" x14ac:dyDescent="0.25">
      <c r="A510" s="53"/>
      <c r="B510" s="52" t="s">
        <v>57</v>
      </c>
      <c r="C510" s="390" t="s">
        <v>64</v>
      </c>
      <c r="D510" s="390"/>
      <c r="E510" s="390"/>
      <c r="F510" s="54"/>
      <c r="G510" s="55"/>
      <c r="H510" s="55"/>
      <c r="I510" s="55"/>
      <c r="J510" s="72">
        <v>3891.6</v>
      </c>
      <c r="K510" s="78">
        <v>1.3225</v>
      </c>
      <c r="L510" s="56">
        <v>200.72</v>
      </c>
      <c r="M510" s="57">
        <v>46.99</v>
      </c>
      <c r="N510" s="58">
        <v>9431.83</v>
      </c>
      <c r="AI510" s="39"/>
      <c r="AJ510" s="40"/>
      <c r="AK510" s="40"/>
      <c r="AN510" s="3" t="s">
        <v>64</v>
      </c>
      <c r="AQ510" s="40"/>
    </row>
    <row r="511" spans="1:44" customFormat="1" ht="15" x14ac:dyDescent="0.25">
      <c r="A511" s="53"/>
      <c r="B511" s="52" t="s">
        <v>75</v>
      </c>
      <c r="C511" s="390" t="s">
        <v>79</v>
      </c>
      <c r="D511" s="390"/>
      <c r="E511" s="390"/>
      <c r="F511" s="54"/>
      <c r="G511" s="55"/>
      <c r="H511" s="55"/>
      <c r="I511" s="55"/>
      <c r="J511" s="72">
        <v>12813.74</v>
      </c>
      <c r="K511" s="78">
        <v>1.4375</v>
      </c>
      <c r="L511" s="56">
        <v>718.37</v>
      </c>
      <c r="M511" s="57">
        <v>14.01</v>
      </c>
      <c r="N511" s="58">
        <v>10064.36</v>
      </c>
      <c r="AI511" s="39"/>
      <c r="AJ511" s="40"/>
      <c r="AK511" s="40"/>
      <c r="AN511" s="3" t="s">
        <v>79</v>
      </c>
      <c r="AQ511" s="40"/>
    </row>
    <row r="512" spans="1:44" customFormat="1" ht="15" x14ac:dyDescent="0.25">
      <c r="A512" s="53"/>
      <c r="B512" s="52" t="s">
        <v>80</v>
      </c>
      <c r="C512" s="390" t="s">
        <v>81</v>
      </c>
      <c r="D512" s="390"/>
      <c r="E512" s="390"/>
      <c r="F512" s="54"/>
      <c r="G512" s="55"/>
      <c r="H512" s="55"/>
      <c r="I512" s="55"/>
      <c r="J512" s="72">
        <v>1431.7</v>
      </c>
      <c r="K512" s="78">
        <v>1.4375</v>
      </c>
      <c r="L512" s="56">
        <v>80.260000000000005</v>
      </c>
      <c r="M512" s="57">
        <v>46.99</v>
      </c>
      <c r="N512" s="58">
        <v>3771.42</v>
      </c>
      <c r="AI512" s="39"/>
      <c r="AJ512" s="40"/>
      <c r="AK512" s="40"/>
      <c r="AN512" s="3" t="s">
        <v>81</v>
      </c>
      <c r="AQ512" s="40"/>
    </row>
    <row r="513" spans="1:46" customFormat="1" ht="15" x14ac:dyDescent="0.25">
      <c r="A513" s="53"/>
      <c r="B513" s="52" t="s">
        <v>82</v>
      </c>
      <c r="C513" s="390" t="s">
        <v>83</v>
      </c>
      <c r="D513" s="390"/>
      <c r="E513" s="390"/>
      <c r="F513" s="54"/>
      <c r="G513" s="55"/>
      <c r="H513" s="55"/>
      <c r="I513" s="55"/>
      <c r="J513" s="72">
        <v>2849.58</v>
      </c>
      <c r="K513" s="55"/>
      <c r="L513" s="56">
        <v>111.13</v>
      </c>
      <c r="M513" s="57">
        <v>8.75</v>
      </c>
      <c r="N513" s="73">
        <v>972.39</v>
      </c>
      <c r="AI513" s="39"/>
      <c r="AJ513" s="40"/>
      <c r="AK513" s="40"/>
      <c r="AN513" s="3" t="s">
        <v>83</v>
      </c>
      <c r="AQ513" s="40"/>
    </row>
    <row r="514" spans="1:46" customFormat="1" ht="15" x14ac:dyDescent="0.25">
      <c r="A514" s="59"/>
      <c r="B514" s="52"/>
      <c r="C514" s="390" t="s">
        <v>65</v>
      </c>
      <c r="D514" s="390"/>
      <c r="E514" s="390"/>
      <c r="F514" s="54" t="s">
        <v>66</v>
      </c>
      <c r="G514" s="60">
        <v>376</v>
      </c>
      <c r="H514" s="78">
        <v>1.3225</v>
      </c>
      <c r="I514" s="61">
        <v>19.393139999999999</v>
      </c>
      <c r="J514" s="62"/>
      <c r="K514" s="55"/>
      <c r="L514" s="62"/>
      <c r="M514" s="55"/>
      <c r="N514" s="63"/>
      <c r="AI514" s="39"/>
      <c r="AJ514" s="40"/>
      <c r="AK514" s="40"/>
      <c r="AO514" s="3" t="s">
        <v>65</v>
      </c>
      <c r="AQ514" s="40"/>
    </row>
    <row r="515" spans="1:46" customFormat="1" ht="15" x14ac:dyDescent="0.25">
      <c r="A515" s="59"/>
      <c r="B515" s="52"/>
      <c r="C515" s="390" t="s">
        <v>84</v>
      </c>
      <c r="D515" s="390"/>
      <c r="E515" s="390"/>
      <c r="F515" s="54" t="s">
        <v>66</v>
      </c>
      <c r="G515" s="57">
        <v>108.85</v>
      </c>
      <c r="H515" s="78">
        <v>1.4375</v>
      </c>
      <c r="I515" s="81">
        <v>6.1024031000000001</v>
      </c>
      <c r="J515" s="62"/>
      <c r="K515" s="55"/>
      <c r="L515" s="62"/>
      <c r="M515" s="55"/>
      <c r="N515" s="63"/>
      <c r="AI515" s="39"/>
      <c r="AJ515" s="40"/>
      <c r="AK515" s="40"/>
      <c r="AO515" s="3" t="s">
        <v>84</v>
      </c>
      <c r="AQ515" s="40"/>
    </row>
    <row r="516" spans="1:46" customFormat="1" ht="15" x14ac:dyDescent="0.25">
      <c r="A516" s="49"/>
      <c r="B516" s="52"/>
      <c r="C516" s="392" t="s">
        <v>67</v>
      </c>
      <c r="D516" s="392"/>
      <c r="E516" s="392"/>
      <c r="F516" s="64"/>
      <c r="G516" s="65"/>
      <c r="H516" s="65"/>
      <c r="I516" s="65"/>
      <c r="J516" s="75">
        <v>19554.919999999998</v>
      </c>
      <c r="K516" s="65"/>
      <c r="L516" s="75">
        <v>1030.22</v>
      </c>
      <c r="M516" s="65"/>
      <c r="N516" s="67">
        <v>20468.580000000002</v>
      </c>
      <c r="AI516" s="39"/>
      <c r="AJ516" s="40"/>
      <c r="AK516" s="40"/>
      <c r="AP516" s="3" t="s">
        <v>67</v>
      </c>
      <c r="AQ516" s="40"/>
    </row>
    <row r="517" spans="1:46" customFormat="1" ht="15" x14ac:dyDescent="0.25">
      <c r="A517" s="59"/>
      <c r="B517" s="52"/>
      <c r="C517" s="390" t="s">
        <v>68</v>
      </c>
      <c r="D517" s="390"/>
      <c r="E517" s="390"/>
      <c r="F517" s="54"/>
      <c r="G517" s="55"/>
      <c r="H517" s="55"/>
      <c r="I517" s="55"/>
      <c r="J517" s="62"/>
      <c r="K517" s="55"/>
      <c r="L517" s="56">
        <v>280.98</v>
      </c>
      <c r="M517" s="55"/>
      <c r="N517" s="58">
        <v>13203.25</v>
      </c>
      <c r="AI517" s="39"/>
      <c r="AJ517" s="40"/>
      <c r="AK517" s="40"/>
      <c r="AO517" s="3" t="s">
        <v>68</v>
      </c>
      <c r="AQ517" s="40"/>
    </row>
    <row r="518" spans="1:46" customFormat="1" ht="23.25" x14ac:dyDescent="0.25">
      <c r="A518" s="59"/>
      <c r="B518" s="52" t="s">
        <v>154</v>
      </c>
      <c r="C518" s="390" t="s">
        <v>155</v>
      </c>
      <c r="D518" s="390"/>
      <c r="E518" s="390"/>
      <c r="F518" s="54" t="s">
        <v>71</v>
      </c>
      <c r="G518" s="60">
        <v>117</v>
      </c>
      <c r="H518" s="55"/>
      <c r="I518" s="60">
        <v>117</v>
      </c>
      <c r="J518" s="62"/>
      <c r="K518" s="55"/>
      <c r="L518" s="56">
        <v>328.75</v>
      </c>
      <c r="M518" s="55"/>
      <c r="N518" s="58">
        <v>15447.8</v>
      </c>
      <c r="AI518" s="39"/>
      <c r="AJ518" s="40"/>
      <c r="AK518" s="40"/>
      <c r="AO518" s="3" t="s">
        <v>155</v>
      </c>
      <c r="AQ518" s="40"/>
    </row>
    <row r="519" spans="1:46" customFormat="1" ht="45" x14ac:dyDescent="0.25">
      <c r="A519" s="59"/>
      <c r="B519" s="52" t="s">
        <v>156</v>
      </c>
      <c r="C519" s="390" t="s">
        <v>157</v>
      </c>
      <c r="D519" s="390"/>
      <c r="E519" s="390"/>
      <c r="F519" s="54" t="s">
        <v>71</v>
      </c>
      <c r="G519" s="60">
        <v>74</v>
      </c>
      <c r="H519" s="57">
        <v>0.85</v>
      </c>
      <c r="I519" s="77">
        <v>62.9</v>
      </c>
      <c r="J519" s="62"/>
      <c r="K519" s="55"/>
      <c r="L519" s="56">
        <v>176.74</v>
      </c>
      <c r="M519" s="55"/>
      <c r="N519" s="58">
        <v>8304.84</v>
      </c>
      <c r="AI519" s="39"/>
      <c r="AJ519" s="40"/>
      <c r="AK519" s="40"/>
      <c r="AO519" s="3" t="s">
        <v>157</v>
      </c>
      <c r="AQ519" s="40"/>
    </row>
    <row r="520" spans="1:46" customFormat="1" ht="15" x14ac:dyDescent="0.25">
      <c r="A520" s="68"/>
      <c r="B520" s="69"/>
      <c r="C520" s="391" t="s">
        <v>74</v>
      </c>
      <c r="D520" s="391"/>
      <c r="E520" s="391"/>
      <c r="F520" s="43"/>
      <c r="G520" s="44"/>
      <c r="H520" s="44"/>
      <c r="I520" s="44"/>
      <c r="J520" s="47"/>
      <c r="K520" s="44"/>
      <c r="L520" s="70">
        <v>1535.71</v>
      </c>
      <c r="M520" s="65"/>
      <c r="N520" s="71">
        <v>44221.22</v>
      </c>
      <c r="AI520" s="39"/>
      <c r="AJ520" s="40"/>
      <c r="AK520" s="40"/>
      <c r="AQ520" s="40" t="s">
        <v>74</v>
      </c>
    </row>
    <row r="521" spans="1:46" customFormat="1" ht="23.25" x14ac:dyDescent="0.25">
      <c r="A521" s="41" t="s">
        <v>337</v>
      </c>
      <c r="B521" s="42" t="s">
        <v>332</v>
      </c>
      <c r="C521" s="391" t="s">
        <v>338</v>
      </c>
      <c r="D521" s="391"/>
      <c r="E521" s="391"/>
      <c r="F521" s="43" t="s">
        <v>290</v>
      </c>
      <c r="G521" s="44">
        <v>39</v>
      </c>
      <c r="H521" s="45">
        <v>1</v>
      </c>
      <c r="I521" s="45">
        <v>39</v>
      </c>
      <c r="J521" s="47"/>
      <c r="K521" s="44"/>
      <c r="L521" s="47"/>
      <c r="M521" s="76">
        <v>8.75</v>
      </c>
      <c r="N521" s="48"/>
      <c r="AI521" s="39"/>
      <c r="AJ521" s="40"/>
      <c r="AK521" s="40" t="s">
        <v>338</v>
      </c>
      <c r="AQ521" s="40"/>
    </row>
    <row r="522" spans="1:46" customFormat="1" ht="15" x14ac:dyDescent="0.25">
      <c r="A522" s="68"/>
      <c r="B522" s="69"/>
      <c r="C522" s="391" t="s">
        <v>74</v>
      </c>
      <c r="D522" s="391"/>
      <c r="E522" s="391"/>
      <c r="F522" s="43"/>
      <c r="G522" s="44"/>
      <c r="H522" s="44"/>
      <c r="I522" s="44"/>
      <c r="J522" s="47"/>
      <c r="K522" s="44"/>
      <c r="L522" s="82">
        <v>0</v>
      </c>
      <c r="M522" s="65"/>
      <c r="N522" s="86">
        <v>0</v>
      </c>
      <c r="AI522" s="39"/>
      <c r="AJ522" s="40"/>
      <c r="AK522" s="40"/>
      <c r="AQ522" s="40" t="s">
        <v>74</v>
      </c>
    </row>
    <row r="523" spans="1:46" customFormat="1" ht="15" x14ac:dyDescent="0.25">
      <c r="A523" s="87"/>
      <c r="B523" s="88"/>
      <c r="C523" s="88"/>
      <c r="D523" s="88"/>
      <c r="E523" s="88"/>
      <c r="F523" s="89"/>
      <c r="G523" s="89"/>
      <c r="H523" s="89"/>
      <c r="I523" s="89"/>
      <c r="J523" s="90"/>
      <c r="K523" s="89"/>
      <c r="L523" s="90"/>
      <c r="M523" s="55"/>
      <c r="N523" s="90"/>
      <c r="AI523" s="39"/>
      <c r="AJ523" s="40"/>
      <c r="AK523" s="40"/>
      <c r="AQ523" s="40"/>
    </row>
    <row r="524" spans="1:46" customFormat="1" ht="11.25" hidden="1" customHeight="1" x14ac:dyDescent="0.25"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2"/>
      <c r="M524" s="92"/>
      <c r="N524" s="92"/>
    </row>
    <row r="525" spans="1:46" customFormat="1" ht="15" x14ac:dyDescent="0.25">
      <c r="A525" s="93"/>
      <c r="B525" s="94"/>
      <c r="C525" s="391" t="s">
        <v>339</v>
      </c>
      <c r="D525" s="391"/>
      <c r="E525" s="391"/>
      <c r="F525" s="391"/>
      <c r="G525" s="391"/>
      <c r="H525" s="391"/>
      <c r="I525" s="391"/>
      <c r="J525" s="391"/>
      <c r="K525" s="391"/>
      <c r="L525" s="95"/>
      <c r="M525" s="96"/>
      <c r="N525" s="97"/>
      <c r="AS525" s="40" t="s">
        <v>339</v>
      </c>
    </row>
    <row r="526" spans="1:46" customFormat="1" ht="16.5" x14ac:dyDescent="0.3">
      <c r="A526" s="98"/>
      <c r="B526" s="52"/>
      <c r="C526" s="390" t="s">
        <v>340</v>
      </c>
      <c r="D526" s="390"/>
      <c r="E526" s="390"/>
      <c r="F526" s="390"/>
      <c r="G526" s="390"/>
      <c r="H526" s="390"/>
      <c r="I526" s="390"/>
      <c r="J526" s="390"/>
      <c r="K526" s="390"/>
      <c r="L526" s="99">
        <v>2042965.01</v>
      </c>
      <c r="M526" s="100"/>
      <c r="N526" s="101">
        <v>19033534.640000001</v>
      </c>
      <c r="O526" s="102"/>
      <c r="P526" s="102"/>
      <c r="Q526" s="102"/>
      <c r="AS526" s="40"/>
      <c r="AT526" s="3" t="s">
        <v>340</v>
      </c>
    </row>
    <row r="527" spans="1:46" customFormat="1" ht="16.5" x14ac:dyDescent="0.3">
      <c r="A527" s="98"/>
      <c r="B527" s="52"/>
      <c r="C527" s="390" t="s">
        <v>341</v>
      </c>
      <c r="D527" s="390"/>
      <c r="E527" s="390"/>
      <c r="F527" s="390"/>
      <c r="G527" s="390"/>
      <c r="H527" s="390"/>
      <c r="I527" s="390"/>
      <c r="J527" s="390"/>
      <c r="K527" s="390"/>
      <c r="L527" s="103"/>
      <c r="M527" s="100"/>
      <c r="N527" s="104"/>
      <c r="O527" s="102"/>
      <c r="P527" s="102"/>
      <c r="Q527" s="102"/>
      <c r="AS527" s="40"/>
      <c r="AT527" s="3" t="s">
        <v>341</v>
      </c>
    </row>
    <row r="528" spans="1:46" customFormat="1" ht="16.5" x14ac:dyDescent="0.3">
      <c r="A528" s="98"/>
      <c r="B528" s="52"/>
      <c r="C528" s="390" t="s">
        <v>342</v>
      </c>
      <c r="D528" s="390"/>
      <c r="E528" s="390"/>
      <c r="F528" s="390"/>
      <c r="G528" s="390"/>
      <c r="H528" s="390"/>
      <c r="I528" s="390"/>
      <c r="J528" s="390"/>
      <c r="K528" s="390"/>
      <c r="L528" s="99">
        <v>21583.95</v>
      </c>
      <c r="M528" s="100"/>
      <c r="N528" s="101">
        <v>1014229.82</v>
      </c>
      <c r="O528" s="102"/>
      <c r="P528" s="102"/>
      <c r="Q528" s="102"/>
      <c r="AS528" s="40"/>
      <c r="AT528" s="3" t="s">
        <v>342</v>
      </c>
    </row>
    <row r="529" spans="1:46" customFormat="1" ht="16.5" x14ac:dyDescent="0.3">
      <c r="A529" s="98"/>
      <c r="B529" s="52"/>
      <c r="C529" s="390" t="s">
        <v>343</v>
      </c>
      <c r="D529" s="390"/>
      <c r="E529" s="390"/>
      <c r="F529" s="390"/>
      <c r="G529" s="390"/>
      <c r="H529" s="390"/>
      <c r="I529" s="390"/>
      <c r="J529" s="390"/>
      <c r="K529" s="390"/>
      <c r="L529" s="99">
        <v>60845.83</v>
      </c>
      <c r="M529" s="100"/>
      <c r="N529" s="101">
        <v>852450.06</v>
      </c>
      <c r="O529" s="102"/>
      <c r="P529" s="102"/>
      <c r="Q529" s="102"/>
      <c r="AS529" s="40"/>
      <c r="AT529" s="3" t="s">
        <v>343</v>
      </c>
    </row>
    <row r="530" spans="1:46" customFormat="1" ht="16.5" x14ac:dyDescent="0.3">
      <c r="A530" s="98"/>
      <c r="B530" s="52"/>
      <c r="C530" s="390" t="s">
        <v>344</v>
      </c>
      <c r="D530" s="390"/>
      <c r="E530" s="390"/>
      <c r="F530" s="390"/>
      <c r="G530" s="390"/>
      <c r="H530" s="390"/>
      <c r="I530" s="390"/>
      <c r="J530" s="390"/>
      <c r="K530" s="390"/>
      <c r="L530" s="99">
        <v>3935.09</v>
      </c>
      <c r="M530" s="100"/>
      <c r="N530" s="101">
        <v>184909.89</v>
      </c>
      <c r="O530" s="102"/>
      <c r="P530" s="102"/>
      <c r="Q530" s="102"/>
      <c r="AS530" s="40"/>
      <c r="AT530" s="3" t="s">
        <v>344</v>
      </c>
    </row>
    <row r="531" spans="1:46" customFormat="1" ht="16.5" x14ac:dyDescent="0.3">
      <c r="A531" s="98"/>
      <c r="B531" s="52"/>
      <c r="C531" s="390" t="s">
        <v>345</v>
      </c>
      <c r="D531" s="390"/>
      <c r="E531" s="390"/>
      <c r="F531" s="390"/>
      <c r="G531" s="390"/>
      <c r="H531" s="390"/>
      <c r="I531" s="390"/>
      <c r="J531" s="390"/>
      <c r="K531" s="390"/>
      <c r="L531" s="99">
        <v>1959136.03</v>
      </c>
      <c r="M531" s="100"/>
      <c r="N531" s="101">
        <v>17146959.350000001</v>
      </c>
      <c r="O531" s="102"/>
      <c r="P531" s="102"/>
      <c r="Q531" s="102"/>
      <c r="AS531" s="40"/>
      <c r="AT531" s="3" t="s">
        <v>345</v>
      </c>
    </row>
    <row r="532" spans="1:46" customFormat="1" ht="16.5" x14ac:dyDescent="0.3">
      <c r="A532" s="98"/>
      <c r="B532" s="52"/>
      <c r="C532" s="390" t="s">
        <v>346</v>
      </c>
      <c r="D532" s="390"/>
      <c r="E532" s="390"/>
      <c r="F532" s="390"/>
      <c r="G532" s="390"/>
      <c r="H532" s="390"/>
      <c r="I532" s="390"/>
      <c r="J532" s="390"/>
      <c r="K532" s="390"/>
      <c r="L532" s="99">
        <v>1399.2</v>
      </c>
      <c r="M532" s="100"/>
      <c r="N532" s="101">
        <v>19895.41</v>
      </c>
      <c r="O532" s="102"/>
      <c r="P532" s="102"/>
      <c r="Q532" s="102"/>
      <c r="AS532" s="40"/>
      <c r="AT532" s="3" t="s">
        <v>346</v>
      </c>
    </row>
    <row r="533" spans="1:46" customFormat="1" ht="16.5" x14ac:dyDescent="0.3">
      <c r="A533" s="98"/>
      <c r="B533" s="52"/>
      <c r="C533" s="390" t="s">
        <v>347</v>
      </c>
      <c r="D533" s="390"/>
      <c r="E533" s="390"/>
      <c r="F533" s="390"/>
      <c r="G533" s="390"/>
      <c r="H533" s="390"/>
      <c r="I533" s="390"/>
      <c r="J533" s="390"/>
      <c r="K533" s="390"/>
      <c r="L533" s="99">
        <v>2084565.68</v>
      </c>
      <c r="M533" s="100"/>
      <c r="N533" s="101">
        <v>20988348.390000001</v>
      </c>
      <c r="O533" s="102"/>
      <c r="P533" s="102"/>
      <c r="Q533" s="102"/>
      <c r="AS533" s="40"/>
      <c r="AT533" s="3" t="s">
        <v>347</v>
      </c>
    </row>
    <row r="534" spans="1:46" customFormat="1" ht="16.5" x14ac:dyDescent="0.3">
      <c r="A534" s="98"/>
      <c r="B534" s="52"/>
      <c r="C534" s="390" t="s">
        <v>348</v>
      </c>
      <c r="D534" s="390"/>
      <c r="E534" s="390"/>
      <c r="F534" s="390"/>
      <c r="G534" s="390"/>
      <c r="H534" s="390"/>
      <c r="I534" s="390"/>
      <c r="J534" s="390"/>
      <c r="K534" s="390"/>
      <c r="L534" s="99">
        <v>2083166.48</v>
      </c>
      <c r="M534" s="100"/>
      <c r="N534" s="101">
        <v>20968452.98</v>
      </c>
      <c r="O534" s="102"/>
      <c r="P534" s="102"/>
      <c r="Q534" s="102"/>
      <c r="AS534" s="40"/>
      <c r="AT534" s="3" t="s">
        <v>348</v>
      </c>
    </row>
    <row r="535" spans="1:46" customFormat="1" ht="16.5" x14ac:dyDescent="0.3">
      <c r="A535" s="98"/>
      <c r="B535" s="52"/>
      <c r="C535" s="390" t="s">
        <v>349</v>
      </c>
      <c r="D535" s="390"/>
      <c r="E535" s="390"/>
      <c r="F535" s="390"/>
      <c r="G535" s="390"/>
      <c r="H535" s="390"/>
      <c r="I535" s="390"/>
      <c r="J535" s="390"/>
      <c r="K535" s="390"/>
      <c r="L535" s="103"/>
      <c r="M535" s="100"/>
      <c r="N535" s="104"/>
      <c r="O535" s="102"/>
      <c r="P535" s="102"/>
      <c r="Q535" s="102"/>
      <c r="AS535" s="40"/>
      <c r="AT535" s="3" t="s">
        <v>349</v>
      </c>
    </row>
    <row r="536" spans="1:46" customFormat="1" ht="16.5" x14ac:dyDescent="0.3">
      <c r="A536" s="98"/>
      <c r="B536" s="52"/>
      <c r="C536" s="390" t="s">
        <v>350</v>
      </c>
      <c r="D536" s="390"/>
      <c r="E536" s="390"/>
      <c r="F536" s="390"/>
      <c r="G536" s="390"/>
      <c r="H536" s="390"/>
      <c r="I536" s="390"/>
      <c r="J536" s="390"/>
      <c r="K536" s="390"/>
      <c r="L536" s="99">
        <v>21583.95</v>
      </c>
      <c r="M536" s="100"/>
      <c r="N536" s="101">
        <v>1014229.82</v>
      </c>
      <c r="O536" s="102"/>
      <c r="P536" s="102"/>
      <c r="Q536" s="102"/>
      <c r="AS536" s="40"/>
      <c r="AT536" s="3" t="s">
        <v>350</v>
      </c>
    </row>
    <row r="537" spans="1:46" customFormat="1" ht="16.5" x14ac:dyDescent="0.3">
      <c r="A537" s="98"/>
      <c r="B537" s="52"/>
      <c r="C537" s="390" t="s">
        <v>351</v>
      </c>
      <c r="D537" s="390"/>
      <c r="E537" s="390"/>
      <c r="F537" s="390"/>
      <c r="G537" s="390"/>
      <c r="H537" s="390"/>
      <c r="I537" s="390"/>
      <c r="J537" s="390"/>
      <c r="K537" s="390"/>
      <c r="L537" s="99">
        <v>60845.83</v>
      </c>
      <c r="M537" s="100"/>
      <c r="N537" s="101">
        <v>852450.06</v>
      </c>
      <c r="O537" s="102"/>
      <c r="P537" s="102"/>
      <c r="Q537" s="102"/>
      <c r="AS537" s="40"/>
      <c r="AT537" s="3" t="s">
        <v>351</v>
      </c>
    </row>
    <row r="538" spans="1:46" customFormat="1" ht="16.5" x14ac:dyDescent="0.3">
      <c r="A538" s="98"/>
      <c r="B538" s="52"/>
      <c r="C538" s="390" t="s">
        <v>352</v>
      </c>
      <c r="D538" s="390"/>
      <c r="E538" s="390"/>
      <c r="F538" s="390"/>
      <c r="G538" s="390"/>
      <c r="H538" s="390"/>
      <c r="I538" s="390"/>
      <c r="J538" s="390"/>
      <c r="K538" s="390"/>
      <c r="L538" s="99">
        <v>3935.09</v>
      </c>
      <c r="M538" s="100"/>
      <c r="N538" s="101">
        <v>184909.89</v>
      </c>
      <c r="O538" s="102"/>
      <c r="P538" s="102"/>
      <c r="Q538" s="102"/>
      <c r="AS538" s="40"/>
      <c r="AT538" s="3" t="s">
        <v>352</v>
      </c>
    </row>
    <row r="539" spans="1:46" customFormat="1" ht="16.5" x14ac:dyDescent="0.3">
      <c r="A539" s="98"/>
      <c r="B539" s="52"/>
      <c r="C539" s="390" t="s">
        <v>353</v>
      </c>
      <c r="D539" s="390"/>
      <c r="E539" s="390"/>
      <c r="F539" s="390"/>
      <c r="G539" s="390"/>
      <c r="H539" s="390"/>
      <c r="I539" s="390"/>
      <c r="J539" s="390"/>
      <c r="K539" s="390"/>
      <c r="L539" s="99">
        <v>1959136.03</v>
      </c>
      <c r="M539" s="100"/>
      <c r="N539" s="101">
        <v>17146959.350000001</v>
      </c>
      <c r="O539" s="102"/>
      <c r="P539" s="102"/>
      <c r="Q539" s="102"/>
      <c r="AS539" s="40"/>
      <c r="AT539" s="3" t="s">
        <v>353</v>
      </c>
    </row>
    <row r="540" spans="1:46" customFormat="1" ht="16.5" x14ac:dyDescent="0.3">
      <c r="A540" s="98"/>
      <c r="B540" s="52"/>
      <c r="C540" s="390" t="s">
        <v>354</v>
      </c>
      <c r="D540" s="390"/>
      <c r="E540" s="390"/>
      <c r="F540" s="390"/>
      <c r="G540" s="390"/>
      <c r="H540" s="390"/>
      <c r="I540" s="390"/>
      <c r="J540" s="390"/>
      <c r="K540" s="390"/>
      <c r="L540" s="99">
        <v>27485.58</v>
      </c>
      <c r="M540" s="100"/>
      <c r="N540" s="101">
        <v>1291547.52</v>
      </c>
      <c r="O540" s="102"/>
      <c r="P540" s="102"/>
      <c r="Q540" s="102"/>
      <c r="AS540" s="40"/>
      <c r="AT540" s="3" t="s">
        <v>354</v>
      </c>
    </row>
    <row r="541" spans="1:46" customFormat="1" ht="16.5" x14ac:dyDescent="0.3">
      <c r="A541" s="98"/>
      <c r="B541" s="52"/>
      <c r="C541" s="390" t="s">
        <v>355</v>
      </c>
      <c r="D541" s="390"/>
      <c r="E541" s="390"/>
      <c r="F541" s="390"/>
      <c r="G541" s="390"/>
      <c r="H541" s="390"/>
      <c r="I541" s="390"/>
      <c r="J541" s="390"/>
      <c r="K541" s="390"/>
      <c r="L541" s="99">
        <v>14115.09</v>
      </c>
      <c r="M541" s="100"/>
      <c r="N541" s="101">
        <v>663266.23</v>
      </c>
      <c r="O541" s="102"/>
      <c r="P541" s="102"/>
      <c r="Q541" s="102"/>
      <c r="AS541" s="40"/>
      <c r="AT541" s="3" t="s">
        <v>355</v>
      </c>
    </row>
    <row r="542" spans="1:46" customFormat="1" ht="16.5" x14ac:dyDescent="0.3">
      <c r="A542" s="98"/>
      <c r="B542" s="52"/>
      <c r="C542" s="390" t="s">
        <v>356</v>
      </c>
      <c r="D542" s="390"/>
      <c r="E542" s="390"/>
      <c r="F542" s="390"/>
      <c r="G542" s="390"/>
      <c r="H542" s="390"/>
      <c r="I542" s="390"/>
      <c r="J542" s="390"/>
      <c r="K542" s="390"/>
      <c r="L542" s="99">
        <v>1399.2</v>
      </c>
      <c r="M542" s="100"/>
      <c r="N542" s="101">
        <v>19895.41</v>
      </c>
      <c r="O542" s="102"/>
      <c r="P542" s="102"/>
      <c r="Q542" s="102"/>
      <c r="AS542" s="40"/>
      <c r="AT542" s="3" t="s">
        <v>356</v>
      </c>
    </row>
    <row r="543" spans="1:46" customFormat="1" ht="16.5" x14ac:dyDescent="0.3">
      <c r="A543" s="98"/>
      <c r="B543" s="52"/>
      <c r="C543" s="390" t="s">
        <v>357</v>
      </c>
      <c r="D543" s="390"/>
      <c r="E543" s="390"/>
      <c r="F543" s="390"/>
      <c r="G543" s="390"/>
      <c r="H543" s="390"/>
      <c r="I543" s="390"/>
      <c r="J543" s="390"/>
      <c r="K543" s="390"/>
      <c r="L543" s="99">
        <v>25519.040000000001</v>
      </c>
      <c r="M543" s="100"/>
      <c r="N543" s="101">
        <v>1199139.71</v>
      </c>
      <c r="O543" s="102"/>
      <c r="P543" s="102"/>
      <c r="Q543" s="102"/>
      <c r="AS543" s="40"/>
      <c r="AT543" s="3" t="s">
        <v>357</v>
      </c>
    </row>
    <row r="544" spans="1:46" customFormat="1" ht="16.5" x14ac:dyDescent="0.3">
      <c r="A544" s="98"/>
      <c r="B544" s="52"/>
      <c r="C544" s="390" t="s">
        <v>358</v>
      </c>
      <c r="D544" s="390"/>
      <c r="E544" s="390"/>
      <c r="F544" s="390"/>
      <c r="G544" s="390"/>
      <c r="H544" s="390"/>
      <c r="I544" s="390"/>
      <c r="J544" s="390"/>
      <c r="K544" s="390"/>
      <c r="L544" s="99">
        <v>27485.58</v>
      </c>
      <c r="M544" s="100"/>
      <c r="N544" s="101">
        <v>1291547.52</v>
      </c>
      <c r="O544" s="102"/>
      <c r="P544" s="102"/>
      <c r="Q544" s="102"/>
      <c r="AS544" s="40"/>
      <c r="AT544" s="3" t="s">
        <v>358</v>
      </c>
    </row>
    <row r="545" spans="1:53" customFormat="1" ht="16.5" x14ac:dyDescent="0.3">
      <c r="A545" s="98"/>
      <c r="B545" s="52"/>
      <c r="C545" s="390" t="s">
        <v>359</v>
      </c>
      <c r="D545" s="390"/>
      <c r="E545" s="390"/>
      <c r="F545" s="390"/>
      <c r="G545" s="390"/>
      <c r="H545" s="390"/>
      <c r="I545" s="390"/>
      <c r="J545" s="390"/>
      <c r="K545" s="390"/>
      <c r="L545" s="99">
        <v>14115.09</v>
      </c>
      <c r="M545" s="100"/>
      <c r="N545" s="101">
        <v>663266.23</v>
      </c>
      <c r="O545" s="102"/>
      <c r="P545" s="102"/>
      <c r="Q545" s="102"/>
      <c r="AS545" s="40"/>
      <c r="AT545" s="3" t="s">
        <v>359</v>
      </c>
    </row>
    <row r="546" spans="1:53" customFormat="1" ht="16.5" x14ac:dyDescent="0.3">
      <c r="A546" s="98"/>
      <c r="B546" s="52"/>
      <c r="C546" s="390" t="s">
        <v>360</v>
      </c>
      <c r="D546" s="390"/>
      <c r="E546" s="390"/>
      <c r="F546" s="390"/>
      <c r="G546" s="390"/>
      <c r="H546" s="390"/>
      <c r="I546" s="390"/>
      <c r="J546" s="390"/>
      <c r="K546" s="390"/>
      <c r="L546" s="99">
        <v>62536.97</v>
      </c>
      <c r="M546" s="100"/>
      <c r="N546" s="101">
        <v>629650.44999999995</v>
      </c>
      <c r="O546" s="102"/>
      <c r="P546" s="102"/>
      <c r="Q546" s="102"/>
      <c r="AS546" s="40"/>
      <c r="AT546" s="3" t="s">
        <v>360</v>
      </c>
    </row>
    <row r="547" spans="1:53" customFormat="1" ht="16.5" x14ac:dyDescent="0.3">
      <c r="A547" s="98"/>
      <c r="B547" s="105"/>
      <c r="C547" s="389" t="s">
        <v>361</v>
      </c>
      <c r="D547" s="389"/>
      <c r="E547" s="389"/>
      <c r="F547" s="389"/>
      <c r="G547" s="389"/>
      <c r="H547" s="389"/>
      <c r="I547" s="389"/>
      <c r="J547" s="389"/>
      <c r="K547" s="389"/>
      <c r="L547" s="106">
        <v>2147102.65</v>
      </c>
      <c r="M547" s="107"/>
      <c r="N547" s="108">
        <v>21617998.84</v>
      </c>
      <c r="O547" s="102"/>
      <c r="P547" s="102"/>
      <c r="Q547" s="102"/>
      <c r="R547">
        <f>N547*1.2</f>
        <v>25941598.607999999</v>
      </c>
      <c r="AS547" s="40"/>
      <c r="AU547" s="40" t="s">
        <v>361</v>
      </c>
    </row>
    <row r="548" spans="1:53" customFormat="1" ht="16.5" x14ac:dyDescent="0.3">
      <c r="A548" s="98"/>
      <c r="B548" s="52"/>
      <c r="C548" s="390" t="s">
        <v>362</v>
      </c>
      <c r="D548" s="390"/>
      <c r="E548" s="390"/>
      <c r="F548" s="390"/>
      <c r="G548" s="390"/>
      <c r="H548" s="390"/>
      <c r="I548" s="390"/>
      <c r="J548" s="390"/>
      <c r="K548" s="390"/>
      <c r="L548" s="99">
        <v>270193.53999999998</v>
      </c>
      <c r="M548" s="100"/>
      <c r="N548" s="101">
        <v>2720430.59</v>
      </c>
      <c r="O548" s="102"/>
      <c r="P548" s="102"/>
      <c r="Q548" s="102"/>
      <c r="AS548" s="40"/>
      <c r="AT548" s="3" t="s">
        <v>362</v>
      </c>
      <c r="AU548" s="40"/>
    </row>
    <row r="549" spans="1:53" customFormat="1" ht="16.5" x14ac:dyDescent="0.3">
      <c r="A549" s="98"/>
      <c r="B549" s="105"/>
      <c r="C549" s="389" t="s">
        <v>363</v>
      </c>
      <c r="D549" s="389"/>
      <c r="E549" s="389"/>
      <c r="F549" s="389"/>
      <c r="G549" s="389"/>
      <c r="H549" s="389"/>
      <c r="I549" s="389"/>
      <c r="J549" s="389"/>
      <c r="K549" s="389"/>
      <c r="L549" s="106">
        <v>2417296.19</v>
      </c>
      <c r="M549" s="107"/>
      <c r="N549" s="108">
        <v>24338429.43</v>
      </c>
      <c r="O549" s="102"/>
      <c r="P549" s="102"/>
      <c r="Q549" s="102"/>
      <c r="AS549" s="40"/>
      <c r="AU549" s="40" t="s">
        <v>363</v>
      </c>
    </row>
    <row r="550" spans="1:53" customFormat="1" ht="16.5" x14ac:dyDescent="0.3">
      <c r="A550" s="98"/>
      <c r="B550" s="52"/>
      <c r="C550" s="390" t="s">
        <v>364</v>
      </c>
      <c r="D550" s="390"/>
      <c r="E550" s="390"/>
      <c r="F550" s="390"/>
      <c r="G550" s="390"/>
      <c r="H550" s="390"/>
      <c r="I550" s="390"/>
      <c r="J550" s="390"/>
      <c r="K550" s="390"/>
      <c r="L550" s="99">
        <v>483459.24</v>
      </c>
      <c r="M550" s="100"/>
      <c r="N550" s="101">
        <v>4867685.8899999997</v>
      </c>
      <c r="O550" s="102"/>
      <c r="P550" s="102"/>
      <c r="Q550" s="102"/>
      <c r="AS550" s="40"/>
      <c r="AU550" s="40"/>
      <c r="AV550" s="3" t="s">
        <v>364</v>
      </c>
    </row>
    <row r="551" spans="1:53" customFormat="1" ht="16.5" x14ac:dyDescent="0.3">
      <c r="A551" s="98"/>
      <c r="B551" s="105"/>
      <c r="C551" s="389" t="s">
        <v>365</v>
      </c>
      <c r="D551" s="389"/>
      <c r="E551" s="389"/>
      <c r="F551" s="389"/>
      <c r="G551" s="389"/>
      <c r="H551" s="389"/>
      <c r="I551" s="389"/>
      <c r="J551" s="389"/>
      <c r="K551" s="389"/>
      <c r="L551" s="106">
        <v>2900755.43</v>
      </c>
      <c r="M551" s="107"/>
      <c r="N551" s="108">
        <v>29206115.32</v>
      </c>
      <c r="O551" s="102"/>
      <c r="P551" s="102"/>
      <c r="Q551" s="102"/>
      <c r="AS551" s="40"/>
      <c r="AU551" s="40"/>
      <c r="AW551" s="40" t="s">
        <v>365</v>
      </c>
    </row>
    <row r="552" spans="1:53" customFormat="1" ht="1.5" customHeight="1" x14ac:dyDescent="0.25">
      <c r="B552" s="90"/>
      <c r="C552" s="88"/>
      <c r="D552" s="88"/>
      <c r="E552" s="88"/>
      <c r="F552" s="88"/>
      <c r="G552" s="88"/>
      <c r="H552" s="88"/>
      <c r="I552" s="88"/>
      <c r="J552" s="88"/>
      <c r="K552" s="88"/>
      <c r="L552" s="106"/>
      <c r="M552" s="109"/>
      <c r="N552" s="110"/>
    </row>
    <row r="553" spans="1:53" customFormat="1" ht="26.25" customHeight="1" x14ac:dyDescent="0.25">
      <c r="A553" s="111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</row>
    <row r="554" spans="1:53" s="22" customFormat="1" ht="15" x14ac:dyDescent="0.25">
      <c r="A554" s="5"/>
      <c r="B554" s="113" t="s">
        <v>366</v>
      </c>
      <c r="C554" s="387"/>
      <c r="D554" s="387"/>
      <c r="E554" s="387"/>
      <c r="F554" s="387"/>
      <c r="G554" s="387"/>
      <c r="H554" s="388"/>
      <c r="I554" s="388"/>
      <c r="J554" s="388"/>
      <c r="K554" s="388"/>
      <c r="L554" s="388"/>
      <c r="M554"/>
      <c r="N554"/>
      <c r="O554"/>
      <c r="P554"/>
      <c r="Q554"/>
      <c r="R554"/>
      <c r="S554"/>
      <c r="T554"/>
      <c r="U554"/>
      <c r="V554"/>
      <c r="W554"/>
      <c r="X554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 t="s">
        <v>9</v>
      </c>
      <c r="AY554" s="9" t="s">
        <v>9</v>
      </c>
      <c r="AZ554" s="9"/>
      <c r="BA554" s="9"/>
    </row>
    <row r="555" spans="1:53" s="114" customFormat="1" ht="16.5" customHeight="1" x14ac:dyDescent="0.25">
      <c r="A555" s="7"/>
      <c r="B555" s="113"/>
      <c r="C555" s="386" t="s">
        <v>367</v>
      </c>
      <c r="D555" s="386"/>
      <c r="E555" s="386"/>
      <c r="F555" s="386"/>
      <c r="G555" s="386"/>
      <c r="H555" s="386"/>
      <c r="I555" s="386"/>
      <c r="J555" s="386"/>
      <c r="K555" s="386"/>
      <c r="L555" s="386"/>
      <c r="Y555" s="115"/>
      <c r="Z555" s="115"/>
      <c r="AA555" s="115"/>
      <c r="AB555" s="115"/>
      <c r="AC555" s="115"/>
      <c r="AD555" s="115"/>
      <c r="AE555" s="115"/>
      <c r="AF555" s="115"/>
      <c r="AG555" s="115"/>
      <c r="AH555" s="115"/>
      <c r="AI555" s="115"/>
      <c r="AJ555" s="115"/>
      <c r="AK555" s="115"/>
      <c r="AL555" s="115"/>
      <c r="AM555" s="115"/>
      <c r="AN555" s="115"/>
      <c r="AO555" s="115"/>
      <c r="AP555" s="115"/>
      <c r="AQ555" s="115"/>
      <c r="AR555" s="115"/>
      <c r="AS555" s="115"/>
      <c r="AT555" s="115"/>
      <c r="AU555" s="115"/>
      <c r="AV555" s="115"/>
      <c r="AW555" s="115"/>
      <c r="AX555" s="115"/>
      <c r="AY555" s="115"/>
      <c r="AZ555" s="115"/>
      <c r="BA555" s="115"/>
    </row>
    <row r="556" spans="1:53" s="22" customFormat="1" ht="15" x14ac:dyDescent="0.25">
      <c r="A556" s="5"/>
      <c r="B556" s="113" t="s">
        <v>368</v>
      </c>
      <c r="C556" s="387"/>
      <c r="D556" s="387"/>
      <c r="E556" s="387"/>
      <c r="F556" s="387"/>
      <c r="G556" s="387"/>
      <c r="H556" s="388"/>
      <c r="I556" s="388"/>
      <c r="J556" s="388"/>
      <c r="K556" s="388"/>
      <c r="L556" s="388"/>
      <c r="M556"/>
      <c r="N556"/>
      <c r="O556"/>
      <c r="P556"/>
      <c r="Q556"/>
      <c r="R556"/>
      <c r="S556"/>
      <c r="T556"/>
      <c r="U556"/>
      <c r="V556"/>
      <c r="W556"/>
      <c r="X556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 t="s">
        <v>9</v>
      </c>
      <c r="BA556" s="9" t="s">
        <v>9</v>
      </c>
    </row>
    <row r="557" spans="1:53" s="114" customFormat="1" ht="16.5" customHeight="1" x14ac:dyDescent="0.25">
      <c r="A557" s="7"/>
      <c r="C557" s="386" t="s">
        <v>367</v>
      </c>
      <c r="D557" s="386"/>
      <c r="E557" s="386"/>
      <c r="F557" s="386"/>
      <c r="G557" s="386"/>
      <c r="H557" s="386"/>
      <c r="I557" s="386"/>
      <c r="J557" s="386"/>
      <c r="K557" s="386"/>
      <c r="L557" s="386"/>
      <c r="Y557" s="115"/>
      <c r="Z557" s="115"/>
      <c r="AA557" s="115"/>
      <c r="AB557" s="115"/>
      <c r="AC557" s="115"/>
      <c r="AD557" s="115"/>
      <c r="AE557" s="115"/>
      <c r="AF557" s="115"/>
      <c r="AG557" s="115"/>
      <c r="AH557" s="115"/>
      <c r="AI557" s="115"/>
      <c r="AJ557" s="115"/>
      <c r="AK557" s="115"/>
      <c r="AL557" s="115"/>
      <c r="AM557" s="115"/>
      <c r="AN557" s="115"/>
      <c r="AO557" s="115"/>
      <c r="AP557" s="115"/>
      <c r="AQ557" s="115"/>
      <c r="AR557" s="115"/>
      <c r="AS557" s="115"/>
      <c r="AT557" s="115"/>
      <c r="AU557" s="115"/>
      <c r="AV557" s="115"/>
      <c r="AW557" s="115"/>
      <c r="AX557" s="115"/>
      <c r="AY557" s="115"/>
      <c r="AZ557" s="115"/>
      <c r="BA557" s="115"/>
    </row>
    <row r="558" spans="1:53" customFormat="1" ht="21" customHeight="1" x14ac:dyDescent="0.25"/>
    <row r="559" spans="1:53" s="22" customFormat="1" ht="22.5" customHeight="1" x14ac:dyDescent="0.25">
      <c r="A559" s="385" t="s">
        <v>369</v>
      </c>
      <c r="B559" s="385"/>
      <c r="C559" s="385"/>
      <c r="D559" s="385"/>
      <c r="E559" s="385"/>
      <c r="F559" s="385"/>
      <c r="G559" s="385"/>
      <c r="H559" s="385"/>
      <c r="I559" s="385"/>
      <c r="J559" s="385"/>
      <c r="K559" s="385"/>
      <c r="L559" s="385"/>
      <c r="M559" s="385"/>
      <c r="N559" s="385"/>
      <c r="O559" s="91"/>
      <c r="P559" s="91"/>
      <c r="Q559"/>
      <c r="R559"/>
      <c r="S559"/>
      <c r="T559"/>
      <c r="U559"/>
      <c r="V559"/>
      <c r="W559"/>
      <c r="X55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</row>
    <row r="560" spans="1:53" s="22" customFormat="1" ht="12.75" customHeight="1" x14ac:dyDescent="0.25">
      <c r="A560" s="385" t="s">
        <v>370</v>
      </c>
      <c r="B560" s="385"/>
      <c r="C560" s="385"/>
      <c r="D560" s="385"/>
      <c r="E560" s="385"/>
      <c r="F560" s="385"/>
      <c r="G560" s="385"/>
      <c r="H560" s="385"/>
      <c r="I560" s="385"/>
      <c r="J560" s="385"/>
      <c r="K560" s="385"/>
      <c r="L560" s="385"/>
      <c r="M560" s="385"/>
      <c r="N560" s="385"/>
      <c r="O560" s="91"/>
      <c r="P560" s="91"/>
      <c r="Q560"/>
      <c r="R560"/>
      <c r="S560"/>
      <c r="T560"/>
      <c r="U560"/>
      <c r="V560"/>
      <c r="W560"/>
      <c r="X560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</row>
    <row r="561" spans="1:53" s="22" customFormat="1" ht="12.75" customHeight="1" x14ac:dyDescent="0.25">
      <c r="A561" s="385" t="s">
        <v>371</v>
      </c>
      <c r="B561" s="385"/>
      <c r="C561" s="385"/>
      <c r="D561" s="385"/>
      <c r="E561" s="385"/>
      <c r="F561" s="385"/>
      <c r="G561" s="385"/>
      <c r="H561" s="385"/>
      <c r="I561" s="385"/>
      <c r="J561" s="385"/>
      <c r="K561" s="385"/>
      <c r="L561" s="385"/>
      <c r="M561" s="385"/>
      <c r="N561" s="385"/>
      <c r="O561" s="91"/>
      <c r="P561" s="91"/>
      <c r="Q561"/>
      <c r="R561"/>
      <c r="S561"/>
      <c r="T561"/>
      <c r="U561"/>
      <c r="V561"/>
      <c r="W561"/>
      <c r="X561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</row>
    <row r="562" spans="1:53" s="22" customFormat="1" ht="20.25" customHeight="1" x14ac:dyDescent="0.2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91"/>
      <c r="P562" s="91"/>
      <c r="Q562"/>
      <c r="R562"/>
      <c r="S562"/>
      <c r="T562"/>
      <c r="U562"/>
      <c r="V562"/>
      <c r="W562"/>
      <c r="X562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</row>
    <row r="563" spans="1:53" customFormat="1" ht="15" x14ac:dyDescent="0.25">
      <c r="B563" s="116"/>
      <c r="D563" s="116"/>
      <c r="F563" s="116"/>
    </row>
  </sheetData>
  <mergeCells count="5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N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N14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N163"/>
    <mergeCell ref="C164:N164"/>
    <mergeCell ref="C165:N165"/>
    <mergeCell ref="C166:N166"/>
    <mergeCell ref="C157:E157"/>
    <mergeCell ref="C158:E158"/>
    <mergeCell ref="C159:E159"/>
    <mergeCell ref="C160:E160"/>
    <mergeCell ref="C161:E161"/>
    <mergeCell ref="C172:E172"/>
    <mergeCell ref="C173:E173"/>
    <mergeCell ref="A174:N174"/>
    <mergeCell ref="C175:E175"/>
    <mergeCell ref="C176:N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N21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42:N242"/>
    <mergeCell ref="C243:N243"/>
    <mergeCell ref="C244:E244"/>
    <mergeCell ref="C245:E245"/>
    <mergeCell ref="C246:E246"/>
    <mergeCell ref="C237:E237"/>
    <mergeCell ref="C238:E238"/>
    <mergeCell ref="C239:E239"/>
    <mergeCell ref="C240:N240"/>
    <mergeCell ref="C241:N24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2:N282"/>
    <mergeCell ref="C283:N283"/>
    <mergeCell ref="C284:E284"/>
    <mergeCell ref="C285:E285"/>
    <mergeCell ref="C286:E286"/>
    <mergeCell ref="C277:N277"/>
    <mergeCell ref="C278:E278"/>
    <mergeCell ref="A279:N279"/>
    <mergeCell ref="C280:E280"/>
    <mergeCell ref="C281:N281"/>
    <mergeCell ref="C292:E292"/>
    <mergeCell ref="C293:N293"/>
    <mergeCell ref="C294:N294"/>
    <mergeCell ref="C295:N295"/>
    <mergeCell ref="C296:N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22:E322"/>
    <mergeCell ref="C323:E323"/>
    <mergeCell ref="C324:N324"/>
    <mergeCell ref="C325:N325"/>
    <mergeCell ref="C326:N326"/>
    <mergeCell ref="C317:E317"/>
    <mergeCell ref="C318:E318"/>
    <mergeCell ref="C319:E319"/>
    <mergeCell ref="C320:E320"/>
    <mergeCell ref="C321:N32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42:N342"/>
    <mergeCell ref="C343:E343"/>
    <mergeCell ref="C344:E344"/>
    <mergeCell ref="C345:N345"/>
    <mergeCell ref="C346:N346"/>
    <mergeCell ref="C337:E337"/>
    <mergeCell ref="C338:E338"/>
    <mergeCell ref="C339:N339"/>
    <mergeCell ref="C340:N340"/>
    <mergeCell ref="C341:N34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62:N362"/>
    <mergeCell ref="C363:E363"/>
    <mergeCell ref="C364:E364"/>
    <mergeCell ref="C365:N365"/>
    <mergeCell ref="C366:N366"/>
    <mergeCell ref="C357:E357"/>
    <mergeCell ref="C358:E358"/>
    <mergeCell ref="C359:N359"/>
    <mergeCell ref="C360:N360"/>
    <mergeCell ref="C361:N36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82:E382"/>
    <mergeCell ref="C383:E383"/>
    <mergeCell ref="C384:N384"/>
    <mergeCell ref="C385:N385"/>
    <mergeCell ref="C386:N386"/>
    <mergeCell ref="C377:E377"/>
    <mergeCell ref="C378:E378"/>
    <mergeCell ref="C379:E379"/>
    <mergeCell ref="C380:E380"/>
    <mergeCell ref="C381:E381"/>
    <mergeCell ref="C392:N392"/>
    <mergeCell ref="C393:N393"/>
    <mergeCell ref="C394:E394"/>
    <mergeCell ref="C395:E395"/>
    <mergeCell ref="C396:E396"/>
    <mergeCell ref="C387:E387"/>
    <mergeCell ref="C388:E388"/>
    <mergeCell ref="C389:E389"/>
    <mergeCell ref="C390:E390"/>
    <mergeCell ref="C391:N391"/>
    <mergeCell ref="C402:E402"/>
    <mergeCell ref="C403:E403"/>
    <mergeCell ref="C404:E404"/>
    <mergeCell ref="C405:N405"/>
    <mergeCell ref="C406:N406"/>
    <mergeCell ref="C397:E397"/>
    <mergeCell ref="C398:N398"/>
    <mergeCell ref="C399:N399"/>
    <mergeCell ref="C400:N400"/>
    <mergeCell ref="C401:E401"/>
    <mergeCell ref="C412:N412"/>
    <mergeCell ref="C413:N413"/>
    <mergeCell ref="C414:N414"/>
    <mergeCell ref="C415:E415"/>
    <mergeCell ref="C416:E416"/>
    <mergeCell ref="C407:N407"/>
    <mergeCell ref="C408:E408"/>
    <mergeCell ref="C409:E409"/>
    <mergeCell ref="C410:E410"/>
    <mergeCell ref="C411:E411"/>
    <mergeCell ref="C422:E422"/>
    <mergeCell ref="C423:E423"/>
    <mergeCell ref="C424:E424"/>
    <mergeCell ref="C425:E425"/>
    <mergeCell ref="C426:N426"/>
    <mergeCell ref="C417:E417"/>
    <mergeCell ref="C418:E418"/>
    <mergeCell ref="C419:N419"/>
    <mergeCell ref="C420:N420"/>
    <mergeCell ref="C421:N421"/>
    <mergeCell ref="C432:E432"/>
    <mergeCell ref="C433:N433"/>
    <mergeCell ref="C434:N434"/>
    <mergeCell ref="C435:N435"/>
    <mergeCell ref="C436:E436"/>
    <mergeCell ref="C427:N427"/>
    <mergeCell ref="C428:N428"/>
    <mergeCell ref="C429:E429"/>
    <mergeCell ref="C430:E430"/>
    <mergeCell ref="C431:E431"/>
    <mergeCell ref="C442:N442"/>
    <mergeCell ref="C443:E443"/>
    <mergeCell ref="C444:E444"/>
    <mergeCell ref="C445:N445"/>
    <mergeCell ref="C446:N446"/>
    <mergeCell ref="C437:E437"/>
    <mergeCell ref="C438:E438"/>
    <mergeCell ref="C439:E439"/>
    <mergeCell ref="C440:N440"/>
    <mergeCell ref="C441:N441"/>
    <mergeCell ref="C452:E452"/>
    <mergeCell ref="C453:E453"/>
    <mergeCell ref="C454:E454"/>
    <mergeCell ref="C455:E455"/>
    <mergeCell ref="C456:E456"/>
    <mergeCell ref="C447:N447"/>
    <mergeCell ref="C448:N448"/>
    <mergeCell ref="C449:N449"/>
    <mergeCell ref="C450:E450"/>
    <mergeCell ref="C451:E451"/>
    <mergeCell ref="C462:E462"/>
    <mergeCell ref="C463:E463"/>
    <mergeCell ref="C464:N464"/>
    <mergeCell ref="C465:N465"/>
    <mergeCell ref="C466:N466"/>
    <mergeCell ref="C457:E457"/>
    <mergeCell ref="C458:E458"/>
    <mergeCell ref="C459:E459"/>
    <mergeCell ref="C460:E460"/>
    <mergeCell ref="C461:E461"/>
    <mergeCell ref="C472:N472"/>
    <mergeCell ref="C473:E473"/>
    <mergeCell ref="C474:E474"/>
    <mergeCell ref="C475:E475"/>
    <mergeCell ref="C476:E476"/>
    <mergeCell ref="C467:N467"/>
    <mergeCell ref="C468:E468"/>
    <mergeCell ref="C469:E469"/>
    <mergeCell ref="C470:N470"/>
    <mergeCell ref="C471:N471"/>
    <mergeCell ref="C482:E482"/>
    <mergeCell ref="A483:N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92:E492"/>
    <mergeCell ref="C493:E493"/>
    <mergeCell ref="C494:E494"/>
    <mergeCell ref="C495:E495"/>
    <mergeCell ref="C496:E496"/>
    <mergeCell ref="C487:N487"/>
    <mergeCell ref="C488:E488"/>
    <mergeCell ref="C489:E489"/>
    <mergeCell ref="C490:E490"/>
    <mergeCell ref="C491:E491"/>
    <mergeCell ref="C502:N502"/>
    <mergeCell ref="C503:E503"/>
    <mergeCell ref="C504:E504"/>
    <mergeCell ref="C505:E505"/>
    <mergeCell ref="C506:E506"/>
    <mergeCell ref="C497:E497"/>
    <mergeCell ref="C498:E498"/>
    <mergeCell ref="C499:N499"/>
    <mergeCell ref="C500:N500"/>
    <mergeCell ref="C501:N501"/>
    <mergeCell ref="C512:E512"/>
    <mergeCell ref="C513:E513"/>
    <mergeCell ref="C514:E514"/>
    <mergeCell ref="C515:E515"/>
    <mergeCell ref="C516:E516"/>
    <mergeCell ref="C507:N507"/>
    <mergeCell ref="C508:N508"/>
    <mergeCell ref="C509:N509"/>
    <mergeCell ref="C510:E510"/>
    <mergeCell ref="C511:E511"/>
    <mergeCell ref="C522:E522"/>
    <mergeCell ref="C525:K525"/>
    <mergeCell ref="C526:K526"/>
    <mergeCell ref="C527:K527"/>
    <mergeCell ref="C528:K528"/>
    <mergeCell ref="C517:E517"/>
    <mergeCell ref="C518:E518"/>
    <mergeCell ref="C519:E519"/>
    <mergeCell ref="C520:E520"/>
    <mergeCell ref="C521:E521"/>
    <mergeCell ref="C534:K534"/>
    <mergeCell ref="C535:K535"/>
    <mergeCell ref="C536:K536"/>
    <mergeCell ref="C537:K537"/>
    <mergeCell ref="C538:K538"/>
    <mergeCell ref="C529:K529"/>
    <mergeCell ref="C530:K530"/>
    <mergeCell ref="C531:K531"/>
    <mergeCell ref="C532:K532"/>
    <mergeCell ref="C533:K533"/>
    <mergeCell ref="C544:K544"/>
    <mergeCell ref="C545:K545"/>
    <mergeCell ref="C546:K546"/>
    <mergeCell ref="C547:K547"/>
    <mergeCell ref="C548:K548"/>
    <mergeCell ref="C539:K539"/>
    <mergeCell ref="C540:K540"/>
    <mergeCell ref="C541:K541"/>
    <mergeCell ref="C542:K542"/>
    <mergeCell ref="C543:K543"/>
    <mergeCell ref="A560:N560"/>
    <mergeCell ref="A561:N561"/>
    <mergeCell ref="C555:L555"/>
    <mergeCell ref="C556:G556"/>
    <mergeCell ref="H556:L556"/>
    <mergeCell ref="C557:L557"/>
    <mergeCell ref="A559:N559"/>
    <mergeCell ref="C549:K549"/>
    <mergeCell ref="C550:K550"/>
    <mergeCell ref="C551:K551"/>
    <mergeCell ref="C554:G554"/>
    <mergeCell ref="H554:L55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C597-037C-4C47-8199-52E8C51FCA3D}">
  <dimension ref="B1:P28"/>
  <sheetViews>
    <sheetView workbookViewId="0">
      <selection activeCell="E15" sqref="E15"/>
    </sheetView>
  </sheetViews>
  <sheetFormatPr defaultColWidth="9.140625" defaultRowHeight="15" x14ac:dyDescent="0.25"/>
  <cols>
    <col min="1" max="1" width="9.140625" style="117"/>
    <col min="2" max="2" width="27.140625" style="117" customWidth="1"/>
    <col min="3" max="4" width="17.140625" style="117" customWidth="1"/>
    <col min="5" max="5" width="13" style="117" customWidth="1"/>
    <col min="6" max="6" width="12.42578125" style="117" bestFit="1" customWidth="1"/>
    <col min="7" max="7" width="19.42578125" style="117" customWidth="1"/>
    <col min="8" max="8" width="13.7109375" style="117" customWidth="1"/>
    <col min="9" max="9" width="24.85546875" style="117" customWidth="1"/>
    <col min="10" max="12" width="9.140625" style="117"/>
    <col min="13" max="16" width="9.5703125" style="117" bestFit="1" customWidth="1"/>
    <col min="17" max="16384" width="9.140625" style="117"/>
  </cols>
  <sheetData>
    <row r="1" spans="2:16" x14ac:dyDescent="0.25">
      <c r="B1" s="117" t="s">
        <v>385</v>
      </c>
    </row>
    <row r="3" spans="2:16" x14ac:dyDescent="0.25">
      <c r="B3" s="122"/>
      <c r="C3" s="130" t="s">
        <v>379</v>
      </c>
      <c r="D3" s="130"/>
      <c r="E3" s="130" t="s">
        <v>380</v>
      </c>
      <c r="F3" s="120"/>
      <c r="G3" s="130" t="s">
        <v>386</v>
      </c>
      <c r="H3" s="130"/>
      <c r="I3" s="130" t="s">
        <v>384</v>
      </c>
    </row>
    <row r="4" spans="2:16" x14ac:dyDescent="0.25">
      <c r="B4" s="381" t="s">
        <v>381</v>
      </c>
      <c r="C4" s="123">
        <v>1014229.82</v>
      </c>
      <c r="D4" s="122" t="s">
        <v>373</v>
      </c>
      <c r="E4" s="123">
        <v>1044656.7145999999</v>
      </c>
      <c r="G4" s="123">
        <f>C4*1.2</f>
        <v>1217075.784</v>
      </c>
      <c r="H4" s="122" t="s">
        <v>373</v>
      </c>
      <c r="I4" s="123">
        <f>E4*1.2</f>
        <v>1253588.0575199998</v>
      </c>
    </row>
    <row r="5" spans="2:16" s="118" customFormat="1" x14ac:dyDescent="0.25">
      <c r="B5" s="381"/>
      <c r="C5" s="124">
        <v>2664.35</v>
      </c>
      <c r="D5" s="125" t="s">
        <v>374</v>
      </c>
      <c r="E5" s="124">
        <f>C5</f>
        <v>2664.35</v>
      </c>
      <c r="G5" s="124">
        <f>C5</f>
        <v>2664.35</v>
      </c>
      <c r="H5" s="125" t="s">
        <v>374</v>
      </c>
      <c r="I5" s="124">
        <f>G5</f>
        <v>2664.35</v>
      </c>
      <c r="J5" s="118" t="s">
        <v>388</v>
      </c>
      <c r="M5" s="118">
        <f>I4/I5*8*23</f>
        <v>86572.786076784192</v>
      </c>
      <c r="N5" s="118">
        <f>M5*0.58</f>
        <v>50212.21592453483</v>
      </c>
      <c r="O5" s="118">
        <v>110000</v>
      </c>
      <c r="P5" s="118">
        <f>O5/N5</f>
        <v>2.1907019631501963</v>
      </c>
    </row>
    <row r="6" spans="2:16" ht="15" customHeight="1" x14ac:dyDescent="0.25">
      <c r="B6" s="382" t="s">
        <v>382</v>
      </c>
      <c r="C6" s="123">
        <v>872345.47000000009</v>
      </c>
      <c r="D6" s="122" t="s">
        <v>373</v>
      </c>
      <c r="E6" s="123">
        <v>898515.83410000009</v>
      </c>
      <c r="G6" s="123">
        <f t="shared" ref="G6:G11" si="0">C6*1.2</f>
        <v>1046814.564</v>
      </c>
      <c r="H6" s="122" t="s">
        <v>373</v>
      </c>
      <c r="I6" s="123">
        <f t="shared" ref="I6:I11" si="1">E6*1.2</f>
        <v>1078219.00092</v>
      </c>
    </row>
    <row r="7" spans="2:16" s="118" customFormat="1" x14ac:dyDescent="0.25">
      <c r="B7" s="383"/>
      <c r="C7" s="125">
        <v>627</v>
      </c>
      <c r="D7" s="125" t="s">
        <v>375</v>
      </c>
      <c r="E7" s="124">
        <f>C7</f>
        <v>627</v>
      </c>
      <c r="G7" s="124">
        <f>C7</f>
        <v>627</v>
      </c>
      <c r="H7" s="125" t="s">
        <v>375</v>
      </c>
      <c r="I7" s="124">
        <f>G7</f>
        <v>627</v>
      </c>
      <c r="J7" s="118" t="s">
        <v>389</v>
      </c>
      <c r="M7" s="118">
        <f>I6/(I7+I8)*8</f>
        <v>9228.5616546411602</v>
      </c>
      <c r="N7" s="118">
        <v>30000</v>
      </c>
      <c r="P7" s="118">
        <f>N7/M7</f>
        <v>3.2507774366889146</v>
      </c>
    </row>
    <row r="8" spans="2:16" s="118" customFormat="1" x14ac:dyDescent="0.25">
      <c r="B8" s="384"/>
      <c r="C8" s="124">
        <f>'ЛСР  Ремонт пути №3_11.09 v3-25'!L32</f>
        <v>307.68</v>
      </c>
      <c r="D8" s="125" t="str">
        <f>D5</f>
        <v>чел/час</v>
      </c>
      <c r="E8" s="124">
        <f>C8</f>
        <v>307.68</v>
      </c>
      <c r="G8" s="124">
        <f>C8</f>
        <v>307.68</v>
      </c>
      <c r="H8" s="125" t="str">
        <f>H5</f>
        <v>чел/час</v>
      </c>
      <c r="I8" s="124">
        <f>G8</f>
        <v>307.68</v>
      </c>
      <c r="J8" s="118" t="s">
        <v>387</v>
      </c>
    </row>
    <row r="9" spans="2:16" x14ac:dyDescent="0.25">
      <c r="B9" s="126" t="s">
        <v>376</v>
      </c>
      <c r="C9" s="123">
        <v>17146959.350000001</v>
      </c>
      <c r="D9" s="122" t="s">
        <v>373</v>
      </c>
      <c r="E9" s="123">
        <v>17661368.130500004</v>
      </c>
      <c r="G9" s="123">
        <f t="shared" si="0"/>
        <v>20576351.220000003</v>
      </c>
      <c r="H9" s="122" t="s">
        <v>373</v>
      </c>
      <c r="I9" s="123">
        <f t="shared" si="1"/>
        <v>21193641.756600004</v>
      </c>
    </row>
    <row r="10" spans="2:16" x14ac:dyDescent="0.25">
      <c r="B10" s="126" t="s">
        <v>377</v>
      </c>
      <c r="C10" s="123">
        <v>1291547.52</v>
      </c>
      <c r="D10" s="122" t="s">
        <v>373</v>
      </c>
      <c r="E10" s="123">
        <v>1330293.9456</v>
      </c>
      <c r="G10" s="123">
        <f t="shared" si="0"/>
        <v>1549857.024</v>
      </c>
      <c r="H10" s="122" t="s">
        <v>373</v>
      </c>
      <c r="I10" s="123">
        <f t="shared" si="1"/>
        <v>1596352.7347199998</v>
      </c>
    </row>
    <row r="11" spans="2:16" ht="15.75" thickBot="1" x14ac:dyDescent="0.3">
      <c r="B11" s="127" t="s">
        <v>378</v>
      </c>
      <c r="C11" s="128">
        <v>663266.23</v>
      </c>
      <c r="D11" s="129" t="s">
        <v>373</v>
      </c>
      <c r="E11" s="128">
        <v>683164.2169</v>
      </c>
      <c r="G11" s="128">
        <f t="shared" si="0"/>
        <v>795919.47599999991</v>
      </c>
      <c r="H11" s="129" t="s">
        <v>373</v>
      </c>
      <c r="I11" s="128">
        <f t="shared" si="1"/>
        <v>819797.06027999998</v>
      </c>
    </row>
    <row r="12" spans="2:16" ht="15.75" thickTop="1" x14ac:dyDescent="0.25">
      <c r="B12" s="131" t="s">
        <v>383</v>
      </c>
      <c r="C12" s="132">
        <f>C4+C6+C9+C10+C11</f>
        <v>20988348.390000001</v>
      </c>
      <c r="D12" s="133"/>
      <c r="E12" s="132">
        <f>E4+E6+E9+E10+E11</f>
        <v>21617998.841700003</v>
      </c>
      <c r="F12" s="134"/>
      <c r="G12" s="132">
        <f>G4+G6+G9+G10+G11</f>
        <v>25186018.068000004</v>
      </c>
      <c r="H12" s="133"/>
      <c r="I12" s="132">
        <f>I4+I6+I9+I10+I11</f>
        <v>25941598.610040002</v>
      </c>
      <c r="K12" s="119"/>
    </row>
    <row r="13" spans="2:16" x14ac:dyDescent="0.25">
      <c r="B13" s="121"/>
      <c r="C13" s="119"/>
      <c r="F13" s="119"/>
      <c r="G13" s="119"/>
    </row>
    <row r="14" spans="2:16" x14ac:dyDescent="0.25">
      <c r="B14" s="121"/>
    </row>
    <row r="15" spans="2:16" x14ac:dyDescent="0.25">
      <c r="B15" s="121"/>
      <c r="C15" s="119" t="s">
        <v>399</v>
      </c>
      <c r="D15" s="117" t="s">
        <v>400</v>
      </c>
      <c r="E15" s="117" t="s">
        <v>401</v>
      </c>
      <c r="G15" s="119"/>
    </row>
    <row r="16" spans="2:16" x14ac:dyDescent="0.25">
      <c r="B16" s="126" t="s">
        <v>394</v>
      </c>
      <c r="C16" s="126" t="s">
        <v>393</v>
      </c>
      <c r="D16" s="135" t="s">
        <v>396</v>
      </c>
      <c r="E16" s="137"/>
      <c r="F16" s="117" t="s">
        <v>398</v>
      </c>
      <c r="G16" s="117" t="s">
        <v>397</v>
      </c>
    </row>
    <row r="17" spans="2:7" x14ac:dyDescent="0.25">
      <c r="B17" s="136" t="s">
        <v>68</v>
      </c>
      <c r="C17" s="123">
        <f>I4</f>
        <v>1253588.0575199998</v>
      </c>
      <c r="D17" s="123">
        <f>C17*F17</f>
        <v>2381817.3092879993</v>
      </c>
      <c r="E17" s="138"/>
      <c r="F17" s="117">
        <v>1.9</v>
      </c>
      <c r="G17" s="117">
        <f>D17/C17</f>
        <v>1.8999999999999997</v>
      </c>
    </row>
    <row r="18" spans="2:7" ht="15" customHeight="1" x14ac:dyDescent="0.25">
      <c r="B18" s="136" t="s">
        <v>390</v>
      </c>
      <c r="C18" s="123">
        <f>I6</f>
        <v>1078219.00092</v>
      </c>
      <c r="D18" s="123">
        <f>C18*F18</f>
        <v>2803369.402392</v>
      </c>
      <c r="E18" s="138"/>
      <c r="F18" s="117">
        <v>2.6</v>
      </c>
      <c r="G18" s="117">
        <f t="shared" ref="G18:G22" si="2">D18/C18</f>
        <v>2.6</v>
      </c>
    </row>
    <row r="19" spans="2:7" x14ac:dyDescent="0.25">
      <c r="B19" s="136" t="s">
        <v>392</v>
      </c>
      <c r="C19" s="123">
        <f>I10</f>
        <v>1596352.7347199998</v>
      </c>
      <c r="D19" s="123">
        <v>1596352.7347199998</v>
      </c>
      <c r="E19" s="138"/>
      <c r="G19" s="117">
        <f t="shared" si="2"/>
        <v>1</v>
      </c>
    </row>
    <row r="20" spans="2:7" x14ac:dyDescent="0.25">
      <c r="B20" s="136" t="s">
        <v>391</v>
      </c>
      <c r="C20" s="123">
        <f>I9</f>
        <v>21193641.756600004</v>
      </c>
      <c r="D20" s="123">
        <v>21193641.756600004</v>
      </c>
      <c r="E20" s="138"/>
      <c r="G20" s="117">
        <f t="shared" si="2"/>
        <v>1</v>
      </c>
    </row>
    <row r="21" spans="2:7" x14ac:dyDescent="0.25">
      <c r="B21" s="136" t="s">
        <v>395</v>
      </c>
      <c r="C21" s="123">
        <f>I11</f>
        <v>819797.06027999998</v>
      </c>
      <c r="D21" s="123">
        <v>1230934.1169999987</v>
      </c>
      <c r="E21" s="138"/>
      <c r="F21" s="117">
        <v>1.3</v>
      </c>
      <c r="G21" s="117">
        <f t="shared" si="2"/>
        <v>1.5015107721654621</v>
      </c>
    </row>
    <row r="22" spans="2:7" x14ac:dyDescent="0.25">
      <c r="B22" s="136"/>
      <c r="C22" s="123">
        <f>SUM(C17:C21)</f>
        <v>25941598.610040002</v>
      </c>
      <c r="D22" s="123">
        <f>SUM(D17:D21)</f>
        <v>29206115.32</v>
      </c>
      <c r="E22" s="138"/>
      <c r="G22" s="117">
        <f t="shared" si="2"/>
        <v>1.1258409999720123</v>
      </c>
    </row>
    <row r="23" spans="2:7" x14ac:dyDescent="0.25">
      <c r="B23" s="121"/>
      <c r="D23" s="119">
        <v>29206115.32</v>
      </c>
    </row>
    <row r="24" spans="2:7" x14ac:dyDescent="0.25">
      <c r="B24" s="121"/>
      <c r="C24" s="119"/>
      <c r="D24" s="119"/>
    </row>
    <row r="25" spans="2:7" x14ac:dyDescent="0.25">
      <c r="B25" s="121"/>
      <c r="C25" s="119"/>
      <c r="D25" s="119">
        <f>D23-D22</f>
        <v>0</v>
      </c>
    </row>
    <row r="26" spans="2:7" x14ac:dyDescent="0.25">
      <c r="B26" s="121"/>
      <c r="D26" s="119">
        <f>D21+D25</f>
        <v>1230934.1169999987</v>
      </c>
    </row>
    <row r="27" spans="2:7" x14ac:dyDescent="0.25">
      <c r="B27" s="121"/>
      <c r="D27" s="119"/>
    </row>
    <row r="28" spans="2:7" x14ac:dyDescent="0.25">
      <c r="D28" s="119"/>
    </row>
  </sheetData>
  <mergeCells count="2">
    <mergeCell ref="B4:B5"/>
    <mergeCell ref="B6:B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ЛСР (рынок)</vt:lpstr>
      <vt:lpstr>ЛСР</vt:lpstr>
      <vt:lpstr>Каб.линии_анализ ЛСРкорр_26.11</vt:lpstr>
      <vt:lpstr>трудозатраты</vt:lpstr>
      <vt:lpstr>Каб.линии_анализ ЛСР</vt:lpstr>
      <vt:lpstr>ЛСР  Ремонт пути №3_11.09 v3-25</vt:lpstr>
      <vt:lpstr>анализ</vt:lpstr>
      <vt:lpstr>ЛСР!Заголовки_для_печати</vt:lpstr>
      <vt:lpstr>'ЛСР  Ремонт пути №3_11.09 v3-25'!Заголовки_для_печати</vt:lpstr>
      <vt:lpstr>'ЛСР (рынок)'!Заголовки_для_печати</vt:lpstr>
      <vt:lpstr>трудозатраты!Заголовки_для_печати</vt:lpstr>
      <vt:lpstr>ЛСР!Область_печати</vt:lpstr>
      <vt:lpstr>'ЛСР  Ремонт пути №3_11.09 v3-25'!Область_печати</vt:lpstr>
      <vt:lpstr>'ЛСР (рынок)'!Область_печати</vt:lpstr>
      <vt:lpstr>трудозатраты!Область_печати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2023-09-28T14:47:37Z</cp:lastPrinted>
  <dcterms:created xsi:type="dcterms:W3CDTF">2020-09-30T08:50:27Z</dcterms:created>
  <dcterms:modified xsi:type="dcterms:W3CDTF">2024-12-21T20:39:43Z</dcterms:modified>
</cp:coreProperties>
</file>