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Рабочая документация\ВЫПОЛНЕНИЕ\КС\2025\ООО ЕТУ\"/>
    </mc:Choice>
  </mc:AlternateContent>
  <xr:revisionPtr revIDLastSave="0" documentId="13_ncr:1_{1131706B-2134-4945-877C-5C1B4D0342B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кс-3 №1 КиК-Шелл" sheetId="2" r:id="rId1"/>
    <sheet name="кс-2 №1 КиК-Шелл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___11" localSheetId="0">#REF!</definedName>
    <definedName name="_____11">#REF!</definedName>
    <definedName name="_____140" localSheetId="0">#REF!</definedName>
    <definedName name="_____140">#REF!</definedName>
    <definedName name="_____174" localSheetId="0">#REF!</definedName>
    <definedName name="_____174">#REF!</definedName>
    <definedName name="_____33" localSheetId="0">#REF!</definedName>
    <definedName name="_____33">#REF!</definedName>
    <definedName name="_____66" localSheetId="0">#REF!</definedName>
    <definedName name="_____66">#REF!</definedName>
    <definedName name="____1" localSheetId="0">#REF!</definedName>
    <definedName name="____1">#REF!</definedName>
    <definedName name="____140" localSheetId="0">#REF!</definedName>
    <definedName name="____140">#REF!</definedName>
    <definedName name="____174" localSheetId="0">#REF!</definedName>
    <definedName name="____174">#REF!</definedName>
    <definedName name="____33" localSheetId="0">#REF!</definedName>
    <definedName name="____33">#REF!</definedName>
    <definedName name="____66" localSheetId="0">#REF!</definedName>
    <definedName name="____66">#REF!</definedName>
    <definedName name="___34" localSheetId="0">#REF!</definedName>
    <definedName name="___34">#REF!</definedName>
    <definedName name="__1" localSheetId="0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0">#REF!</definedName>
    <definedName name="__140">#REF!</definedName>
    <definedName name="__174" localSheetId="0">#REF!</definedName>
    <definedName name="__174">#REF!</definedName>
    <definedName name="__205" localSheetId="0">#REF!</definedName>
    <definedName name="__205">#REF!</definedName>
    <definedName name="__33" localSheetId="0">#REF!</definedName>
    <definedName name="__33">#REF!</definedName>
    <definedName name="__333" localSheetId="0">#REF!</definedName>
    <definedName name="__333">#REF!</definedName>
    <definedName name="__66" localSheetId="0">#REF!</definedName>
    <definedName name="__66">#REF!</definedName>
    <definedName name="__IntlFixup" hidden="1">TRUE</definedName>
    <definedName name="__xlnm._FilterDatabase" localSheetId="0">#REF!</definedName>
    <definedName name="__xlnm._FilterDatabase">#REF!</definedName>
    <definedName name="__xlnm.Print_Area" localSheetId="0">#REF!</definedName>
    <definedName name="__xlnm.Print_Area">#REF!</definedName>
    <definedName name="_101" localSheetId="0">#REF!</definedName>
    <definedName name="_101">#REF!</definedName>
    <definedName name="_123" localSheetId="0">#REF!</definedName>
    <definedName name="_123">#REF!</definedName>
    <definedName name="_123Graph_XGraph4" hidden="1">#N/A</definedName>
    <definedName name="_1Excel_BuiltIn_Print_Area_1_1" localSheetId="0">#REF!</definedName>
    <definedName name="_1Excel_BuiltIn_Print_Area_1_1">#REF!</definedName>
    <definedName name="_201" localSheetId="0">#REF!</definedName>
    <definedName name="_201">#REF!</definedName>
    <definedName name="_230" localSheetId="0">#REF!</definedName>
    <definedName name="_230">#REF!</definedName>
    <definedName name="_243" localSheetId="0">#REF!</definedName>
    <definedName name="_243">#REF!</definedName>
    <definedName name="_431" localSheetId="0">#REF!</definedName>
    <definedName name="_431">#REF!</definedName>
    <definedName name="_456" localSheetId="0">#REF!</definedName>
    <definedName name="_456">#REF!</definedName>
    <definedName name="_488" localSheetId="0">#REF!</definedName>
    <definedName name="_488">#REF!</definedName>
    <definedName name="_513" localSheetId="0">#REF!</definedName>
    <definedName name="_513">#REF!</definedName>
    <definedName name="_61" localSheetId="0">#REF!</definedName>
    <definedName name="_61">#REF!</definedName>
    <definedName name="_73" localSheetId="0">#REF!</definedName>
    <definedName name="_73">#REF!</definedName>
    <definedName name="_98" localSheetId="0">#REF!</definedName>
    <definedName name="_98">#REF!</definedName>
    <definedName name="_xlnm._FilterDatabase" hidden="1">#N/A</definedName>
    <definedName name="AccessDatabase" hidden="1">"C:\My Documents\vlad\Var_2\can270398v2t05.mdb"</definedName>
    <definedName name="Excel_BuiltIn__FilterDatabase_2" localSheetId="0">#REF!</definedName>
    <definedName name="Excel_BuiltIn__FilterDatabase_2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Titles_1" localSheetId="0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0">#REF!</definedName>
    <definedName name="f">#REF!</definedName>
    <definedName name="fdfgd" localSheetId="0">#REF!</definedName>
    <definedName name="fdfgd">#REF!</definedName>
    <definedName name="sencount" hidden="1">1</definedName>
    <definedName name="wrn.1." localSheetId="0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0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0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0" hidden="1">#REF!</definedName>
    <definedName name="Z_A0AC4B42_5259_11D4_B5FE_00C04FC949BF_.wvu.FilterData" hidden="1">#REF!</definedName>
    <definedName name="а" localSheetId="0">#REF!</definedName>
    <definedName name="а">#REF!</definedName>
    <definedName name="А1" localSheetId="0">#REF!</definedName>
    <definedName name="А1">#REF!</definedName>
    <definedName name="А308" localSheetId="0">#REF!</definedName>
    <definedName name="А308">#REF!</definedName>
    <definedName name="А395" localSheetId="0">#REF!</definedName>
    <definedName name="А395">#REF!</definedName>
    <definedName name="А6" localSheetId="0">#REF!</definedName>
    <definedName name="А6">#REF!</definedName>
    <definedName name="ааа" localSheetId="0">#REF!</definedName>
    <definedName name="ааа">#REF!</definedName>
    <definedName name="авт" localSheetId="0">#REF!</definedName>
    <definedName name="авт">#REF!</definedName>
    <definedName name="Авторский_надзор" localSheetId="0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0">#REF!</definedName>
    <definedName name="в_оао_4">#REF!</definedName>
    <definedName name="в_пк_гов_з" localSheetId="0">#REF!</definedName>
    <definedName name="в_пк_гов_з">#REF!</definedName>
    <definedName name="в_рз_подз" localSheetId="0">#REF!</definedName>
    <definedName name="в_рз_подз">#REF!</definedName>
    <definedName name="в_ск_5с_зфц" localSheetId="0">#REF!</definedName>
    <definedName name="в_ск_5с_зфц">#REF!</definedName>
    <definedName name="вL150" localSheetId="0">#REF!</definedName>
    <definedName name="вL150">#REF!</definedName>
    <definedName name="вL368" localSheetId="0">#REF!</definedName>
    <definedName name="вL368">#REF!</definedName>
    <definedName name="ваавпапа" localSheetId="0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0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0">#REF!</definedName>
    <definedName name="Возвратные_суммы">#REF!</definedName>
    <definedName name="Временные_здания_линия" localSheetId="0">#REF!</definedName>
    <definedName name="Временные_здания_линия">#REF!</definedName>
    <definedName name="Временные_здания_площадка" localSheetId="0">#REF!</definedName>
    <definedName name="Временные_здания_площадка">#REF!</definedName>
    <definedName name="Гидрол">[8]топо!$IU$3</definedName>
    <definedName name="грфинцкавг98Х" localSheetId="0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0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0">#REF!</definedName>
    <definedName name="Добровольное_страхование">#REF!</definedName>
    <definedName name="дол" localSheetId="0">#REF!</definedName>
    <definedName name="дол">#REF!</definedName>
    <definedName name="долл" localSheetId="0">#REF!</definedName>
    <definedName name="долл">#REF!</definedName>
    <definedName name="Доп.затраты_в_зимнее_время" localSheetId="0">#REF!</definedName>
    <definedName name="Доп.затраты_в_зимнее_время">#REF!</definedName>
    <definedName name="ДЦ1" localSheetId="0">#REF!</definedName>
    <definedName name="ДЦ1">#REF!</definedName>
    <definedName name="ДЦ10" localSheetId="0">#REF!</definedName>
    <definedName name="ДЦ10">#REF!</definedName>
    <definedName name="ДЦ11" localSheetId="0">#REF!</definedName>
    <definedName name="ДЦ11">#REF!</definedName>
    <definedName name="ДЦ12" localSheetId="0">#REF!</definedName>
    <definedName name="ДЦ12">#REF!</definedName>
    <definedName name="ДЦ13" localSheetId="0">#REF!</definedName>
    <definedName name="ДЦ13">#REF!</definedName>
    <definedName name="ДЦ14" localSheetId="0">#REF!</definedName>
    <definedName name="ДЦ14">#REF!</definedName>
    <definedName name="ДЦ15" localSheetId="0">#REF!</definedName>
    <definedName name="ДЦ15">#REF!</definedName>
    <definedName name="ДЦ16" localSheetId="0">#REF!</definedName>
    <definedName name="ДЦ16">#REF!</definedName>
    <definedName name="ДЦ17" localSheetId="0">#REF!</definedName>
    <definedName name="ДЦ17">#REF!</definedName>
    <definedName name="ДЦ18" localSheetId="0">#REF!</definedName>
    <definedName name="ДЦ18">#REF!</definedName>
    <definedName name="ДЦ19" localSheetId="0">#REF!</definedName>
    <definedName name="ДЦ19">#REF!</definedName>
    <definedName name="ДЦ2" localSheetId="0">#REF!</definedName>
    <definedName name="ДЦ2">#REF!</definedName>
    <definedName name="ДЦ2_" localSheetId="0">#REF!</definedName>
    <definedName name="ДЦ2_">#REF!</definedName>
    <definedName name="ДЦ20" localSheetId="0">#REF!</definedName>
    <definedName name="ДЦ20">#REF!</definedName>
    <definedName name="ДЦ20_1" localSheetId="0">#REF!</definedName>
    <definedName name="ДЦ20_1">#REF!</definedName>
    <definedName name="ДЦ21" localSheetId="0">#REF!</definedName>
    <definedName name="ДЦ21">#REF!</definedName>
    <definedName name="ДЦ22" localSheetId="0">#REF!</definedName>
    <definedName name="ДЦ22">#REF!</definedName>
    <definedName name="ДЦ23" localSheetId="0">#REF!</definedName>
    <definedName name="ДЦ23">#REF!</definedName>
    <definedName name="ДЦ24" localSheetId="0">#REF!</definedName>
    <definedName name="ДЦ24">#REF!</definedName>
    <definedName name="ДЦ25" localSheetId="0">#REF!</definedName>
    <definedName name="ДЦ25">#REF!</definedName>
    <definedName name="ДЦ26" localSheetId="0">#REF!</definedName>
    <definedName name="ДЦ26">#REF!</definedName>
    <definedName name="ДЦ3" localSheetId="0">#REF!</definedName>
    <definedName name="ДЦ3">#REF!</definedName>
    <definedName name="ДЦ3_" localSheetId="0">#REF!</definedName>
    <definedName name="ДЦ3_">#REF!</definedName>
    <definedName name="ДЦ4" localSheetId="0">#REF!</definedName>
    <definedName name="ДЦ4">#REF!</definedName>
    <definedName name="ДЦ5" localSheetId="0">#REF!</definedName>
    <definedName name="ДЦ5">#REF!</definedName>
    <definedName name="ДЦ6" localSheetId="0">#REF!</definedName>
    <definedName name="ДЦ6">#REF!</definedName>
    <definedName name="ДЦ6_1" localSheetId="0">#REF!</definedName>
    <definedName name="ДЦ6_1">#REF!</definedName>
    <definedName name="ДЦ7" localSheetId="0">#REF!</definedName>
    <definedName name="ДЦ7">#REF!</definedName>
    <definedName name="ДЦ8" localSheetId="0">#REF!</definedName>
    <definedName name="ДЦ8">#REF!</definedName>
    <definedName name="ДЦ9" localSheetId="0">#REF!</definedName>
    <definedName name="ДЦ9">#REF!</definedName>
    <definedName name="еее" localSheetId="0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0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0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0">#REF!</definedName>
    <definedName name="з">#REF!</definedName>
    <definedName name="_xlnm.Print_Titles" localSheetId="1">'кс-2 №1 КиК-Шелл'!$28:$28</definedName>
    <definedName name="Затраты_на_дирекцию" localSheetId="0">#REF!</definedName>
    <definedName name="Затраты_на_дирекцию">#REF!</definedName>
    <definedName name="зм" localSheetId="0">#REF!</definedName>
    <definedName name="зм">#REF!</definedName>
    <definedName name="инд11" localSheetId="0">#REF!</definedName>
    <definedName name="инд11">#REF!</definedName>
    <definedName name="инд11с" localSheetId="0">#REF!</definedName>
    <definedName name="инд11с">#REF!</definedName>
    <definedName name="инд12" localSheetId="0">#REF!</definedName>
    <definedName name="инд12">#REF!</definedName>
    <definedName name="инд12с" localSheetId="0">#REF!</definedName>
    <definedName name="инд12с">#REF!</definedName>
    <definedName name="инд13" localSheetId="0">#REF!</definedName>
    <definedName name="инд13">#REF!</definedName>
    <definedName name="инд13с" localSheetId="0">#REF!</definedName>
    <definedName name="инд13с">#REF!</definedName>
    <definedName name="инд3" localSheetId="0">#REF!</definedName>
    <definedName name="инд3">#REF!</definedName>
    <definedName name="инд3с" localSheetId="0">#REF!</definedName>
    <definedName name="инд3с">#REF!</definedName>
    <definedName name="инд4" localSheetId="0">#REF!</definedName>
    <definedName name="инд4">#REF!</definedName>
    <definedName name="инд4с" localSheetId="0">#REF!</definedName>
    <definedName name="инд4с">#REF!</definedName>
    <definedName name="инд5" localSheetId="0">#REF!</definedName>
    <definedName name="инд5">#REF!</definedName>
    <definedName name="инд5с" localSheetId="0">#REF!</definedName>
    <definedName name="инд5с">#REF!</definedName>
    <definedName name="инд6" localSheetId="0">#REF!</definedName>
    <definedName name="инд6">#REF!</definedName>
    <definedName name="инд6с" localSheetId="0">#REF!</definedName>
    <definedName name="инд6с">#REF!</definedName>
    <definedName name="инд7" localSheetId="0">#REF!</definedName>
    <definedName name="инд7">#REF!</definedName>
    <definedName name="инд7с" localSheetId="0">#REF!</definedName>
    <definedName name="инд7с">#REF!</definedName>
    <definedName name="инд8" localSheetId="0">#REF!</definedName>
    <definedName name="инд8">#REF!</definedName>
    <definedName name="инд8с" localSheetId="0">#REF!</definedName>
    <definedName name="инд8с">#REF!</definedName>
    <definedName name="инд9" localSheetId="0">#REF!</definedName>
    <definedName name="инд9">#REF!</definedName>
    <definedName name="инд9с" localSheetId="0">#REF!</definedName>
    <definedName name="инд9с">#REF!</definedName>
    <definedName name="индцкавг98" localSheetId="0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0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0">#REF!</definedName>
    <definedName name="ис">#REF!</definedName>
    <definedName name="Источник" localSheetId="0">#REF!</definedName>
    <definedName name="Источник">#REF!</definedName>
    <definedName name="Источник1" localSheetId="0">#REF!</definedName>
    <definedName name="Источник1">#REF!</definedName>
    <definedName name="к" localSheetId="0">#REF!</definedName>
    <definedName name="к">#REF!</definedName>
    <definedName name="кеппппппппппп" localSheetId="0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0">#REF!</definedName>
    <definedName name="кп">#REF!</definedName>
    <definedName name="Курс">[13]Коэфф1.!$E$23</definedName>
    <definedName name="л1" localSheetId="0">#REF!</definedName>
    <definedName name="л1">#REF!</definedName>
    <definedName name="љљљ" localSheetId="0">#REF!</definedName>
    <definedName name="љљљ">#REF!</definedName>
    <definedName name="м" localSheetId="0">#REF!</definedName>
    <definedName name="м">#REF!</definedName>
    <definedName name="масмес" localSheetId="0">#REF!</definedName>
    <definedName name="масмес">#REF!</definedName>
    <definedName name="н" localSheetId="0">#REF!</definedName>
    <definedName name="н">#REF!</definedName>
    <definedName name="Налог_на_добавленную_стоимость" localSheetId="0">#REF!</definedName>
    <definedName name="Налог_на_добавленную_стоимость">#REF!</definedName>
    <definedName name="Налог_на_пользавтелей_автдорог" localSheetId="0">#REF!</definedName>
    <definedName name="Налог_на_пользавтелей_автдорог">#REF!</definedName>
    <definedName name="Начало_строительства__год" localSheetId="0">#REF!</definedName>
    <definedName name="Начало_строительства__год">#REF!</definedName>
    <definedName name="НДС" localSheetId="0">#REF!</definedName>
    <definedName name="НДС">#REF!</definedName>
    <definedName name="Непредвиденные_расходы" localSheetId="0">#REF!</definedName>
    <definedName name="Непредвиденные_расходы">#REF!</definedName>
    <definedName name="ннр" localSheetId="0">#REF!</definedName>
    <definedName name="ннр">#REF!</definedName>
    <definedName name="ннр0" localSheetId="0">#REF!</definedName>
    <definedName name="ннр0">#REF!</definedName>
    <definedName name="ннркс" localSheetId="0">#REF!</definedName>
    <definedName name="ннркс">#REF!</definedName>
    <definedName name="ннрс" localSheetId="0">#REF!</definedName>
    <definedName name="ннрс">#REF!</definedName>
    <definedName name="Нормативно_сметная_база" localSheetId="0">#REF!</definedName>
    <definedName name="Нормативно_сметная_база">#REF!</definedName>
    <definedName name="нр" localSheetId="0">#REF!</definedName>
    <definedName name="нр">#REF!</definedName>
    <definedName name="нс" localSheetId="0">#REF!</definedName>
    <definedName name="нс">#REF!</definedName>
    <definedName name="_xlnm.Print_Area" localSheetId="1">'кс-2 №1 КиК-Шелл'!$A$1:$P$106</definedName>
    <definedName name="_xlnm.Print_Area" localSheetId="0">'кс-3 №1 КиК-Шелл'!$A$1:$F$51</definedName>
    <definedName name="Объект">[10]Настройки!$B$1</definedName>
    <definedName name="Оксана">[14]Материалы!$A$8:$I$111</definedName>
    <definedName name="олеся" localSheetId="0">#REF!</definedName>
    <definedName name="олеся">#REF!</definedName>
    <definedName name="оооо">[15]Настройка!$A$3:$A$52</definedName>
    <definedName name="п" localSheetId="0">#REF!</definedName>
    <definedName name="п">#REF!</definedName>
    <definedName name="П3.2" localSheetId="0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0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0">#REF!</definedName>
    <definedName name="пВр">#REF!</definedName>
    <definedName name="пВрВс" localSheetId="0">#REF!</definedName>
    <definedName name="пВрВс">#REF!</definedName>
    <definedName name="Период_1">[7]Настройка!$B$2</definedName>
    <definedName name="пЗуВр" localSheetId="0">#REF!</definedName>
    <definedName name="пЗуВр">#REF!</definedName>
    <definedName name="пн" localSheetId="0">#REF!</definedName>
    <definedName name="пн">#REF!</definedName>
    <definedName name="Пожарная_охрана" localSheetId="0">#REF!</definedName>
    <definedName name="Пожарная_охрана">#REF!</definedName>
    <definedName name="пПрВр" localSheetId="0">#REF!</definedName>
    <definedName name="пПрВр">#REF!</definedName>
    <definedName name="пра" localSheetId="0">#REF!</definedName>
    <definedName name="пра">#REF!</definedName>
    <definedName name="Премирование" localSheetId="0">#REF!</definedName>
    <definedName name="Премирование">#REF!</definedName>
    <definedName name="прибыль3" localSheetId="0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0">#REF!</definedName>
    <definedName name="Промежуточный_коэфф._К1">#REF!</definedName>
    <definedName name="Промежуточный_коэфф._К2" localSheetId="0">#REF!</definedName>
    <definedName name="Промежуточный_коэфф._К2">#REF!</definedName>
    <definedName name="пс" localSheetId="0">#REF!</definedName>
    <definedName name="пс">#REF!</definedName>
    <definedName name="работы" localSheetId="0">[16]Лист1!#REF!</definedName>
    <definedName name="работы">[16]Лист1!#REF!</definedName>
    <definedName name="рис1" localSheetId="0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0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0">#REF!</definedName>
    <definedName name="С21">#REF!</definedName>
    <definedName name="саша" localSheetId="0">#REF!</definedName>
    <definedName name="саша">#REF!</definedName>
    <definedName name="сережа">[18]Материалы!$A$7:$I$74</definedName>
    <definedName name="см" localSheetId="0">#REF!</definedName>
    <definedName name="см">#REF!</definedName>
    <definedName name="Смещение">[7]Настройка!$C$2:$C$38</definedName>
    <definedName name="Сотрудники_ЭО" localSheetId="0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0">#REF!</definedName>
    <definedName name="сто">#REF!</definedName>
    <definedName name="Стоимость_ПИР" localSheetId="0">#REF!</definedName>
    <definedName name="Стоимость_ПИР">#REF!</definedName>
    <definedName name="тар" localSheetId="0">#REF!</definedName>
    <definedName name="тар">#REF!</definedName>
    <definedName name="тдолл" localSheetId="0">#REF!</definedName>
    <definedName name="тдолл">#REF!</definedName>
    <definedName name="ТекНеделя">[10]Настройки!$B$6</definedName>
    <definedName name="Титул" localSheetId="0">#REF!</definedName>
    <definedName name="Титул">#REF!</definedName>
    <definedName name="тп" localSheetId="0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0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0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0">#REF!</definedName>
    <definedName name="Фильтр_мат">#REF!</definedName>
    <definedName name="цу" localSheetId="0">#REF!</definedName>
    <definedName name="цу">#REF!</definedName>
    <definedName name="челдн" localSheetId="0">#REF!</definedName>
    <definedName name="челдн">#REF!</definedName>
    <definedName name="ывавап" localSheetId="0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0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0">#REF!</definedName>
    <definedName name="эм">#REF!</definedName>
    <definedName name="ю" localSheetId="0">#REF!</definedName>
    <definedName name="ю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2" l="1"/>
  <c r="F38" i="2"/>
  <c r="F37" i="2"/>
  <c r="I13" i="2"/>
  <c r="H31" i="2"/>
  <c r="K82" i="1"/>
  <c r="K83" i="1" s="1"/>
  <c r="K84" i="1" l="1"/>
  <c r="H36" i="2"/>
  <c r="H35" i="2"/>
  <c r="H32" i="2"/>
  <c r="H30" i="2" s="1"/>
  <c r="G28" i="2"/>
  <c r="L33" i="2"/>
  <c r="F33" i="2"/>
  <c r="E33" i="2" s="1"/>
  <c r="D33" i="2" s="1"/>
  <c r="D19" i="2"/>
  <c r="L32" i="2" l="1"/>
  <c r="E32" i="2" s="1"/>
  <c r="D32" i="2" s="1"/>
  <c r="L30" i="2"/>
  <c r="L31" i="2"/>
  <c r="E31" i="2" s="1"/>
  <c r="F32" i="2" l="1"/>
  <c r="H28" i="2"/>
  <c r="E30" i="2"/>
  <c r="L28" i="2"/>
  <c r="F31" i="2"/>
  <c r="D31" i="2"/>
  <c r="E28" i="2" l="1"/>
  <c r="E26" i="2" s="1"/>
  <c r="F30" i="2"/>
  <c r="F28" i="2" s="1"/>
  <c r="D30" i="2"/>
  <c r="D28" i="2" s="1"/>
  <c r="D26" i="2" s="1"/>
  <c r="F34" i="2" l="1"/>
  <c r="F26" i="2"/>
  <c r="F35" i="2" l="1"/>
  <c r="I35" i="2" s="1"/>
  <c r="F36" i="2" l="1"/>
  <c r="I36" i="2" l="1"/>
</calcChain>
</file>

<file path=xl/sharedStrings.xml><?xml version="1.0" encoding="utf-8"?>
<sst xmlns="http://schemas.openxmlformats.org/spreadsheetml/2006/main" count="361" uniqueCount="182">
  <si>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</si>
  <si>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</si>
  <si>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</si>
  <si>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</si>
  <si>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</si>
  <si>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</si>
  <si>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</si>
  <si>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</si>
  <si>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</si>
  <si>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</si>
  <si>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</si>
  <si>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</si>
  <si>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</si>
  <si>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</si>
  <si>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</si>
  <si>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</si>
  <si>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</si>
  <si>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</si>
  <si>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</si>
  <si>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</si>
  <si>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</si>
  <si>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</si>
  <si>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</si>
  <si>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</si>
  <si>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Декабрь 2025г.</t>
  </si>
  <si>
    <t>1</t>
  </si>
  <si>
    <t>19.12.2025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</si>
  <si>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</si>
  <si>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</si>
  <si>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</si>
  <si>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</si>
  <si>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</si>
  <si>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</si>
  <si>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</si>
  <si>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</si>
  <si>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</si>
  <si>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</si>
  <si>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</si>
  <si>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</si>
  <si>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</si>
  <si>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</si>
  <si>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</si>
  <si>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</si>
  <si>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</si>
  <si>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</si>
  <si>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</si>
  <si>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</si>
  <si>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</si>
  <si>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233,26</t>
  </si>
  <si>
    <t>2,4265
43,1</t>
  </si>
  <si>
    <t>Объем=48,794*1,04*0,35</t>
  </si>
  <si>
    <t>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</si>
  <si>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1 Индексы пересчета в т.у.ц. по статьям затрат СМР/ПНР ОЗП=29,1; ЭМ=11,55; ЗПМ=29,1; МАТ=8,66</t>
  </si>
  <si>
    <t>т</t>
  </si>
  <si>
    <t>2</t>
  </si>
  <si>
    <t>3
*</t>
  </si>
  <si>
    <t>Прайс</t>
  </si>
  <si>
    <t>Металлоконструкции 39.00.00.000 СБ</t>
  </si>
  <si>
    <t>17 898,38
155000/8,66</t>
  </si>
  <si>
    <t>0
0</t>
  </si>
  <si>
    <t>Объем=17,761+0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</si>
  <si>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</si>
  <si>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</si>
  <si>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</si>
  <si>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</si>
  <si>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</si>
  <si>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</si>
  <si>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20,9875
737,54</t>
  </si>
  <si>
    <t>2,9555
103,86</t>
  </si>
  <si>
    <t>Объем=96,543*1,04*0,35</t>
  </si>
  <si>
    <t>5
*</t>
  </si>
  <si>
    <t>Раздел 3. Балки и прогоны покрытия</t>
  </si>
  <si>
    <t>5</t>
  </si>
  <si>
    <t>6</t>
  </si>
  <si>
    <t>20,9875
609,62</t>
  </si>
  <si>
    <t>2,9555
85,85</t>
  </si>
  <si>
    <t>7
*</t>
  </si>
  <si>
    <t>Итого прямые затраты по акту в текущих ценах</t>
  </si>
  <si>
    <t>Накладные расходы</t>
  </si>
  <si>
    <t xml:space="preserve">     В том числе, справочно:</t>
  </si>
  <si>
    <t xml:space="preserve">      93% ФОТ (от 1060320,79) (Поз. 1, 4, 6)</t>
  </si>
  <si>
    <t>Сметная прибыль</t>
  </si>
  <si>
    <t xml:space="preserve">      62% ФОТ (от 1060320,79) (Поз. 1, 4, 6)</t>
  </si>
  <si>
    <t>Итоги по акту:</t>
  </si>
  <si>
    <t xml:space="preserve">     Строительные металлические конструкции:</t>
  </si>
  <si>
    <t xml:space="preserve">          Итого Поз. 1, 4, 6</t>
  </si>
  <si>
    <t xml:space="preserve">          Накладные расходы 93% ФОТ (от 1 060 320,79)</t>
  </si>
  <si>
    <t xml:space="preserve">          Сметная прибыль 62% ФОТ (от 1 060 320,79)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</si>
  <si>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</si>
  <si>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</si>
  <si>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Итого Поз. 3, 5, 7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</si>
  <si>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</si>
  <si>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</si>
  <si>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</si>
  <si>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</si>
  <si>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</si>
  <si>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</si>
  <si>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</si>
  <si>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</si>
  <si>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-12702247,55</t>
  </si>
  <si>
    <t xml:space="preserve">     Зимнее удорожание 2,1% от 15836390,93</t>
  </si>
  <si>
    <t xml:space="preserve">     Индекс-дефлятор 3 466 707,59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</si>
  <si>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</si>
  <si>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</si>
  <si>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   НДС 20% от 3806533,54</t>
  </si>
  <si>
    <t xml:space="preserve">  ВСЕГО по акту</t>
  </si>
  <si>
    <t>Материалы заказчика</t>
  </si>
  <si>
    <t xml:space="preserve">     Прайс Металлоконструкции 39.00.00.000 СБ, "т" Кол-во: 29,047{п.7}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</si>
  <si>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</si>
  <si>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</si>
  <si>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Всего на физобъем (29,047{п.7})</t>
  </si>
  <si>
    <t xml:space="preserve">     Прайс Металлоконструкции 39.00.00.000 СБ, "т" Кол-во: 35,142{п.5}</t>
  </si>
  <si>
    <t xml:space="preserve">          Всего на физобъем (35,142{п.5})</t>
  </si>
  <si>
    <t xml:space="preserve">     Прайс Металлоконструкции 39.00.00.000 СБ, "т" Кол-во: 17,761{п.3}</t>
  </si>
  <si>
    <t xml:space="preserve">          Всего на физобъем (17,761{п.3})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</si>
  <si>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</si>
  <si>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</si>
  <si>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</si>
  <si>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</si>
  <si>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</si>
  <si>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Дополнительное соглашение</t>
  </si>
  <si>
    <t>18.12.2025г.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</si>
  <si>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</si>
  <si>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</si>
  <si>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Сдал:</t>
  </si>
  <si>
    <t>М.П.</t>
  </si>
  <si>
    <t>подпись</t>
  </si>
  <si>
    <t>Принял:</t>
  </si>
  <si>
    <t xml:space="preserve">Генеральный директор ООО "КиКГЕОСТРОЙ" </t>
  </si>
  <si>
    <t>Ю.Ф. Кесслер</t>
  </si>
  <si>
    <t>Е.А.Бусел</t>
  </si>
  <si>
    <t>Субподрядчик</t>
  </si>
  <si>
    <t>Генеральный директор ООО "ШЕЛЛРОКК"</t>
  </si>
  <si>
    <t>Унифицированная форма № КС-3</t>
  </si>
  <si>
    <t>Утверждена госпостановл.Госкомстата России</t>
  </si>
  <si>
    <t>от 11.1199 № 100</t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</si>
  <si>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</si>
  <si>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</si>
  <si>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</si>
  <si>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</si>
  <si>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</si>
  <si>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</si>
  <si>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</si>
  <si>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</si>
  <si>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</si>
  <si>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</si>
  <si>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</si>
  <si>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</si>
  <si>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</si>
  <si>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ИТОГО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</si>
  <si>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</si>
  <si>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</si>
  <si>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</si>
  <si>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</si>
  <si>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</si>
  <si>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</si>
  <si>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</si>
  <si>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</si>
  <si>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</si>
  <si>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НДС 20%</t>
  </si>
  <si>
    <t>Итого к оплате с НДС</t>
  </si>
  <si>
    <t>Гарантийное удержание 10%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</si>
  <si>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</si>
  <si>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</si>
  <si>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</si>
  <si>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</si>
  <si>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</si>
  <si>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t>Подрядчик:</t>
  </si>
  <si>
    <t xml:space="preserve">Субподрядчик: </t>
  </si>
  <si>
    <t>/Е.А.Бусел/</t>
  </si>
  <si>
    <t xml:space="preserve"> /Ю.Ф. Кесслер  /</t>
  </si>
  <si>
    <r>
      <t>Генеральный директор                                                      ООО "ШЕЛЛРОКК"</t>
    </r>
    <r>
      <rPr>
        <sz val="9"/>
        <color theme="1"/>
        <rFont val="Times New Roman"/>
        <family val="1"/>
        <charset val="204"/>
      </rPr>
      <t xml:space="preserve">      </t>
    </r>
    <r>
      <rPr>
        <sz val="12"/>
        <color theme="1"/>
        <rFont val="Times New Roman"/>
        <family val="1"/>
        <charset val="204"/>
      </rPr>
      <t xml:space="preserve">                                           </t>
    </r>
  </si>
  <si>
    <r>
      <rPr>
        <b/>
        <sz val="12"/>
        <color theme="1"/>
        <rFont val="Times New Roman"/>
        <family val="1"/>
        <charset val="204"/>
      </rPr>
      <t>Субподрядчик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ООО «ШЕЛЛРОКК»; 117535, г.Москва, вн.тер.г. Муниципальный округ Чертаново Южное, проезд 3-ий Дорожный, д.6, к.2, кв.54</t>
    </r>
  </si>
  <si>
    <r>
      <rPr>
        <b/>
        <sz val="12"/>
        <color theme="1"/>
        <rFont val="Times New Roman"/>
        <family val="1"/>
        <charset val="204"/>
      </rPr>
      <t>Подрядчик:</t>
    </r>
    <r>
      <rPr>
        <sz val="12"/>
        <color theme="1"/>
        <rFont val="Times New Roman"/>
        <family val="1"/>
        <charset val="204"/>
      </rPr>
      <t xml:space="preserve"> ООО «КиКГЕОСТРОЙ»; 109004, г. Москва, ул. Земляной Вал, д.65, кв.59; +7 (495) 915-24-71</t>
    </r>
  </si>
  <si>
    <t xml:space="preserve"> ЕТУ/314-25/104-П</t>
  </si>
  <si>
    <t xml:space="preserve">  Итого, с понижающим договорным коэффициентом - 0,89 </t>
  </si>
  <si>
    <t xml:space="preserve">     НДС 20% </t>
  </si>
  <si>
    <t>аванс</t>
  </si>
  <si>
    <t>Договор (ст-ть р-т без учета компес.)</t>
  </si>
  <si>
    <t>Зачет аванса 30,66%</t>
  </si>
  <si>
    <t>05.05.2025 г.</t>
  </si>
  <si>
    <t>05.05.2025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</si>
</sst>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_р_."/>
    <numFmt numFmtId="166" formatCode="_-* #,##0.00_р_._-;\-* #,##0.00_р_._-;_-* \-??_р_._-;_-@_-"/>
    <numFmt numFmtId="167" formatCode="_-* #,##0.00\ _₽_-;\-* #,##0.00\ _₽_-;_-* &quot;-&quot;??\ _₽_-;_-@_-"/>
  </numFmts>
  <fonts count="42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 Cyr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b/>
      <sz val="10"/>
      <color rgb="FFFF0000"/>
      <name val="Arial Cyr"/>
      <charset val="204"/>
    </font>
    <font>
      <i/>
      <sz val="12"/>
      <name val="Times New Roman"/>
      <family val="1"/>
      <charset val="204"/>
    </font>
    <font>
      <i/>
      <sz val="10"/>
      <color rgb="FFFF0000"/>
      <name val="Arial Cyr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sz val="9"/>
      <color theme="1"/>
      <name val="Times New Roman"/>
      <family val="1"/>
      <charset val="204"/>
    </font>
    <font>
      <sz val="8"/>
      <color theme="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0" fontId="9" fillId="0" borderId="0"/>
    <xf numFmtId="0" fontId="19" fillId="0" borderId="0"/>
    <xf numFmtId="0" fontId="21" fillId="0" borderId="0"/>
    <xf numFmtId="165" fontId="28" fillId="0" borderId="0" applyFill="0" applyBorder="0" applyProtection="0"/>
    <xf numFmtId="0" fontId="19" fillId="0" borderId="0"/>
    <xf numFmtId="167" fontId="19" fillId="0" borderId="0" applyFont="0" applyFill="0" applyBorder="0" applyAlignment="0" applyProtection="0"/>
  </cellStyleXfs>
  <cellXfs count="237">
    <xf numFmtId="0" fontId="0" fillId="0" borderId="0" xfId="0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center" vertical="center"/>
    </xf>
    <xf numFmtId="49" fontId="4" fillId="0" borderId="1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49" fontId="6" fillId="0" borderId="10" xfId="0" applyNumberFormat="1" applyFont="1" applyFill="1" applyBorder="1" applyAlignment="1" applyProtection="1">
      <alignment horizontal="center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164" fontId="6" fillId="0" borderId="10" xfId="0" applyNumberFormat="1" applyFont="1" applyFill="1" applyBorder="1" applyAlignment="1" applyProtection="1">
      <alignment horizontal="center" vertical="top" wrapText="1"/>
    </xf>
    <xf numFmtId="4" fontId="6" fillId="0" borderId="10" xfId="0" applyNumberFormat="1" applyFont="1" applyFill="1" applyBorder="1" applyAlignment="1" applyProtection="1">
      <alignment horizontal="right" vertical="top" wrapText="1"/>
    </xf>
    <xf numFmtId="0" fontId="6" fillId="0" borderId="10" xfId="0" applyNumberFormat="1" applyFont="1" applyFill="1" applyBorder="1" applyAlignment="1" applyProtection="1">
      <alignment horizontal="right" vertical="top" wrapText="1"/>
    </xf>
    <xf numFmtId="49" fontId="2" fillId="0" borderId="10" xfId="0" applyNumberFormat="1" applyFont="1" applyFill="1" applyBorder="1" applyAlignment="1" applyProtection="1">
      <alignment horizontal="center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vertical="top" wrapText="1"/>
    </xf>
    <xf numFmtId="0" fontId="2" fillId="0" borderId="10" xfId="0" applyNumberFormat="1" applyFont="1" applyFill="1" applyBorder="1" applyAlignment="1" applyProtection="1">
      <alignment vertical="top" wrapText="1"/>
    </xf>
    <xf numFmtId="49" fontId="2" fillId="0" borderId="12" xfId="0" applyNumberFormat="1" applyFont="1" applyFill="1" applyBorder="1" applyAlignment="1" applyProtection="1">
      <alignment horizontal="center" vertical="top" wrapText="1"/>
    </xf>
    <xf numFmtId="49" fontId="2" fillId="0" borderId="12" xfId="0" applyNumberFormat="1" applyFont="1" applyFill="1" applyBorder="1" applyAlignment="1" applyProtection="1">
      <alignment horizontal="right" vertical="top" wrapText="1"/>
    </xf>
    <xf numFmtId="49" fontId="7" fillId="0" borderId="12" xfId="0" applyNumberFormat="1" applyFont="1" applyFill="1" applyBorder="1" applyAlignment="1" applyProtection="1">
      <alignment horizontal="left" vertical="top" wrapText="1"/>
    </xf>
    <xf numFmtId="49" fontId="2" fillId="0" borderId="12" xfId="0" applyNumberFormat="1" applyFont="1" applyFill="1" applyBorder="1" applyAlignment="1" applyProtection="1">
      <alignment vertical="top" wrapText="1"/>
    </xf>
    <xf numFmtId="0" fontId="2" fillId="0" borderId="12" xfId="0" applyNumberFormat="1" applyFont="1" applyFill="1" applyBorder="1" applyAlignment="1" applyProtection="1">
      <alignment vertical="top" wrapText="1"/>
    </xf>
    <xf numFmtId="49" fontId="2" fillId="0" borderId="10" xfId="0" applyNumberFormat="1" applyFont="1" applyFill="1" applyBorder="1" applyAlignment="1" applyProtection="1">
      <alignment horizontal="right" vertical="top" wrapText="1"/>
    </xf>
    <xf numFmtId="49" fontId="7" fillId="0" borderId="10" xfId="0" applyNumberFormat="1" applyFont="1" applyFill="1" applyBorder="1" applyAlignment="1" applyProtection="1">
      <alignment horizontal="left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2" fontId="6" fillId="0" borderId="10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49" fontId="10" fillId="0" borderId="0" xfId="1" applyNumberFormat="1" applyFont="1"/>
    <xf numFmtId="49" fontId="10" fillId="0" borderId="0" xfId="1" applyNumberFormat="1" applyFont="1" applyAlignment="1">
      <alignment vertical="center"/>
    </xf>
    <xf numFmtId="0" fontId="9" fillId="0" borderId="0" xfId="1"/>
    <xf numFmtId="49" fontId="10" fillId="0" borderId="0" xfId="1" applyNumberFormat="1" applyFont="1" applyAlignment="1">
      <alignment horizontal="right" vertical="center"/>
    </xf>
    <xf numFmtId="0" fontId="11" fillId="0" borderId="0" xfId="1" applyFont="1" applyAlignment="1">
      <alignment horizontal="left" vertical="center" wrapText="1"/>
    </xf>
    <xf numFmtId="0" fontId="11" fillId="0" borderId="0" xfId="1" applyFont="1" applyAlignment="1">
      <alignment horizontal="center" vertical="center" wrapText="1"/>
    </xf>
    <xf numFmtId="49" fontId="10" fillId="0" borderId="0" xfId="1" applyNumberFormat="1" applyFont="1" applyAlignment="1">
      <alignment horizontal="left" vertical="center" wrapText="1"/>
    </xf>
    <xf numFmtId="49" fontId="10" fillId="0" borderId="10" xfId="1" applyNumberFormat="1" applyFont="1" applyBorder="1" applyAlignment="1">
      <alignment horizontal="center" vertical="center"/>
    </xf>
    <xf numFmtId="49" fontId="10" fillId="0" borderId="0" xfId="1" applyNumberFormat="1" applyFont="1" applyAlignment="1">
      <alignment horizontal="center" vertical="center"/>
    </xf>
    <xf numFmtId="49" fontId="13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49" fontId="14" fillId="0" borderId="0" xfId="0" applyNumberFormat="1" applyFont="1"/>
    <xf numFmtId="49" fontId="14" fillId="0" borderId="0" xfId="0" applyNumberFormat="1" applyFont="1" applyAlignment="1">
      <alignment vertical="center"/>
    </xf>
    <xf numFmtId="49" fontId="15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49" fontId="14" fillId="0" borderId="0" xfId="0" applyNumberFormat="1" applyFont="1" applyAlignment="1">
      <alignment horizontal="right" vertical="center"/>
    </xf>
    <xf numFmtId="49" fontId="11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vertical="center"/>
    </xf>
    <xf numFmtId="49" fontId="10" fillId="0" borderId="0" xfId="2" applyNumberFormat="1" applyFont="1" applyAlignment="1">
      <alignment vertical="center"/>
    </xf>
    <xf numFmtId="49" fontId="17" fillId="0" borderId="0" xfId="2" applyNumberFormat="1" applyFont="1" applyAlignment="1">
      <alignment vertical="center"/>
    </xf>
    <xf numFmtId="0" fontId="11" fillId="0" borderId="0" xfId="2" applyFont="1"/>
    <xf numFmtId="0" fontId="11" fillId="0" borderId="0" xfId="2" applyFont="1" applyAlignment="1">
      <alignment wrapText="1"/>
    </xf>
    <xf numFmtId="0" fontId="14" fillId="0" borderId="0" xfId="0" applyFont="1"/>
    <xf numFmtId="49" fontId="16" fillId="0" borderId="0" xfId="2" applyNumberFormat="1" applyFont="1" applyAlignment="1">
      <alignment horizontal="left" vertical="top"/>
    </xf>
    <xf numFmtId="0" fontId="16" fillId="0" borderId="0" xfId="2" applyFont="1" applyAlignment="1">
      <alignment horizontal="left" vertical="top"/>
    </xf>
    <xf numFmtId="49" fontId="10" fillId="0" borderId="0" xfId="2" applyNumberFormat="1" applyFont="1" applyAlignment="1">
      <alignment vertical="top"/>
    </xf>
    <xf numFmtId="49" fontId="10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center" vertical="center"/>
    </xf>
    <xf numFmtId="0" fontId="10" fillId="0" borderId="0" xfId="2" applyFont="1"/>
    <xf numFmtId="0" fontId="17" fillId="0" borderId="0" xfId="2" applyFont="1"/>
    <xf numFmtId="0" fontId="16" fillId="0" borderId="0" xfId="2" applyFont="1" applyAlignment="1">
      <alignment vertical="center"/>
    </xf>
    <xf numFmtId="0" fontId="16" fillId="0" borderId="0" xfId="2" applyFont="1" applyAlignment="1">
      <alignment horizontal="center" vertical="center"/>
    </xf>
    <xf numFmtId="0" fontId="16" fillId="0" borderId="0" xfId="2" applyFont="1"/>
    <xf numFmtId="0" fontId="18" fillId="0" borderId="0" xfId="2" applyFont="1"/>
    <xf numFmtId="0" fontId="16" fillId="0" borderId="0" xfId="2" applyFont="1" applyAlignment="1">
      <alignment vertical="top"/>
    </xf>
    <xf numFmtId="0" fontId="10" fillId="0" borderId="0" xfId="2" applyFont="1" applyAlignment="1">
      <alignment vertical="top"/>
    </xf>
    <xf numFmtId="0" fontId="10" fillId="0" borderId="0" xfId="2" applyFont="1" applyAlignment="1">
      <alignment horizontal="center" vertical="top"/>
    </xf>
    <xf numFmtId="0" fontId="20" fillId="0" borderId="0" xfId="3" applyFont="1"/>
    <xf numFmtId="0" fontId="20" fillId="0" borderId="0" xfId="3" applyFont="1" applyAlignment="1">
      <alignment horizontal="center" vertical="center"/>
    </xf>
    <xf numFmtId="0" fontId="23" fillId="0" borderId="0" xfId="4" applyFont="1"/>
    <xf numFmtId="0" fontId="22" fillId="0" borderId="0" xfId="4" applyFont="1" applyAlignment="1">
      <alignment horizontal="right"/>
    </xf>
    <xf numFmtId="0" fontId="22" fillId="0" borderId="14" xfId="4" applyFont="1" applyBorder="1" applyAlignment="1">
      <alignment horizontal="center"/>
    </xf>
    <xf numFmtId="0" fontId="22" fillId="0" borderId="14" xfId="4" applyFont="1" applyBorder="1" applyAlignment="1">
      <alignment horizontal="center" wrapText="1"/>
    </xf>
    <xf numFmtId="0" fontId="22" fillId="0" borderId="14" xfId="4" applyFont="1" applyBorder="1"/>
    <xf numFmtId="0" fontId="22" fillId="0" borderId="0" xfId="4" applyFont="1" applyAlignment="1">
      <alignment horizontal="right" vertical="top"/>
    </xf>
    <xf numFmtId="0" fontId="22" fillId="0" borderId="14" xfId="4" applyFont="1" applyBorder="1" applyAlignment="1">
      <alignment horizontal="center" vertical="top" wrapText="1"/>
    </xf>
    <xf numFmtId="0" fontId="23" fillId="0" borderId="0" xfId="4" applyFont="1" applyAlignment="1">
      <alignment horizontal="right"/>
    </xf>
    <xf numFmtId="0" fontId="22" fillId="0" borderId="0" xfId="4" applyFont="1" applyAlignment="1">
      <alignment horizontal="center" wrapText="1"/>
    </xf>
    <xf numFmtId="0" fontId="22" fillId="0" borderId="0" xfId="4" applyFont="1"/>
    <xf numFmtId="0" fontId="25" fillId="0" borderId="15" xfId="4" applyFont="1" applyBorder="1" applyAlignment="1">
      <alignment horizontal="center"/>
    </xf>
    <xf numFmtId="14" fontId="27" fillId="0" borderId="16" xfId="4" applyNumberFormat="1" applyFont="1" applyBorder="1" applyAlignment="1">
      <alignment horizontal="center"/>
    </xf>
    <xf numFmtId="0" fontId="25" fillId="0" borderId="0" xfId="4" applyFont="1" applyAlignment="1">
      <alignment wrapText="1"/>
    </xf>
    <xf numFmtId="0" fontId="25" fillId="0" borderId="16" xfId="4" applyFont="1" applyBorder="1" applyAlignment="1">
      <alignment horizontal="center"/>
    </xf>
    <xf numFmtId="49" fontId="27" fillId="0" borderId="16" xfId="4" applyNumberFormat="1" applyFont="1" applyBorder="1" applyAlignment="1">
      <alignment horizontal="center"/>
    </xf>
    <xf numFmtId="14" fontId="27" fillId="2" borderId="16" xfId="4" applyNumberFormat="1" applyFont="1" applyFill="1" applyBorder="1" applyAlignment="1">
      <alignment horizontal="center"/>
    </xf>
    <xf numFmtId="0" fontId="25" fillId="0" borderId="17" xfId="4" applyFont="1" applyBorder="1" applyAlignment="1">
      <alignment horizontal="center"/>
    </xf>
    <xf numFmtId="0" fontId="25" fillId="0" borderId="16" xfId="4" applyFont="1" applyBorder="1"/>
    <xf numFmtId="0" fontId="25" fillId="0" borderId="0" xfId="4" applyFont="1"/>
    <xf numFmtId="166" fontId="20" fillId="0" borderId="0" xfId="5" applyNumberFormat="1" applyFont="1" applyFill="1" applyBorder="1" applyAlignment="1" applyProtection="1">
      <alignment horizontal="center" vertical="center"/>
    </xf>
    <xf numFmtId="0" fontId="23" fillId="0" borderId="0" xfId="4" applyFont="1" applyAlignment="1">
      <alignment horizontal="center" vertical="center"/>
    </xf>
    <xf numFmtId="0" fontId="19" fillId="0" borderId="0" xfId="3"/>
    <xf numFmtId="0" fontId="25" fillId="0" borderId="14" xfId="4" applyFont="1" applyBorder="1" applyAlignment="1">
      <alignment horizontal="center"/>
    </xf>
    <xf numFmtId="49" fontId="23" fillId="0" borderId="16" xfId="3" applyNumberFormat="1" applyFont="1" applyBorder="1" applyAlignment="1">
      <alignment horizontal="center"/>
    </xf>
    <xf numFmtId="14" fontId="23" fillId="0" borderId="16" xfId="4" applyNumberFormat="1" applyFont="1" applyBorder="1" applyAlignment="1">
      <alignment horizontal="center"/>
    </xf>
    <xf numFmtId="49" fontId="23" fillId="2" borderId="16" xfId="3" applyNumberFormat="1" applyFont="1" applyFill="1" applyBorder="1" applyAlignment="1">
      <alignment horizontal="center"/>
    </xf>
    <xf numFmtId="0" fontId="22" fillId="0" borderId="18" xfId="4" applyFont="1" applyBorder="1" applyAlignment="1">
      <alignment horizontal="center" vertical="center" wrapText="1"/>
    </xf>
    <xf numFmtId="0" fontId="22" fillId="0" borderId="16" xfId="4" applyFont="1" applyBorder="1" applyAlignment="1">
      <alignment vertical="center" wrapText="1"/>
    </xf>
    <xf numFmtId="0" fontId="22" fillId="0" borderId="16" xfId="4" applyFont="1" applyBorder="1" applyAlignment="1">
      <alignment horizontal="center" vertical="center" wrapText="1"/>
    </xf>
    <xf numFmtId="0" fontId="30" fillId="0" borderId="0" xfId="4" applyFont="1" applyAlignment="1">
      <alignment horizontal="center" vertical="center" wrapText="1"/>
    </xf>
    <xf numFmtId="0" fontId="30" fillId="0" borderId="16" xfId="4" applyFont="1" applyBorder="1" applyAlignment="1">
      <alignment horizontal="center" vertical="center" wrapText="1"/>
    </xf>
    <xf numFmtId="0" fontId="22" fillId="0" borderId="16" xfId="4" applyFont="1" applyBorder="1" applyAlignment="1">
      <alignment horizontal="center"/>
    </xf>
    <xf numFmtId="0" fontId="22" fillId="0" borderId="18" xfId="4" applyFont="1" applyBorder="1" applyAlignment="1">
      <alignment horizontal="center"/>
    </xf>
    <xf numFmtId="0" fontId="20" fillId="0" borderId="16" xfId="3" applyFont="1" applyBorder="1" applyAlignment="1">
      <alignment horizontal="center" vertical="center"/>
    </xf>
    <xf numFmtId="0" fontId="24" fillId="0" borderId="16" xfId="4" applyFont="1" applyBorder="1" applyAlignment="1">
      <alignment horizontal="left" wrapText="1"/>
    </xf>
    <xf numFmtId="166" fontId="24" fillId="0" borderId="18" xfId="5" applyNumberFormat="1" applyFont="1" applyFill="1" applyBorder="1" applyAlignment="1" applyProtection="1">
      <alignment vertical="center"/>
    </xf>
    <xf numFmtId="166" fontId="24" fillId="0" borderId="16" xfId="5" applyNumberFormat="1" applyFont="1" applyFill="1" applyBorder="1" applyAlignment="1" applyProtection="1">
      <alignment vertical="center"/>
    </xf>
    <xf numFmtId="166" fontId="24" fillId="0" borderId="16" xfId="5" applyNumberFormat="1" applyFont="1" applyFill="1" applyBorder="1" applyAlignment="1" applyProtection="1">
      <alignment horizontal="center" vertical="center"/>
    </xf>
    <xf numFmtId="4" fontId="24" fillId="0" borderId="16" xfId="5" applyNumberFormat="1" applyFont="1" applyFill="1" applyBorder="1" applyAlignment="1" applyProtection="1">
      <alignment horizontal="right" vertical="center"/>
    </xf>
    <xf numFmtId="4" fontId="20" fillId="0" borderId="0" xfId="3" applyNumberFormat="1" applyFont="1" applyAlignment="1">
      <alignment horizontal="center" vertical="center"/>
    </xf>
    <xf numFmtId="4" fontId="20" fillId="0" borderId="16" xfId="3" applyNumberFormat="1" applyFont="1" applyBorder="1" applyAlignment="1">
      <alignment horizontal="center" vertical="center"/>
    </xf>
    <xf numFmtId="0" fontId="24" fillId="0" borderId="16" xfId="4" applyFont="1" applyBorder="1" applyAlignment="1">
      <alignment horizontal="left"/>
    </xf>
    <xf numFmtId="0" fontId="24" fillId="0" borderId="18" xfId="4" applyFont="1" applyBorder="1"/>
    <xf numFmtId="0" fontId="24" fillId="0" borderId="16" xfId="4" applyFont="1" applyBorder="1"/>
    <xf numFmtId="0" fontId="24" fillId="0" borderId="16" xfId="4" applyFont="1" applyBorder="1" applyAlignment="1">
      <alignment horizontal="center"/>
    </xf>
    <xf numFmtId="4" fontId="24" fillId="0" borderId="16" xfId="4" applyNumberFormat="1" applyFont="1" applyBorder="1" applyAlignment="1">
      <alignment horizontal="center"/>
    </xf>
    <xf numFmtId="0" fontId="25" fillId="0" borderId="16" xfId="4" applyFont="1" applyBorder="1" applyAlignment="1">
      <alignment horizontal="center" vertical="center"/>
    </xf>
    <xf numFmtId="166" fontId="26" fillId="0" borderId="18" xfId="5" applyNumberFormat="1" applyFont="1" applyFill="1" applyBorder="1" applyAlignment="1" applyProtection="1">
      <alignment vertical="center"/>
    </xf>
    <xf numFmtId="166" fontId="26" fillId="0" borderId="16" xfId="5" applyNumberFormat="1" applyFont="1" applyFill="1" applyBorder="1" applyAlignment="1" applyProtection="1">
      <alignment vertical="center"/>
    </xf>
    <xf numFmtId="166" fontId="26" fillId="0" borderId="16" xfId="5" applyNumberFormat="1" applyFont="1" applyFill="1" applyBorder="1" applyAlignment="1" applyProtection="1">
      <alignment horizontal="center" vertical="center"/>
    </xf>
    <xf numFmtId="4" fontId="26" fillId="0" borderId="16" xfId="5" applyNumberFormat="1" applyFont="1" applyFill="1" applyBorder="1" applyAlignment="1" applyProtection="1">
      <alignment horizontal="right" vertical="center"/>
    </xf>
    <xf numFmtId="4" fontId="31" fillId="0" borderId="16" xfId="3" applyNumberFormat="1" applyFont="1" applyBorder="1" applyAlignment="1">
      <alignment horizontal="center" vertical="center"/>
    </xf>
    <xf numFmtId="0" fontId="32" fillId="0" borderId="16" xfId="4" applyFont="1" applyBorder="1" applyAlignment="1">
      <alignment wrapText="1"/>
    </xf>
    <xf numFmtId="0" fontId="26" fillId="0" borderId="18" xfId="4" applyFont="1" applyBorder="1" applyAlignment="1">
      <alignment vertical="center" wrapText="1"/>
    </xf>
    <xf numFmtId="0" fontId="26" fillId="0" borderId="16" xfId="4" applyFont="1" applyBorder="1" applyAlignment="1">
      <alignment vertical="center" wrapText="1"/>
    </xf>
    <xf numFmtId="0" fontId="32" fillId="0" borderId="16" xfId="4" applyFont="1" applyBorder="1" applyAlignment="1">
      <alignment vertical="center" wrapText="1"/>
    </xf>
    <xf numFmtId="166" fontId="25" fillId="0" borderId="18" xfId="5" applyNumberFormat="1" applyFont="1" applyFill="1" applyBorder="1" applyAlignment="1" applyProtection="1">
      <alignment vertical="center"/>
    </xf>
    <xf numFmtId="166" fontId="25" fillId="0" borderId="16" xfId="5" applyNumberFormat="1" applyFont="1" applyFill="1" applyBorder="1" applyAlignment="1" applyProtection="1">
      <alignment vertical="center"/>
    </xf>
    <xf numFmtId="166" fontId="25" fillId="0" borderId="16" xfId="5" applyNumberFormat="1" applyFont="1" applyFill="1" applyBorder="1" applyAlignment="1" applyProtection="1">
      <alignment horizontal="center" vertical="center"/>
    </xf>
    <xf numFmtId="4" fontId="25" fillId="0" borderId="16" xfId="5" applyNumberFormat="1" applyFont="1" applyFill="1" applyBorder="1" applyAlignment="1" applyProtection="1">
      <alignment horizontal="right" vertical="center"/>
    </xf>
    <xf numFmtId="4" fontId="33" fillId="3" borderId="16" xfId="3" applyNumberFormat="1" applyFont="1" applyFill="1" applyBorder="1" applyAlignment="1">
      <alignment horizontal="center" vertical="center"/>
    </xf>
    <xf numFmtId="4" fontId="33" fillId="4" borderId="16" xfId="3" applyNumberFormat="1" applyFont="1" applyFill="1" applyBorder="1" applyAlignment="1">
      <alignment horizontal="center" vertical="center"/>
    </xf>
    <xf numFmtId="4" fontId="33" fillId="0" borderId="16" xfId="3" applyNumberFormat="1" applyFont="1" applyBorder="1" applyAlignment="1">
      <alignment horizontal="center" vertical="center"/>
    </xf>
    <xf numFmtId="166" fontId="34" fillId="0" borderId="18" xfId="5" applyNumberFormat="1" applyFont="1" applyFill="1" applyBorder="1" applyAlignment="1" applyProtection="1">
      <alignment vertical="center"/>
    </xf>
    <xf numFmtId="166" fontId="34" fillId="0" borderId="16" xfId="5" applyNumberFormat="1" applyFont="1" applyFill="1" applyBorder="1" applyAlignment="1" applyProtection="1">
      <alignment vertical="center"/>
    </xf>
    <xf numFmtId="166" fontId="34" fillId="0" borderId="16" xfId="5" applyNumberFormat="1" applyFont="1" applyFill="1" applyBorder="1" applyAlignment="1" applyProtection="1">
      <alignment horizontal="center" vertical="center"/>
    </xf>
    <xf numFmtId="4" fontId="34" fillId="0" borderId="16" xfId="5" applyNumberFormat="1" applyFont="1" applyFill="1" applyBorder="1" applyAlignment="1" applyProtection="1">
      <alignment horizontal="right" vertical="center"/>
    </xf>
    <xf numFmtId="4" fontId="35" fillId="0" borderId="16" xfId="3" applyNumberFormat="1" applyFont="1" applyBorder="1" applyAlignment="1">
      <alignment horizontal="center" vertical="center"/>
    </xf>
    <xf numFmtId="4" fontId="36" fillId="0" borderId="16" xfId="3" applyNumberFormat="1" applyFont="1" applyBorder="1" applyAlignment="1">
      <alignment horizontal="center" vertical="center"/>
    </xf>
    <xf numFmtId="0" fontId="24" fillId="0" borderId="0" xfId="4" applyFont="1" applyAlignment="1">
      <alignment horizontal="center"/>
    </xf>
    <xf numFmtId="0" fontId="37" fillId="0" borderId="0" xfId="4" applyFont="1" applyAlignment="1">
      <alignment horizontal="left"/>
    </xf>
    <xf numFmtId="0" fontId="24" fillId="0" borderId="0" xfId="4" applyFont="1"/>
    <xf numFmtId="166" fontId="24" fillId="0" borderId="0" xfId="5" applyNumberFormat="1" applyFont="1" applyFill="1" applyBorder="1" applyAlignment="1" applyProtection="1">
      <alignment horizontal="center" vertical="center"/>
    </xf>
    <xf numFmtId="0" fontId="24" fillId="0" borderId="0" xfId="4" applyFont="1" applyAlignment="1">
      <alignment horizontal="right"/>
    </xf>
    <xf numFmtId="4" fontId="20" fillId="0" borderId="0" xfId="3" applyNumberFormat="1" applyFont="1"/>
    <xf numFmtId="0" fontId="24" fillId="0" borderId="0" xfId="4" applyFont="1" applyAlignment="1">
      <alignment horizontal="left"/>
    </xf>
    <xf numFmtId="4" fontId="22" fillId="0" borderId="16" xfId="5" applyNumberFormat="1" applyFont="1" applyFill="1" applyBorder="1" applyAlignment="1" applyProtection="1">
      <alignment horizontal="right" vertical="center"/>
    </xf>
    <xf numFmtId="4" fontId="20" fillId="0" borderId="8" xfId="3" applyNumberFormat="1" applyFont="1" applyBorder="1" applyAlignment="1">
      <alignment horizontal="center" vertical="center"/>
    </xf>
    <xf numFmtId="4" fontId="20" fillId="0" borderId="0" xfId="3" applyNumberFormat="1" applyFont="1" applyAlignment="1">
      <alignment vertical="center"/>
    </xf>
    <xf numFmtId="0" fontId="20" fillId="0" borderId="0" xfId="3" applyFont="1" applyAlignment="1">
      <alignment vertical="center"/>
    </xf>
    <xf numFmtId="0" fontId="25" fillId="0" borderId="0" xfId="4" applyFont="1" applyAlignment="1">
      <alignment horizontal="right"/>
    </xf>
    <xf numFmtId="0" fontId="26" fillId="0" borderId="0" xfId="4" applyFont="1" applyAlignment="1">
      <alignment horizontal="right"/>
    </xf>
    <xf numFmtId="4" fontId="22" fillId="0" borderId="0" xfId="4" applyNumberFormat="1" applyFont="1"/>
    <xf numFmtId="0" fontId="1" fillId="0" borderId="0" xfId="6" applyFont="1" applyAlignment="1">
      <alignment wrapText="1"/>
    </xf>
    <xf numFmtId="166" fontId="22" fillId="0" borderId="0" xfId="5" applyNumberFormat="1" applyFont="1" applyFill="1" applyBorder="1" applyAlignment="1" applyProtection="1">
      <alignment horizontal="center" vertical="center"/>
    </xf>
    <xf numFmtId="0" fontId="22" fillId="0" borderId="0" xfId="4" applyFont="1" applyAlignment="1">
      <alignment horizontal="center" vertical="center"/>
    </xf>
    <xf numFmtId="167" fontId="1" fillId="0" borderId="0" xfId="7" applyFont="1" applyFill="1"/>
    <xf numFmtId="166" fontId="22" fillId="0" borderId="0" xfId="5" applyNumberFormat="1" applyFont="1" applyFill="1" applyBorder="1" applyProtection="1"/>
    <xf numFmtId="0" fontId="22" fillId="0" borderId="7" xfId="4" applyFont="1" applyBorder="1"/>
    <xf numFmtId="0" fontId="22" fillId="0" borderId="7" xfId="4" applyFont="1" applyBorder="1" applyAlignment="1">
      <alignment wrapText="1"/>
    </xf>
    <xf numFmtId="0" fontId="22" fillId="0" borderId="7" xfId="4" applyFont="1" applyBorder="1" applyAlignment="1">
      <alignment horizontal="center"/>
    </xf>
    <xf numFmtId="0" fontId="39" fillId="0" borderId="0" xfId="3" applyFont="1" applyAlignment="1">
      <alignment horizontal="center" vertical="center"/>
    </xf>
    <xf numFmtId="0" fontId="1" fillId="0" borderId="0" xfId="6" applyFont="1"/>
    <xf numFmtId="167" fontId="39" fillId="0" borderId="0" xfId="3" applyNumberFormat="1" applyFont="1" applyAlignment="1">
      <alignment horizontal="center" vertical="center"/>
    </xf>
    <xf numFmtId="4" fontId="39" fillId="0" borderId="0" xfId="3" applyNumberFormat="1" applyFont="1"/>
    <xf numFmtId="167" fontId="39" fillId="0" borderId="0" xfId="3" applyNumberFormat="1" applyFont="1"/>
    <xf numFmtId="0" fontId="39" fillId="0" borderId="0" xfId="3" applyFont="1"/>
    <xf numFmtId="0" fontId="38" fillId="0" borderId="0" xfId="4" applyFont="1"/>
    <xf numFmtId="0" fontId="38" fillId="0" borderId="0" xfId="4" applyFont="1" applyAlignment="1">
      <alignment horizontal="center"/>
    </xf>
    <xf numFmtId="0" fontId="38" fillId="0" borderId="0" xfId="4" applyFont="1" applyAlignment="1">
      <alignment horizontal="center" vertical="center"/>
    </xf>
    <xf numFmtId="0" fontId="20" fillId="0" borderId="0" xfId="6" applyFont="1"/>
    <xf numFmtId="0" fontId="22" fillId="2" borderId="7" xfId="4" applyFont="1" applyFill="1" applyBorder="1" applyAlignment="1">
      <alignment wrapText="1"/>
    </xf>
    <xf numFmtId="0" fontId="22" fillId="0" borderId="7" xfId="4" applyFont="1" applyBorder="1" applyAlignment="1">
      <alignment horizontal="center" wrapText="1"/>
    </xf>
    <xf numFmtId="166" fontId="38" fillId="0" borderId="0" xfId="5" applyNumberFormat="1" applyFont="1" applyFill="1" applyBorder="1" applyAlignment="1" applyProtection="1">
      <alignment horizontal="center" vertical="center"/>
    </xf>
    <xf numFmtId="166" fontId="23" fillId="0" borderId="0" xfId="5" applyNumberFormat="1" applyFont="1" applyFill="1" applyBorder="1" applyAlignment="1" applyProtection="1">
      <alignment horizontal="center" vertical="center"/>
    </xf>
    <xf numFmtId="0" fontId="41" fillId="0" borderId="0" xfId="3" applyFont="1" applyAlignment="1">
      <alignment horizontal="center" vertical="center"/>
    </xf>
    <xf numFmtId="0" fontId="41" fillId="0" borderId="0" xfId="3" applyFont="1" applyAlignment="1">
      <alignment horizontal="center" vertical="center" wrapText="1"/>
    </xf>
    <xf numFmtId="4" fontId="41" fillId="0" borderId="0" xfId="3" applyNumberFormat="1" applyFont="1" applyAlignment="1">
      <alignment horizontal="center" vertical="center"/>
    </xf>
    <xf numFmtId="10" fontId="20" fillId="0" borderId="0" xfId="3" applyNumberFormat="1" applyFont="1" applyAlignment="1">
      <alignment horizontal="center" vertical="center"/>
    </xf>
    <xf numFmtId="0" fontId="25" fillId="0" borderId="0" xfId="4" applyFont="1" applyAlignment="1">
      <alignment horizontal="left" wrapText="1"/>
    </xf>
    <xf numFmtId="0" fontId="22" fillId="0" borderId="0" xfId="4" applyFont="1" applyAlignment="1">
      <alignment horizontal="right"/>
    </xf>
    <xf numFmtId="0" fontId="22" fillId="0" borderId="0" xfId="4" applyFont="1" applyAlignment="1">
      <alignment horizontal="left" vertical="top" wrapText="1"/>
    </xf>
    <xf numFmtId="0" fontId="23" fillId="0" borderId="18" xfId="4" applyFont="1" applyBorder="1" applyAlignment="1">
      <alignment horizontal="center" vertical="center"/>
    </xf>
    <xf numFmtId="0" fontId="23" fillId="0" borderId="19" xfId="4" applyFont="1" applyBorder="1" applyAlignment="1">
      <alignment horizontal="center" vertical="center"/>
    </xf>
    <xf numFmtId="0" fontId="23" fillId="0" borderId="20" xfId="4" applyFont="1" applyBorder="1" applyAlignment="1">
      <alignment horizontal="center" vertical="center"/>
    </xf>
    <xf numFmtId="0" fontId="38" fillId="0" borderId="5" xfId="4" applyFont="1" applyBorder="1" applyAlignment="1">
      <alignment horizontal="center"/>
    </xf>
    <xf numFmtId="0" fontId="26" fillId="2" borderId="0" xfId="4" applyFont="1" applyFill="1" applyAlignment="1">
      <alignment horizontal="left" wrapText="1"/>
    </xf>
    <xf numFmtId="0" fontId="25" fillId="0" borderId="14" xfId="4" applyFont="1" applyBorder="1" applyAlignment="1">
      <alignment horizontal="center" vertical="center" wrapText="1"/>
    </xf>
    <xf numFmtId="0" fontId="24" fillId="0" borderId="0" xfId="4" applyFont="1" applyAlignment="1">
      <alignment horizontal="center" vertical="center"/>
    </xf>
    <xf numFmtId="0" fontId="29" fillId="0" borderId="0" xfId="4" applyFont="1" applyAlignment="1">
      <alignment horizontal="center" vertical="center"/>
    </xf>
    <xf numFmtId="0" fontId="22" fillId="0" borderId="16" xfId="4" applyFont="1" applyBorder="1" applyAlignment="1">
      <alignment horizontal="center" vertical="center" wrapText="1"/>
    </xf>
    <xf numFmtId="0" fontId="22" fillId="0" borderId="18" xfId="4" applyFont="1" applyBorder="1" applyAlignment="1">
      <alignment horizontal="center" vertical="center" wrapText="1"/>
    </xf>
    <xf numFmtId="0" fontId="22" fillId="0" borderId="19" xfId="4" applyFont="1" applyBorder="1" applyAlignment="1">
      <alignment horizontal="center" vertical="center" wrapText="1"/>
    </xf>
    <xf numFmtId="0" fontId="22" fillId="0" borderId="20" xfId="4" applyFont="1" applyBorder="1" applyAlignment="1">
      <alignment horizontal="center" vertical="center" wrapText="1"/>
    </xf>
    <xf numFmtId="49" fontId="16" fillId="0" borderId="0" xfId="2" applyNumberFormat="1" applyFont="1" applyAlignment="1">
      <alignment horizontal="left" vertical="center"/>
    </xf>
    <xf numFmtId="49" fontId="16" fillId="0" borderId="0" xfId="2" applyNumberFormat="1" applyFont="1" applyAlignment="1">
      <alignment vertical="center" wrapText="1"/>
    </xf>
    <xf numFmtId="49" fontId="10" fillId="0" borderId="7" xfId="2" applyNumberFormat="1" applyFont="1" applyBorder="1" applyAlignment="1">
      <alignment horizontal="center" vertical="center"/>
    </xf>
    <xf numFmtId="49" fontId="10" fillId="0" borderId="0" xfId="2" applyNumberFormat="1" applyFont="1" applyAlignment="1">
      <alignment horizontal="left" vertical="center"/>
    </xf>
    <xf numFmtId="49" fontId="17" fillId="0" borderId="0" xfId="2" applyNumberFormat="1" applyFont="1" applyAlignment="1">
      <alignment horizontal="center" vertical="top"/>
    </xf>
    <xf numFmtId="49" fontId="6" fillId="0" borderId="1" xfId="0" applyNumberFormat="1" applyFont="1" applyFill="1" applyBorder="1" applyAlignment="1" applyProtection="1">
      <alignment horizontal="left" vertical="top" wrapText="1"/>
    </xf>
    <xf numFmtId="49" fontId="6" fillId="0" borderId="2" xfId="0" applyNumberFormat="1" applyFont="1" applyFill="1" applyBorder="1" applyAlignment="1" applyProtection="1">
      <alignment horizontal="left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left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10" fillId="0" borderId="0" xfId="2" applyNumberFormat="1" applyFont="1" applyAlignment="1">
      <alignment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49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horizontal="center" vertical="center" wrapText="1"/>
    </xf>
    <xf numFmtId="49" fontId="10" fillId="0" borderId="1" xfId="1" applyNumberFormat="1" applyFont="1" applyBorder="1" applyAlignment="1">
      <alignment horizontal="center" vertical="center"/>
    </xf>
    <xf numFmtId="49" fontId="10" fillId="0" borderId="2" xfId="1" applyNumberFormat="1" applyFont="1" applyBorder="1" applyAlignment="1">
      <alignment horizontal="center" vertical="center"/>
    </xf>
    <xf numFmtId="49" fontId="10" fillId="0" borderId="3" xfId="1" applyNumberFormat="1" applyFont="1" applyBorder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49" fontId="10" fillId="0" borderId="4" xfId="1" applyNumberFormat="1" applyFont="1" applyBorder="1" applyAlignment="1">
      <alignment horizontal="center" vertical="center"/>
    </xf>
    <xf numFmtId="49" fontId="10" fillId="0" borderId="5" xfId="1" applyNumberFormat="1" applyFont="1" applyBorder="1" applyAlignment="1">
      <alignment horizontal="center" vertical="center"/>
    </xf>
    <xf numFmtId="49" fontId="10" fillId="0" borderId="6" xfId="1" applyNumberFormat="1" applyFont="1" applyBorder="1" applyAlignment="1">
      <alignment horizontal="center" vertical="center"/>
    </xf>
    <xf numFmtId="49" fontId="10" fillId="0" borderId="7" xfId="1" applyNumberFormat="1" applyFont="1" applyBorder="1" applyAlignment="1">
      <alignment horizontal="left" vertical="center" wrapText="1"/>
    </xf>
    <xf numFmtId="49" fontId="10" fillId="0" borderId="8" xfId="1" applyNumberFormat="1" applyFont="1" applyBorder="1" applyAlignment="1">
      <alignment horizontal="center" vertical="center"/>
    </xf>
    <xf numFmtId="49" fontId="10" fillId="0" borderId="0" xfId="1" applyNumberFormat="1" applyFont="1" applyAlignment="1">
      <alignment horizontal="center" vertical="center"/>
    </xf>
    <xf numFmtId="49" fontId="10" fillId="0" borderId="9" xfId="1" applyNumberFormat="1" applyFont="1" applyBorder="1" applyAlignment="1">
      <alignment horizontal="center" vertical="center"/>
    </xf>
    <xf numFmtId="49" fontId="12" fillId="0" borderId="5" xfId="1" applyNumberFormat="1" applyFont="1" applyBorder="1" applyAlignment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/>
    </xf>
    <xf numFmtId="49" fontId="10" fillId="0" borderId="10" xfId="1" applyNumberFormat="1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/>
    </xf>
  </cellXfs>
  <cellStyles count="8">
    <cellStyle name="Обычный" xfId="0" builtinId="0"/>
    <cellStyle name="Обычный 2" xfId="3" xr:uid="{D97CA31D-57BC-4019-AD85-C056A257C359}"/>
    <cellStyle name="Обычный 2 2" xfId="4" xr:uid="{D06CE344-8B9E-4257-A253-43DC73548554}"/>
    <cellStyle name="Обычный 2 2 2" xfId="6" xr:uid="{C611C3B3-96D5-4780-8825-83D610A5B886}"/>
    <cellStyle name="Обычный 3" xfId="2" xr:uid="{53FCA5A4-F379-4B53-8CC5-A1393DB3B4B1}"/>
    <cellStyle name="Обычный 4" xfId="1" xr:uid="{FA50A0B6-9655-4814-9E29-C5270736F303}"/>
    <cellStyle name="Финансовый 2" xfId="5" xr:uid="{72612DF8-B237-41D2-AF41-CC8463F20FD3}"/>
    <cellStyle name="Финансовый 3" xfId="7" xr:uid="{D25A78E7-E23D-4BAA-B946-50499476C8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0DE14-E2C9-466C-98CD-E0F26B602711}">
  <sheetPr>
    <tabColor rgb="FF92D050"/>
  </sheetPr>
  <dimension ref="A1:IW51"/>
  <sheetViews>
    <sheetView view="pageBreakPreview" topLeftCell="A34" zoomScaleNormal="100" zoomScaleSheetLayoutView="100" workbookViewId="0">
      <selection activeCell="A15" sqref="A15:D15"/>
    </sheetView>
  </sheetViews>
  <sheetFormatPr defaultColWidth="9.109375" defaultRowHeight="15.6" x14ac:dyDescent="0.3"/>
  <cols>
    <col min="1" max="1" width="7" style="86" customWidth="1"/>
    <col min="2" max="2" width="42.6640625" style="86" customWidth="1"/>
    <col min="3" max="3" width="15.33203125" style="86" customWidth="1"/>
    <col min="4" max="4" width="19" style="86" customWidth="1"/>
    <col min="5" max="5" width="30" style="86" customWidth="1"/>
    <col min="6" max="6" width="24" style="86" customWidth="1"/>
    <col min="7" max="7" width="18.33203125" style="181" customWidth="1"/>
    <col min="8" max="8" width="15.88671875" style="97" customWidth="1"/>
    <col min="9" max="9" width="17.109375" style="97" customWidth="1"/>
    <col min="10" max="12" width="18.33203125" style="97" customWidth="1"/>
    <col min="13" max="13" width="15.88671875" style="77" customWidth="1"/>
    <col min="14" max="14" width="20.6640625" style="77" customWidth="1"/>
    <col min="15" max="15" width="11.6640625" style="77" customWidth="1"/>
    <col min="16" max="16384" width="9.109375" style="77"/>
  </cols>
  <sheetData>
    <row r="1" spans="1:257" x14ac:dyDescent="0.3">
      <c r="A1" s="75"/>
      <c r="B1" s="75"/>
      <c r="C1" s="75"/>
      <c r="D1" s="187" t="s">
        <v>133</v>
      </c>
      <c r="E1" s="187"/>
      <c r="F1" s="187"/>
      <c r="G1" s="76"/>
      <c r="H1" s="76"/>
      <c r="I1" s="76"/>
      <c r="J1" s="76"/>
      <c r="K1" s="76"/>
      <c r="L1" s="76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  <c r="CP1" s="75"/>
      <c r="CQ1" s="75"/>
      <c r="CR1" s="75"/>
      <c r="CS1" s="75"/>
      <c r="CT1" s="75"/>
      <c r="CU1" s="75"/>
      <c r="CV1" s="75"/>
      <c r="CW1" s="75"/>
      <c r="CX1" s="75"/>
      <c r="CY1" s="75"/>
      <c r="CZ1" s="75"/>
      <c r="DA1" s="75"/>
      <c r="DB1" s="75"/>
      <c r="DC1" s="75"/>
      <c r="DD1" s="75"/>
      <c r="DE1" s="75"/>
      <c r="DF1" s="75"/>
      <c r="DG1" s="75"/>
      <c r="DH1" s="75"/>
      <c r="DI1" s="75"/>
      <c r="DJ1" s="75"/>
      <c r="DK1" s="75"/>
      <c r="DL1" s="75"/>
      <c r="DM1" s="75"/>
      <c r="DN1" s="75"/>
      <c r="DO1" s="75"/>
      <c r="DP1" s="75"/>
      <c r="DQ1" s="75"/>
      <c r="DR1" s="75"/>
      <c r="DS1" s="75"/>
      <c r="DT1" s="75"/>
      <c r="DU1" s="75"/>
      <c r="DV1" s="75"/>
      <c r="DW1" s="75"/>
      <c r="DX1" s="75"/>
      <c r="DY1" s="75"/>
      <c r="DZ1" s="75"/>
      <c r="EA1" s="75"/>
      <c r="EB1" s="75"/>
      <c r="EC1" s="75"/>
      <c r="ED1" s="75"/>
      <c r="EE1" s="75"/>
      <c r="EF1" s="75"/>
      <c r="EG1" s="75"/>
      <c r="EH1" s="75"/>
      <c r="EI1" s="75"/>
      <c r="EJ1" s="75"/>
      <c r="EK1" s="75"/>
      <c r="EL1" s="75"/>
      <c r="EM1" s="75"/>
      <c r="EN1" s="75"/>
      <c r="EO1" s="75"/>
      <c r="EP1" s="75"/>
      <c r="EQ1" s="75"/>
      <c r="ER1" s="75"/>
      <c r="ES1" s="75"/>
      <c r="ET1" s="75"/>
      <c r="EU1" s="75"/>
      <c r="EV1" s="75"/>
      <c r="EW1" s="75"/>
      <c r="EX1" s="75"/>
      <c r="EY1" s="75"/>
      <c r="EZ1" s="75"/>
      <c r="FA1" s="75"/>
      <c r="FB1" s="75"/>
      <c r="FC1" s="75"/>
      <c r="FD1" s="75"/>
      <c r="FE1" s="75"/>
      <c r="FF1" s="75"/>
      <c r="FG1" s="75"/>
      <c r="FH1" s="75"/>
      <c r="FI1" s="75"/>
      <c r="FJ1" s="75"/>
      <c r="FK1" s="75"/>
      <c r="FL1" s="75"/>
      <c r="FM1" s="75"/>
      <c r="FN1" s="75"/>
      <c r="FO1" s="75"/>
      <c r="FP1" s="75"/>
      <c r="FQ1" s="75"/>
      <c r="FR1" s="75"/>
      <c r="FS1" s="75"/>
      <c r="FT1" s="75"/>
      <c r="FU1" s="75"/>
      <c r="FV1" s="75"/>
      <c r="FW1" s="75"/>
      <c r="FX1" s="75"/>
      <c r="FY1" s="75"/>
      <c r="FZ1" s="75"/>
      <c r="GA1" s="75"/>
      <c r="GB1" s="75"/>
      <c r="GC1" s="75"/>
      <c r="GD1" s="75"/>
      <c r="GE1" s="75"/>
      <c r="GF1" s="75"/>
      <c r="GG1" s="75"/>
      <c r="GH1" s="75"/>
      <c r="GI1" s="75"/>
      <c r="GJ1" s="75"/>
      <c r="GK1" s="75"/>
      <c r="GL1" s="75"/>
      <c r="GM1" s="75"/>
      <c r="GN1" s="75"/>
      <c r="GO1" s="75"/>
      <c r="GP1" s="75"/>
      <c r="GQ1" s="75"/>
      <c r="GR1" s="75"/>
      <c r="GS1" s="75"/>
      <c r="GT1" s="75"/>
      <c r="GU1" s="75"/>
      <c r="GV1" s="75"/>
      <c r="GW1" s="75"/>
      <c r="GX1" s="75"/>
      <c r="GY1" s="75"/>
      <c r="GZ1" s="75"/>
      <c r="HA1" s="75"/>
      <c r="HB1" s="75"/>
      <c r="HC1" s="75"/>
      <c r="HD1" s="75"/>
      <c r="HE1" s="75"/>
      <c r="HF1" s="75"/>
      <c r="HG1" s="75"/>
      <c r="HH1" s="75"/>
      <c r="HI1" s="75"/>
      <c r="HJ1" s="75"/>
      <c r="HK1" s="75"/>
      <c r="HL1" s="75"/>
      <c r="HM1" s="75"/>
      <c r="HN1" s="75"/>
      <c r="HO1" s="75"/>
      <c r="HP1" s="75"/>
      <c r="HQ1" s="75"/>
      <c r="HR1" s="75"/>
      <c r="HS1" s="75"/>
      <c r="HT1" s="75"/>
      <c r="HU1" s="75"/>
      <c r="HV1" s="75"/>
      <c r="HW1" s="75"/>
      <c r="HX1" s="75"/>
      <c r="HY1" s="75"/>
      <c r="HZ1" s="75"/>
      <c r="IA1" s="75"/>
      <c r="IB1" s="75"/>
      <c r="IC1" s="75"/>
      <c r="ID1" s="75"/>
      <c r="IE1" s="75"/>
      <c r="IF1" s="75"/>
      <c r="IG1" s="75"/>
      <c r="IH1" s="75"/>
      <c r="II1" s="75"/>
      <c r="IJ1" s="75"/>
      <c r="IK1" s="75"/>
      <c r="IL1" s="75"/>
      <c r="IM1" s="75"/>
      <c r="IN1" s="75"/>
      <c r="IO1" s="75"/>
      <c r="IP1" s="75"/>
      <c r="IQ1" s="75"/>
      <c r="IR1" s="75"/>
      <c r="IS1" s="75"/>
      <c r="IT1" s="75"/>
      <c r="IU1" s="75"/>
      <c r="IV1" s="75"/>
      <c r="IW1" s="75"/>
    </row>
    <row r="2" spans="1:257" x14ac:dyDescent="0.3">
      <c r="A2" s="75"/>
      <c r="B2" s="75"/>
      <c r="C2" s="75"/>
      <c r="D2" s="187" t="s">
        <v>134</v>
      </c>
      <c r="E2" s="187"/>
      <c r="F2" s="187"/>
      <c r="G2" s="76"/>
      <c r="H2" s="76"/>
      <c r="I2" s="76"/>
      <c r="J2" s="76"/>
      <c r="K2" s="76"/>
      <c r="L2" s="76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75"/>
      <c r="BX2" s="75"/>
      <c r="BY2" s="75"/>
      <c r="BZ2" s="75"/>
      <c r="CA2" s="75"/>
      <c r="CB2" s="75"/>
      <c r="CC2" s="75"/>
      <c r="CD2" s="75"/>
      <c r="CE2" s="75"/>
      <c r="CF2" s="75"/>
      <c r="CG2" s="75"/>
      <c r="CH2" s="75"/>
      <c r="CI2" s="75"/>
      <c r="CJ2" s="75"/>
      <c r="CK2" s="75"/>
      <c r="CL2" s="75"/>
      <c r="CM2" s="75"/>
      <c r="CN2" s="75"/>
      <c r="CO2" s="75"/>
      <c r="CP2" s="75"/>
      <c r="CQ2" s="75"/>
      <c r="CR2" s="75"/>
      <c r="CS2" s="75"/>
      <c r="CT2" s="75"/>
      <c r="CU2" s="75"/>
      <c r="CV2" s="75"/>
      <c r="CW2" s="75"/>
      <c r="CX2" s="75"/>
      <c r="CY2" s="75"/>
      <c r="CZ2" s="75"/>
      <c r="DA2" s="75"/>
      <c r="DB2" s="75"/>
      <c r="DC2" s="75"/>
      <c r="DD2" s="75"/>
      <c r="DE2" s="75"/>
      <c r="DF2" s="75"/>
      <c r="DG2" s="75"/>
      <c r="DH2" s="75"/>
      <c r="DI2" s="75"/>
      <c r="DJ2" s="75"/>
      <c r="DK2" s="75"/>
      <c r="DL2" s="75"/>
      <c r="DM2" s="75"/>
      <c r="DN2" s="75"/>
      <c r="DO2" s="75"/>
      <c r="DP2" s="75"/>
      <c r="DQ2" s="75"/>
      <c r="DR2" s="75"/>
      <c r="DS2" s="75"/>
      <c r="DT2" s="75"/>
      <c r="DU2" s="75"/>
      <c r="DV2" s="75"/>
      <c r="DW2" s="75"/>
      <c r="DX2" s="75"/>
      <c r="DY2" s="75"/>
      <c r="DZ2" s="75"/>
      <c r="EA2" s="75"/>
      <c r="EB2" s="75"/>
      <c r="EC2" s="75"/>
      <c r="ED2" s="75"/>
      <c r="EE2" s="75"/>
      <c r="EF2" s="75"/>
      <c r="EG2" s="75"/>
      <c r="EH2" s="75"/>
      <c r="EI2" s="75"/>
      <c r="EJ2" s="75"/>
      <c r="EK2" s="75"/>
      <c r="EL2" s="75"/>
      <c r="EM2" s="75"/>
      <c r="EN2" s="75"/>
      <c r="EO2" s="75"/>
      <c r="EP2" s="75"/>
      <c r="EQ2" s="75"/>
      <c r="ER2" s="75"/>
      <c r="ES2" s="75"/>
      <c r="ET2" s="75"/>
      <c r="EU2" s="75"/>
      <c r="EV2" s="75"/>
      <c r="EW2" s="75"/>
      <c r="EX2" s="75"/>
      <c r="EY2" s="75"/>
      <c r="EZ2" s="75"/>
      <c r="FA2" s="75"/>
      <c r="FB2" s="75"/>
      <c r="FC2" s="75"/>
      <c r="FD2" s="75"/>
      <c r="FE2" s="75"/>
      <c r="FF2" s="75"/>
      <c r="FG2" s="75"/>
      <c r="FH2" s="75"/>
      <c r="FI2" s="75"/>
      <c r="FJ2" s="75"/>
      <c r="FK2" s="75"/>
      <c r="FL2" s="75"/>
      <c r="FM2" s="75"/>
      <c r="FN2" s="75"/>
      <c r="FO2" s="75"/>
      <c r="FP2" s="75"/>
      <c r="FQ2" s="75"/>
      <c r="FR2" s="75"/>
      <c r="FS2" s="75"/>
      <c r="FT2" s="75"/>
      <c r="FU2" s="75"/>
      <c r="FV2" s="75"/>
      <c r="FW2" s="75"/>
      <c r="FX2" s="75"/>
      <c r="FY2" s="75"/>
      <c r="FZ2" s="75"/>
      <c r="GA2" s="75"/>
      <c r="GB2" s="75"/>
      <c r="GC2" s="75"/>
      <c r="GD2" s="75"/>
      <c r="GE2" s="75"/>
      <c r="GF2" s="75"/>
      <c r="GG2" s="75"/>
      <c r="GH2" s="75"/>
      <c r="GI2" s="75"/>
      <c r="GJ2" s="75"/>
      <c r="GK2" s="75"/>
      <c r="GL2" s="75"/>
      <c r="GM2" s="75"/>
      <c r="GN2" s="75"/>
      <c r="GO2" s="75"/>
      <c r="GP2" s="75"/>
      <c r="GQ2" s="75"/>
      <c r="GR2" s="75"/>
      <c r="GS2" s="75"/>
      <c r="GT2" s="75"/>
      <c r="GU2" s="75"/>
      <c r="GV2" s="75"/>
      <c r="GW2" s="75"/>
      <c r="GX2" s="75"/>
      <c r="GY2" s="75"/>
      <c r="GZ2" s="75"/>
      <c r="HA2" s="75"/>
      <c r="HB2" s="75"/>
      <c r="HC2" s="75"/>
      <c r="HD2" s="75"/>
      <c r="HE2" s="75"/>
      <c r="HF2" s="75"/>
      <c r="HG2" s="75"/>
      <c r="HH2" s="75"/>
      <c r="HI2" s="75"/>
      <c r="HJ2" s="75"/>
      <c r="HK2" s="75"/>
      <c r="HL2" s="75"/>
      <c r="HM2" s="75"/>
      <c r="HN2" s="75"/>
      <c r="HO2" s="75"/>
      <c r="HP2" s="75"/>
      <c r="HQ2" s="75"/>
      <c r="HR2" s="75"/>
      <c r="HS2" s="75"/>
      <c r="HT2" s="75"/>
      <c r="HU2" s="75"/>
      <c r="HV2" s="75"/>
      <c r="HW2" s="75"/>
      <c r="HX2" s="75"/>
      <c r="HY2" s="75"/>
      <c r="HZ2" s="75"/>
      <c r="IA2" s="75"/>
      <c r="IB2" s="75"/>
      <c r="IC2" s="75"/>
      <c r="ID2" s="75"/>
      <c r="IE2" s="75"/>
      <c r="IF2" s="75"/>
      <c r="IG2" s="75"/>
      <c r="IH2" s="75"/>
      <c r="II2" s="75"/>
      <c r="IJ2" s="75"/>
      <c r="IK2" s="75"/>
      <c r="IL2" s="75"/>
      <c r="IM2" s="75"/>
      <c r="IN2" s="75"/>
      <c r="IO2" s="75"/>
      <c r="IP2" s="75"/>
      <c r="IQ2" s="75"/>
      <c r="IR2" s="75"/>
      <c r="IS2" s="75"/>
      <c r="IT2" s="75"/>
      <c r="IU2" s="75"/>
      <c r="IV2" s="75"/>
      <c r="IW2" s="75"/>
    </row>
    <row r="3" spans="1:257" x14ac:dyDescent="0.3">
      <c r="A3" s="75"/>
      <c r="B3" s="75"/>
      <c r="C3" s="75"/>
      <c r="D3" s="187" t="s">
        <v>135</v>
      </c>
      <c r="E3" s="187"/>
      <c r="F3" s="187"/>
      <c r="G3" s="76"/>
      <c r="H3" s="76"/>
      <c r="I3" s="76"/>
      <c r="J3" s="76"/>
      <c r="K3" s="76"/>
      <c r="L3" s="76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5"/>
      <c r="FC3" s="75"/>
      <c r="FD3" s="75"/>
      <c r="FE3" s="75"/>
      <c r="FF3" s="75"/>
      <c r="FG3" s="75"/>
      <c r="FH3" s="75"/>
      <c r="FI3" s="75"/>
      <c r="FJ3" s="75"/>
      <c r="FK3" s="75"/>
      <c r="FL3" s="75"/>
      <c r="FM3" s="75"/>
      <c r="FN3" s="75"/>
      <c r="FO3" s="75"/>
      <c r="FP3" s="75"/>
      <c r="FQ3" s="75"/>
      <c r="FR3" s="75"/>
      <c r="FS3" s="75"/>
      <c r="FT3" s="75"/>
      <c r="FU3" s="75"/>
      <c r="FV3" s="75"/>
      <c r="FW3" s="75"/>
      <c r="FX3" s="75"/>
      <c r="FY3" s="75"/>
      <c r="FZ3" s="75"/>
      <c r="GA3" s="75"/>
      <c r="GB3" s="75"/>
      <c r="GC3" s="75"/>
      <c r="GD3" s="75"/>
      <c r="GE3" s="75"/>
      <c r="GF3" s="75"/>
      <c r="GG3" s="75"/>
      <c r="GH3" s="75"/>
      <c r="GI3" s="75"/>
      <c r="GJ3" s="75"/>
      <c r="GK3" s="75"/>
      <c r="GL3" s="75"/>
      <c r="GM3" s="75"/>
      <c r="GN3" s="75"/>
      <c r="GO3" s="75"/>
      <c r="GP3" s="75"/>
      <c r="GQ3" s="75"/>
      <c r="GR3" s="75"/>
      <c r="GS3" s="75"/>
      <c r="GT3" s="75"/>
      <c r="GU3" s="75"/>
      <c r="GV3" s="75"/>
      <c r="GW3" s="75"/>
      <c r="GX3" s="75"/>
      <c r="GY3" s="75"/>
      <c r="GZ3" s="75"/>
      <c r="HA3" s="75"/>
      <c r="HB3" s="75"/>
      <c r="HC3" s="75"/>
      <c r="HD3" s="75"/>
      <c r="HE3" s="75"/>
      <c r="HF3" s="75"/>
      <c r="HG3" s="75"/>
      <c r="HH3" s="75"/>
      <c r="HI3" s="75"/>
      <c r="HJ3" s="75"/>
      <c r="HK3" s="75"/>
      <c r="HL3" s="75"/>
      <c r="HM3" s="75"/>
      <c r="HN3" s="75"/>
      <c r="HO3" s="75"/>
      <c r="HP3" s="75"/>
      <c r="HQ3" s="75"/>
      <c r="HR3" s="75"/>
      <c r="HS3" s="75"/>
      <c r="HT3" s="75"/>
      <c r="HU3" s="75"/>
      <c r="HV3" s="75"/>
      <c r="HW3" s="75"/>
      <c r="HX3" s="75"/>
      <c r="HY3" s="75"/>
      <c r="HZ3" s="75"/>
      <c r="IA3" s="75"/>
      <c r="IB3" s="75"/>
      <c r="IC3" s="75"/>
      <c r="ID3" s="75"/>
      <c r="IE3" s="75"/>
      <c r="IF3" s="75"/>
      <c r="IG3" s="75"/>
      <c r="IH3" s="75"/>
      <c r="II3" s="75"/>
      <c r="IJ3" s="75"/>
      <c r="IK3" s="75"/>
      <c r="IL3" s="75"/>
      <c r="IM3" s="75"/>
      <c r="IN3" s="75"/>
      <c r="IO3" s="75"/>
      <c r="IP3" s="75"/>
      <c r="IQ3" s="75"/>
      <c r="IR3" s="75"/>
      <c r="IS3" s="75"/>
      <c r="IT3" s="75"/>
      <c r="IU3" s="75"/>
      <c r="IV3" s="75"/>
      <c r="IW3" s="75"/>
    </row>
    <row r="5" spans="1:257" x14ac:dyDescent="0.3">
      <c r="A5" s="75"/>
      <c r="B5" s="75"/>
      <c r="C5" s="75"/>
      <c r="D5" s="75"/>
      <c r="E5" s="78" t="s">
        <v>1</v>
      </c>
      <c r="F5" s="79">
        <v>322001</v>
      </c>
      <c r="G5" s="76"/>
      <c r="H5" s="76"/>
      <c r="I5" s="76"/>
      <c r="J5" s="76"/>
      <c r="K5" s="76"/>
      <c r="L5" s="76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75"/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5"/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  <c r="IU5" s="75"/>
      <c r="IV5" s="75"/>
      <c r="IW5" s="75"/>
    </row>
    <row r="6" spans="1:257" ht="37.5" customHeight="1" x14ac:dyDescent="0.3">
      <c r="A6" s="188" t="s">
        <v>173</v>
      </c>
      <c r="B6" s="188"/>
      <c r="C6" s="188"/>
      <c r="D6" s="188"/>
      <c r="E6" s="78" t="s">
        <v>4</v>
      </c>
      <c r="F6" s="80">
        <v>16673706</v>
      </c>
      <c r="G6" s="76"/>
      <c r="H6" s="76"/>
      <c r="I6" s="76"/>
      <c r="J6" s="76"/>
      <c r="K6" s="76"/>
      <c r="L6" s="76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75"/>
      <c r="EL6" s="75"/>
      <c r="EM6" s="75"/>
      <c r="EN6" s="75"/>
      <c r="EO6" s="75"/>
      <c r="EP6" s="75"/>
      <c r="EQ6" s="75"/>
      <c r="ER6" s="75"/>
      <c r="ES6" s="75"/>
      <c r="ET6" s="75"/>
      <c r="EU6" s="75"/>
      <c r="EV6" s="75"/>
      <c r="EW6" s="75"/>
      <c r="EX6" s="75"/>
      <c r="EY6" s="75"/>
      <c r="EZ6" s="75"/>
      <c r="FA6" s="75"/>
      <c r="FB6" s="75"/>
      <c r="FC6" s="75"/>
      <c r="FD6" s="75"/>
      <c r="FE6" s="75"/>
      <c r="FF6" s="75"/>
      <c r="FG6" s="75"/>
      <c r="FH6" s="75"/>
      <c r="FI6" s="75"/>
      <c r="FJ6" s="75"/>
      <c r="FK6" s="75"/>
      <c r="FL6" s="75"/>
      <c r="FM6" s="75"/>
      <c r="FN6" s="75"/>
      <c r="FO6" s="75"/>
      <c r="FP6" s="75"/>
      <c r="FQ6" s="75"/>
      <c r="FR6" s="75"/>
      <c r="FS6" s="75"/>
      <c r="FT6" s="75"/>
      <c r="FU6" s="75"/>
      <c r="FV6" s="75"/>
      <c r="FW6" s="75"/>
      <c r="FX6" s="75"/>
      <c r="FY6" s="75"/>
      <c r="FZ6" s="75"/>
      <c r="GA6" s="75"/>
      <c r="GB6" s="75"/>
      <c r="GC6" s="75"/>
      <c r="GD6" s="75"/>
      <c r="GE6" s="75"/>
      <c r="GF6" s="75"/>
      <c r="GG6" s="75"/>
      <c r="GH6" s="75"/>
      <c r="GI6" s="75"/>
      <c r="GJ6" s="75"/>
      <c r="GK6" s="75"/>
      <c r="GL6" s="75"/>
      <c r="GM6" s="75"/>
      <c r="GN6" s="75"/>
      <c r="GO6" s="75"/>
      <c r="GP6" s="75"/>
      <c r="GQ6" s="75"/>
      <c r="GR6" s="75"/>
      <c r="GS6" s="75"/>
      <c r="GT6" s="75"/>
      <c r="GU6" s="75"/>
      <c r="GV6" s="75"/>
      <c r="GW6" s="75"/>
      <c r="GX6" s="75"/>
      <c r="GY6" s="75"/>
      <c r="GZ6" s="75"/>
      <c r="HA6" s="75"/>
      <c r="HB6" s="75"/>
      <c r="HC6" s="75"/>
      <c r="HD6" s="75"/>
      <c r="HE6" s="75"/>
      <c r="HF6" s="75"/>
      <c r="HG6" s="75"/>
      <c r="HH6" s="75"/>
      <c r="HI6" s="75"/>
      <c r="HJ6" s="75"/>
      <c r="HK6" s="75"/>
      <c r="HL6" s="75"/>
      <c r="HM6" s="75"/>
      <c r="HN6" s="75"/>
      <c r="HO6" s="75"/>
      <c r="HP6" s="75"/>
      <c r="HQ6" s="75"/>
      <c r="HR6" s="75"/>
      <c r="HS6" s="75"/>
      <c r="HT6" s="75"/>
      <c r="HU6" s="75"/>
      <c r="HV6" s="75"/>
      <c r="HW6" s="75"/>
      <c r="HX6" s="75"/>
      <c r="HY6" s="75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  <c r="IU6" s="75"/>
      <c r="IV6" s="75"/>
      <c r="IW6" s="75"/>
    </row>
    <row r="7" spans="1:257" x14ac:dyDescent="0.3">
      <c r="A7" s="188"/>
      <c r="B7" s="188"/>
      <c r="C7" s="188"/>
      <c r="D7" s="188"/>
      <c r="E7" s="78"/>
      <c r="F7" s="81"/>
      <c r="G7" s="76"/>
      <c r="H7" s="76"/>
      <c r="I7" s="76"/>
      <c r="J7" s="76"/>
      <c r="K7" s="76"/>
      <c r="L7" s="76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75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5"/>
      <c r="EO7" s="75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5"/>
      <c r="FF7" s="75"/>
      <c r="FG7" s="75"/>
      <c r="FH7" s="75"/>
      <c r="FI7" s="75"/>
      <c r="FJ7" s="75"/>
      <c r="FK7" s="75"/>
      <c r="FL7" s="75"/>
      <c r="FM7" s="75"/>
      <c r="FN7" s="75"/>
      <c r="FO7" s="75"/>
      <c r="FP7" s="75"/>
      <c r="FQ7" s="75"/>
      <c r="FR7" s="75"/>
      <c r="FS7" s="75"/>
      <c r="FT7" s="75"/>
      <c r="FU7" s="75"/>
      <c r="FV7" s="75"/>
      <c r="FW7" s="75"/>
      <c r="FX7" s="75"/>
      <c r="FY7" s="75"/>
      <c r="FZ7" s="75"/>
      <c r="GA7" s="75"/>
      <c r="GB7" s="75"/>
      <c r="GC7" s="75"/>
      <c r="GD7" s="75"/>
      <c r="GE7" s="75"/>
      <c r="GF7" s="75"/>
      <c r="GG7" s="75"/>
      <c r="GH7" s="75"/>
      <c r="GI7" s="75"/>
      <c r="GJ7" s="75"/>
      <c r="GK7" s="75"/>
      <c r="GL7" s="75"/>
      <c r="GM7" s="75"/>
      <c r="GN7" s="75"/>
      <c r="GO7" s="75"/>
      <c r="GP7" s="75"/>
      <c r="GQ7" s="75"/>
      <c r="GR7" s="75"/>
      <c r="GS7" s="75"/>
      <c r="GT7" s="75"/>
      <c r="GU7" s="75"/>
      <c r="GV7" s="75"/>
      <c r="GW7" s="75"/>
      <c r="GX7" s="75"/>
      <c r="GY7" s="75"/>
      <c r="GZ7" s="75"/>
      <c r="HA7" s="75"/>
      <c r="HB7" s="75"/>
      <c r="HC7" s="75"/>
      <c r="HD7" s="75"/>
      <c r="HE7" s="75"/>
      <c r="HF7" s="75"/>
      <c r="HG7" s="75"/>
      <c r="HH7" s="75"/>
      <c r="HI7" s="75"/>
      <c r="HJ7" s="75"/>
      <c r="HK7" s="75"/>
      <c r="HL7" s="75"/>
      <c r="HM7" s="75"/>
      <c r="HN7" s="75"/>
      <c r="HO7" s="75"/>
      <c r="HP7" s="75"/>
      <c r="HQ7" s="75"/>
      <c r="HR7" s="75"/>
      <c r="HS7" s="75"/>
      <c r="HT7" s="75"/>
      <c r="HU7" s="75"/>
      <c r="HV7" s="75"/>
      <c r="HW7" s="75"/>
      <c r="HX7" s="75"/>
      <c r="HY7" s="75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  <c r="IU7" s="75"/>
      <c r="IV7" s="75"/>
      <c r="IW7" s="75"/>
    </row>
    <row r="8" spans="1:257" x14ac:dyDescent="0.25">
      <c r="A8" s="188" t="s">
        <v>172</v>
      </c>
      <c r="B8" s="188"/>
      <c r="C8" s="188"/>
      <c r="D8" s="188"/>
      <c r="E8" s="82" t="s">
        <v>4</v>
      </c>
      <c r="F8" s="83">
        <v>58306175</v>
      </c>
      <c r="G8" s="76"/>
      <c r="H8" s="76"/>
      <c r="I8" s="76"/>
      <c r="J8" s="76"/>
      <c r="K8" s="76"/>
      <c r="L8" s="76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75"/>
      <c r="EH8" s="75"/>
      <c r="EI8" s="75"/>
      <c r="EJ8" s="75"/>
      <c r="EK8" s="75"/>
      <c r="EL8" s="75"/>
      <c r="EM8" s="75"/>
      <c r="EN8" s="75"/>
      <c r="EO8" s="75"/>
      <c r="EP8" s="75"/>
      <c r="EQ8" s="75"/>
      <c r="ER8" s="75"/>
      <c r="ES8" s="75"/>
      <c r="ET8" s="75"/>
      <c r="EU8" s="75"/>
      <c r="EV8" s="75"/>
      <c r="EW8" s="75"/>
      <c r="EX8" s="75"/>
      <c r="EY8" s="75"/>
      <c r="EZ8" s="75"/>
      <c r="FA8" s="75"/>
      <c r="FB8" s="75"/>
      <c r="FC8" s="75"/>
      <c r="FD8" s="75"/>
      <c r="FE8" s="75"/>
      <c r="FF8" s="75"/>
      <c r="FG8" s="75"/>
      <c r="FH8" s="75"/>
      <c r="FI8" s="75"/>
      <c r="FJ8" s="75"/>
      <c r="FK8" s="75"/>
      <c r="FL8" s="75"/>
      <c r="FM8" s="75"/>
      <c r="FN8" s="75"/>
      <c r="FO8" s="75"/>
      <c r="FP8" s="75"/>
      <c r="FQ8" s="75"/>
      <c r="FR8" s="75"/>
      <c r="FS8" s="75"/>
      <c r="FT8" s="75"/>
      <c r="FU8" s="75"/>
      <c r="FV8" s="75"/>
      <c r="FW8" s="75"/>
      <c r="FX8" s="75"/>
      <c r="FY8" s="75"/>
      <c r="FZ8" s="75"/>
      <c r="GA8" s="75"/>
      <c r="GB8" s="75"/>
      <c r="GC8" s="75"/>
      <c r="GD8" s="75"/>
      <c r="GE8" s="75"/>
      <c r="GF8" s="75"/>
      <c r="GG8" s="75"/>
      <c r="GH8" s="75"/>
      <c r="GI8" s="75"/>
      <c r="GJ8" s="75"/>
      <c r="GK8" s="75"/>
      <c r="GL8" s="75"/>
      <c r="GM8" s="75"/>
      <c r="GN8" s="75"/>
      <c r="GO8" s="75"/>
      <c r="GP8" s="75"/>
      <c r="GQ8" s="75"/>
      <c r="GR8" s="75"/>
      <c r="GS8" s="75"/>
      <c r="GT8" s="75"/>
      <c r="GU8" s="75"/>
      <c r="GV8" s="75"/>
      <c r="GW8" s="75"/>
      <c r="GX8" s="75"/>
      <c r="GY8" s="75"/>
      <c r="GZ8" s="75"/>
      <c r="HA8" s="75"/>
      <c r="HB8" s="75"/>
      <c r="HC8" s="75"/>
      <c r="HD8" s="75"/>
      <c r="HE8" s="75"/>
      <c r="HF8" s="75"/>
      <c r="HG8" s="75"/>
      <c r="HH8" s="75"/>
      <c r="HI8" s="75"/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  <c r="IU8" s="75"/>
      <c r="IV8" s="75"/>
      <c r="IW8" s="75"/>
    </row>
    <row r="9" spans="1:257" ht="31.5" customHeight="1" x14ac:dyDescent="0.3">
      <c r="A9" s="188"/>
      <c r="B9" s="188"/>
      <c r="C9" s="188"/>
      <c r="D9" s="188"/>
      <c r="E9" s="84" t="s">
        <v>136</v>
      </c>
      <c r="F9" s="81"/>
      <c r="G9" s="76"/>
      <c r="H9" s="76"/>
      <c r="I9" s="76"/>
      <c r="J9" s="76"/>
      <c r="K9" s="76"/>
      <c r="L9" s="76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75"/>
      <c r="CP9" s="75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75"/>
      <c r="DZ9" s="75"/>
      <c r="EA9" s="75"/>
      <c r="EB9" s="75"/>
      <c r="EC9" s="75"/>
      <c r="ED9" s="75"/>
      <c r="EE9" s="75"/>
      <c r="EF9" s="75"/>
      <c r="EG9" s="75"/>
      <c r="EH9" s="75"/>
      <c r="EI9" s="75"/>
      <c r="EJ9" s="75"/>
      <c r="EK9" s="75"/>
      <c r="EL9" s="75"/>
      <c r="EM9" s="75"/>
      <c r="EN9" s="75"/>
      <c r="EO9" s="75"/>
      <c r="EP9" s="75"/>
      <c r="EQ9" s="75"/>
      <c r="ER9" s="75"/>
      <c r="ES9" s="75"/>
      <c r="ET9" s="75"/>
      <c r="EU9" s="75"/>
      <c r="EV9" s="75"/>
      <c r="EW9" s="75"/>
      <c r="EX9" s="75"/>
      <c r="EY9" s="75"/>
      <c r="EZ9" s="75"/>
      <c r="FA9" s="75"/>
      <c r="FB9" s="75"/>
      <c r="FC9" s="75"/>
      <c r="FD9" s="75"/>
      <c r="FE9" s="75"/>
      <c r="FF9" s="75"/>
      <c r="FG9" s="75"/>
      <c r="FH9" s="75"/>
      <c r="FI9" s="75"/>
      <c r="FJ9" s="75"/>
      <c r="FK9" s="75"/>
      <c r="FL9" s="75"/>
      <c r="FM9" s="75"/>
      <c r="FN9" s="75"/>
      <c r="FO9" s="75"/>
      <c r="FP9" s="75"/>
      <c r="FQ9" s="75"/>
      <c r="FR9" s="75"/>
      <c r="FS9" s="75"/>
      <c r="FT9" s="75"/>
      <c r="FU9" s="75"/>
      <c r="FV9" s="75"/>
      <c r="FW9" s="75"/>
      <c r="FX9" s="75"/>
      <c r="FY9" s="75"/>
      <c r="FZ9" s="75"/>
      <c r="GA9" s="75"/>
      <c r="GB9" s="75"/>
      <c r="GC9" s="75"/>
      <c r="GD9" s="75"/>
      <c r="GE9" s="75"/>
      <c r="GF9" s="75"/>
      <c r="GG9" s="75"/>
      <c r="GH9" s="75"/>
      <c r="GI9" s="75"/>
      <c r="GJ9" s="75"/>
      <c r="GK9" s="75"/>
      <c r="GL9" s="75"/>
      <c r="GM9" s="75"/>
      <c r="GN9" s="75"/>
      <c r="GO9" s="75"/>
      <c r="GP9" s="75"/>
      <c r="GQ9" s="75"/>
      <c r="GR9" s="75"/>
      <c r="GS9" s="75"/>
      <c r="GT9" s="75"/>
      <c r="GU9" s="75"/>
      <c r="GV9" s="75"/>
      <c r="GW9" s="75"/>
      <c r="GX9" s="75"/>
      <c r="GY9" s="75"/>
      <c r="GZ9" s="75"/>
      <c r="HA9" s="75"/>
      <c r="HB9" s="75"/>
      <c r="HC9" s="75"/>
      <c r="HD9" s="75"/>
      <c r="HE9" s="75"/>
      <c r="HF9" s="75"/>
      <c r="HG9" s="75"/>
      <c r="HH9" s="75"/>
      <c r="HI9" s="75"/>
      <c r="HJ9" s="75"/>
      <c r="HK9" s="75"/>
      <c r="HL9" s="75"/>
      <c r="HM9" s="75"/>
      <c r="HN9" s="75"/>
      <c r="HO9" s="75"/>
      <c r="HP9" s="75"/>
      <c r="HQ9" s="75"/>
      <c r="HR9" s="75"/>
      <c r="HS9" s="75"/>
      <c r="HT9" s="75"/>
      <c r="HU9" s="75"/>
      <c r="HV9" s="75"/>
      <c r="HW9" s="75"/>
      <c r="HX9" s="75"/>
      <c r="HY9" s="75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  <c r="IU9" s="75"/>
      <c r="IV9" s="75"/>
      <c r="IW9" s="75"/>
    </row>
    <row r="10" spans="1:257" x14ac:dyDescent="0.3">
      <c r="A10" s="85"/>
      <c r="B10" s="85"/>
      <c r="C10" s="85"/>
      <c r="D10" s="85"/>
      <c r="F10" s="81"/>
      <c r="G10" s="76"/>
      <c r="H10" s="76"/>
      <c r="I10" s="76"/>
      <c r="J10" s="76"/>
      <c r="K10" s="76"/>
      <c r="L10" s="76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75"/>
      <c r="DZ10" s="75"/>
      <c r="EA10" s="75"/>
      <c r="EB10" s="75"/>
      <c r="EC10" s="75"/>
      <c r="ED10" s="75"/>
      <c r="EE10" s="75"/>
      <c r="EF10" s="75"/>
      <c r="EG10" s="75"/>
      <c r="EH10" s="75"/>
      <c r="EI10" s="75"/>
      <c r="EJ10" s="75"/>
      <c r="EK10" s="75"/>
      <c r="EL10" s="75"/>
      <c r="EM10" s="75"/>
      <c r="EN10" s="75"/>
      <c r="EO10" s="75"/>
      <c r="EP10" s="75"/>
      <c r="EQ10" s="75"/>
      <c r="ER10" s="75"/>
      <c r="ES10" s="75"/>
      <c r="ET10" s="75"/>
      <c r="EU10" s="75"/>
      <c r="EV10" s="75"/>
      <c r="EW10" s="75"/>
      <c r="EX10" s="75"/>
      <c r="EY10" s="75"/>
      <c r="EZ10" s="75"/>
      <c r="FA10" s="75"/>
      <c r="FB10" s="75"/>
      <c r="FC10" s="75"/>
      <c r="FD10" s="75"/>
      <c r="FE10" s="75"/>
      <c r="FF10" s="75"/>
      <c r="FG10" s="75"/>
      <c r="FH10" s="75"/>
      <c r="FI10" s="75"/>
      <c r="FJ10" s="75"/>
      <c r="FK10" s="75"/>
      <c r="FL10" s="75"/>
      <c r="FM10" s="75"/>
      <c r="FN10" s="75"/>
      <c r="FO10" s="75"/>
      <c r="FP10" s="75"/>
      <c r="FQ10" s="75"/>
      <c r="FR10" s="75"/>
      <c r="FS10" s="75"/>
      <c r="FT10" s="75"/>
      <c r="FU10" s="75"/>
      <c r="FV10" s="75"/>
      <c r="FW10" s="75"/>
      <c r="FX10" s="75"/>
      <c r="FY10" s="75"/>
      <c r="FZ10" s="75"/>
      <c r="GA10" s="75"/>
      <c r="GB10" s="75"/>
      <c r="GC10" s="75"/>
      <c r="GD10" s="75"/>
      <c r="GE10" s="75"/>
      <c r="GF10" s="75"/>
      <c r="GG10" s="75"/>
      <c r="GH10" s="75"/>
      <c r="GI10" s="75"/>
      <c r="GJ10" s="75"/>
      <c r="GK10" s="75"/>
      <c r="GL10" s="75"/>
      <c r="GM10" s="75"/>
      <c r="GN10" s="75"/>
      <c r="GO10" s="75"/>
      <c r="GP10" s="75"/>
      <c r="GQ10" s="75"/>
      <c r="GR10" s="75"/>
      <c r="GS10" s="75"/>
      <c r="GT10" s="75"/>
      <c r="GU10" s="75"/>
      <c r="GV10" s="75"/>
      <c r="GW10" s="75"/>
      <c r="GX10" s="75"/>
      <c r="GY10" s="75"/>
      <c r="GZ10" s="75"/>
      <c r="HA10" s="75"/>
      <c r="HB10" s="75"/>
      <c r="HC10" s="75"/>
      <c r="HD10" s="75"/>
      <c r="HE10" s="75"/>
      <c r="HF10" s="75"/>
      <c r="HG10" s="75"/>
      <c r="HH10" s="75"/>
      <c r="HI10" s="75"/>
      <c r="HJ10" s="75"/>
      <c r="HK10" s="75"/>
      <c r="HL10" s="75"/>
      <c r="HM10" s="75"/>
      <c r="HN10" s="75"/>
      <c r="HO10" s="75"/>
      <c r="HP10" s="75"/>
      <c r="HQ10" s="75"/>
      <c r="HR10" s="75"/>
      <c r="HS10" s="75"/>
      <c r="HT10" s="75"/>
      <c r="HU10" s="75"/>
      <c r="HV10" s="75"/>
      <c r="HW10" s="75"/>
      <c r="HX10" s="75"/>
      <c r="HY10" s="75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  <c r="IU10" s="75"/>
      <c r="IV10" s="75"/>
      <c r="IW10" s="75"/>
    </row>
    <row r="11" spans="1:257" ht="33" customHeight="1" x14ac:dyDescent="0.3">
      <c r="A11" s="186" t="s">
        <v>137</v>
      </c>
      <c r="B11" s="186"/>
      <c r="C11" s="186"/>
      <c r="D11" s="186"/>
      <c r="E11" s="87" t="s">
        <v>138</v>
      </c>
      <c r="F11" s="88" t="s">
        <v>174</v>
      </c>
      <c r="G11" s="76"/>
      <c r="H11" s="182" t="s">
        <v>177</v>
      </c>
      <c r="I11" s="184">
        <v>57170823</v>
      </c>
      <c r="J11" s="76"/>
      <c r="K11" s="76"/>
      <c r="L11" s="76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75"/>
      <c r="FD11" s="75"/>
      <c r="FE11" s="75"/>
      <c r="FF11" s="75"/>
      <c r="FG11" s="75"/>
      <c r="FH11" s="75"/>
      <c r="FI11" s="75"/>
      <c r="FJ11" s="75"/>
      <c r="FK11" s="75"/>
      <c r="FL11" s="75"/>
      <c r="FM11" s="75"/>
      <c r="FN11" s="75"/>
      <c r="FO11" s="75"/>
      <c r="FP11" s="75"/>
      <c r="FQ11" s="75"/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75"/>
      <c r="GG11" s="75"/>
      <c r="GH11" s="75"/>
      <c r="GI11" s="75"/>
      <c r="GJ11" s="75"/>
      <c r="GK11" s="75"/>
      <c r="GL11" s="75"/>
      <c r="GM11" s="75"/>
      <c r="GN11" s="75"/>
      <c r="GO11" s="75"/>
      <c r="GP11" s="75"/>
      <c r="GQ11" s="75"/>
      <c r="GR11" s="75"/>
      <c r="GS11" s="75"/>
      <c r="GT11" s="75"/>
      <c r="GU11" s="75"/>
      <c r="GV11" s="75"/>
      <c r="GW11" s="75"/>
      <c r="GX11" s="75"/>
      <c r="GY11" s="75"/>
      <c r="GZ11" s="75"/>
      <c r="HA11" s="75"/>
      <c r="HB11" s="75"/>
      <c r="HC11" s="75"/>
      <c r="HD11" s="75"/>
      <c r="HE11" s="75"/>
      <c r="HF11" s="75"/>
      <c r="HG11" s="75"/>
      <c r="HH11" s="75"/>
      <c r="HI11" s="75"/>
      <c r="HJ11" s="75"/>
      <c r="HK11" s="75"/>
      <c r="HL11" s="75"/>
      <c r="HM11" s="75"/>
      <c r="HN11" s="75"/>
      <c r="HO11" s="75"/>
      <c r="HP11" s="75"/>
      <c r="HQ11" s="75"/>
      <c r="HR11" s="75"/>
      <c r="HS11" s="75"/>
      <c r="HT11" s="75"/>
      <c r="HU11" s="75"/>
      <c r="HV11" s="75"/>
      <c r="HW11" s="75"/>
      <c r="HX11" s="75"/>
      <c r="HY11" s="75"/>
      <c r="HZ11" s="75"/>
      <c r="IA11" s="75"/>
      <c r="IB11" s="75"/>
      <c r="IC11" s="75"/>
      <c r="ID11" s="75"/>
      <c r="IE11" s="75"/>
      <c r="IF11" s="75"/>
      <c r="IG11" s="75"/>
      <c r="IH11" s="75"/>
      <c r="II11" s="75"/>
      <c r="IJ11" s="75"/>
      <c r="IK11" s="75"/>
      <c r="IL11" s="75"/>
      <c r="IM11" s="75"/>
      <c r="IN11" s="75"/>
      <c r="IO11" s="75"/>
      <c r="IP11" s="75"/>
      <c r="IQ11" s="75"/>
      <c r="IR11" s="75"/>
      <c r="IS11" s="75"/>
      <c r="IT11" s="75"/>
      <c r="IU11" s="75"/>
      <c r="IV11" s="75"/>
      <c r="IW11" s="75"/>
    </row>
    <row r="12" spans="1:257" ht="20.399999999999999" x14ac:dyDescent="0.3">
      <c r="A12" s="89"/>
      <c r="B12" s="89"/>
      <c r="C12" s="89"/>
      <c r="D12" s="89"/>
      <c r="E12" s="90" t="s">
        <v>17</v>
      </c>
      <c r="F12" s="88">
        <v>45782</v>
      </c>
      <c r="G12" s="76"/>
      <c r="H12" s="183" t="s">
        <v>178</v>
      </c>
      <c r="I12" s="184">
        <v>186438245.33000001</v>
      </c>
      <c r="J12" s="76"/>
      <c r="K12" s="76"/>
      <c r="L12" s="76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75"/>
      <c r="EH12" s="75"/>
      <c r="EI12" s="75"/>
      <c r="EJ12" s="75"/>
      <c r="EK12" s="75"/>
      <c r="EL12" s="75"/>
      <c r="EM12" s="75"/>
      <c r="EN12" s="75"/>
      <c r="EO12" s="75"/>
      <c r="EP12" s="75"/>
      <c r="EQ12" s="75"/>
      <c r="ER12" s="75"/>
      <c r="ES12" s="75"/>
      <c r="ET12" s="75"/>
      <c r="EU12" s="75"/>
      <c r="EV12" s="75"/>
      <c r="EW12" s="75"/>
      <c r="EX12" s="75"/>
      <c r="EY12" s="75"/>
      <c r="EZ12" s="75"/>
      <c r="FA12" s="75"/>
      <c r="FB12" s="75"/>
      <c r="FC12" s="75"/>
      <c r="FD12" s="75"/>
      <c r="FE12" s="75"/>
      <c r="FF12" s="75"/>
      <c r="FG12" s="75"/>
      <c r="FH12" s="75"/>
      <c r="FI12" s="75"/>
      <c r="FJ12" s="75"/>
      <c r="FK12" s="75"/>
      <c r="FL12" s="75"/>
      <c r="FM12" s="75"/>
      <c r="FN12" s="75"/>
      <c r="FO12" s="75"/>
      <c r="FP12" s="75"/>
      <c r="FQ12" s="75"/>
      <c r="FR12" s="75"/>
      <c r="FS12" s="75"/>
      <c r="FT12" s="75"/>
      <c r="FU12" s="75"/>
      <c r="FV12" s="75"/>
      <c r="FW12" s="75"/>
      <c r="FX12" s="75"/>
      <c r="FY12" s="75"/>
      <c r="FZ12" s="75"/>
      <c r="GA12" s="75"/>
      <c r="GB12" s="75"/>
      <c r="GC12" s="75"/>
      <c r="GD12" s="75"/>
      <c r="GE12" s="75"/>
      <c r="GF12" s="75"/>
      <c r="GG12" s="75"/>
      <c r="GH12" s="75"/>
      <c r="GI12" s="75"/>
      <c r="GJ12" s="75"/>
      <c r="GK12" s="75"/>
      <c r="GL12" s="75"/>
      <c r="GM12" s="75"/>
      <c r="GN12" s="75"/>
      <c r="GO12" s="75"/>
      <c r="GP12" s="75"/>
      <c r="GQ12" s="75"/>
      <c r="GR12" s="75"/>
      <c r="GS12" s="75"/>
      <c r="GT12" s="75"/>
      <c r="GU12" s="75"/>
      <c r="GV12" s="75"/>
      <c r="GW12" s="75"/>
      <c r="GX12" s="75"/>
      <c r="GY12" s="75"/>
      <c r="GZ12" s="75"/>
      <c r="HA12" s="75"/>
      <c r="HB12" s="75"/>
      <c r="HC12" s="75"/>
      <c r="HD12" s="75"/>
      <c r="HE12" s="75"/>
      <c r="HF12" s="75"/>
      <c r="HG12" s="75"/>
      <c r="HH12" s="75"/>
      <c r="HI12" s="75"/>
      <c r="HJ12" s="75"/>
      <c r="HK12" s="75"/>
      <c r="HL12" s="75"/>
      <c r="HM12" s="75"/>
      <c r="HN12" s="75"/>
      <c r="HO12" s="75"/>
      <c r="HP12" s="75"/>
      <c r="HQ12" s="75"/>
      <c r="HR12" s="75"/>
      <c r="HS12" s="75"/>
      <c r="HT12" s="75"/>
      <c r="HU12" s="75"/>
      <c r="HV12" s="75"/>
      <c r="HW12" s="75"/>
      <c r="HX12" s="75"/>
      <c r="HY12" s="75"/>
      <c r="HZ12" s="75"/>
      <c r="IA12" s="75"/>
      <c r="IB12" s="75"/>
      <c r="IC12" s="75"/>
      <c r="ID12" s="75"/>
      <c r="IE12" s="75"/>
      <c r="IF12" s="75"/>
      <c r="IG12" s="75"/>
      <c r="IH12" s="75"/>
      <c r="II12" s="75"/>
      <c r="IJ12" s="75"/>
      <c r="IK12" s="75"/>
      <c r="IL12" s="75"/>
      <c r="IM12" s="75"/>
      <c r="IN12" s="75"/>
      <c r="IO12" s="75"/>
      <c r="IP12" s="75"/>
      <c r="IQ12" s="75"/>
      <c r="IR12" s="75"/>
      <c r="IS12" s="75"/>
      <c r="IT12" s="75"/>
      <c r="IU12" s="75"/>
      <c r="IV12" s="75"/>
      <c r="IW12" s="75"/>
    </row>
    <row r="13" spans="1:257" ht="20.25" customHeight="1" x14ac:dyDescent="0.3">
      <c r="A13" s="89"/>
      <c r="B13" s="89"/>
      <c r="C13" s="89"/>
      <c r="D13" s="89"/>
      <c r="E13" s="87" t="s">
        <v>120</v>
      </c>
      <c r="F13" s="91">
        <v>1</v>
      </c>
      <c r="G13" s="76"/>
      <c r="H13" s="76"/>
      <c r="I13" s="185">
        <f>I11/I12</f>
        <v>0.30659999999999998</v>
      </c>
      <c r="J13" s="76"/>
      <c r="K13" s="76"/>
      <c r="L13" s="76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5"/>
      <c r="EH13" s="75"/>
      <c r="EI13" s="75"/>
      <c r="EJ13" s="75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75"/>
      <c r="FD13" s="75"/>
      <c r="FE13" s="75"/>
      <c r="FF13" s="75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5"/>
      <c r="FW13" s="75"/>
      <c r="FX13" s="75"/>
      <c r="FY13" s="75"/>
      <c r="FZ13" s="75"/>
      <c r="GA13" s="75"/>
      <c r="GB13" s="75"/>
      <c r="GC13" s="75"/>
      <c r="GD13" s="75"/>
      <c r="GE13" s="75"/>
      <c r="GF13" s="75"/>
      <c r="GG13" s="75"/>
      <c r="GH13" s="75"/>
      <c r="GI13" s="75"/>
      <c r="GJ13" s="75"/>
      <c r="GK13" s="75"/>
      <c r="GL13" s="75"/>
      <c r="GM13" s="75"/>
      <c r="GN13" s="75"/>
      <c r="GO13" s="75"/>
      <c r="GP13" s="75"/>
      <c r="GQ13" s="75"/>
      <c r="GR13" s="75"/>
      <c r="GS13" s="75"/>
      <c r="GT13" s="75"/>
      <c r="GU13" s="75"/>
      <c r="GV13" s="75"/>
      <c r="GW13" s="75"/>
      <c r="GX13" s="75"/>
      <c r="GY13" s="75"/>
      <c r="GZ13" s="75"/>
      <c r="HA13" s="75"/>
      <c r="HB13" s="75"/>
      <c r="HC13" s="75"/>
      <c r="HD13" s="75"/>
      <c r="HE13" s="75"/>
      <c r="HF13" s="75"/>
      <c r="HG13" s="75"/>
      <c r="HH13" s="75"/>
      <c r="HI13" s="75"/>
      <c r="HJ13" s="75"/>
      <c r="HK13" s="75"/>
      <c r="HL13" s="75"/>
      <c r="HM13" s="75"/>
      <c r="HN13" s="75"/>
      <c r="HO13" s="75"/>
      <c r="HP13" s="75"/>
      <c r="HQ13" s="75"/>
      <c r="HR13" s="75"/>
      <c r="HS13" s="75"/>
      <c r="HT13" s="75"/>
      <c r="HU13" s="75"/>
      <c r="HV13" s="75"/>
      <c r="HW13" s="75"/>
      <c r="HX13" s="75"/>
      <c r="HY13" s="75"/>
      <c r="HZ13" s="75"/>
      <c r="IA13" s="75"/>
      <c r="IB13" s="75"/>
      <c r="IC13" s="75"/>
      <c r="ID13" s="75"/>
      <c r="IE13" s="75"/>
      <c r="IF13" s="75"/>
      <c r="IG13" s="75"/>
      <c r="IH13" s="75"/>
      <c r="II13" s="75"/>
      <c r="IJ13" s="75"/>
      <c r="IK13" s="75"/>
      <c r="IL13" s="75"/>
      <c r="IM13" s="75"/>
      <c r="IN13" s="75"/>
      <c r="IO13" s="75"/>
      <c r="IP13" s="75"/>
      <c r="IQ13" s="75"/>
      <c r="IR13" s="75"/>
      <c r="IS13" s="75"/>
      <c r="IT13" s="75"/>
      <c r="IU13" s="75"/>
      <c r="IV13" s="75"/>
      <c r="IW13" s="75"/>
    </row>
    <row r="14" spans="1:257" ht="24" customHeight="1" x14ac:dyDescent="0.3">
      <c r="A14" s="89"/>
      <c r="B14" s="89"/>
      <c r="C14" s="89"/>
      <c r="D14" s="89"/>
      <c r="E14" s="90" t="s">
        <v>17</v>
      </c>
      <c r="F14" s="92">
        <v>46009</v>
      </c>
      <c r="G14" s="76"/>
      <c r="H14" s="76"/>
      <c r="I14" s="76"/>
      <c r="J14" s="76"/>
      <c r="K14" s="76"/>
      <c r="L14" s="76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75"/>
      <c r="FC14" s="75"/>
      <c r="FD14" s="75"/>
      <c r="FE14" s="75"/>
      <c r="FF14" s="75"/>
      <c r="FG14" s="75"/>
      <c r="FH14" s="75"/>
      <c r="FI14" s="75"/>
      <c r="FJ14" s="75"/>
      <c r="FK14" s="75"/>
      <c r="FL14" s="75"/>
      <c r="FM14" s="75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  <c r="GA14" s="75"/>
      <c r="GB14" s="75"/>
      <c r="GC14" s="75"/>
      <c r="GD14" s="75"/>
      <c r="GE14" s="75"/>
      <c r="GF14" s="75"/>
      <c r="GG14" s="75"/>
      <c r="GH14" s="75"/>
      <c r="GI14" s="75"/>
      <c r="GJ14" s="75"/>
      <c r="GK14" s="75"/>
      <c r="GL14" s="75"/>
      <c r="GM14" s="75"/>
      <c r="GN14" s="75"/>
      <c r="GO14" s="75"/>
      <c r="GP14" s="75"/>
      <c r="GQ14" s="75"/>
      <c r="GR14" s="75"/>
      <c r="GS14" s="75"/>
      <c r="GT14" s="75"/>
      <c r="GU14" s="75"/>
      <c r="GV14" s="75"/>
      <c r="GW14" s="75"/>
      <c r="GX14" s="75"/>
      <c r="GY14" s="75"/>
      <c r="GZ14" s="75"/>
      <c r="HA14" s="75"/>
      <c r="HB14" s="75"/>
      <c r="HC14" s="75"/>
      <c r="HD14" s="75"/>
      <c r="HE14" s="75"/>
      <c r="HF14" s="75"/>
      <c r="HG14" s="75"/>
      <c r="HH14" s="75"/>
      <c r="HI14" s="75"/>
      <c r="HJ14" s="75"/>
      <c r="HK14" s="75"/>
      <c r="HL14" s="75"/>
      <c r="HM14" s="75"/>
      <c r="HN14" s="75"/>
      <c r="HO14" s="75"/>
      <c r="HP14" s="75"/>
      <c r="HQ14" s="75"/>
      <c r="HR14" s="75"/>
      <c r="HS14" s="75"/>
      <c r="HT14" s="75"/>
      <c r="HU14" s="75"/>
      <c r="HV14" s="75"/>
      <c r="HW14" s="75"/>
      <c r="HX14" s="75"/>
      <c r="HY14" s="75"/>
      <c r="HZ14" s="75"/>
      <c r="IA14" s="75"/>
      <c r="IB14" s="75"/>
      <c r="IC14" s="75"/>
      <c r="ID14" s="75"/>
      <c r="IE14" s="75"/>
      <c r="IF14" s="75"/>
      <c r="IG14" s="75"/>
      <c r="IH14" s="75"/>
      <c r="II14" s="75"/>
      <c r="IJ14" s="75"/>
      <c r="IK14" s="75"/>
      <c r="IL14" s="75"/>
      <c r="IM14" s="75"/>
      <c r="IN14" s="75"/>
      <c r="IO14" s="75"/>
      <c r="IP14" s="75"/>
      <c r="IQ14" s="75"/>
      <c r="IR14" s="75"/>
      <c r="IS14" s="75"/>
      <c r="IT14" s="75"/>
      <c r="IU14" s="75"/>
      <c r="IV14" s="75"/>
      <c r="IW14" s="75"/>
    </row>
    <row r="15" spans="1:257" ht="30" customHeight="1" x14ac:dyDescent="0.3">
      <c r="A15" s="193" t="s">
        <v>139</v>
      </c>
      <c r="B15" s="193"/>
      <c r="C15" s="193"/>
      <c r="D15" s="193"/>
      <c r="E15" s="93" t="s">
        <v>18</v>
      </c>
      <c r="F15" s="94"/>
      <c r="G15" s="76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5"/>
      <c r="EZ15" s="75"/>
      <c r="FA15" s="75"/>
      <c r="FB15" s="75"/>
      <c r="FC15" s="75"/>
      <c r="FD15" s="75"/>
      <c r="FE15" s="75"/>
      <c r="FF15" s="75"/>
      <c r="FG15" s="75"/>
      <c r="FH15" s="75"/>
      <c r="FI15" s="75"/>
      <c r="FJ15" s="75"/>
      <c r="FK15" s="75"/>
      <c r="FL15" s="75"/>
      <c r="FM15" s="75"/>
      <c r="FN15" s="75"/>
      <c r="FO15" s="75"/>
      <c r="FP15" s="75"/>
      <c r="FQ15" s="75"/>
      <c r="FR15" s="75"/>
      <c r="FS15" s="75"/>
      <c r="FT15" s="75"/>
      <c r="FU15" s="75"/>
      <c r="FV15" s="75"/>
      <c r="FW15" s="75"/>
      <c r="FX15" s="75"/>
      <c r="FY15" s="75"/>
      <c r="FZ15" s="75"/>
      <c r="GA15" s="75"/>
      <c r="GB15" s="75"/>
      <c r="GC15" s="75"/>
      <c r="GD15" s="75"/>
      <c r="GE15" s="75"/>
      <c r="GF15" s="75"/>
      <c r="GG15" s="75"/>
      <c r="GH15" s="75"/>
      <c r="GI15" s="75"/>
      <c r="GJ15" s="75"/>
      <c r="GK15" s="75"/>
      <c r="GL15" s="75"/>
      <c r="GM15" s="75"/>
      <c r="GN15" s="75"/>
      <c r="GO15" s="75"/>
      <c r="GP15" s="75"/>
      <c r="GQ15" s="75"/>
      <c r="GR15" s="75"/>
      <c r="GS15" s="75"/>
      <c r="GT15" s="75"/>
      <c r="GU15" s="75"/>
      <c r="GV15" s="75"/>
      <c r="GW15" s="75"/>
      <c r="GX15" s="75"/>
      <c r="GY15" s="75"/>
      <c r="GZ15" s="75"/>
      <c r="HA15" s="75"/>
      <c r="HB15" s="75"/>
      <c r="HC15" s="75"/>
      <c r="HD15" s="75"/>
      <c r="HE15" s="75"/>
      <c r="HF15" s="75"/>
      <c r="HG15" s="75"/>
      <c r="HH15" s="75"/>
      <c r="HI15" s="75"/>
      <c r="HJ15" s="75"/>
      <c r="HK15" s="75"/>
      <c r="HL15" s="75"/>
      <c r="HM15" s="75"/>
      <c r="HN15" s="75"/>
      <c r="HO15" s="75"/>
      <c r="HP15" s="75"/>
      <c r="HQ15" s="75"/>
      <c r="HR15" s="75"/>
      <c r="HS15" s="75"/>
      <c r="HT15" s="75"/>
      <c r="HU15" s="75"/>
      <c r="HV15" s="75"/>
      <c r="HW15" s="75"/>
      <c r="HX15" s="75"/>
      <c r="HY15" s="75"/>
      <c r="HZ15" s="75"/>
      <c r="IA15" s="75"/>
      <c r="IB15" s="75"/>
      <c r="IC15" s="75"/>
      <c r="ID15" s="75"/>
      <c r="IE15" s="75"/>
      <c r="IF15" s="75"/>
      <c r="IG15" s="75"/>
      <c r="IH15" s="75"/>
      <c r="II15" s="75"/>
      <c r="IJ15" s="75"/>
      <c r="IK15" s="75"/>
      <c r="IL15" s="75"/>
      <c r="IM15" s="75"/>
      <c r="IN15" s="75"/>
      <c r="IO15" s="75"/>
      <c r="IP15" s="75"/>
      <c r="IQ15" s="75"/>
      <c r="IR15" s="75"/>
      <c r="IS15" s="75"/>
    </row>
    <row r="16" spans="1:257" x14ac:dyDescent="0.3">
      <c r="A16" s="95"/>
      <c r="B16" s="95"/>
      <c r="C16" s="95"/>
      <c r="D16" s="95"/>
      <c r="E16" s="95"/>
      <c r="F16" s="95"/>
      <c r="G16" s="96"/>
    </row>
    <row r="17" spans="1:257" x14ac:dyDescent="0.25">
      <c r="A17" s="98"/>
      <c r="B17" s="98"/>
      <c r="C17" s="194" t="s">
        <v>19</v>
      </c>
      <c r="D17" s="194" t="s">
        <v>20</v>
      </c>
      <c r="E17" s="194" t="s">
        <v>21</v>
      </c>
      <c r="F17" s="194"/>
      <c r="G17" s="76"/>
      <c r="H17" s="76"/>
      <c r="I17" s="76"/>
      <c r="J17" s="76"/>
      <c r="K17" s="76"/>
      <c r="L17" s="76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5"/>
      <c r="EH17" s="75"/>
      <c r="EI17" s="75"/>
      <c r="EJ17" s="75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75"/>
      <c r="FD17" s="75"/>
      <c r="FE17" s="75"/>
      <c r="FF17" s="75"/>
      <c r="FG17" s="75"/>
      <c r="FH17" s="75"/>
      <c r="FI17" s="75"/>
      <c r="FJ17" s="75"/>
      <c r="FK17" s="75"/>
      <c r="FL17" s="75"/>
      <c r="FM17" s="75"/>
      <c r="FN17" s="75"/>
      <c r="FO17" s="75"/>
      <c r="FP17" s="75"/>
      <c r="FQ17" s="75"/>
      <c r="FR17" s="75"/>
      <c r="FS17" s="75"/>
      <c r="FT17" s="75"/>
      <c r="FU17" s="75"/>
      <c r="FV17" s="75"/>
      <c r="FW17" s="75"/>
      <c r="FX17" s="75"/>
      <c r="FY17" s="75"/>
      <c r="FZ17" s="75"/>
      <c r="GA17" s="75"/>
      <c r="GB17" s="75"/>
      <c r="GC17" s="75"/>
      <c r="GD17" s="75"/>
      <c r="GE17" s="75"/>
      <c r="GF17" s="75"/>
      <c r="GG17" s="75"/>
      <c r="GH17" s="75"/>
      <c r="GI17" s="75"/>
      <c r="GJ17" s="75"/>
      <c r="GK17" s="75"/>
      <c r="GL17" s="75"/>
      <c r="GM17" s="75"/>
      <c r="GN17" s="75"/>
      <c r="GO17" s="75"/>
      <c r="GP17" s="75"/>
      <c r="GQ17" s="75"/>
      <c r="GR17" s="75"/>
      <c r="GS17" s="75"/>
      <c r="GT17" s="75"/>
      <c r="GU17" s="75"/>
      <c r="GV17" s="75"/>
      <c r="GW17" s="75"/>
      <c r="GX17" s="75"/>
      <c r="GY17" s="75"/>
      <c r="GZ17" s="75"/>
      <c r="HA17" s="75"/>
      <c r="HB17" s="75"/>
      <c r="HC17" s="75"/>
      <c r="HD17" s="75"/>
      <c r="HE17" s="75"/>
      <c r="HF17" s="75"/>
      <c r="HG17" s="75"/>
      <c r="HH17" s="75"/>
      <c r="HI17" s="75"/>
      <c r="HJ17" s="75"/>
      <c r="HK17" s="75"/>
      <c r="HL17" s="75"/>
      <c r="HM17" s="75"/>
      <c r="HN17" s="75"/>
      <c r="HO17" s="75"/>
      <c r="HP17" s="75"/>
      <c r="HQ17" s="75"/>
      <c r="HR17" s="75"/>
      <c r="HS17" s="75"/>
      <c r="HT17" s="75"/>
      <c r="HU17" s="75"/>
      <c r="HV17" s="75"/>
      <c r="HW17" s="75"/>
      <c r="HX17" s="75"/>
      <c r="HY17" s="75"/>
      <c r="HZ17" s="75"/>
      <c r="IA17" s="75"/>
      <c r="IB17" s="75"/>
      <c r="IC17" s="75"/>
      <c r="ID17" s="75"/>
      <c r="IE17" s="75"/>
      <c r="IF17" s="75"/>
      <c r="IG17" s="75"/>
      <c r="IH17" s="75"/>
      <c r="II17" s="75"/>
      <c r="IJ17" s="75"/>
      <c r="IK17" s="75"/>
      <c r="IL17" s="75"/>
      <c r="IM17" s="75"/>
      <c r="IN17" s="75"/>
      <c r="IO17" s="75"/>
      <c r="IP17" s="75"/>
      <c r="IQ17" s="75"/>
      <c r="IR17" s="75"/>
      <c r="IS17" s="75"/>
      <c r="IT17" s="75"/>
      <c r="IU17" s="75"/>
      <c r="IV17" s="75"/>
      <c r="IW17" s="75"/>
    </row>
    <row r="18" spans="1:257" x14ac:dyDescent="0.3">
      <c r="A18" s="98"/>
      <c r="B18" s="98"/>
      <c r="C18" s="194"/>
      <c r="D18" s="194"/>
      <c r="E18" s="99" t="s">
        <v>22</v>
      </c>
      <c r="F18" s="99" t="s">
        <v>23</v>
      </c>
      <c r="G18" s="76"/>
      <c r="H18" s="76"/>
      <c r="I18" s="76"/>
      <c r="J18" s="76"/>
      <c r="K18" s="76"/>
      <c r="L18" s="76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  <c r="DI18" s="75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  <c r="DV18" s="75"/>
      <c r="DW18" s="75"/>
      <c r="DX18" s="75"/>
      <c r="DY18" s="75"/>
      <c r="DZ18" s="75"/>
      <c r="EA18" s="75"/>
      <c r="EB18" s="75"/>
      <c r="EC18" s="75"/>
      <c r="ED18" s="75"/>
      <c r="EE18" s="75"/>
      <c r="EF18" s="75"/>
      <c r="EG18" s="75"/>
      <c r="EH18" s="75"/>
      <c r="EI18" s="75"/>
      <c r="EJ18" s="75"/>
      <c r="EK18" s="75"/>
      <c r="EL18" s="75"/>
      <c r="EM18" s="75"/>
      <c r="EN18" s="75"/>
      <c r="EO18" s="75"/>
      <c r="EP18" s="75"/>
      <c r="EQ18" s="75"/>
      <c r="ER18" s="75"/>
      <c r="ES18" s="75"/>
      <c r="ET18" s="75"/>
      <c r="EU18" s="75"/>
      <c r="EV18" s="75"/>
      <c r="EW18" s="75"/>
      <c r="EX18" s="75"/>
      <c r="EY18" s="75"/>
      <c r="EZ18" s="75"/>
      <c r="FA18" s="75"/>
      <c r="FB18" s="75"/>
      <c r="FC18" s="75"/>
      <c r="FD18" s="75"/>
      <c r="FE18" s="75"/>
      <c r="FF18" s="75"/>
      <c r="FG18" s="75"/>
      <c r="FH18" s="75"/>
      <c r="FI18" s="75"/>
      <c r="FJ18" s="75"/>
      <c r="FK18" s="75"/>
      <c r="FL18" s="75"/>
      <c r="FM18" s="75"/>
      <c r="FN18" s="75"/>
      <c r="FO18" s="75"/>
      <c r="FP18" s="75"/>
      <c r="FQ18" s="75"/>
      <c r="FR18" s="75"/>
      <c r="FS18" s="75"/>
      <c r="FT18" s="75"/>
      <c r="FU18" s="75"/>
      <c r="FV18" s="75"/>
      <c r="FW18" s="75"/>
      <c r="FX18" s="75"/>
      <c r="FY18" s="75"/>
      <c r="FZ18" s="75"/>
      <c r="GA18" s="75"/>
      <c r="GB18" s="75"/>
      <c r="GC18" s="75"/>
      <c r="GD18" s="75"/>
      <c r="GE18" s="75"/>
      <c r="GF18" s="75"/>
      <c r="GG18" s="75"/>
      <c r="GH18" s="75"/>
      <c r="GI18" s="75"/>
      <c r="GJ18" s="75"/>
      <c r="GK18" s="75"/>
      <c r="GL18" s="75"/>
      <c r="GM18" s="75"/>
      <c r="GN18" s="75"/>
      <c r="GO18" s="75"/>
      <c r="GP18" s="75"/>
      <c r="GQ18" s="75"/>
      <c r="GR18" s="75"/>
      <c r="GS18" s="75"/>
      <c r="GT18" s="75"/>
      <c r="GU18" s="75"/>
      <c r="GV18" s="75"/>
      <c r="GW18" s="75"/>
      <c r="GX18" s="75"/>
      <c r="GY18" s="75"/>
      <c r="GZ18" s="75"/>
      <c r="HA18" s="75"/>
      <c r="HB18" s="75"/>
      <c r="HC18" s="75"/>
      <c r="HD18" s="75"/>
      <c r="HE18" s="75"/>
      <c r="HF18" s="75"/>
      <c r="HG18" s="75"/>
      <c r="HH18" s="75"/>
      <c r="HI18" s="75"/>
      <c r="HJ18" s="75"/>
      <c r="HK18" s="75"/>
      <c r="HL18" s="75"/>
      <c r="HM18" s="75"/>
      <c r="HN18" s="75"/>
      <c r="HO18" s="75"/>
      <c r="HP18" s="75"/>
      <c r="HQ18" s="75"/>
      <c r="HR18" s="75"/>
      <c r="HS18" s="75"/>
      <c r="HT18" s="75"/>
      <c r="HU18" s="75"/>
      <c r="HV18" s="75"/>
      <c r="HW18" s="75"/>
      <c r="HX18" s="75"/>
      <c r="HY18" s="75"/>
      <c r="HZ18" s="75"/>
      <c r="IA18" s="75"/>
      <c r="IB18" s="75"/>
      <c r="IC18" s="75"/>
      <c r="ID18" s="75"/>
      <c r="IE18" s="75"/>
      <c r="IF18" s="75"/>
      <c r="IG18" s="75"/>
      <c r="IH18" s="75"/>
      <c r="II18" s="75"/>
      <c r="IJ18" s="75"/>
      <c r="IK18" s="75"/>
      <c r="IL18" s="75"/>
      <c r="IM18" s="75"/>
      <c r="IN18" s="75"/>
      <c r="IO18" s="75"/>
      <c r="IP18" s="75"/>
      <c r="IQ18" s="75"/>
      <c r="IR18" s="75"/>
      <c r="IS18" s="75"/>
      <c r="IT18" s="75"/>
      <c r="IU18" s="75"/>
      <c r="IV18" s="75"/>
      <c r="IW18" s="75"/>
    </row>
    <row r="19" spans="1:257" ht="18.75" customHeight="1" x14ac:dyDescent="0.3">
      <c r="A19" s="75"/>
      <c r="C19" s="79">
        <v>1</v>
      </c>
      <c r="D19" s="100" t="str">
        <f>F19</f>
        <v>19.12.2025</v>
      </c>
      <c r="E19" s="101">
        <v>45782</v>
      </c>
      <c r="F19" s="102" t="s">
        <v>26</v>
      </c>
      <c r="G19" s="76"/>
      <c r="H19" s="76"/>
      <c r="I19" s="76"/>
      <c r="J19" s="76"/>
      <c r="K19" s="76"/>
      <c r="L19" s="76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W19" s="75"/>
      <c r="DX19" s="7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75"/>
      <c r="EX19" s="75"/>
      <c r="EY19" s="75"/>
      <c r="EZ19" s="75"/>
      <c r="FA19" s="75"/>
      <c r="FB19" s="75"/>
      <c r="FC19" s="75"/>
      <c r="FD19" s="75"/>
      <c r="FE19" s="75"/>
      <c r="FF19" s="75"/>
      <c r="FG19" s="75"/>
      <c r="FH19" s="75"/>
      <c r="FI19" s="75"/>
      <c r="FJ19" s="75"/>
      <c r="FK19" s="75"/>
      <c r="FL19" s="75"/>
      <c r="FM19" s="75"/>
      <c r="FN19" s="75"/>
      <c r="FO19" s="75"/>
      <c r="FP19" s="75"/>
      <c r="FQ19" s="75"/>
      <c r="FR19" s="75"/>
      <c r="FS19" s="75"/>
      <c r="FT19" s="75"/>
      <c r="FU19" s="75"/>
      <c r="FV19" s="75"/>
      <c r="FW19" s="75"/>
      <c r="FX19" s="75"/>
      <c r="FY19" s="75"/>
      <c r="FZ19" s="75"/>
      <c r="GA19" s="75"/>
      <c r="GB19" s="75"/>
      <c r="GC19" s="75"/>
      <c r="GD19" s="75"/>
      <c r="GE19" s="75"/>
      <c r="GF19" s="75"/>
      <c r="GG19" s="75"/>
      <c r="GH19" s="75"/>
      <c r="GI19" s="75"/>
      <c r="GJ19" s="75"/>
      <c r="GK19" s="75"/>
      <c r="GL19" s="75"/>
      <c r="GM19" s="75"/>
      <c r="GN19" s="75"/>
      <c r="GO19" s="75"/>
      <c r="GP19" s="75"/>
      <c r="GQ19" s="75"/>
      <c r="GR19" s="75"/>
      <c r="GS19" s="75"/>
      <c r="GT19" s="75"/>
      <c r="GU19" s="75"/>
      <c r="GV19" s="75"/>
      <c r="GW19" s="75"/>
      <c r="GX19" s="75"/>
      <c r="GY19" s="75"/>
      <c r="GZ19" s="75"/>
      <c r="HA19" s="75"/>
      <c r="HB19" s="75"/>
      <c r="HC19" s="75"/>
      <c r="HD19" s="75"/>
      <c r="HE19" s="75"/>
      <c r="HF19" s="75"/>
      <c r="HG19" s="75"/>
      <c r="HH19" s="75"/>
      <c r="HI19" s="75"/>
      <c r="HJ19" s="75"/>
      <c r="HK19" s="75"/>
      <c r="HL19" s="75"/>
      <c r="HM19" s="75"/>
      <c r="HN19" s="75"/>
      <c r="HO19" s="75"/>
      <c r="HP19" s="75"/>
      <c r="HQ19" s="75"/>
      <c r="HR19" s="75"/>
      <c r="HS19" s="75"/>
      <c r="HT19" s="75"/>
      <c r="HU19" s="75"/>
      <c r="HV19" s="75"/>
      <c r="HW19" s="75"/>
      <c r="HX19" s="75"/>
      <c r="HY19" s="75"/>
      <c r="HZ19" s="75"/>
      <c r="IA19" s="75"/>
      <c r="IB19" s="75"/>
      <c r="IC19" s="75"/>
      <c r="ID19" s="75"/>
      <c r="IE19" s="75"/>
      <c r="IF19" s="75"/>
      <c r="IG19" s="75"/>
      <c r="IH19" s="75"/>
      <c r="II19" s="75"/>
      <c r="IJ19" s="75"/>
      <c r="IK19" s="75"/>
      <c r="IL19" s="75"/>
      <c r="IM19" s="75"/>
      <c r="IN19" s="75"/>
      <c r="IO19" s="75"/>
      <c r="IP19" s="75"/>
      <c r="IQ19" s="75"/>
      <c r="IR19" s="75"/>
      <c r="IS19" s="75"/>
      <c r="IT19" s="75"/>
      <c r="IU19" s="75"/>
      <c r="IV19" s="75"/>
      <c r="IW19" s="75"/>
    </row>
    <row r="20" spans="1:257" ht="23.25" customHeight="1" x14ac:dyDescent="0.25">
      <c r="A20" s="195" t="s">
        <v>140</v>
      </c>
      <c r="B20" s="195"/>
      <c r="C20" s="195"/>
      <c r="D20" s="195"/>
      <c r="E20" s="195"/>
      <c r="F20" s="195"/>
      <c r="G20" s="76"/>
      <c r="H20" s="76"/>
      <c r="I20" s="76"/>
      <c r="J20" s="76"/>
      <c r="K20" s="76"/>
      <c r="L20" s="76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  <c r="DV20" s="75"/>
      <c r="DW20" s="75"/>
      <c r="DX20" s="75"/>
      <c r="DY20" s="75"/>
      <c r="DZ20" s="75"/>
      <c r="EA20" s="75"/>
      <c r="EB20" s="75"/>
      <c r="EC20" s="75"/>
      <c r="ED20" s="75"/>
      <c r="EE20" s="75"/>
      <c r="EF20" s="75"/>
      <c r="EG20" s="75"/>
      <c r="EH20" s="75"/>
      <c r="EI20" s="75"/>
      <c r="EJ20" s="75"/>
      <c r="EK20" s="75"/>
      <c r="EL20" s="75"/>
      <c r="EM20" s="75"/>
      <c r="EN20" s="75"/>
      <c r="EO20" s="75"/>
      <c r="EP20" s="75"/>
      <c r="EQ20" s="75"/>
      <c r="ER20" s="75"/>
      <c r="ES20" s="75"/>
      <c r="ET20" s="75"/>
      <c r="EU20" s="75"/>
      <c r="EV20" s="75"/>
      <c r="EW20" s="75"/>
      <c r="EX20" s="75"/>
      <c r="EY20" s="75"/>
      <c r="EZ20" s="75"/>
      <c r="FA20" s="75"/>
      <c r="FB20" s="75"/>
      <c r="FC20" s="75"/>
      <c r="FD20" s="75"/>
      <c r="FE20" s="75"/>
      <c r="FF20" s="75"/>
      <c r="FG20" s="75"/>
      <c r="FH20" s="75"/>
      <c r="FI20" s="75"/>
      <c r="FJ20" s="75"/>
      <c r="FK20" s="75"/>
      <c r="FL20" s="75"/>
      <c r="FM20" s="75"/>
      <c r="FN20" s="75"/>
      <c r="FO20" s="75"/>
      <c r="FP20" s="75"/>
      <c r="FQ20" s="75"/>
      <c r="FR20" s="75"/>
      <c r="FS20" s="75"/>
      <c r="FT20" s="75"/>
      <c r="FU20" s="75"/>
      <c r="FV20" s="75"/>
      <c r="FW20" s="75"/>
      <c r="FX20" s="75"/>
      <c r="FY20" s="75"/>
      <c r="FZ20" s="75"/>
      <c r="GA20" s="75"/>
      <c r="GB20" s="75"/>
      <c r="GC20" s="75"/>
      <c r="GD20" s="75"/>
      <c r="GE20" s="75"/>
      <c r="GF20" s="75"/>
      <c r="GG20" s="75"/>
      <c r="GH20" s="75"/>
      <c r="GI20" s="75"/>
      <c r="GJ20" s="75"/>
      <c r="GK20" s="75"/>
      <c r="GL20" s="75"/>
      <c r="GM20" s="75"/>
      <c r="GN20" s="75"/>
      <c r="GO20" s="75"/>
      <c r="GP20" s="75"/>
      <c r="GQ20" s="75"/>
      <c r="GR20" s="75"/>
      <c r="GS20" s="75"/>
      <c r="GT20" s="75"/>
      <c r="GU20" s="75"/>
      <c r="GV20" s="75"/>
      <c r="GW20" s="75"/>
      <c r="GX20" s="75"/>
      <c r="GY20" s="75"/>
      <c r="GZ20" s="75"/>
      <c r="HA20" s="75"/>
      <c r="HB20" s="75"/>
      <c r="HC20" s="75"/>
      <c r="HD20" s="75"/>
      <c r="HE20" s="75"/>
      <c r="HF20" s="75"/>
      <c r="HG20" s="75"/>
      <c r="HH20" s="75"/>
      <c r="HI20" s="75"/>
      <c r="HJ20" s="75"/>
      <c r="HK20" s="75"/>
      <c r="HL20" s="75"/>
      <c r="HM20" s="75"/>
      <c r="HN20" s="75"/>
      <c r="HO20" s="75"/>
      <c r="HP20" s="75"/>
      <c r="HQ20" s="75"/>
      <c r="HR20" s="75"/>
      <c r="HS20" s="75"/>
      <c r="HT20" s="75"/>
      <c r="HU20" s="75"/>
      <c r="HV20" s="75"/>
      <c r="HW20" s="75"/>
      <c r="HX20" s="75"/>
      <c r="HY20" s="75"/>
      <c r="HZ20" s="75"/>
      <c r="IA20" s="75"/>
      <c r="IB20" s="75"/>
      <c r="IC20" s="75"/>
      <c r="ID20" s="75"/>
      <c r="IE20" s="75"/>
      <c r="IF20" s="75"/>
      <c r="IG20" s="75"/>
      <c r="IH20" s="75"/>
      <c r="II20" s="75"/>
      <c r="IJ20" s="75"/>
      <c r="IK20" s="75"/>
      <c r="IL20" s="75"/>
      <c r="IM20" s="75"/>
      <c r="IN20" s="75"/>
      <c r="IO20" s="75"/>
      <c r="IP20" s="75"/>
      <c r="IQ20" s="75"/>
      <c r="IR20" s="75"/>
      <c r="IS20" s="75"/>
      <c r="IT20" s="75"/>
      <c r="IU20" s="75"/>
      <c r="IV20" s="75"/>
      <c r="IW20" s="75"/>
    </row>
    <row r="21" spans="1:257" ht="18" x14ac:dyDescent="0.25">
      <c r="A21" s="196" t="s">
        <v>141</v>
      </c>
      <c r="B21" s="196"/>
      <c r="C21" s="196"/>
      <c r="D21" s="196"/>
      <c r="E21" s="196"/>
      <c r="F21" s="196"/>
      <c r="G21" s="76"/>
      <c r="H21" s="76"/>
      <c r="I21" s="76"/>
      <c r="J21" s="76"/>
      <c r="K21" s="76"/>
      <c r="L21" s="76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5"/>
      <c r="DN21" s="75"/>
      <c r="DO21" s="75"/>
      <c r="DP21" s="75"/>
      <c r="DQ21" s="75"/>
      <c r="DR21" s="75"/>
      <c r="DS21" s="75"/>
      <c r="DT21" s="75"/>
      <c r="DU21" s="75"/>
      <c r="DV21" s="75"/>
      <c r="DW21" s="75"/>
      <c r="DX21" s="75"/>
      <c r="DY21" s="75"/>
      <c r="DZ21" s="75"/>
      <c r="EA21" s="75"/>
      <c r="EB21" s="75"/>
      <c r="EC21" s="75"/>
      <c r="ED21" s="75"/>
      <c r="EE21" s="75"/>
      <c r="EF21" s="75"/>
      <c r="EG21" s="75"/>
      <c r="EH21" s="75"/>
      <c r="EI21" s="75"/>
      <c r="EJ21" s="75"/>
      <c r="EK21" s="75"/>
      <c r="EL21" s="75"/>
      <c r="EM21" s="75"/>
      <c r="EN21" s="75"/>
      <c r="EO21" s="75"/>
      <c r="EP21" s="75"/>
      <c r="EQ21" s="75"/>
      <c r="ER21" s="75"/>
      <c r="ES21" s="75"/>
      <c r="ET21" s="75"/>
      <c r="EU21" s="75"/>
      <c r="EV21" s="75"/>
      <c r="EW21" s="75"/>
      <c r="EX21" s="75"/>
      <c r="EY21" s="75"/>
      <c r="EZ21" s="75"/>
      <c r="FA21" s="75"/>
      <c r="FB21" s="75"/>
      <c r="FC21" s="75"/>
      <c r="FD21" s="75"/>
      <c r="FE21" s="75"/>
      <c r="FF21" s="75"/>
      <c r="FG21" s="75"/>
      <c r="FH21" s="75"/>
      <c r="FI21" s="75"/>
      <c r="FJ21" s="75"/>
      <c r="FK21" s="75"/>
      <c r="FL21" s="75"/>
      <c r="FM21" s="75"/>
      <c r="FN21" s="75"/>
      <c r="FO21" s="75"/>
      <c r="FP21" s="75"/>
      <c r="FQ21" s="75"/>
      <c r="FR21" s="75"/>
      <c r="FS21" s="75"/>
      <c r="FT21" s="75"/>
      <c r="FU21" s="75"/>
      <c r="FV21" s="75"/>
      <c r="FW21" s="75"/>
      <c r="FX21" s="75"/>
      <c r="FY21" s="75"/>
      <c r="FZ21" s="75"/>
      <c r="GA21" s="75"/>
      <c r="GB21" s="75"/>
      <c r="GC21" s="75"/>
      <c r="GD21" s="75"/>
      <c r="GE21" s="75"/>
      <c r="GF21" s="75"/>
      <c r="GG21" s="75"/>
      <c r="GH21" s="75"/>
      <c r="GI21" s="75"/>
      <c r="GJ21" s="75"/>
      <c r="GK21" s="75"/>
      <c r="GL21" s="75"/>
      <c r="GM21" s="75"/>
      <c r="GN21" s="75"/>
      <c r="GO21" s="75"/>
      <c r="GP21" s="75"/>
      <c r="GQ21" s="75"/>
      <c r="GR21" s="75"/>
      <c r="GS21" s="75"/>
      <c r="GT21" s="75"/>
      <c r="GU21" s="75"/>
      <c r="GV21" s="75"/>
      <c r="GW21" s="75"/>
      <c r="GX21" s="75"/>
      <c r="GY21" s="75"/>
      <c r="GZ21" s="75"/>
      <c r="HA21" s="75"/>
      <c r="HB21" s="75"/>
      <c r="HC21" s="75"/>
      <c r="HD21" s="75"/>
      <c r="HE21" s="75"/>
      <c r="HF21" s="75"/>
      <c r="HG21" s="75"/>
      <c r="HH21" s="75"/>
      <c r="HI21" s="75"/>
      <c r="HJ21" s="75"/>
      <c r="HK21" s="75"/>
      <c r="HL21" s="75"/>
      <c r="HM21" s="75"/>
      <c r="HN21" s="75"/>
      <c r="HO21" s="75"/>
      <c r="HP21" s="75"/>
      <c r="HQ21" s="75"/>
      <c r="HR21" s="75"/>
      <c r="HS21" s="75"/>
      <c r="HT21" s="75"/>
      <c r="HU21" s="75"/>
      <c r="HV21" s="75"/>
      <c r="HW21" s="75"/>
      <c r="HX21" s="75"/>
      <c r="HY21" s="75"/>
      <c r="HZ21" s="75"/>
      <c r="IA21" s="75"/>
      <c r="IB21" s="75"/>
      <c r="IC21" s="75"/>
      <c r="ID21" s="75"/>
      <c r="IE21" s="75"/>
      <c r="IF21" s="75"/>
      <c r="IG21" s="75"/>
      <c r="IH21" s="75"/>
      <c r="II21" s="75"/>
      <c r="IJ21" s="75"/>
      <c r="IK21" s="75"/>
      <c r="IL21" s="75"/>
      <c r="IM21" s="75"/>
      <c r="IN21" s="75"/>
      <c r="IO21" s="75"/>
      <c r="IP21" s="75"/>
      <c r="IQ21" s="75"/>
      <c r="IR21" s="75"/>
      <c r="IS21" s="75"/>
      <c r="IT21" s="75"/>
      <c r="IU21" s="75"/>
      <c r="IV21" s="75"/>
      <c r="IW21" s="75"/>
    </row>
    <row r="22" spans="1:257" x14ac:dyDescent="0.3">
      <c r="A22" s="75"/>
      <c r="C22" s="75"/>
      <c r="D22" s="75"/>
      <c r="E22" s="75"/>
      <c r="F22" s="75"/>
      <c r="G22" s="76"/>
      <c r="H22" s="76"/>
      <c r="I22" s="76"/>
      <c r="J22" s="76"/>
      <c r="K22" s="76"/>
      <c r="L22" s="76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75"/>
      <c r="DG22" s="75"/>
      <c r="DH22" s="75"/>
      <c r="DI22" s="75"/>
      <c r="DJ22" s="75"/>
      <c r="DK22" s="75"/>
      <c r="DL22" s="75"/>
      <c r="DM22" s="75"/>
      <c r="DN22" s="75"/>
      <c r="DO22" s="75"/>
      <c r="DP22" s="75"/>
      <c r="DQ22" s="75"/>
      <c r="DR22" s="75"/>
      <c r="DS22" s="75"/>
      <c r="DT22" s="75"/>
      <c r="DU22" s="75"/>
      <c r="DV22" s="75"/>
      <c r="DW22" s="75"/>
      <c r="DX22" s="75"/>
      <c r="DY22" s="75"/>
      <c r="DZ22" s="75"/>
      <c r="EA22" s="75"/>
      <c r="EB22" s="75"/>
      <c r="EC22" s="75"/>
      <c r="ED22" s="75"/>
      <c r="EE22" s="75"/>
      <c r="EF22" s="75"/>
      <c r="EG22" s="75"/>
      <c r="EH22" s="75"/>
      <c r="EI22" s="75"/>
      <c r="EJ22" s="75"/>
      <c r="EK22" s="75"/>
      <c r="EL22" s="75"/>
      <c r="EM22" s="75"/>
      <c r="EN22" s="75"/>
      <c r="EO22" s="75"/>
      <c r="EP22" s="75"/>
      <c r="EQ22" s="75"/>
      <c r="ER22" s="75"/>
      <c r="ES22" s="75"/>
      <c r="ET22" s="75"/>
      <c r="EU22" s="75"/>
      <c r="EV22" s="75"/>
      <c r="EW22" s="75"/>
      <c r="EX22" s="75"/>
      <c r="EY22" s="75"/>
      <c r="EZ22" s="75"/>
      <c r="FA22" s="75"/>
      <c r="FB22" s="75"/>
      <c r="FC22" s="75"/>
      <c r="FD22" s="75"/>
      <c r="FE22" s="75"/>
      <c r="FF22" s="75"/>
      <c r="FG22" s="75"/>
      <c r="FH22" s="75"/>
      <c r="FI22" s="75"/>
      <c r="FJ22" s="75"/>
      <c r="FK22" s="75"/>
      <c r="FL22" s="75"/>
      <c r="FM22" s="75"/>
      <c r="FN22" s="75"/>
      <c r="FO22" s="75"/>
      <c r="FP22" s="75"/>
      <c r="FQ22" s="75"/>
      <c r="FR22" s="75"/>
      <c r="FS22" s="75"/>
      <c r="FT22" s="75"/>
      <c r="FU22" s="75"/>
      <c r="FV22" s="75"/>
      <c r="FW22" s="75"/>
      <c r="FX22" s="75"/>
      <c r="FY22" s="75"/>
      <c r="FZ22" s="75"/>
      <c r="GA22" s="75"/>
      <c r="GB22" s="75"/>
      <c r="GC22" s="75"/>
      <c r="GD22" s="75"/>
      <c r="GE22" s="75"/>
      <c r="GF22" s="75"/>
      <c r="GG22" s="75"/>
      <c r="GH22" s="75"/>
      <c r="GI22" s="75"/>
      <c r="GJ22" s="75"/>
      <c r="GK22" s="75"/>
      <c r="GL22" s="75"/>
      <c r="GM22" s="75"/>
      <c r="GN22" s="75"/>
      <c r="GO22" s="75"/>
      <c r="GP22" s="75"/>
      <c r="GQ22" s="75"/>
      <c r="GR22" s="75"/>
      <c r="GS22" s="75"/>
      <c r="GT22" s="75"/>
      <c r="GU22" s="75"/>
      <c r="GV22" s="75"/>
      <c r="GW22" s="75"/>
      <c r="GX22" s="75"/>
      <c r="GY22" s="75"/>
      <c r="GZ22" s="75"/>
      <c r="HA22" s="75"/>
      <c r="HB22" s="75"/>
      <c r="HC22" s="75"/>
      <c r="HD22" s="75"/>
      <c r="HE22" s="75"/>
      <c r="HF22" s="75"/>
      <c r="HG22" s="75"/>
      <c r="HH22" s="75"/>
      <c r="HI22" s="75"/>
      <c r="HJ22" s="75"/>
      <c r="HK22" s="75"/>
      <c r="HL22" s="75"/>
      <c r="HM22" s="75"/>
      <c r="HN22" s="75"/>
      <c r="HO22" s="75"/>
      <c r="HP22" s="75"/>
      <c r="HQ22" s="75"/>
      <c r="HR22" s="75"/>
      <c r="HS22" s="75"/>
      <c r="HT22" s="75"/>
      <c r="HU22" s="75"/>
      <c r="HV22" s="75"/>
      <c r="HW22" s="75"/>
      <c r="HX22" s="75"/>
      <c r="HY22" s="75"/>
      <c r="HZ22" s="75"/>
      <c r="IA22" s="75"/>
      <c r="IB22" s="75"/>
      <c r="IC22" s="75"/>
      <c r="ID22" s="75"/>
      <c r="IE22" s="75"/>
      <c r="IF22" s="75"/>
      <c r="IG22" s="75"/>
      <c r="IH22" s="75"/>
      <c r="II22" s="75"/>
      <c r="IJ22" s="75"/>
      <c r="IK22" s="75"/>
      <c r="IL22" s="75"/>
      <c r="IM22" s="75"/>
      <c r="IN22" s="75"/>
      <c r="IO22" s="75"/>
      <c r="IP22" s="75"/>
      <c r="IQ22" s="75"/>
      <c r="IR22" s="75"/>
      <c r="IS22" s="75"/>
      <c r="IT22" s="75"/>
      <c r="IU22" s="75"/>
      <c r="IV22" s="75"/>
      <c r="IW22" s="75"/>
    </row>
    <row r="23" spans="1:257" ht="15.75" customHeight="1" x14ac:dyDescent="0.25">
      <c r="A23" s="197" t="s">
        <v>142</v>
      </c>
      <c r="B23" s="197" t="s">
        <v>143</v>
      </c>
      <c r="C23" s="198" t="s">
        <v>144</v>
      </c>
      <c r="D23" s="199"/>
      <c r="E23" s="199"/>
      <c r="F23" s="200"/>
      <c r="G23" s="76"/>
      <c r="H23" s="189">
        <v>2025</v>
      </c>
      <c r="I23" s="190"/>
      <c r="J23" s="190"/>
      <c r="K23" s="190"/>
      <c r="L23" s="190"/>
      <c r="M23" s="190"/>
      <c r="N23" s="190"/>
      <c r="O23" s="191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75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75"/>
      <c r="DR23" s="75"/>
      <c r="DS23" s="75"/>
      <c r="DT23" s="75"/>
      <c r="DU23" s="75"/>
      <c r="DV23" s="75"/>
      <c r="DW23" s="75"/>
      <c r="DX23" s="75"/>
      <c r="DY23" s="75"/>
      <c r="DZ23" s="75"/>
      <c r="EA23" s="75"/>
      <c r="EB23" s="75"/>
      <c r="EC23" s="75"/>
      <c r="ED23" s="75"/>
      <c r="EE23" s="75"/>
      <c r="EF23" s="75"/>
      <c r="EG23" s="75"/>
      <c r="EH23" s="75"/>
      <c r="EI23" s="75"/>
      <c r="EJ23" s="75"/>
      <c r="EK23" s="75"/>
      <c r="EL23" s="75"/>
      <c r="EM23" s="75"/>
      <c r="EN23" s="75"/>
      <c r="EO23" s="75"/>
      <c r="EP23" s="75"/>
      <c r="EQ23" s="75"/>
      <c r="ER23" s="75"/>
      <c r="ES23" s="75"/>
      <c r="ET23" s="75"/>
      <c r="EU23" s="75"/>
      <c r="EV23" s="75"/>
      <c r="EW23" s="75"/>
      <c r="EX23" s="75"/>
      <c r="EY23" s="75"/>
      <c r="EZ23" s="75"/>
      <c r="FA23" s="75"/>
      <c r="FB23" s="75"/>
      <c r="FC23" s="75"/>
      <c r="FD23" s="75"/>
      <c r="FE23" s="75"/>
      <c r="FF23" s="75"/>
      <c r="FG23" s="75"/>
      <c r="FH23" s="75"/>
      <c r="FI23" s="75"/>
      <c r="FJ23" s="75"/>
      <c r="FK23" s="75"/>
      <c r="FL23" s="75"/>
      <c r="FM23" s="75"/>
      <c r="FN23" s="75"/>
      <c r="FO23" s="75"/>
      <c r="FP23" s="75"/>
      <c r="FQ23" s="75"/>
      <c r="FR23" s="75"/>
      <c r="FS23" s="75"/>
      <c r="FT23" s="75"/>
      <c r="FU23" s="75"/>
      <c r="FV23" s="75"/>
      <c r="FW23" s="75"/>
      <c r="FX23" s="75"/>
      <c r="FY23" s="75"/>
      <c r="FZ23" s="75"/>
      <c r="GA23" s="75"/>
      <c r="GB23" s="75"/>
      <c r="GC23" s="75"/>
      <c r="GD23" s="75"/>
      <c r="GE23" s="75"/>
      <c r="GF23" s="75"/>
      <c r="GG23" s="75"/>
      <c r="GH23" s="75"/>
      <c r="GI23" s="75"/>
      <c r="GJ23" s="75"/>
      <c r="GK23" s="75"/>
      <c r="GL23" s="75"/>
      <c r="GM23" s="75"/>
      <c r="GN23" s="75"/>
      <c r="GO23" s="75"/>
      <c r="GP23" s="75"/>
      <c r="GQ23" s="75"/>
      <c r="GR23" s="75"/>
      <c r="GS23" s="75"/>
      <c r="GT23" s="75"/>
      <c r="GU23" s="75"/>
      <c r="GV23" s="75"/>
      <c r="GW23" s="75"/>
      <c r="GX23" s="75"/>
      <c r="GY23" s="75"/>
      <c r="GZ23" s="75"/>
      <c r="HA23" s="75"/>
      <c r="HB23" s="75"/>
      <c r="HC23" s="75"/>
      <c r="HD23" s="75"/>
      <c r="HE23" s="75"/>
      <c r="HF23" s="75"/>
      <c r="HG23" s="75"/>
      <c r="HH23" s="75"/>
      <c r="HI23" s="75"/>
      <c r="HJ23" s="75"/>
      <c r="HK23" s="75"/>
      <c r="HL23" s="75"/>
      <c r="HM23" s="75"/>
      <c r="HN23" s="75"/>
      <c r="HO23" s="75"/>
      <c r="HP23" s="75"/>
      <c r="HQ23" s="75"/>
      <c r="HR23" s="75"/>
      <c r="HS23" s="75"/>
      <c r="HT23" s="75"/>
      <c r="HU23" s="75"/>
      <c r="HV23" s="75"/>
      <c r="HW23" s="75"/>
      <c r="HX23" s="75"/>
      <c r="HY23" s="75"/>
      <c r="HZ23" s="75"/>
      <c r="IA23" s="75"/>
      <c r="IB23" s="75"/>
      <c r="IC23" s="75"/>
      <c r="ID23" s="75"/>
      <c r="IE23" s="75"/>
      <c r="IF23" s="75"/>
      <c r="IG23" s="75"/>
      <c r="IH23" s="75"/>
      <c r="II23" s="75"/>
      <c r="IJ23" s="75"/>
      <c r="IK23" s="75"/>
      <c r="IL23" s="75"/>
      <c r="IM23" s="75"/>
      <c r="IN23" s="75"/>
      <c r="IO23" s="75"/>
      <c r="IP23" s="75"/>
      <c r="IQ23" s="75"/>
      <c r="IR23" s="75"/>
      <c r="IS23" s="75"/>
      <c r="IT23" s="75"/>
      <c r="IU23" s="75"/>
      <c r="IV23" s="75"/>
      <c r="IW23" s="75"/>
    </row>
    <row r="24" spans="1:257" ht="49.5" customHeight="1" x14ac:dyDescent="0.25">
      <c r="A24" s="197"/>
      <c r="B24" s="197"/>
      <c r="C24" s="103" t="s">
        <v>0</v>
      </c>
      <c r="D24" s="104" t="s">
        <v>145</v>
      </c>
      <c r="E24" s="105" t="s">
        <v>146</v>
      </c>
      <c r="F24" s="105" t="s">
        <v>147</v>
      </c>
      <c r="G24" s="106"/>
      <c r="H24" s="107" t="s">
        <v>148</v>
      </c>
      <c r="I24" s="107"/>
      <c r="J24" s="107"/>
      <c r="K24" s="107"/>
      <c r="L24" s="107" t="s">
        <v>149</v>
      </c>
      <c r="M24" s="107"/>
      <c r="N24" s="107"/>
      <c r="O24" s="107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H24" s="75"/>
      <c r="DI24" s="75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75"/>
      <c r="EH24" s="75"/>
      <c r="EI24" s="75"/>
      <c r="EJ24" s="75"/>
      <c r="EK24" s="75"/>
      <c r="EL24" s="75"/>
      <c r="EM24" s="75"/>
      <c r="EN24" s="75"/>
      <c r="EO24" s="75"/>
      <c r="EP24" s="75"/>
      <c r="EQ24" s="75"/>
      <c r="ER24" s="75"/>
      <c r="ES24" s="75"/>
      <c r="ET24" s="75"/>
      <c r="EU24" s="75"/>
      <c r="EV24" s="75"/>
      <c r="EW24" s="75"/>
      <c r="EX24" s="75"/>
      <c r="EY24" s="75"/>
      <c r="EZ24" s="75"/>
      <c r="FA24" s="75"/>
      <c r="FB24" s="75"/>
      <c r="FC24" s="75"/>
      <c r="FD24" s="75"/>
      <c r="FE24" s="75"/>
      <c r="FF24" s="75"/>
      <c r="FG24" s="75"/>
      <c r="FH24" s="75"/>
      <c r="FI24" s="75"/>
      <c r="FJ24" s="75"/>
      <c r="FK24" s="75"/>
      <c r="FL24" s="75"/>
      <c r="FM24" s="75"/>
      <c r="FN24" s="75"/>
      <c r="FO24" s="75"/>
      <c r="FP24" s="75"/>
      <c r="FQ24" s="75"/>
      <c r="FR24" s="75"/>
      <c r="FS24" s="75"/>
      <c r="FT24" s="75"/>
      <c r="FU24" s="75"/>
      <c r="FV24" s="75"/>
      <c r="FW24" s="75"/>
      <c r="FX24" s="75"/>
      <c r="FY24" s="75"/>
      <c r="FZ24" s="75"/>
      <c r="GA24" s="75"/>
      <c r="GB24" s="75"/>
      <c r="GC24" s="75"/>
      <c r="GD24" s="75"/>
      <c r="GE24" s="75"/>
      <c r="GF24" s="75"/>
      <c r="GG24" s="75"/>
      <c r="GH24" s="75"/>
      <c r="GI24" s="75"/>
      <c r="GJ24" s="75"/>
      <c r="GK24" s="75"/>
      <c r="GL24" s="75"/>
      <c r="GM24" s="75"/>
      <c r="GN24" s="75"/>
      <c r="GO24" s="75"/>
      <c r="GP24" s="75"/>
      <c r="GQ24" s="75"/>
      <c r="GR24" s="75"/>
      <c r="GS24" s="75"/>
      <c r="GT24" s="75"/>
      <c r="GU24" s="75"/>
      <c r="GV24" s="75"/>
      <c r="GW24" s="75"/>
      <c r="GX24" s="75"/>
      <c r="GY24" s="75"/>
      <c r="GZ24" s="75"/>
      <c r="HA24" s="75"/>
      <c r="HB24" s="75"/>
      <c r="HC24" s="75"/>
      <c r="HD24" s="75"/>
      <c r="HE24" s="75"/>
      <c r="HF24" s="75"/>
      <c r="HG24" s="75"/>
      <c r="HH24" s="75"/>
      <c r="HI24" s="75"/>
      <c r="HJ24" s="75"/>
      <c r="HK24" s="75"/>
      <c r="HL24" s="75"/>
      <c r="HM24" s="75"/>
      <c r="HN24" s="75"/>
      <c r="HO24" s="75"/>
      <c r="HP24" s="75"/>
      <c r="HQ24" s="75"/>
      <c r="HR24" s="75"/>
      <c r="HS24" s="75"/>
      <c r="HT24" s="75"/>
      <c r="HU24" s="75"/>
      <c r="HV24" s="75"/>
      <c r="HW24" s="75"/>
      <c r="HX24" s="75"/>
      <c r="HY24" s="75"/>
      <c r="HZ24" s="75"/>
      <c r="IA24" s="75"/>
      <c r="IB24" s="75"/>
      <c r="IC24" s="75"/>
      <c r="ID24" s="75"/>
      <c r="IE24" s="75"/>
      <c r="IF24" s="75"/>
      <c r="IG24" s="75"/>
      <c r="IH24" s="75"/>
      <c r="II24" s="75"/>
      <c r="IJ24" s="75"/>
      <c r="IK24" s="75"/>
      <c r="IL24" s="75"/>
      <c r="IM24" s="75"/>
      <c r="IN24" s="75"/>
      <c r="IO24" s="75"/>
      <c r="IP24" s="75"/>
      <c r="IQ24" s="75"/>
      <c r="IR24" s="75"/>
      <c r="IS24" s="75"/>
      <c r="IT24" s="75"/>
      <c r="IU24" s="75"/>
      <c r="IV24" s="75"/>
      <c r="IW24" s="75"/>
    </row>
    <row r="25" spans="1:257" x14ac:dyDescent="0.3">
      <c r="A25" s="108">
        <v>1</v>
      </c>
      <c r="B25" s="108">
        <v>2</v>
      </c>
      <c r="C25" s="109">
        <v>3</v>
      </c>
      <c r="D25" s="108">
        <v>4</v>
      </c>
      <c r="E25" s="108">
        <v>5</v>
      </c>
      <c r="F25" s="108">
        <v>6</v>
      </c>
      <c r="G25" s="76"/>
      <c r="H25" s="110"/>
      <c r="I25" s="110"/>
      <c r="J25" s="110"/>
      <c r="K25" s="110"/>
      <c r="L25" s="110"/>
      <c r="M25" s="110"/>
      <c r="N25" s="110"/>
      <c r="O25" s="110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75"/>
      <c r="DG25" s="75"/>
      <c r="DH25" s="75"/>
      <c r="DI25" s="75"/>
      <c r="DJ25" s="75"/>
      <c r="DK25" s="75"/>
      <c r="DL25" s="75"/>
      <c r="DM25" s="75"/>
      <c r="DN25" s="75"/>
      <c r="DO25" s="75"/>
      <c r="DP25" s="75"/>
      <c r="DQ25" s="75"/>
      <c r="DR25" s="75"/>
      <c r="DS25" s="75"/>
      <c r="DT25" s="75"/>
      <c r="DU25" s="75"/>
      <c r="DV25" s="75"/>
      <c r="DW25" s="75"/>
      <c r="DX25" s="75"/>
      <c r="DY25" s="75"/>
      <c r="DZ25" s="75"/>
      <c r="EA25" s="75"/>
      <c r="EB25" s="75"/>
      <c r="EC25" s="75"/>
      <c r="ED25" s="75"/>
      <c r="EE25" s="75"/>
      <c r="EF25" s="75"/>
      <c r="EG25" s="75"/>
      <c r="EH25" s="75"/>
      <c r="EI25" s="75"/>
      <c r="EJ25" s="75"/>
      <c r="EK25" s="75"/>
      <c r="EL25" s="75"/>
      <c r="EM25" s="75"/>
      <c r="EN25" s="75"/>
      <c r="EO25" s="75"/>
      <c r="EP25" s="75"/>
      <c r="EQ25" s="75"/>
      <c r="ER25" s="75"/>
      <c r="ES25" s="75"/>
      <c r="ET25" s="75"/>
      <c r="EU25" s="75"/>
      <c r="EV25" s="75"/>
      <c r="EW25" s="75"/>
      <c r="EX25" s="75"/>
      <c r="EY25" s="75"/>
      <c r="EZ25" s="75"/>
      <c r="FA25" s="75"/>
      <c r="FB25" s="75"/>
      <c r="FC25" s="75"/>
      <c r="FD25" s="75"/>
      <c r="FE25" s="75"/>
      <c r="FF25" s="75"/>
      <c r="FG25" s="75"/>
      <c r="FH25" s="75"/>
      <c r="FI25" s="75"/>
      <c r="FJ25" s="75"/>
      <c r="FK25" s="75"/>
      <c r="FL25" s="75"/>
      <c r="FM25" s="75"/>
      <c r="FN25" s="75"/>
      <c r="FO25" s="75"/>
      <c r="FP25" s="75"/>
      <c r="FQ25" s="75"/>
      <c r="FR25" s="75"/>
      <c r="FS25" s="75"/>
      <c r="FT25" s="75"/>
      <c r="FU25" s="75"/>
      <c r="FV25" s="75"/>
      <c r="FW25" s="75"/>
      <c r="FX25" s="75"/>
      <c r="FY25" s="75"/>
      <c r="FZ25" s="75"/>
      <c r="GA25" s="75"/>
      <c r="GB25" s="75"/>
      <c r="GC25" s="75"/>
      <c r="GD25" s="75"/>
      <c r="GE25" s="75"/>
      <c r="GF25" s="75"/>
      <c r="GG25" s="75"/>
      <c r="GH25" s="75"/>
      <c r="GI25" s="75"/>
      <c r="GJ25" s="75"/>
      <c r="GK25" s="75"/>
      <c r="GL25" s="75"/>
      <c r="GM25" s="75"/>
      <c r="GN25" s="75"/>
      <c r="GO25" s="75"/>
      <c r="GP25" s="75"/>
      <c r="GQ25" s="75"/>
      <c r="GR25" s="75"/>
      <c r="GS25" s="75"/>
      <c r="GT25" s="75"/>
      <c r="GU25" s="75"/>
      <c r="GV25" s="75"/>
      <c r="GW25" s="75"/>
      <c r="GX25" s="75"/>
      <c r="GY25" s="75"/>
      <c r="GZ25" s="75"/>
      <c r="HA25" s="75"/>
      <c r="HB25" s="75"/>
      <c r="HC25" s="75"/>
      <c r="HD25" s="75"/>
      <c r="HE25" s="75"/>
      <c r="HF25" s="75"/>
      <c r="HG25" s="75"/>
      <c r="HH25" s="75"/>
      <c r="HI25" s="75"/>
      <c r="HJ25" s="75"/>
      <c r="HK25" s="75"/>
      <c r="HL25" s="75"/>
      <c r="HM25" s="75"/>
      <c r="HN25" s="75"/>
      <c r="HO25" s="75"/>
      <c r="HP25" s="75"/>
      <c r="HQ25" s="75"/>
      <c r="HR25" s="75"/>
      <c r="HS25" s="75"/>
      <c r="HT25" s="75"/>
      <c r="HU25" s="75"/>
      <c r="HV25" s="75"/>
      <c r="HW25" s="75"/>
      <c r="HX25" s="75"/>
      <c r="HY25" s="75"/>
      <c r="HZ25" s="75"/>
      <c r="IA25" s="75"/>
      <c r="IB25" s="75"/>
      <c r="IC25" s="75"/>
      <c r="ID25" s="75"/>
      <c r="IE25" s="75"/>
      <c r="IF25" s="75"/>
      <c r="IG25" s="75"/>
      <c r="IH25" s="75"/>
      <c r="II25" s="75"/>
      <c r="IJ25" s="75"/>
      <c r="IK25" s="75"/>
      <c r="IL25" s="75"/>
      <c r="IM25" s="75"/>
      <c r="IN25" s="75"/>
      <c r="IO25" s="75"/>
      <c r="IP25" s="75"/>
      <c r="IQ25" s="75"/>
      <c r="IR25" s="75"/>
      <c r="IS25" s="75"/>
      <c r="IT25" s="75"/>
      <c r="IU25" s="75"/>
      <c r="IV25" s="75"/>
      <c r="IW25" s="75"/>
    </row>
    <row r="26" spans="1:257" ht="31.2" x14ac:dyDescent="0.3">
      <c r="A26" s="108"/>
      <c r="B26" s="111" t="s">
        <v>150</v>
      </c>
      <c r="C26" s="112"/>
      <c r="D26" s="113">
        <f>D28</f>
        <v>3758701.6</v>
      </c>
      <c r="E26" s="114">
        <f>E28</f>
        <v>3758701.6</v>
      </c>
      <c r="F26" s="115">
        <f>F28</f>
        <v>3758701.6</v>
      </c>
      <c r="G26" s="116"/>
      <c r="H26" s="117"/>
      <c r="I26" s="117"/>
      <c r="J26" s="117"/>
      <c r="K26" s="117"/>
      <c r="L26" s="117"/>
      <c r="M26" s="117"/>
      <c r="N26" s="117"/>
      <c r="O26" s="117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 s="75"/>
      <c r="DI26" s="75"/>
      <c r="DJ26" s="75"/>
      <c r="DK26" s="75"/>
      <c r="DL26" s="75"/>
      <c r="DM26" s="75"/>
      <c r="DN26" s="75"/>
      <c r="DO26" s="75"/>
      <c r="DP26" s="75"/>
      <c r="DQ26" s="75"/>
      <c r="DR26" s="75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E26" s="75"/>
      <c r="EF26" s="75"/>
      <c r="EG26" s="75"/>
      <c r="EH26" s="75"/>
      <c r="EI26" s="75"/>
      <c r="EJ26" s="75"/>
      <c r="EK26" s="75"/>
      <c r="EL26" s="75"/>
      <c r="EM26" s="75"/>
      <c r="EN26" s="75"/>
      <c r="EO26" s="75"/>
      <c r="EP26" s="75"/>
      <c r="EQ26" s="75"/>
      <c r="ER26" s="75"/>
      <c r="ES26" s="75"/>
      <c r="ET26" s="75"/>
      <c r="EU26" s="75"/>
      <c r="EV26" s="75"/>
      <c r="EW26" s="75"/>
      <c r="EX26" s="75"/>
      <c r="EY26" s="75"/>
      <c r="EZ26" s="75"/>
      <c r="FA26" s="75"/>
      <c r="FB26" s="75"/>
      <c r="FC26" s="75"/>
      <c r="FD26" s="75"/>
      <c r="FE26" s="75"/>
      <c r="FF26" s="75"/>
      <c r="FG26" s="75"/>
      <c r="FH26" s="75"/>
      <c r="FI26" s="75"/>
      <c r="FJ26" s="75"/>
      <c r="FK26" s="75"/>
      <c r="FL26" s="75"/>
      <c r="FM26" s="75"/>
      <c r="FN26" s="75"/>
      <c r="FO26" s="75"/>
      <c r="FP26" s="75"/>
      <c r="FQ26" s="75"/>
      <c r="FR26" s="75"/>
      <c r="FS26" s="75"/>
      <c r="FT26" s="75"/>
      <c r="FU26" s="75"/>
      <c r="FV26" s="75"/>
      <c r="FW26" s="75"/>
      <c r="FX26" s="75"/>
      <c r="FY26" s="75"/>
      <c r="FZ26" s="75"/>
      <c r="GA26" s="75"/>
      <c r="GB26" s="75"/>
      <c r="GC26" s="75"/>
      <c r="GD26" s="75"/>
      <c r="GE26" s="75"/>
      <c r="GF26" s="75"/>
      <c r="GG26" s="75"/>
      <c r="GH26" s="75"/>
      <c r="GI26" s="75"/>
      <c r="GJ26" s="75"/>
      <c r="GK26" s="75"/>
      <c r="GL26" s="75"/>
      <c r="GM26" s="75"/>
      <c r="GN26" s="75"/>
      <c r="GO26" s="75"/>
      <c r="GP26" s="75"/>
      <c r="GQ26" s="75"/>
      <c r="GR26" s="75"/>
      <c r="GS26" s="75"/>
      <c r="GT26" s="75"/>
      <c r="GU26" s="75"/>
      <c r="GV26" s="75"/>
      <c r="GW26" s="75"/>
      <c r="GX26" s="75"/>
      <c r="GY26" s="75"/>
      <c r="GZ26" s="75"/>
      <c r="HA26" s="75"/>
      <c r="HB26" s="75"/>
      <c r="HC26" s="75"/>
      <c r="HD26" s="75"/>
      <c r="HE26" s="75"/>
      <c r="HF26" s="75"/>
      <c r="HG26" s="75"/>
      <c r="HH26" s="75"/>
      <c r="HI26" s="75"/>
      <c r="HJ26" s="75"/>
      <c r="HK26" s="75"/>
      <c r="HL26" s="75"/>
      <c r="HM26" s="75"/>
      <c r="HN26" s="75"/>
      <c r="HO26" s="75"/>
      <c r="HP26" s="75"/>
      <c r="HQ26" s="75"/>
      <c r="HR26" s="75"/>
      <c r="HS26" s="75"/>
      <c r="HT26" s="75"/>
      <c r="HU26" s="75"/>
      <c r="HV26" s="75"/>
      <c r="HW26" s="75"/>
      <c r="HX26" s="75"/>
      <c r="HY26" s="75"/>
      <c r="HZ26" s="75"/>
      <c r="IA26" s="75"/>
      <c r="IB26" s="75"/>
      <c r="IC26" s="75"/>
      <c r="ID26" s="75"/>
      <c r="IE26" s="75"/>
      <c r="IF26" s="75"/>
      <c r="IG26" s="75"/>
      <c r="IH26" s="75"/>
      <c r="II26" s="75"/>
      <c r="IJ26" s="75"/>
      <c r="IK26" s="75"/>
      <c r="IL26" s="75"/>
      <c r="IM26" s="75"/>
      <c r="IN26" s="75"/>
      <c r="IO26" s="75"/>
      <c r="IP26" s="75"/>
      <c r="IQ26" s="75"/>
      <c r="IR26" s="75"/>
      <c r="IS26" s="75"/>
      <c r="IT26" s="75"/>
      <c r="IU26" s="75"/>
      <c r="IV26" s="75"/>
      <c r="IW26" s="75"/>
    </row>
    <row r="27" spans="1:257" ht="25.5" customHeight="1" x14ac:dyDescent="0.3">
      <c r="A27" s="108"/>
      <c r="B27" s="118" t="s">
        <v>151</v>
      </c>
      <c r="C27" s="119"/>
      <c r="D27" s="120"/>
      <c r="E27" s="121"/>
      <c r="F27" s="122"/>
      <c r="G27" s="116"/>
      <c r="H27" s="117"/>
      <c r="I27" s="117"/>
      <c r="J27" s="117"/>
      <c r="K27" s="117"/>
      <c r="L27" s="117"/>
      <c r="M27" s="117"/>
      <c r="N27" s="117"/>
      <c r="O27" s="117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75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75"/>
      <c r="EM27" s="75"/>
      <c r="EN27" s="75"/>
      <c r="EO27" s="75"/>
      <c r="EP27" s="75"/>
      <c r="EQ27" s="75"/>
      <c r="ER27" s="75"/>
      <c r="ES27" s="75"/>
      <c r="ET27" s="75"/>
      <c r="EU27" s="75"/>
      <c r="EV27" s="75"/>
      <c r="EW27" s="75"/>
      <c r="EX27" s="75"/>
      <c r="EY27" s="75"/>
      <c r="EZ27" s="75"/>
      <c r="FA27" s="75"/>
      <c r="FB27" s="75"/>
      <c r="FC27" s="75"/>
      <c r="FD27" s="75"/>
      <c r="FE27" s="75"/>
      <c r="FF27" s="75"/>
      <c r="FG27" s="75"/>
      <c r="FH27" s="75"/>
      <c r="FI27" s="75"/>
      <c r="FJ27" s="75"/>
      <c r="FK27" s="75"/>
      <c r="FL27" s="75"/>
      <c r="FM27" s="75"/>
      <c r="FN27" s="75"/>
      <c r="FO27" s="75"/>
      <c r="FP27" s="75"/>
      <c r="FQ27" s="75"/>
      <c r="FR27" s="75"/>
      <c r="FS27" s="75"/>
      <c r="FT27" s="75"/>
      <c r="FU27" s="75"/>
      <c r="FV27" s="75"/>
      <c r="FW27" s="75"/>
      <c r="FX27" s="75"/>
      <c r="FY27" s="75"/>
      <c r="FZ27" s="75"/>
      <c r="GA27" s="75"/>
      <c r="GB27" s="75"/>
      <c r="GC27" s="75"/>
      <c r="GD27" s="75"/>
      <c r="GE27" s="75"/>
      <c r="GF27" s="75"/>
      <c r="GG27" s="75"/>
      <c r="GH27" s="75"/>
      <c r="GI27" s="75"/>
      <c r="GJ27" s="75"/>
      <c r="GK27" s="75"/>
      <c r="GL27" s="75"/>
      <c r="GM27" s="75"/>
      <c r="GN27" s="75"/>
      <c r="GO27" s="75"/>
      <c r="GP27" s="75"/>
      <c r="GQ27" s="75"/>
      <c r="GR27" s="75"/>
      <c r="GS27" s="75"/>
      <c r="GT27" s="75"/>
      <c r="GU27" s="75"/>
      <c r="GV27" s="75"/>
      <c r="GW27" s="75"/>
      <c r="GX27" s="75"/>
      <c r="GY27" s="75"/>
      <c r="GZ27" s="75"/>
      <c r="HA27" s="75"/>
      <c r="HB27" s="75"/>
      <c r="HC27" s="75"/>
      <c r="HD27" s="75"/>
      <c r="HE27" s="75"/>
      <c r="HF27" s="75"/>
      <c r="HG27" s="75"/>
      <c r="HH27" s="75"/>
      <c r="HI27" s="75"/>
      <c r="HJ27" s="75"/>
      <c r="HK27" s="75"/>
      <c r="HL27" s="75"/>
      <c r="HM27" s="75"/>
      <c r="HN27" s="75"/>
      <c r="HO27" s="75"/>
      <c r="HP27" s="75"/>
      <c r="HQ27" s="75"/>
      <c r="HR27" s="75"/>
      <c r="HS27" s="75"/>
      <c r="HT27" s="75"/>
      <c r="HU27" s="75"/>
      <c r="HV27" s="75"/>
      <c r="HW27" s="75"/>
      <c r="HX27" s="75"/>
      <c r="HY27" s="75"/>
      <c r="HZ27" s="75"/>
      <c r="IA27" s="75"/>
      <c r="IB27" s="75"/>
      <c r="IC27" s="75"/>
      <c r="ID27" s="75"/>
      <c r="IE27" s="75"/>
      <c r="IF27" s="75"/>
      <c r="IG27" s="75"/>
      <c r="IH27" s="75"/>
      <c r="II27" s="75"/>
      <c r="IJ27" s="75"/>
      <c r="IK27" s="75"/>
      <c r="IL27" s="75"/>
      <c r="IM27" s="75"/>
      <c r="IN27" s="75"/>
      <c r="IO27" s="75"/>
      <c r="IP27" s="75"/>
      <c r="IQ27" s="75"/>
      <c r="IR27" s="75"/>
      <c r="IS27" s="75"/>
      <c r="IT27" s="75"/>
      <c r="IU27" s="75"/>
      <c r="IV27" s="75"/>
      <c r="IW27" s="75"/>
    </row>
    <row r="28" spans="1:257" ht="48" customHeight="1" x14ac:dyDescent="0.25">
      <c r="A28" s="123">
        <v>1</v>
      </c>
      <c r="B28" s="131" t="s">
        <v>152</v>
      </c>
      <c r="C28" s="124"/>
      <c r="D28" s="125">
        <f>D30+D31+D32</f>
        <v>3758701.6</v>
      </c>
      <c r="E28" s="126">
        <f>E30+E31+E32</f>
        <v>3758701.6</v>
      </c>
      <c r="F28" s="127">
        <f>F30+F31+F32</f>
        <v>3758701.6</v>
      </c>
      <c r="G28" s="116">
        <f>'кс-2 №1 КиК-Шелл'!K81</f>
        <v>4223260.2300000004</v>
      </c>
      <c r="H28" s="128">
        <f>H30+H31+H32</f>
        <v>3758701.6</v>
      </c>
      <c r="I28" s="128"/>
      <c r="J28" s="128"/>
      <c r="K28" s="128"/>
      <c r="L28" s="128">
        <f>L30+L31+L32</f>
        <v>3758701.6</v>
      </c>
      <c r="M28" s="117"/>
      <c r="N28" s="117"/>
      <c r="O28" s="117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  <c r="DE28" s="75"/>
      <c r="DF28" s="75"/>
      <c r="DG28" s="75"/>
      <c r="DH28" s="75"/>
      <c r="DI28" s="75"/>
      <c r="DJ28" s="75"/>
      <c r="DK28" s="75"/>
      <c r="DL28" s="75"/>
      <c r="DM28" s="75"/>
      <c r="DN28" s="75"/>
      <c r="DO28" s="75"/>
      <c r="DP28" s="75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/>
      <c r="EL28" s="75"/>
      <c r="EM28" s="75"/>
      <c r="EN28" s="75"/>
      <c r="EO28" s="75"/>
      <c r="EP28" s="75"/>
      <c r="EQ28" s="75"/>
      <c r="ER28" s="75"/>
      <c r="ES28" s="75"/>
      <c r="ET28" s="75"/>
      <c r="EU28" s="75"/>
      <c r="EV28" s="75"/>
      <c r="EW28" s="75"/>
      <c r="EX28" s="75"/>
      <c r="EY28" s="75"/>
      <c r="EZ28" s="75"/>
      <c r="FA28" s="75"/>
      <c r="FB28" s="75"/>
      <c r="FC28" s="75"/>
      <c r="FD28" s="75"/>
      <c r="FE28" s="75"/>
      <c r="FF28" s="75"/>
      <c r="FG28" s="75"/>
      <c r="FH28" s="75"/>
      <c r="FI28" s="75"/>
      <c r="FJ28" s="75"/>
      <c r="FK28" s="75"/>
      <c r="FL28" s="75"/>
      <c r="FM28" s="75"/>
      <c r="FN28" s="75"/>
      <c r="FO28" s="75"/>
      <c r="FP28" s="75"/>
      <c r="FQ28" s="75"/>
      <c r="FR28" s="75"/>
      <c r="FS28" s="75"/>
      <c r="FT28" s="75"/>
      <c r="FU28" s="75"/>
      <c r="FV28" s="75"/>
      <c r="FW28" s="75"/>
      <c r="FX28" s="75"/>
      <c r="FY28" s="75"/>
      <c r="FZ28" s="75"/>
      <c r="GA28" s="75"/>
      <c r="GB28" s="75"/>
      <c r="GC28" s="75"/>
      <c r="GD28" s="75"/>
      <c r="GE28" s="75"/>
      <c r="GF28" s="75"/>
      <c r="GG28" s="75"/>
      <c r="GH28" s="75"/>
      <c r="GI28" s="75"/>
      <c r="GJ28" s="75"/>
      <c r="GK28" s="75"/>
      <c r="GL28" s="75"/>
      <c r="GM28" s="75"/>
      <c r="GN28" s="75"/>
      <c r="GO28" s="75"/>
      <c r="GP28" s="75"/>
      <c r="GQ28" s="75"/>
      <c r="GR28" s="75"/>
      <c r="GS28" s="75"/>
      <c r="GT28" s="75"/>
      <c r="GU28" s="75"/>
      <c r="GV28" s="75"/>
      <c r="GW28" s="75"/>
      <c r="GX28" s="75"/>
      <c r="GY28" s="75"/>
      <c r="GZ28" s="75"/>
      <c r="HA28" s="75"/>
      <c r="HB28" s="75"/>
      <c r="HC28" s="75"/>
      <c r="HD28" s="75"/>
      <c r="HE28" s="75"/>
      <c r="HF28" s="75"/>
      <c r="HG28" s="75"/>
      <c r="HH28" s="75"/>
      <c r="HI28" s="75"/>
      <c r="HJ28" s="75"/>
      <c r="HK28" s="75"/>
      <c r="HL28" s="75"/>
      <c r="HM28" s="75"/>
      <c r="HN28" s="75"/>
      <c r="HO28" s="75"/>
      <c r="HP28" s="75"/>
      <c r="HQ28" s="75"/>
      <c r="HR28" s="75"/>
      <c r="HS28" s="75"/>
      <c r="HT28" s="75"/>
      <c r="HU28" s="75"/>
      <c r="HV28" s="75"/>
      <c r="HW28" s="75"/>
      <c r="HX28" s="75"/>
      <c r="HY28" s="75"/>
      <c r="HZ28" s="75"/>
      <c r="IA28" s="75"/>
      <c r="IB28" s="75"/>
      <c r="IC28" s="75"/>
      <c r="ID28" s="75"/>
      <c r="IE28" s="75"/>
      <c r="IF28" s="75"/>
      <c r="IG28" s="75"/>
      <c r="IH28" s="75"/>
      <c r="II28" s="75"/>
      <c r="IJ28" s="75"/>
      <c r="IK28" s="75"/>
      <c r="IL28" s="75"/>
      <c r="IM28" s="75"/>
      <c r="IN28" s="75"/>
      <c r="IO28" s="75"/>
      <c r="IP28" s="75"/>
      <c r="IQ28" s="75"/>
      <c r="IR28" s="75"/>
      <c r="IS28" s="75"/>
      <c r="IT28" s="75"/>
      <c r="IU28" s="75"/>
      <c r="IV28" s="75"/>
      <c r="IW28" s="75"/>
    </row>
    <row r="29" spans="1:257" ht="22.5" hidden="1" customHeight="1" x14ac:dyDescent="0.35">
      <c r="A29" s="123"/>
      <c r="B29" s="129" t="s">
        <v>153</v>
      </c>
      <c r="C29" s="130"/>
      <c r="D29" s="131"/>
      <c r="E29" s="126"/>
      <c r="F29" s="127"/>
      <c r="G29" s="116"/>
      <c r="H29" s="128"/>
      <c r="I29" s="128"/>
      <c r="J29" s="128"/>
      <c r="K29" s="128"/>
      <c r="L29" s="128"/>
      <c r="M29" s="117"/>
      <c r="N29" s="117"/>
      <c r="O29" s="117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5"/>
      <c r="EX29" s="75"/>
      <c r="EY29" s="75"/>
      <c r="EZ29" s="75"/>
      <c r="FA29" s="75"/>
      <c r="FB29" s="75"/>
      <c r="FC29" s="75"/>
      <c r="FD29" s="75"/>
      <c r="FE29" s="75"/>
      <c r="FF29" s="75"/>
      <c r="FG29" s="75"/>
      <c r="FH29" s="75"/>
      <c r="FI29" s="75"/>
      <c r="FJ29" s="75"/>
      <c r="FK29" s="75"/>
      <c r="FL29" s="75"/>
      <c r="FM29" s="75"/>
      <c r="FN29" s="75"/>
      <c r="FO29" s="75"/>
      <c r="FP29" s="75"/>
      <c r="FQ29" s="75"/>
      <c r="FR29" s="75"/>
      <c r="FS29" s="75"/>
      <c r="FT29" s="75"/>
      <c r="FU29" s="75"/>
      <c r="FV29" s="75"/>
      <c r="FW29" s="75"/>
      <c r="FX29" s="75"/>
      <c r="FY29" s="75"/>
      <c r="FZ29" s="75"/>
      <c r="GA29" s="75"/>
      <c r="GB29" s="75"/>
      <c r="GC29" s="75"/>
      <c r="GD29" s="75"/>
      <c r="GE29" s="75"/>
      <c r="GF29" s="75"/>
      <c r="GG29" s="75"/>
      <c r="GH29" s="75"/>
      <c r="GI29" s="75"/>
      <c r="GJ29" s="75"/>
      <c r="GK29" s="75"/>
      <c r="GL29" s="75"/>
      <c r="GM29" s="75"/>
      <c r="GN29" s="75"/>
      <c r="GO29" s="75"/>
      <c r="GP29" s="75"/>
      <c r="GQ29" s="75"/>
      <c r="GR29" s="75"/>
      <c r="GS29" s="75"/>
      <c r="GT29" s="75"/>
      <c r="GU29" s="75"/>
      <c r="GV29" s="75"/>
      <c r="GW29" s="75"/>
      <c r="GX29" s="75"/>
      <c r="GY29" s="75"/>
      <c r="GZ29" s="75"/>
      <c r="HA29" s="75"/>
      <c r="HB29" s="75"/>
      <c r="HC29" s="75"/>
      <c r="HD29" s="75"/>
      <c r="HE29" s="75"/>
      <c r="HF29" s="75"/>
      <c r="HG29" s="75"/>
      <c r="HH29" s="75"/>
      <c r="HI29" s="75"/>
      <c r="HJ29" s="75"/>
      <c r="HK29" s="75"/>
      <c r="HL29" s="75"/>
      <c r="HM29" s="75"/>
      <c r="HN29" s="75"/>
      <c r="HO29" s="75"/>
      <c r="HP29" s="75"/>
      <c r="HQ29" s="75"/>
      <c r="HR29" s="75"/>
      <c r="HS29" s="75"/>
      <c r="HT29" s="75"/>
      <c r="HU29" s="75"/>
      <c r="HV29" s="75"/>
      <c r="HW29" s="75"/>
      <c r="HX29" s="75"/>
      <c r="HY29" s="75"/>
      <c r="HZ29" s="75"/>
      <c r="IA29" s="75"/>
      <c r="IB29" s="75"/>
      <c r="IC29" s="75"/>
      <c r="ID29" s="75"/>
      <c r="IE29" s="75"/>
      <c r="IF29" s="75"/>
      <c r="IG29" s="75"/>
      <c r="IH29" s="75"/>
      <c r="II29" s="75"/>
      <c r="IJ29" s="75"/>
      <c r="IK29" s="75"/>
      <c r="IL29" s="75"/>
      <c r="IM29" s="75"/>
      <c r="IN29" s="75"/>
      <c r="IO29" s="75"/>
      <c r="IP29" s="75"/>
      <c r="IQ29" s="75"/>
      <c r="IR29" s="75"/>
      <c r="IS29" s="75"/>
      <c r="IT29" s="75"/>
      <c r="IU29" s="75"/>
      <c r="IV29" s="75"/>
      <c r="IW29" s="75"/>
    </row>
    <row r="30" spans="1:257" ht="28.5" hidden="1" customHeight="1" x14ac:dyDescent="0.25">
      <c r="A30" s="123"/>
      <c r="B30" s="132" t="s">
        <v>154</v>
      </c>
      <c r="C30" s="133"/>
      <c r="D30" s="134">
        <f>E30</f>
        <v>3306085</v>
      </c>
      <c r="E30" s="135">
        <f>L30</f>
        <v>3306085</v>
      </c>
      <c r="F30" s="136">
        <f>E30</f>
        <v>3306085</v>
      </c>
      <c r="G30" s="116"/>
      <c r="H30" s="137">
        <f>3758701.6-H31-H32</f>
        <v>3306085</v>
      </c>
      <c r="I30" s="128"/>
      <c r="J30" s="128"/>
      <c r="K30" s="128"/>
      <c r="L30" s="128">
        <f>SUM(H30:K30)</f>
        <v>3306085</v>
      </c>
      <c r="M30" s="117"/>
      <c r="N30" s="117"/>
      <c r="O30" s="117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  <c r="DG30" s="75"/>
      <c r="DH30" s="75"/>
      <c r="DI30" s="75"/>
      <c r="DJ30" s="75"/>
      <c r="DK30" s="75"/>
      <c r="DL30" s="75"/>
      <c r="DM30" s="75"/>
      <c r="DN30" s="75"/>
      <c r="DO30" s="75"/>
      <c r="DP30" s="75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/>
      <c r="EL30" s="75"/>
      <c r="EM30" s="75"/>
      <c r="EN30" s="75"/>
      <c r="EO30" s="75"/>
      <c r="EP30" s="75"/>
      <c r="EQ30" s="75"/>
      <c r="ER30" s="75"/>
      <c r="ES30" s="75"/>
      <c r="ET30" s="75"/>
      <c r="EU30" s="75"/>
      <c r="EV30" s="75"/>
      <c r="EW30" s="75"/>
      <c r="EX30" s="75"/>
      <c r="EY30" s="75"/>
      <c r="EZ30" s="75"/>
      <c r="FA30" s="75"/>
      <c r="FB30" s="75"/>
      <c r="FC30" s="75"/>
      <c r="FD30" s="75"/>
      <c r="FE30" s="75"/>
      <c r="FF30" s="75"/>
      <c r="FG30" s="75"/>
      <c r="FH30" s="75"/>
      <c r="FI30" s="75"/>
      <c r="FJ30" s="75"/>
      <c r="FK30" s="75"/>
      <c r="FL30" s="75"/>
      <c r="FM30" s="75"/>
      <c r="FN30" s="75"/>
      <c r="FO30" s="75"/>
      <c r="FP30" s="75"/>
      <c r="FQ30" s="75"/>
      <c r="FR30" s="75"/>
      <c r="FS30" s="75"/>
      <c r="FT30" s="75"/>
      <c r="FU30" s="75"/>
      <c r="FV30" s="75"/>
      <c r="FW30" s="75"/>
      <c r="FX30" s="75"/>
      <c r="FY30" s="75"/>
      <c r="FZ30" s="75"/>
      <c r="GA30" s="75"/>
      <c r="GB30" s="75"/>
      <c r="GC30" s="75"/>
      <c r="GD30" s="75"/>
      <c r="GE30" s="75"/>
      <c r="GF30" s="75"/>
      <c r="GG30" s="75"/>
      <c r="GH30" s="75"/>
      <c r="GI30" s="75"/>
      <c r="GJ30" s="75"/>
      <c r="GK30" s="75"/>
      <c r="GL30" s="75"/>
      <c r="GM30" s="75"/>
      <c r="GN30" s="75"/>
      <c r="GO30" s="75"/>
      <c r="GP30" s="75"/>
      <c r="GQ30" s="75"/>
      <c r="GR30" s="75"/>
      <c r="GS30" s="75"/>
      <c r="GT30" s="75"/>
      <c r="GU30" s="75"/>
      <c r="GV30" s="75"/>
      <c r="GW30" s="75"/>
      <c r="GX30" s="75"/>
      <c r="GY30" s="75"/>
      <c r="GZ30" s="75"/>
      <c r="HA30" s="75"/>
      <c r="HB30" s="75"/>
      <c r="HC30" s="75"/>
      <c r="HD30" s="75"/>
      <c r="HE30" s="75"/>
      <c r="HF30" s="75"/>
      <c r="HG30" s="75"/>
      <c r="HH30" s="75"/>
      <c r="HI30" s="75"/>
      <c r="HJ30" s="75"/>
      <c r="HK30" s="75"/>
      <c r="HL30" s="75"/>
      <c r="HM30" s="75"/>
      <c r="HN30" s="75"/>
      <c r="HO30" s="75"/>
      <c r="HP30" s="75"/>
      <c r="HQ30" s="75"/>
      <c r="HR30" s="75"/>
      <c r="HS30" s="75"/>
      <c r="HT30" s="75"/>
      <c r="HU30" s="75"/>
      <c r="HV30" s="75"/>
      <c r="HW30" s="75"/>
      <c r="HX30" s="75"/>
      <c r="HY30" s="75"/>
      <c r="HZ30" s="75"/>
      <c r="IA30" s="75"/>
      <c r="IB30" s="75"/>
      <c r="IC30" s="75"/>
      <c r="ID30" s="75"/>
      <c r="IE30" s="75"/>
      <c r="IF30" s="75"/>
      <c r="IG30" s="75"/>
      <c r="IH30" s="75"/>
      <c r="II30" s="75"/>
      <c r="IJ30" s="75"/>
      <c r="IK30" s="75"/>
      <c r="IL30" s="75"/>
      <c r="IM30" s="75"/>
      <c r="IN30" s="75"/>
      <c r="IO30" s="75"/>
      <c r="IP30" s="75"/>
      <c r="IQ30" s="75"/>
      <c r="IR30" s="75"/>
      <c r="IS30" s="75"/>
      <c r="IT30" s="75"/>
      <c r="IU30" s="75"/>
      <c r="IV30" s="75"/>
      <c r="IW30" s="75"/>
    </row>
    <row r="31" spans="1:257" ht="28.5" hidden="1" customHeight="1" x14ac:dyDescent="0.35">
      <c r="A31" s="123"/>
      <c r="B31" s="129" t="s">
        <v>155</v>
      </c>
      <c r="C31" s="133"/>
      <c r="D31" s="134">
        <f>E31</f>
        <v>84463.85</v>
      </c>
      <c r="E31" s="135">
        <f>L31</f>
        <v>84463.85</v>
      </c>
      <c r="F31" s="136">
        <f>E31</f>
        <v>84463.85</v>
      </c>
      <c r="G31" s="116"/>
      <c r="H31" s="138">
        <f>(12794119-12702247.55)*1.033*0.89</f>
        <v>84463.85</v>
      </c>
      <c r="I31" s="128"/>
      <c r="J31" s="128"/>
      <c r="K31" s="128"/>
      <c r="L31" s="128">
        <f t="shared" ref="L31:L33" si="0">SUM(H31:K31)</f>
        <v>84463.85</v>
      </c>
      <c r="M31" s="117"/>
      <c r="N31" s="117"/>
      <c r="O31" s="117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/>
      <c r="EW31" s="75"/>
      <c r="EX31" s="75"/>
      <c r="EY31" s="75"/>
      <c r="EZ31" s="75"/>
      <c r="FA31" s="75"/>
      <c r="FB31" s="75"/>
      <c r="FC31" s="75"/>
      <c r="FD31" s="75"/>
      <c r="FE31" s="75"/>
      <c r="FF31" s="75"/>
      <c r="FG31" s="75"/>
      <c r="FH31" s="75"/>
      <c r="FI31" s="75"/>
      <c r="FJ31" s="75"/>
      <c r="FK31" s="75"/>
      <c r="FL31" s="75"/>
      <c r="FM31" s="75"/>
      <c r="FN31" s="75"/>
      <c r="FO31" s="75"/>
      <c r="FP31" s="75"/>
      <c r="FQ31" s="75"/>
      <c r="FR31" s="75"/>
      <c r="FS31" s="75"/>
      <c r="FT31" s="75"/>
      <c r="FU31" s="75"/>
      <c r="FV31" s="75"/>
      <c r="FW31" s="75"/>
      <c r="FX31" s="75"/>
      <c r="FY31" s="75"/>
      <c r="FZ31" s="75"/>
      <c r="GA31" s="75"/>
      <c r="GB31" s="75"/>
      <c r="GC31" s="75"/>
      <c r="GD31" s="75"/>
      <c r="GE31" s="75"/>
      <c r="GF31" s="75"/>
      <c r="GG31" s="75"/>
      <c r="GH31" s="75"/>
      <c r="GI31" s="75"/>
      <c r="GJ31" s="75"/>
      <c r="GK31" s="75"/>
      <c r="GL31" s="75"/>
      <c r="GM31" s="75"/>
      <c r="GN31" s="75"/>
      <c r="GO31" s="75"/>
      <c r="GP31" s="75"/>
      <c r="GQ31" s="75"/>
      <c r="GR31" s="75"/>
      <c r="GS31" s="75"/>
      <c r="GT31" s="75"/>
      <c r="GU31" s="75"/>
      <c r="GV31" s="75"/>
      <c r="GW31" s="75"/>
      <c r="GX31" s="75"/>
      <c r="GY31" s="75"/>
      <c r="GZ31" s="75"/>
      <c r="HA31" s="75"/>
      <c r="HB31" s="75"/>
      <c r="HC31" s="75"/>
      <c r="HD31" s="75"/>
      <c r="HE31" s="75"/>
      <c r="HF31" s="75"/>
      <c r="HG31" s="75"/>
      <c r="HH31" s="75"/>
      <c r="HI31" s="75"/>
      <c r="HJ31" s="75"/>
      <c r="HK31" s="75"/>
      <c r="HL31" s="75"/>
      <c r="HM31" s="75"/>
      <c r="HN31" s="75"/>
      <c r="HO31" s="75"/>
      <c r="HP31" s="75"/>
      <c r="HQ31" s="75"/>
      <c r="HR31" s="75"/>
      <c r="HS31" s="75"/>
      <c r="HT31" s="75"/>
      <c r="HU31" s="75"/>
      <c r="HV31" s="75"/>
      <c r="HW31" s="75"/>
      <c r="HX31" s="75"/>
      <c r="HY31" s="75"/>
      <c r="HZ31" s="75"/>
      <c r="IA31" s="75"/>
      <c r="IB31" s="75"/>
      <c r="IC31" s="75"/>
      <c r="ID31" s="75"/>
      <c r="IE31" s="75"/>
      <c r="IF31" s="75"/>
      <c r="IG31" s="75"/>
      <c r="IH31" s="75"/>
      <c r="II31" s="75"/>
      <c r="IJ31" s="75"/>
      <c r="IK31" s="75"/>
      <c r="IL31" s="75"/>
      <c r="IM31" s="75"/>
      <c r="IN31" s="75"/>
      <c r="IO31" s="75"/>
      <c r="IP31" s="75"/>
      <c r="IQ31" s="75"/>
      <c r="IR31" s="75"/>
      <c r="IS31" s="75"/>
      <c r="IT31" s="75"/>
      <c r="IU31" s="75"/>
      <c r="IV31" s="75"/>
      <c r="IW31" s="75"/>
    </row>
    <row r="32" spans="1:257" ht="28.5" hidden="1" customHeight="1" x14ac:dyDescent="0.35">
      <c r="A32" s="123"/>
      <c r="B32" s="129" t="s">
        <v>156</v>
      </c>
      <c r="C32" s="133"/>
      <c r="D32" s="134">
        <f>E32</f>
        <v>368152.75</v>
      </c>
      <c r="E32" s="135">
        <f>L32</f>
        <v>368152.75</v>
      </c>
      <c r="F32" s="136">
        <f>E32</f>
        <v>368152.75</v>
      </c>
      <c r="G32" s="116"/>
      <c r="H32" s="139">
        <f>332564.21*1.033*1.20409902725*0.89</f>
        <v>368152.75</v>
      </c>
      <c r="I32" s="128"/>
      <c r="J32" s="128"/>
      <c r="K32" s="128"/>
      <c r="L32" s="128">
        <f t="shared" si="0"/>
        <v>368152.75</v>
      </c>
      <c r="M32" s="117"/>
      <c r="N32" s="117"/>
      <c r="O32" s="117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  <c r="DE32" s="7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5"/>
      <c r="EH32" s="75"/>
      <c r="EI32" s="75"/>
      <c r="EJ32" s="75"/>
      <c r="EK32" s="75"/>
      <c r="EL32" s="75"/>
      <c r="EM32" s="75"/>
      <c r="EN32" s="75"/>
      <c r="EO32" s="75"/>
      <c r="EP32" s="75"/>
      <c r="EQ32" s="75"/>
      <c r="ER32" s="75"/>
      <c r="ES32" s="75"/>
      <c r="ET32" s="75"/>
      <c r="EU32" s="75"/>
      <c r="EV32" s="75"/>
      <c r="EW32" s="75"/>
      <c r="EX32" s="75"/>
      <c r="EY32" s="75"/>
      <c r="EZ32" s="75"/>
      <c r="FA32" s="75"/>
      <c r="FB32" s="75"/>
      <c r="FC32" s="75"/>
      <c r="FD32" s="75"/>
      <c r="FE32" s="75"/>
      <c r="FF32" s="75"/>
      <c r="FG32" s="75"/>
      <c r="FH32" s="75"/>
      <c r="FI32" s="75"/>
      <c r="FJ32" s="75"/>
      <c r="FK32" s="75"/>
      <c r="FL32" s="75"/>
      <c r="FM32" s="75"/>
      <c r="FN32" s="75"/>
      <c r="FO32" s="75"/>
      <c r="FP32" s="75"/>
      <c r="FQ32" s="75"/>
      <c r="FR32" s="75"/>
      <c r="FS32" s="75"/>
      <c r="FT32" s="75"/>
      <c r="FU32" s="75"/>
      <c r="FV32" s="75"/>
      <c r="FW32" s="75"/>
      <c r="FX32" s="75"/>
      <c r="FY32" s="75"/>
      <c r="FZ32" s="75"/>
      <c r="GA32" s="75"/>
      <c r="GB32" s="75"/>
      <c r="GC32" s="75"/>
      <c r="GD32" s="75"/>
      <c r="GE32" s="75"/>
      <c r="GF32" s="75"/>
      <c r="GG32" s="75"/>
      <c r="GH32" s="75"/>
      <c r="GI32" s="75"/>
      <c r="GJ32" s="75"/>
      <c r="GK32" s="75"/>
      <c r="GL32" s="75"/>
      <c r="GM32" s="75"/>
      <c r="GN32" s="75"/>
      <c r="GO32" s="75"/>
      <c r="GP32" s="75"/>
      <c r="GQ32" s="75"/>
      <c r="GR32" s="75"/>
      <c r="GS32" s="75"/>
      <c r="GT32" s="75"/>
      <c r="GU32" s="75"/>
      <c r="GV32" s="75"/>
      <c r="GW32" s="75"/>
      <c r="GX32" s="75"/>
      <c r="GY32" s="75"/>
      <c r="GZ32" s="75"/>
      <c r="HA32" s="75"/>
      <c r="HB32" s="75"/>
      <c r="HC32" s="75"/>
      <c r="HD32" s="75"/>
      <c r="HE32" s="75"/>
      <c r="HF32" s="75"/>
      <c r="HG32" s="75"/>
      <c r="HH32" s="75"/>
      <c r="HI32" s="75"/>
      <c r="HJ32" s="75"/>
      <c r="HK32" s="75"/>
      <c r="HL32" s="75"/>
      <c r="HM32" s="75"/>
      <c r="HN32" s="75"/>
      <c r="HO32" s="75"/>
      <c r="HP32" s="75"/>
      <c r="HQ32" s="75"/>
      <c r="HR32" s="75"/>
      <c r="HS32" s="75"/>
      <c r="HT32" s="75"/>
      <c r="HU32" s="75"/>
      <c r="HV32" s="75"/>
      <c r="HW32" s="75"/>
      <c r="HX32" s="75"/>
      <c r="HY32" s="75"/>
      <c r="HZ32" s="75"/>
      <c r="IA32" s="75"/>
      <c r="IB32" s="75"/>
      <c r="IC32" s="75"/>
      <c r="ID32" s="75"/>
      <c r="IE32" s="75"/>
      <c r="IF32" s="75"/>
      <c r="IG32" s="75"/>
      <c r="IH32" s="75"/>
      <c r="II32" s="75"/>
      <c r="IJ32" s="75"/>
      <c r="IK32" s="75"/>
      <c r="IL32" s="75"/>
      <c r="IM32" s="75"/>
      <c r="IN32" s="75"/>
      <c r="IO32" s="75"/>
      <c r="IP32" s="75"/>
      <c r="IQ32" s="75"/>
      <c r="IR32" s="75"/>
      <c r="IS32" s="75"/>
      <c r="IT32" s="75"/>
      <c r="IU32" s="75"/>
      <c r="IV32" s="75"/>
      <c r="IW32" s="75"/>
    </row>
    <row r="33" spans="1:257" ht="34.5" hidden="1" customHeight="1" x14ac:dyDescent="0.35">
      <c r="A33" s="123"/>
      <c r="B33" s="129" t="s">
        <v>157</v>
      </c>
      <c r="C33" s="140"/>
      <c r="D33" s="141">
        <f>E33</f>
        <v>12702247.550000001</v>
      </c>
      <c r="E33" s="142">
        <f>F33</f>
        <v>12702247.550000001</v>
      </c>
      <c r="F33" s="143">
        <f>H33</f>
        <v>12702247.550000001</v>
      </c>
      <c r="G33" s="116"/>
      <c r="H33" s="144">
        <v>12702247.550000001</v>
      </c>
      <c r="I33" s="145"/>
      <c r="J33" s="145"/>
      <c r="K33" s="145"/>
      <c r="L33" s="145">
        <f t="shared" si="0"/>
        <v>12702247.550000001</v>
      </c>
      <c r="M33" s="117"/>
      <c r="N33" s="117"/>
      <c r="O33" s="117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  <c r="DC33" s="75"/>
      <c r="DD33" s="75"/>
      <c r="DE33" s="75"/>
      <c r="DF33" s="75"/>
      <c r="DG33" s="75"/>
      <c r="DH33" s="75"/>
      <c r="DI33" s="75"/>
      <c r="DJ33" s="75"/>
      <c r="DK33" s="75"/>
      <c r="DL33" s="75"/>
      <c r="DM33" s="75"/>
      <c r="DN33" s="75"/>
      <c r="DO33" s="75"/>
      <c r="DP33" s="75"/>
      <c r="DQ33" s="75"/>
      <c r="DR33" s="75"/>
      <c r="DS33" s="75"/>
      <c r="DT33" s="75"/>
      <c r="DU33" s="75"/>
      <c r="DV33" s="75"/>
      <c r="DW33" s="75"/>
      <c r="DX33" s="75"/>
      <c r="DY33" s="75"/>
      <c r="DZ33" s="75"/>
      <c r="EA33" s="75"/>
      <c r="EB33" s="75"/>
      <c r="EC33" s="75"/>
      <c r="ED33" s="75"/>
      <c r="EE33" s="75"/>
      <c r="EF33" s="75"/>
      <c r="EG33" s="75"/>
      <c r="EH33" s="75"/>
      <c r="EI33" s="75"/>
      <c r="EJ33" s="75"/>
      <c r="EK33" s="75"/>
      <c r="EL33" s="75"/>
      <c r="EM33" s="75"/>
      <c r="EN33" s="75"/>
      <c r="EO33" s="75"/>
      <c r="EP33" s="75"/>
      <c r="EQ33" s="75"/>
      <c r="ER33" s="75"/>
      <c r="ES33" s="75"/>
      <c r="ET33" s="75"/>
      <c r="EU33" s="75"/>
      <c r="EV33" s="75"/>
      <c r="EW33" s="75"/>
      <c r="EX33" s="75"/>
      <c r="EY33" s="75"/>
      <c r="EZ33" s="75"/>
      <c r="FA33" s="75"/>
      <c r="FB33" s="75"/>
      <c r="FC33" s="75"/>
      <c r="FD33" s="75"/>
      <c r="FE33" s="75"/>
      <c r="FF33" s="75"/>
      <c r="FG33" s="75"/>
      <c r="FH33" s="75"/>
      <c r="FI33" s="75"/>
      <c r="FJ33" s="75"/>
      <c r="FK33" s="75"/>
      <c r="FL33" s="75"/>
      <c r="FM33" s="75"/>
      <c r="FN33" s="75"/>
      <c r="FO33" s="75"/>
      <c r="FP33" s="75"/>
      <c r="FQ33" s="75"/>
      <c r="FR33" s="75"/>
      <c r="FS33" s="75"/>
      <c r="FT33" s="75"/>
      <c r="FU33" s="75"/>
      <c r="FV33" s="75"/>
      <c r="FW33" s="75"/>
      <c r="FX33" s="75"/>
      <c r="FY33" s="75"/>
      <c r="FZ33" s="75"/>
      <c r="GA33" s="75"/>
      <c r="GB33" s="75"/>
      <c r="GC33" s="75"/>
      <c r="GD33" s="75"/>
      <c r="GE33" s="75"/>
      <c r="GF33" s="75"/>
      <c r="GG33" s="75"/>
      <c r="GH33" s="75"/>
      <c r="GI33" s="75"/>
      <c r="GJ33" s="75"/>
      <c r="GK33" s="75"/>
      <c r="GL33" s="75"/>
      <c r="GM33" s="75"/>
      <c r="GN33" s="75"/>
      <c r="GO33" s="75"/>
      <c r="GP33" s="75"/>
      <c r="GQ33" s="75"/>
      <c r="GR33" s="75"/>
      <c r="GS33" s="75"/>
      <c r="GT33" s="75"/>
      <c r="GU33" s="75"/>
      <c r="GV33" s="75"/>
      <c r="GW33" s="75"/>
      <c r="GX33" s="75"/>
      <c r="GY33" s="75"/>
      <c r="GZ33" s="75"/>
      <c r="HA33" s="75"/>
      <c r="HB33" s="75"/>
      <c r="HC33" s="75"/>
      <c r="HD33" s="75"/>
      <c r="HE33" s="75"/>
      <c r="HF33" s="75"/>
      <c r="HG33" s="75"/>
      <c r="HH33" s="75"/>
      <c r="HI33" s="75"/>
      <c r="HJ33" s="75"/>
      <c r="HK33" s="75"/>
      <c r="HL33" s="75"/>
      <c r="HM33" s="75"/>
      <c r="HN33" s="75"/>
      <c r="HO33" s="75"/>
      <c r="HP33" s="75"/>
      <c r="HQ33" s="75"/>
      <c r="HR33" s="75"/>
      <c r="HS33" s="75"/>
      <c r="HT33" s="75"/>
      <c r="HU33" s="75"/>
      <c r="HV33" s="75"/>
      <c r="HW33" s="75"/>
      <c r="HX33" s="75"/>
      <c r="HY33" s="75"/>
      <c r="HZ33" s="75"/>
      <c r="IA33" s="75"/>
      <c r="IB33" s="75"/>
      <c r="IC33" s="75"/>
      <c r="ID33" s="75"/>
      <c r="IE33" s="75"/>
      <c r="IF33" s="75"/>
      <c r="IG33" s="75"/>
      <c r="IH33" s="75"/>
      <c r="II33" s="75"/>
      <c r="IJ33" s="75"/>
      <c r="IK33" s="75"/>
      <c r="IL33" s="75"/>
      <c r="IM33" s="75"/>
      <c r="IN33" s="75"/>
      <c r="IO33" s="75"/>
      <c r="IP33" s="75"/>
      <c r="IQ33" s="75"/>
      <c r="IR33" s="75"/>
      <c r="IS33" s="75"/>
      <c r="IT33" s="75"/>
      <c r="IU33" s="75"/>
      <c r="IV33" s="75"/>
      <c r="IW33" s="75"/>
    </row>
    <row r="34" spans="1:257" ht="24.75" customHeight="1" x14ac:dyDescent="0.35">
      <c r="A34" s="146"/>
      <c r="B34" s="147"/>
      <c r="C34" s="148"/>
      <c r="D34" s="149"/>
      <c r="E34" s="150" t="s">
        <v>158</v>
      </c>
      <c r="F34" s="115">
        <f>F28</f>
        <v>3758701.6</v>
      </c>
      <c r="G34" s="116"/>
      <c r="H34" s="116"/>
      <c r="I34" s="116"/>
      <c r="J34" s="116"/>
      <c r="K34" s="116"/>
      <c r="L34" s="116"/>
      <c r="M34" s="151"/>
      <c r="N34" s="151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  <c r="DE34" s="75"/>
      <c r="DF34" s="75"/>
      <c r="DG34" s="75"/>
      <c r="DH34" s="75"/>
      <c r="DI34" s="75"/>
      <c r="DJ34" s="75"/>
      <c r="DK34" s="75"/>
      <c r="DL34" s="75"/>
      <c r="DM34" s="75"/>
      <c r="DN34" s="75"/>
      <c r="DO34" s="75"/>
      <c r="DP34" s="75"/>
      <c r="DQ34" s="75"/>
      <c r="DR34" s="75"/>
      <c r="DS34" s="75"/>
      <c r="DT34" s="75"/>
      <c r="DU34" s="75"/>
      <c r="DV34" s="75"/>
      <c r="DW34" s="75"/>
      <c r="DX34" s="75"/>
      <c r="DY34" s="75"/>
      <c r="DZ34" s="75"/>
      <c r="EA34" s="75"/>
      <c r="EB34" s="75"/>
      <c r="EC34" s="75"/>
      <c r="ED34" s="75"/>
      <c r="EE34" s="75"/>
      <c r="EF34" s="75"/>
      <c r="EG34" s="75"/>
      <c r="EH34" s="75"/>
      <c r="EI34" s="75"/>
      <c r="EJ34" s="75"/>
      <c r="EK34" s="75"/>
      <c r="EL34" s="75"/>
      <c r="EM34" s="75"/>
      <c r="EN34" s="75"/>
      <c r="EO34" s="75"/>
      <c r="EP34" s="75"/>
      <c r="EQ34" s="75"/>
      <c r="ER34" s="75"/>
      <c r="ES34" s="75"/>
      <c r="ET34" s="75"/>
      <c r="EU34" s="75"/>
      <c r="EV34" s="75"/>
      <c r="EW34" s="75"/>
      <c r="EX34" s="75"/>
      <c r="EY34" s="75"/>
      <c r="EZ34" s="75"/>
      <c r="FA34" s="75"/>
      <c r="FB34" s="75"/>
      <c r="FC34" s="75"/>
      <c r="FD34" s="75"/>
      <c r="FE34" s="75"/>
      <c r="FF34" s="75"/>
      <c r="FG34" s="75"/>
      <c r="FH34" s="75"/>
      <c r="FI34" s="75"/>
      <c r="FJ34" s="75"/>
      <c r="FK34" s="75"/>
      <c r="FL34" s="75"/>
      <c r="FM34" s="75"/>
      <c r="FN34" s="75"/>
      <c r="FO34" s="75"/>
      <c r="FP34" s="75"/>
      <c r="FQ34" s="75"/>
      <c r="FR34" s="75"/>
      <c r="FS34" s="75"/>
      <c r="FT34" s="75"/>
      <c r="FU34" s="75"/>
      <c r="FV34" s="75"/>
      <c r="FW34" s="75"/>
      <c r="FX34" s="75"/>
      <c r="FY34" s="75"/>
      <c r="FZ34" s="75"/>
      <c r="GA34" s="75"/>
      <c r="GB34" s="75"/>
      <c r="GC34" s="75"/>
      <c r="GD34" s="75"/>
      <c r="GE34" s="75"/>
      <c r="GF34" s="75"/>
      <c r="GG34" s="75"/>
      <c r="GH34" s="75"/>
      <c r="GI34" s="75"/>
      <c r="GJ34" s="75"/>
      <c r="GK34" s="75"/>
      <c r="GL34" s="75"/>
      <c r="GM34" s="75"/>
      <c r="GN34" s="75"/>
      <c r="GO34" s="75"/>
      <c r="GP34" s="75"/>
      <c r="GQ34" s="75"/>
      <c r="GR34" s="75"/>
      <c r="GS34" s="75"/>
      <c r="GT34" s="75"/>
      <c r="GU34" s="75"/>
      <c r="GV34" s="75"/>
      <c r="GW34" s="75"/>
      <c r="GX34" s="75"/>
      <c r="GY34" s="75"/>
      <c r="GZ34" s="75"/>
      <c r="HA34" s="75"/>
      <c r="HB34" s="75"/>
      <c r="HC34" s="75"/>
      <c r="HD34" s="75"/>
      <c r="HE34" s="75"/>
      <c r="HF34" s="75"/>
      <c r="HG34" s="75"/>
      <c r="HH34" s="75"/>
      <c r="HI34" s="75"/>
      <c r="HJ34" s="75"/>
      <c r="HK34" s="75"/>
      <c r="HL34" s="75"/>
      <c r="HM34" s="75"/>
      <c r="HN34" s="75"/>
      <c r="HO34" s="75"/>
      <c r="HP34" s="75"/>
      <c r="HQ34" s="75"/>
      <c r="HR34" s="75"/>
      <c r="HS34" s="75"/>
      <c r="HT34" s="75"/>
      <c r="HU34" s="75"/>
      <c r="HV34" s="75"/>
      <c r="HW34" s="75"/>
      <c r="HX34" s="75"/>
      <c r="HY34" s="75"/>
      <c r="HZ34" s="75"/>
      <c r="IA34" s="75"/>
      <c r="IB34" s="75"/>
      <c r="IC34" s="75"/>
      <c r="ID34" s="75"/>
      <c r="IE34" s="75"/>
      <c r="IF34" s="75"/>
      <c r="IG34" s="75"/>
      <c r="IH34" s="75"/>
      <c r="II34" s="75"/>
      <c r="IJ34" s="75"/>
      <c r="IK34" s="75"/>
      <c r="IL34" s="75"/>
      <c r="IM34" s="75"/>
      <c r="IN34" s="75"/>
      <c r="IO34" s="75"/>
      <c r="IP34" s="75"/>
      <c r="IQ34" s="75"/>
      <c r="IR34" s="75"/>
      <c r="IS34" s="75"/>
      <c r="IT34" s="75"/>
      <c r="IU34" s="75"/>
      <c r="IV34" s="75"/>
      <c r="IW34" s="75"/>
    </row>
    <row r="35" spans="1:257" ht="24" customHeight="1" x14ac:dyDescent="0.3">
      <c r="A35" s="146"/>
      <c r="B35" s="152"/>
      <c r="C35" s="148"/>
      <c r="D35" s="149"/>
      <c r="E35" s="78" t="s">
        <v>159</v>
      </c>
      <c r="F35" s="153">
        <f>F34*0.2</f>
        <v>751740.32</v>
      </c>
      <c r="G35" s="116"/>
      <c r="H35" s="116">
        <f>'кс-2 №1 КиК-Шелл'!K83</f>
        <v>751740.32</v>
      </c>
      <c r="I35" s="116">
        <f>F35-H35</f>
        <v>0</v>
      </c>
      <c r="J35" s="116"/>
      <c r="K35" s="116"/>
      <c r="L35" s="116"/>
      <c r="M35" s="151"/>
      <c r="N35" s="151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75"/>
      <c r="DF35" s="75"/>
      <c r="DG35" s="75"/>
      <c r="DH35" s="75"/>
      <c r="DI35" s="75"/>
      <c r="DJ35" s="75"/>
      <c r="DK35" s="75"/>
      <c r="DL35" s="75"/>
      <c r="DM35" s="75"/>
      <c r="DN35" s="75"/>
      <c r="DO35" s="75"/>
      <c r="DP35" s="75"/>
      <c r="DQ35" s="75"/>
      <c r="DR35" s="75"/>
      <c r="DS35" s="75"/>
      <c r="DT35" s="75"/>
      <c r="DU35" s="75"/>
      <c r="DV35" s="75"/>
      <c r="DW35" s="75"/>
      <c r="DX35" s="7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75"/>
      <c r="EM35" s="75"/>
      <c r="EN35" s="75"/>
      <c r="EO35" s="75"/>
      <c r="EP35" s="75"/>
      <c r="EQ35" s="75"/>
      <c r="ER35" s="75"/>
      <c r="ES35" s="75"/>
      <c r="ET35" s="75"/>
      <c r="EU35" s="75"/>
      <c r="EV35" s="75"/>
      <c r="EW35" s="75"/>
      <c r="EX35" s="75"/>
      <c r="EY35" s="75"/>
      <c r="EZ35" s="75"/>
      <c r="FA35" s="75"/>
      <c r="FB35" s="75"/>
      <c r="FC35" s="75"/>
      <c r="FD35" s="75"/>
      <c r="FE35" s="75"/>
      <c r="FF35" s="75"/>
      <c r="FG35" s="75"/>
      <c r="FH35" s="75"/>
      <c r="FI35" s="75"/>
      <c r="FJ35" s="75"/>
      <c r="FK35" s="75"/>
      <c r="FL35" s="75"/>
      <c r="FM35" s="75"/>
      <c r="FN35" s="75"/>
      <c r="FO35" s="75"/>
      <c r="FP35" s="75"/>
      <c r="FQ35" s="75"/>
      <c r="FR35" s="75"/>
      <c r="FS35" s="75"/>
      <c r="FT35" s="75"/>
      <c r="FU35" s="75"/>
      <c r="FV35" s="75"/>
      <c r="FW35" s="75"/>
      <c r="FX35" s="75"/>
      <c r="FY35" s="75"/>
      <c r="FZ35" s="75"/>
      <c r="GA35" s="75"/>
      <c r="GB35" s="75"/>
      <c r="GC35" s="75"/>
      <c r="GD35" s="75"/>
      <c r="GE35" s="75"/>
      <c r="GF35" s="75"/>
      <c r="GG35" s="75"/>
      <c r="GH35" s="75"/>
      <c r="GI35" s="75"/>
      <c r="GJ35" s="75"/>
      <c r="GK35" s="75"/>
      <c r="GL35" s="75"/>
      <c r="GM35" s="75"/>
      <c r="GN35" s="75"/>
      <c r="GO35" s="75"/>
      <c r="GP35" s="75"/>
      <c r="GQ35" s="75"/>
      <c r="GR35" s="75"/>
      <c r="GS35" s="75"/>
      <c r="GT35" s="75"/>
      <c r="GU35" s="75"/>
      <c r="GV35" s="75"/>
      <c r="GW35" s="75"/>
      <c r="GX35" s="75"/>
      <c r="GY35" s="75"/>
      <c r="GZ35" s="75"/>
      <c r="HA35" s="75"/>
      <c r="HB35" s="75"/>
      <c r="HC35" s="75"/>
      <c r="HD35" s="75"/>
      <c r="HE35" s="75"/>
      <c r="HF35" s="75"/>
      <c r="HG35" s="75"/>
      <c r="HH35" s="75"/>
      <c r="HI35" s="75"/>
      <c r="HJ35" s="75"/>
      <c r="HK35" s="75"/>
      <c r="HL35" s="75"/>
      <c r="HM35" s="75"/>
      <c r="HN35" s="75"/>
      <c r="HO35" s="75"/>
      <c r="HP35" s="75"/>
      <c r="HQ35" s="75"/>
      <c r="HR35" s="75"/>
      <c r="HS35" s="75"/>
      <c r="HT35" s="75"/>
      <c r="HU35" s="75"/>
      <c r="HV35" s="75"/>
      <c r="HW35" s="75"/>
      <c r="HX35" s="75"/>
      <c r="HY35" s="75"/>
      <c r="HZ35" s="75"/>
      <c r="IA35" s="75"/>
      <c r="IB35" s="75"/>
      <c r="IC35" s="75"/>
      <c r="ID35" s="75"/>
      <c r="IE35" s="75"/>
      <c r="IF35" s="75"/>
      <c r="IG35" s="75"/>
      <c r="IH35" s="75"/>
      <c r="II35" s="75"/>
      <c r="IJ35" s="75"/>
      <c r="IK35" s="75"/>
      <c r="IL35" s="75"/>
      <c r="IM35" s="75"/>
      <c r="IN35" s="75"/>
      <c r="IO35" s="75"/>
      <c r="IP35" s="75"/>
      <c r="IQ35" s="75"/>
      <c r="IR35" s="75"/>
      <c r="IS35" s="75"/>
      <c r="IT35" s="75"/>
      <c r="IU35" s="75"/>
      <c r="IV35" s="75"/>
      <c r="IW35" s="75"/>
    </row>
    <row r="36" spans="1:257" ht="23.25" customHeight="1" x14ac:dyDescent="0.3">
      <c r="E36" s="150" t="s">
        <v>160</v>
      </c>
      <c r="F36" s="115">
        <f>F34+F35</f>
        <v>4510441.92</v>
      </c>
      <c r="G36" s="154"/>
      <c r="H36" s="155">
        <f>'кс-2 №1 КиК-Шелл'!K84</f>
        <v>4510441.92</v>
      </c>
      <c r="I36" s="116">
        <f>F36-H36</f>
        <v>0</v>
      </c>
      <c r="J36" s="155"/>
      <c r="K36" s="155"/>
      <c r="L36" s="76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  <c r="DG36" s="75"/>
      <c r="DH36" s="75"/>
      <c r="DI36" s="75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75"/>
      <c r="EG36" s="75"/>
      <c r="EH36" s="75"/>
      <c r="EI36" s="75"/>
      <c r="EJ36" s="75"/>
      <c r="EK36" s="75"/>
      <c r="EL36" s="75"/>
      <c r="EM36" s="75"/>
      <c r="EN36" s="75"/>
      <c r="EO36" s="75"/>
      <c r="EP36" s="75"/>
      <c r="EQ36" s="75"/>
      <c r="ER36" s="75"/>
      <c r="ES36" s="75"/>
      <c r="ET36" s="75"/>
      <c r="EU36" s="75"/>
      <c r="EV36" s="75"/>
      <c r="EW36" s="75"/>
      <c r="EX36" s="75"/>
      <c r="EY36" s="75"/>
      <c r="EZ36" s="75"/>
      <c r="FA36" s="75"/>
      <c r="FB36" s="75"/>
      <c r="FC36" s="75"/>
      <c r="FD36" s="75"/>
      <c r="FE36" s="75"/>
      <c r="FF36" s="75"/>
      <c r="FG36" s="75"/>
      <c r="FH36" s="75"/>
      <c r="FI36" s="75"/>
      <c r="FJ36" s="75"/>
      <c r="FK36" s="75"/>
      <c r="FL36" s="75"/>
      <c r="FM36" s="75"/>
      <c r="FN36" s="75"/>
      <c r="FO36" s="75"/>
      <c r="FP36" s="75"/>
      <c r="FQ36" s="75"/>
      <c r="FR36" s="75"/>
      <c r="FS36" s="75"/>
      <c r="FT36" s="75"/>
      <c r="FU36" s="75"/>
      <c r="FV36" s="75"/>
      <c r="FW36" s="75"/>
      <c r="FX36" s="75"/>
      <c r="FY36" s="75"/>
      <c r="FZ36" s="75"/>
      <c r="GA36" s="75"/>
      <c r="GB36" s="75"/>
      <c r="GC36" s="75"/>
      <c r="GD36" s="75"/>
      <c r="GE36" s="75"/>
      <c r="GF36" s="75"/>
      <c r="GG36" s="75"/>
      <c r="GH36" s="75"/>
      <c r="GI36" s="75"/>
      <c r="GJ36" s="75"/>
      <c r="GK36" s="75"/>
      <c r="GL36" s="75"/>
      <c r="GM36" s="75"/>
      <c r="GN36" s="75"/>
      <c r="GO36" s="75"/>
      <c r="GP36" s="75"/>
      <c r="GQ36" s="75"/>
      <c r="GR36" s="75"/>
      <c r="GS36" s="75"/>
      <c r="GT36" s="75"/>
      <c r="GU36" s="75"/>
      <c r="GV36" s="75"/>
      <c r="GW36" s="75"/>
      <c r="GX36" s="75"/>
      <c r="GY36" s="75"/>
      <c r="GZ36" s="75"/>
      <c r="HA36" s="75"/>
      <c r="HB36" s="75"/>
      <c r="HC36" s="75"/>
      <c r="HD36" s="75"/>
      <c r="HE36" s="75"/>
      <c r="HF36" s="75"/>
      <c r="HG36" s="75"/>
      <c r="HH36" s="75"/>
      <c r="HI36" s="75"/>
      <c r="HJ36" s="75"/>
      <c r="HK36" s="75"/>
      <c r="HL36" s="75"/>
      <c r="HM36" s="75"/>
      <c r="HN36" s="75"/>
      <c r="HO36" s="75"/>
      <c r="HP36" s="75"/>
      <c r="HQ36" s="75"/>
      <c r="HR36" s="75"/>
      <c r="HS36" s="75"/>
      <c r="HT36" s="75"/>
      <c r="HU36" s="75"/>
      <c r="HV36" s="75"/>
      <c r="HW36" s="75"/>
      <c r="HX36" s="75"/>
      <c r="HY36" s="75"/>
      <c r="HZ36" s="75"/>
      <c r="IA36" s="75"/>
      <c r="IB36" s="75"/>
      <c r="IC36" s="75"/>
      <c r="ID36" s="75"/>
      <c r="IE36" s="75"/>
      <c r="IF36" s="75"/>
      <c r="IG36" s="75"/>
      <c r="IH36" s="75"/>
      <c r="II36" s="75"/>
      <c r="IJ36" s="75"/>
      <c r="IK36" s="75"/>
      <c r="IL36" s="75"/>
      <c r="IM36" s="75"/>
      <c r="IN36" s="75"/>
      <c r="IO36" s="75"/>
      <c r="IP36" s="75"/>
      <c r="IQ36" s="75"/>
      <c r="IR36" s="75"/>
      <c r="IS36" s="75"/>
      <c r="IT36" s="75"/>
      <c r="IU36" s="75"/>
      <c r="IV36" s="75"/>
      <c r="IW36" s="75"/>
    </row>
    <row r="37" spans="1:257" ht="23.25" customHeight="1" x14ac:dyDescent="0.3">
      <c r="E37" s="78" t="s">
        <v>179</v>
      </c>
      <c r="F37" s="153">
        <f>F36*0.3066</f>
        <v>1382901.49</v>
      </c>
      <c r="G37" s="116"/>
      <c r="H37" s="156"/>
      <c r="I37" s="156"/>
      <c r="J37" s="155"/>
      <c r="K37" s="155"/>
      <c r="L37" s="76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  <c r="DE37" s="75"/>
      <c r="DF37" s="75"/>
      <c r="DG37" s="75"/>
      <c r="DH37" s="75"/>
      <c r="DI37" s="75"/>
      <c r="DJ37" s="75"/>
      <c r="DK37" s="75"/>
      <c r="DL37" s="75"/>
      <c r="DM37" s="75"/>
      <c r="DN37" s="75"/>
      <c r="DO37" s="75"/>
      <c r="DP37" s="75"/>
      <c r="DQ37" s="75"/>
      <c r="DR37" s="75"/>
      <c r="DS37" s="75"/>
      <c r="DT37" s="75"/>
      <c r="DU37" s="75"/>
      <c r="DV37" s="75"/>
      <c r="DW37" s="75"/>
      <c r="DX37" s="75"/>
      <c r="DY37" s="75"/>
      <c r="DZ37" s="75"/>
      <c r="EA37" s="75"/>
      <c r="EB37" s="75"/>
      <c r="EC37" s="75"/>
      <c r="ED37" s="75"/>
      <c r="EE37" s="75"/>
      <c r="EF37" s="75"/>
      <c r="EG37" s="75"/>
      <c r="EH37" s="75"/>
      <c r="EI37" s="75"/>
      <c r="EJ37" s="75"/>
      <c r="EK37" s="75"/>
      <c r="EL37" s="75"/>
      <c r="EM37" s="75"/>
      <c r="EN37" s="75"/>
      <c r="EO37" s="75"/>
      <c r="EP37" s="75"/>
      <c r="EQ37" s="75"/>
      <c r="ER37" s="75"/>
      <c r="ES37" s="75"/>
      <c r="ET37" s="75"/>
      <c r="EU37" s="75"/>
      <c r="EV37" s="75"/>
      <c r="EW37" s="75"/>
      <c r="EX37" s="75"/>
      <c r="EY37" s="75"/>
      <c r="EZ37" s="75"/>
      <c r="FA37" s="75"/>
      <c r="FB37" s="75"/>
      <c r="FC37" s="75"/>
      <c r="FD37" s="75"/>
      <c r="FE37" s="75"/>
      <c r="FF37" s="75"/>
      <c r="FG37" s="75"/>
      <c r="FH37" s="75"/>
      <c r="FI37" s="75"/>
      <c r="FJ37" s="75"/>
      <c r="FK37" s="75"/>
      <c r="FL37" s="75"/>
      <c r="FM37" s="75"/>
      <c r="FN37" s="75"/>
      <c r="FO37" s="75"/>
      <c r="FP37" s="75"/>
      <c r="FQ37" s="75"/>
      <c r="FR37" s="75"/>
      <c r="FS37" s="75"/>
      <c r="FT37" s="75"/>
      <c r="FU37" s="75"/>
      <c r="FV37" s="75"/>
      <c r="FW37" s="75"/>
      <c r="FX37" s="75"/>
      <c r="FY37" s="75"/>
      <c r="FZ37" s="75"/>
      <c r="GA37" s="75"/>
      <c r="GB37" s="75"/>
      <c r="GC37" s="75"/>
      <c r="GD37" s="75"/>
      <c r="GE37" s="75"/>
      <c r="GF37" s="75"/>
      <c r="GG37" s="75"/>
      <c r="GH37" s="75"/>
      <c r="GI37" s="75"/>
      <c r="GJ37" s="75"/>
      <c r="GK37" s="75"/>
      <c r="GL37" s="75"/>
      <c r="GM37" s="75"/>
      <c r="GN37" s="75"/>
      <c r="GO37" s="75"/>
      <c r="GP37" s="75"/>
      <c r="GQ37" s="75"/>
      <c r="GR37" s="75"/>
      <c r="GS37" s="75"/>
      <c r="GT37" s="75"/>
      <c r="GU37" s="75"/>
      <c r="GV37" s="75"/>
      <c r="GW37" s="75"/>
      <c r="GX37" s="75"/>
      <c r="GY37" s="75"/>
      <c r="GZ37" s="75"/>
      <c r="HA37" s="75"/>
      <c r="HB37" s="75"/>
      <c r="HC37" s="75"/>
      <c r="HD37" s="75"/>
      <c r="HE37" s="75"/>
      <c r="HF37" s="75"/>
      <c r="HG37" s="75"/>
      <c r="HH37" s="75"/>
      <c r="HI37" s="75"/>
      <c r="HJ37" s="75"/>
      <c r="HK37" s="75"/>
      <c r="HL37" s="75"/>
      <c r="HM37" s="75"/>
      <c r="HN37" s="75"/>
      <c r="HO37" s="75"/>
      <c r="HP37" s="75"/>
      <c r="HQ37" s="75"/>
      <c r="HR37" s="75"/>
      <c r="HS37" s="75"/>
      <c r="HT37" s="75"/>
      <c r="HU37" s="75"/>
      <c r="HV37" s="75"/>
      <c r="HW37" s="75"/>
      <c r="HX37" s="75"/>
      <c r="HY37" s="75"/>
      <c r="HZ37" s="75"/>
      <c r="IA37" s="75"/>
      <c r="IB37" s="75"/>
      <c r="IC37" s="75"/>
      <c r="ID37" s="75"/>
      <c r="IE37" s="75"/>
      <c r="IF37" s="75"/>
      <c r="IG37" s="75"/>
      <c r="IH37" s="75"/>
      <c r="II37" s="75"/>
      <c r="IJ37" s="75"/>
      <c r="IK37" s="75"/>
      <c r="IL37" s="75"/>
      <c r="IM37" s="75"/>
      <c r="IN37" s="75"/>
      <c r="IO37" s="75"/>
      <c r="IP37" s="75"/>
      <c r="IQ37" s="75"/>
      <c r="IR37" s="75"/>
      <c r="IS37" s="75"/>
      <c r="IT37" s="75"/>
      <c r="IU37" s="75"/>
      <c r="IV37" s="75"/>
      <c r="IW37" s="75"/>
    </row>
    <row r="38" spans="1:257" ht="24" customHeight="1" x14ac:dyDescent="0.3">
      <c r="A38" s="146"/>
      <c r="B38" s="152"/>
      <c r="C38" s="148"/>
      <c r="D38" s="149"/>
      <c r="E38" s="157" t="s">
        <v>161</v>
      </c>
      <c r="F38" s="136">
        <f>F36*10%</f>
        <v>451044.19</v>
      </c>
      <c r="G38" s="116"/>
      <c r="H38" s="116"/>
      <c r="I38" s="116"/>
      <c r="J38" s="116"/>
      <c r="K38" s="116"/>
      <c r="L38" s="116"/>
      <c r="M38" s="151"/>
      <c r="N38" s="151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75"/>
      <c r="CO38" s="75"/>
      <c r="CP38" s="75"/>
      <c r="CQ38" s="75"/>
      <c r="CR38" s="75"/>
      <c r="CS38" s="75"/>
      <c r="CT38" s="75"/>
      <c r="CU38" s="75"/>
      <c r="CV38" s="75"/>
      <c r="CW38" s="75"/>
      <c r="CX38" s="75"/>
      <c r="CY38" s="75"/>
      <c r="CZ38" s="75"/>
      <c r="DA38" s="75"/>
      <c r="DB38" s="75"/>
      <c r="DC38" s="75"/>
      <c r="DD38" s="75"/>
      <c r="DE38" s="75"/>
      <c r="DF38" s="75"/>
      <c r="DG38" s="75"/>
      <c r="DH38" s="75"/>
      <c r="DI38" s="75"/>
      <c r="DJ38" s="75"/>
      <c r="DK38" s="75"/>
      <c r="DL38" s="75"/>
      <c r="DM38" s="75"/>
      <c r="DN38" s="75"/>
      <c r="DO38" s="75"/>
      <c r="DP38" s="75"/>
      <c r="DQ38" s="75"/>
      <c r="DR38" s="75"/>
      <c r="DS38" s="75"/>
      <c r="DT38" s="75"/>
      <c r="DU38" s="75"/>
      <c r="DV38" s="75"/>
      <c r="DW38" s="75"/>
      <c r="DX38" s="75"/>
      <c r="DY38" s="75"/>
      <c r="DZ38" s="75"/>
      <c r="EA38" s="75"/>
      <c r="EB38" s="75"/>
      <c r="EC38" s="75"/>
      <c r="ED38" s="75"/>
      <c r="EE38" s="75"/>
      <c r="EF38" s="75"/>
      <c r="EG38" s="75"/>
      <c r="EH38" s="75"/>
      <c r="EI38" s="75"/>
      <c r="EJ38" s="75"/>
      <c r="EK38" s="75"/>
      <c r="EL38" s="75"/>
      <c r="EM38" s="75"/>
      <c r="EN38" s="75"/>
      <c r="EO38" s="75"/>
      <c r="EP38" s="75"/>
      <c r="EQ38" s="75"/>
      <c r="ER38" s="75"/>
      <c r="ES38" s="75"/>
      <c r="ET38" s="75"/>
      <c r="EU38" s="75"/>
      <c r="EV38" s="75"/>
      <c r="EW38" s="75"/>
      <c r="EX38" s="75"/>
      <c r="EY38" s="75"/>
      <c r="EZ38" s="75"/>
      <c r="FA38" s="75"/>
      <c r="FB38" s="75"/>
      <c r="FC38" s="75"/>
      <c r="FD38" s="75"/>
      <c r="FE38" s="75"/>
      <c r="FF38" s="75"/>
      <c r="FG38" s="75"/>
      <c r="FH38" s="75"/>
      <c r="FI38" s="75"/>
      <c r="FJ38" s="75"/>
      <c r="FK38" s="75"/>
      <c r="FL38" s="75"/>
      <c r="FM38" s="75"/>
      <c r="FN38" s="75"/>
      <c r="FO38" s="75"/>
      <c r="FP38" s="75"/>
      <c r="FQ38" s="75"/>
      <c r="FR38" s="75"/>
      <c r="FS38" s="75"/>
      <c r="FT38" s="75"/>
      <c r="FU38" s="75"/>
      <c r="FV38" s="75"/>
      <c r="FW38" s="75"/>
      <c r="FX38" s="75"/>
      <c r="FY38" s="75"/>
      <c r="FZ38" s="75"/>
      <c r="GA38" s="75"/>
      <c r="GB38" s="75"/>
      <c r="GC38" s="75"/>
      <c r="GD38" s="75"/>
      <c r="GE38" s="75"/>
      <c r="GF38" s="75"/>
      <c r="GG38" s="75"/>
      <c r="GH38" s="75"/>
      <c r="GI38" s="75"/>
      <c r="GJ38" s="75"/>
      <c r="GK38" s="75"/>
      <c r="GL38" s="75"/>
      <c r="GM38" s="75"/>
      <c r="GN38" s="75"/>
      <c r="GO38" s="75"/>
      <c r="GP38" s="75"/>
      <c r="GQ38" s="75"/>
      <c r="GR38" s="75"/>
      <c r="GS38" s="75"/>
      <c r="GT38" s="75"/>
      <c r="GU38" s="75"/>
      <c r="GV38" s="75"/>
      <c r="GW38" s="75"/>
      <c r="GX38" s="75"/>
      <c r="GY38" s="75"/>
      <c r="GZ38" s="75"/>
      <c r="HA38" s="75"/>
      <c r="HB38" s="75"/>
      <c r="HC38" s="75"/>
      <c r="HD38" s="75"/>
      <c r="HE38" s="75"/>
      <c r="HF38" s="75"/>
      <c r="HG38" s="75"/>
      <c r="HH38" s="75"/>
      <c r="HI38" s="75"/>
      <c r="HJ38" s="75"/>
      <c r="HK38" s="75"/>
      <c r="HL38" s="75"/>
      <c r="HM38" s="75"/>
      <c r="HN38" s="75"/>
      <c r="HO38" s="75"/>
      <c r="HP38" s="75"/>
      <c r="HQ38" s="75"/>
      <c r="HR38" s="75"/>
      <c r="HS38" s="75"/>
      <c r="HT38" s="75"/>
      <c r="HU38" s="75"/>
      <c r="HV38" s="75"/>
      <c r="HW38" s="75"/>
      <c r="HX38" s="75"/>
      <c r="HY38" s="75"/>
      <c r="HZ38" s="75"/>
      <c r="IA38" s="75"/>
      <c r="IB38" s="75"/>
      <c r="IC38" s="75"/>
      <c r="ID38" s="75"/>
      <c r="IE38" s="75"/>
      <c r="IF38" s="75"/>
      <c r="IG38" s="75"/>
      <c r="IH38" s="75"/>
      <c r="II38" s="75"/>
      <c r="IJ38" s="75"/>
      <c r="IK38" s="75"/>
      <c r="IL38" s="75"/>
      <c r="IM38" s="75"/>
      <c r="IN38" s="75"/>
      <c r="IO38" s="75"/>
      <c r="IP38" s="75"/>
      <c r="IQ38" s="75"/>
      <c r="IR38" s="75"/>
      <c r="IS38" s="75"/>
      <c r="IT38" s="75"/>
      <c r="IU38" s="75"/>
      <c r="IV38" s="75"/>
      <c r="IW38" s="75"/>
    </row>
    <row r="39" spans="1:257" ht="23.25" customHeight="1" x14ac:dyDescent="0.3">
      <c r="E39" s="158" t="s">
        <v>160</v>
      </c>
      <c r="F39" s="127">
        <f>F36-F37-F38</f>
        <v>2676496.2400000002</v>
      </c>
      <c r="G39" s="154"/>
      <c r="H39" s="156"/>
      <c r="I39" s="156"/>
      <c r="J39" s="156"/>
      <c r="K39" s="156"/>
      <c r="L39" s="76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75"/>
      <c r="CQ39" s="75"/>
      <c r="CR39" s="75"/>
      <c r="CS39" s="75"/>
      <c r="CT39" s="75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75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75"/>
      <c r="DR39" s="75"/>
      <c r="DS39" s="75"/>
      <c r="DT39" s="75"/>
      <c r="DU39" s="75"/>
      <c r="DV39" s="75"/>
      <c r="DW39" s="75"/>
      <c r="DX39" s="75"/>
      <c r="DY39" s="75"/>
      <c r="DZ39" s="75"/>
      <c r="EA39" s="75"/>
      <c r="EB39" s="75"/>
      <c r="EC39" s="75"/>
      <c r="ED39" s="75"/>
      <c r="EE39" s="75"/>
      <c r="EF39" s="75"/>
      <c r="EG39" s="75"/>
      <c r="EH39" s="75"/>
      <c r="EI39" s="75"/>
      <c r="EJ39" s="75"/>
      <c r="EK39" s="75"/>
      <c r="EL39" s="75"/>
      <c r="EM39" s="75"/>
      <c r="EN39" s="75"/>
      <c r="EO39" s="75"/>
      <c r="EP39" s="75"/>
      <c r="EQ39" s="75"/>
      <c r="ER39" s="75"/>
      <c r="ES39" s="75"/>
      <c r="ET39" s="75"/>
      <c r="EU39" s="75"/>
      <c r="EV39" s="75"/>
      <c r="EW39" s="75"/>
      <c r="EX39" s="75"/>
      <c r="EY39" s="75"/>
      <c r="EZ39" s="75"/>
      <c r="FA39" s="75"/>
      <c r="FB39" s="75"/>
      <c r="FC39" s="75"/>
      <c r="FD39" s="75"/>
      <c r="FE39" s="75"/>
      <c r="FF39" s="75"/>
      <c r="FG39" s="75"/>
      <c r="FH39" s="75"/>
      <c r="FI39" s="75"/>
      <c r="FJ39" s="75"/>
      <c r="FK39" s="75"/>
      <c r="FL39" s="75"/>
      <c r="FM39" s="75"/>
      <c r="FN39" s="75"/>
      <c r="FO39" s="75"/>
      <c r="FP39" s="75"/>
      <c r="FQ39" s="75"/>
      <c r="FR39" s="75"/>
      <c r="FS39" s="75"/>
      <c r="FT39" s="75"/>
      <c r="FU39" s="75"/>
      <c r="FV39" s="75"/>
      <c r="FW39" s="75"/>
      <c r="FX39" s="75"/>
      <c r="FY39" s="75"/>
      <c r="FZ39" s="75"/>
      <c r="GA39" s="75"/>
      <c r="GB39" s="75"/>
      <c r="GC39" s="75"/>
      <c r="GD39" s="75"/>
      <c r="GE39" s="75"/>
      <c r="GF39" s="75"/>
      <c r="GG39" s="75"/>
      <c r="GH39" s="75"/>
      <c r="GI39" s="75"/>
      <c r="GJ39" s="75"/>
      <c r="GK39" s="75"/>
      <c r="GL39" s="75"/>
      <c r="GM39" s="75"/>
      <c r="GN39" s="75"/>
      <c r="GO39" s="75"/>
      <c r="GP39" s="75"/>
      <c r="GQ39" s="75"/>
      <c r="GR39" s="75"/>
      <c r="GS39" s="75"/>
      <c r="GT39" s="75"/>
      <c r="GU39" s="75"/>
      <c r="GV39" s="75"/>
      <c r="GW39" s="75"/>
      <c r="GX39" s="75"/>
      <c r="GY39" s="75"/>
      <c r="GZ39" s="75"/>
      <c r="HA39" s="75"/>
      <c r="HB39" s="75"/>
      <c r="HC39" s="75"/>
      <c r="HD39" s="75"/>
      <c r="HE39" s="75"/>
      <c r="HF39" s="75"/>
      <c r="HG39" s="75"/>
      <c r="HH39" s="75"/>
      <c r="HI39" s="75"/>
      <c r="HJ39" s="75"/>
      <c r="HK39" s="75"/>
      <c r="HL39" s="75"/>
      <c r="HM39" s="75"/>
      <c r="HN39" s="75"/>
      <c r="HO39" s="75"/>
      <c r="HP39" s="75"/>
      <c r="HQ39" s="75"/>
      <c r="HR39" s="75"/>
      <c r="HS39" s="75"/>
      <c r="HT39" s="75"/>
      <c r="HU39" s="75"/>
      <c r="HV39" s="75"/>
      <c r="HW39" s="75"/>
      <c r="HX39" s="75"/>
      <c r="HY39" s="75"/>
      <c r="HZ39" s="75"/>
      <c r="IA39" s="75"/>
      <c r="IB39" s="75"/>
      <c r="IC39" s="75"/>
      <c r="ID39" s="75"/>
      <c r="IE39" s="75"/>
      <c r="IF39" s="75"/>
      <c r="IG39" s="75"/>
      <c r="IH39" s="75"/>
      <c r="II39" s="75"/>
      <c r="IJ39" s="75"/>
      <c r="IK39" s="75"/>
      <c r="IL39" s="75"/>
      <c r="IM39" s="75"/>
      <c r="IN39" s="75"/>
      <c r="IO39" s="75"/>
      <c r="IP39" s="75"/>
      <c r="IQ39" s="75"/>
      <c r="IR39" s="75"/>
      <c r="IS39" s="75"/>
      <c r="IT39" s="75"/>
      <c r="IU39" s="75"/>
      <c r="IV39" s="75"/>
      <c r="IW39" s="75"/>
    </row>
    <row r="40" spans="1:257" ht="22.5" customHeight="1" x14ac:dyDescent="0.3">
      <c r="F40" s="159"/>
      <c r="G40" s="76"/>
      <c r="J40" s="76"/>
      <c r="K40" s="76"/>
      <c r="L40" s="76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75"/>
      <c r="CO40" s="75"/>
      <c r="CP40" s="75"/>
      <c r="CQ40" s="75"/>
      <c r="CR40" s="75"/>
      <c r="CS40" s="75"/>
      <c r="CT40" s="75"/>
      <c r="CU40" s="75"/>
      <c r="CV40" s="75"/>
      <c r="CW40" s="75"/>
      <c r="CX40" s="75"/>
      <c r="CY40" s="75"/>
      <c r="CZ40" s="75"/>
      <c r="DA40" s="75"/>
      <c r="DB40" s="75"/>
      <c r="DC40" s="75"/>
      <c r="DD40" s="75"/>
      <c r="DE40" s="75"/>
      <c r="DF40" s="75"/>
      <c r="DG40" s="75"/>
      <c r="DH40" s="75"/>
      <c r="DI40" s="75"/>
      <c r="DJ40" s="75"/>
      <c r="DK40" s="75"/>
      <c r="DL40" s="75"/>
      <c r="DM40" s="75"/>
      <c r="DN40" s="75"/>
      <c r="DO40" s="75"/>
      <c r="DP40" s="75"/>
      <c r="DQ40" s="75"/>
      <c r="DR40" s="75"/>
      <c r="DS40" s="75"/>
      <c r="DT40" s="75"/>
      <c r="DU40" s="75"/>
      <c r="DV40" s="75"/>
      <c r="DW40" s="75"/>
      <c r="DX40" s="75"/>
      <c r="DY40" s="75"/>
      <c r="DZ40" s="75"/>
      <c r="EA40" s="75"/>
      <c r="EB40" s="75"/>
      <c r="EC40" s="75"/>
      <c r="ED40" s="75"/>
      <c r="EE40" s="75"/>
      <c r="EF40" s="75"/>
      <c r="EG40" s="75"/>
      <c r="EH40" s="75"/>
      <c r="EI40" s="75"/>
      <c r="EJ40" s="75"/>
      <c r="EK40" s="75"/>
      <c r="EL40" s="75"/>
      <c r="EM40" s="75"/>
      <c r="EN40" s="75"/>
      <c r="EO40" s="75"/>
      <c r="EP40" s="75"/>
      <c r="EQ40" s="75"/>
      <c r="ER40" s="75"/>
      <c r="ES40" s="75"/>
      <c r="ET40" s="75"/>
      <c r="EU40" s="75"/>
      <c r="EV40" s="75"/>
      <c r="EW40" s="75"/>
      <c r="EX40" s="75"/>
      <c r="EY40" s="75"/>
      <c r="EZ40" s="75"/>
      <c r="FA40" s="75"/>
      <c r="FB40" s="75"/>
      <c r="FC40" s="75"/>
      <c r="FD40" s="75"/>
      <c r="FE40" s="75"/>
      <c r="FF40" s="75"/>
      <c r="FG40" s="75"/>
      <c r="FH40" s="75"/>
      <c r="FI40" s="75"/>
      <c r="FJ40" s="75"/>
      <c r="FK40" s="75"/>
      <c r="FL40" s="75"/>
      <c r="FM40" s="75"/>
      <c r="FN40" s="75"/>
      <c r="FO40" s="75"/>
      <c r="FP40" s="75"/>
      <c r="FQ40" s="75"/>
      <c r="FR40" s="75"/>
      <c r="FS40" s="75"/>
      <c r="FT40" s="75"/>
      <c r="FU40" s="75"/>
      <c r="FV40" s="75"/>
      <c r="FW40" s="75"/>
      <c r="FX40" s="75"/>
      <c r="FY40" s="75"/>
      <c r="FZ40" s="75"/>
      <c r="GA40" s="75"/>
      <c r="GB40" s="75"/>
      <c r="GC40" s="75"/>
      <c r="GD40" s="75"/>
      <c r="GE40" s="75"/>
      <c r="GF40" s="75"/>
      <c r="GG40" s="75"/>
      <c r="GH40" s="75"/>
      <c r="GI40" s="75"/>
      <c r="GJ40" s="75"/>
      <c r="GK40" s="75"/>
      <c r="GL40" s="75"/>
      <c r="GM40" s="75"/>
      <c r="GN40" s="75"/>
      <c r="GO40" s="75"/>
      <c r="GP40" s="75"/>
      <c r="GQ40" s="75"/>
      <c r="GR40" s="75"/>
      <c r="GS40" s="75"/>
      <c r="GT40" s="75"/>
      <c r="GU40" s="75"/>
      <c r="GV40" s="75"/>
      <c r="GW40" s="75"/>
      <c r="GX40" s="75"/>
      <c r="GY40" s="75"/>
      <c r="GZ40" s="75"/>
      <c r="HA40" s="75"/>
      <c r="HB40" s="75"/>
      <c r="HC40" s="75"/>
      <c r="HD40" s="75"/>
      <c r="HE40" s="75"/>
      <c r="HF40" s="75"/>
      <c r="HG40" s="75"/>
      <c r="HH40" s="75"/>
      <c r="HI40" s="75"/>
      <c r="HJ40" s="75"/>
      <c r="HK40" s="75"/>
      <c r="HL40" s="75"/>
      <c r="HM40" s="75"/>
      <c r="HN40" s="75"/>
      <c r="HO40" s="75"/>
      <c r="HP40" s="75"/>
      <c r="HQ40" s="75"/>
      <c r="HR40" s="75"/>
      <c r="HS40" s="75"/>
      <c r="HT40" s="75"/>
      <c r="HU40" s="75"/>
      <c r="HV40" s="75"/>
      <c r="HW40" s="75"/>
      <c r="HX40" s="75"/>
      <c r="HY40" s="75"/>
      <c r="HZ40" s="75"/>
      <c r="IA40" s="75"/>
      <c r="IB40" s="75"/>
      <c r="IC40" s="75"/>
      <c r="ID40" s="75"/>
      <c r="IE40" s="75"/>
      <c r="IF40" s="75"/>
      <c r="IG40" s="75"/>
      <c r="IH40" s="75"/>
      <c r="II40" s="75"/>
      <c r="IJ40" s="75"/>
      <c r="IK40" s="75"/>
      <c r="IL40" s="75"/>
      <c r="IM40" s="75"/>
      <c r="IN40" s="75"/>
      <c r="IO40" s="75"/>
      <c r="IP40" s="75"/>
      <c r="IQ40" s="75"/>
      <c r="IR40" s="75"/>
      <c r="IS40" s="75"/>
      <c r="IT40" s="75"/>
      <c r="IU40" s="75"/>
      <c r="IV40" s="75"/>
      <c r="IW40" s="75"/>
    </row>
    <row r="41" spans="1:257" ht="13.5" customHeight="1" x14ac:dyDescent="0.3">
      <c r="F41" s="159"/>
      <c r="G41" s="76"/>
      <c r="I41" s="160"/>
      <c r="J41" s="76"/>
      <c r="K41" s="76"/>
      <c r="L41" s="76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7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75"/>
      <c r="EG41" s="75"/>
      <c r="EH41" s="75"/>
      <c r="EI41" s="75"/>
      <c r="EJ41" s="75"/>
      <c r="EK41" s="75"/>
      <c r="EL41" s="75"/>
      <c r="EM41" s="75"/>
      <c r="EN41" s="75"/>
      <c r="EO41" s="75"/>
      <c r="EP41" s="75"/>
      <c r="EQ41" s="75"/>
      <c r="ER41" s="75"/>
      <c r="ES41" s="75"/>
      <c r="ET41" s="75"/>
      <c r="EU41" s="75"/>
      <c r="EV41" s="75"/>
      <c r="EW41" s="75"/>
      <c r="EX41" s="75"/>
      <c r="EY41" s="75"/>
      <c r="EZ41" s="75"/>
      <c r="FA41" s="75"/>
      <c r="FB41" s="75"/>
      <c r="FC41" s="75"/>
      <c r="FD41" s="75"/>
      <c r="FE41" s="75"/>
      <c r="FF41" s="75"/>
      <c r="FG41" s="75"/>
      <c r="FH41" s="75"/>
      <c r="FI41" s="75"/>
      <c r="FJ41" s="75"/>
      <c r="FK41" s="75"/>
      <c r="FL41" s="75"/>
      <c r="FM41" s="75"/>
      <c r="FN41" s="75"/>
      <c r="FO41" s="75"/>
      <c r="FP41" s="75"/>
      <c r="FQ41" s="75"/>
      <c r="FR41" s="75"/>
      <c r="FS41" s="75"/>
      <c r="FT41" s="75"/>
      <c r="FU41" s="75"/>
      <c r="FV41" s="75"/>
      <c r="FW41" s="75"/>
      <c r="FX41" s="75"/>
      <c r="FY41" s="75"/>
      <c r="FZ41" s="75"/>
      <c r="GA41" s="75"/>
      <c r="GB41" s="75"/>
      <c r="GC41" s="75"/>
      <c r="GD41" s="75"/>
      <c r="GE41" s="75"/>
      <c r="GF41" s="75"/>
      <c r="GG41" s="75"/>
      <c r="GH41" s="75"/>
      <c r="GI41" s="75"/>
      <c r="GJ41" s="75"/>
      <c r="GK41" s="75"/>
      <c r="GL41" s="75"/>
      <c r="GM41" s="75"/>
      <c r="GN41" s="75"/>
      <c r="GO41" s="75"/>
      <c r="GP41" s="75"/>
      <c r="GQ41" s="75"/>
      <c r="GR41" s="75"/>
      <c r="GS41" s="75"/>
      <c r="GT41" s="75"/>
      <c r="GU41" s="75"/>
      <c r="GV41" s="75"/>
      <c r="GW41" s="75"/>
      <c r="GX41" s="75"/>
      <c r="GY41" s="75"/>
      <c r="GZ41" s="75"/>
      <c r="HA41" s="75"/>
      <c r="HB41" s="75"/>
      <c r="HC41" s="75"/>
      <c r="HD41" s="75"/>
      <c r="HE41" s="75"/>
      <c r="HF41" s="75"/>
      <c r="HG41" s="75"/>
      <c r="HH41" s="75"/>
      <c r="HI41" s="75"/>
      <c r="HJ41" s="75"/>
      <c r="HK41" s="75"/>
      <c r="HL41" s="75"/>
      <c r="HM41" s="75"/>
      <c r="HN41" s="75"/>
      <c r="HO41" s="75"/>
      <c r="HP41" s="75"/>
      <c r="HQ41" s="75"/>
      <c r="HR41" s="75"/>
      <c r="HS41" s="75"/>
      <c r="HT41" s="75"/>
      <c r="HU41" s="75"/>
      <c r="HV41" s="75"/>
      <c r="HW41" s="75"/>
      <c r="HX41" s="75"/>
      <c r="HY41" s="75"/>
      <c r="HZ41" s="75"/>
      <c r="IA41" s="75"/>
      <c r="IB41" s="75"/>
      <c r="IC41" s="75"/>
      <c r="ID41" s="75"/>
      <c r="IE41" s="75"/>
      <c r="IF41" s="75"/>
      <c r="IG41" s="75"/>
      <c r="IH41" s="75"/>
      <c r="II41" s="75"/>
      <c r="IJ41" s="75"/>
      <c r="IK41" s="75"/>
      <c r="IL41" s="75"/>
      <c r="IM41" s="75"/>
      <c r="IN41" s="75"/>
      <c r="IO41" s="75"/>
      <c r="IP41" s="75"/>
      <c r="IQ41" s="75"/>
      <c r="IR41" s="75"/>
      <c r="IS41" s="75"/>
      <c r="IT41" s="75"/>
      <c r="IU41" s="75"/>
      <c r="IV41" s="75"/>
      <c r="IW41" s="75"/>
    </row>
    <row r="42" spans="1:257" s="164" customFormat="1" x14ac:dyDescent="0.3">
      <c r="A42" s="148" t="s">
        <v>167</v>
      </c>
      <c r="B42" s="86"/>
      <c r="C42" s="86"/>
      <c r="D42" s="86"/>
      <c r="E42" s="86"/>
      <c r="F42" s="159"/>
      <c r="G42" s="161"/>
      <c r="H42" s="162"/>
      <c r="I42" s="160"/>
      <c r="J42" s="163"/>
      <c r="K42" s="163"/>
      <c r="L42" s="161"/>
    </row>
    <row r="43" spans="1:257" s="86" customFormat="1" ht="31.2" x14ac:dyDescent="0.3">
      <c r="A43" s="165"/>
      <c r="B43" s="166" t="s">
        <v>128</v>
      </c>
      <c r="C43" s="165"/>
      <c r="D43" s="165"/>
      <c r="E43" s="167" t="s">
        <v>170</v>
      </c>
      <c r="G43" s="168"/>
      <c r="H43" s="162"/>
      <c r="I43" s="169"/>
      <c r="J43" s="163"/>
      <c r="K43" s="163"/>
      <c r="L43" s="170"/>
      <c r="M43" s="171"/>
      <c r="N43" s="172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3"/>
      <c r="BU43" s="173"/>
      <c r="BV43" s="173"/>
      <c r="BW43" s="173"/>
      <c r="BX43" s="173"/>
      <c r="BY43" s="173"/>
      <c r="BZ43" s="173"/>
      <c r="CA43" s="173"/>
      <c r="CB43" s="173"/>
      <c r="CC43" s="173"/>
      <c r="CD43" s="173"/>
      <c r="CE43" s="173"/>
      <c r="CF43" s="173"/>
      <c r="CG43" s="173"/>
      <c r="CH43" s="173"/>
      <c r="CI43" s="173"/>
      <c r="CJ43" s="173"/>
      <c r="CK43" s="173"/>
      <c r="CL43" s="173"/>
      <c r="CM43" s="173"/>
      <c r="CN43" s="173"/>
      <c r="CO43" s="173"/>
      <c r="CP43" s="173"/>
      <c r="CQ43" s="173"/>
      <c r="CR43" s="173"/>
      <c r="CS43" s="173"/>
      <c r="CT43" s="173"/>
      <c r="CU43" s="173"/>
      <c r="CV43" s="173"/>
      <c r="CW43" s="173"/>
      <c r="CX43" s="173"/>
      <c r="CY43" s="173"/>
      <c r="CZ43" s="173"/>
      <c r="DA43" s="173"/>
      <c r="DB43" s="173"/>
      <c r="DC43" s="173"/>
      <c r="DD43" s="173"/>
      <c r="DE43" s="173"/>
      <c r="DF43" s="173"/>
      <c r="DG43" s="173"/>
      <c r="DH43" s="173"/>
      <c r="DI43" s="173"/>
      <c r="DJ43" s="173"/>
      <c r="DK43" s="173"/>
      <c r="DL43" s="173"/>
      <c r="DM43" s="173"/>
      <c r="DN43" s="173"/>
      <c r="DO43" s="173"/>
      <c r="DP43" s="173"/>
      <c r="DQ43" s="173"/>
      <c r="DR43" s="173"/>
      <c r="DS43" s="173"/>
      <c r="DT43" s="173"/>
      <c r="DU43" s="173"/>
      <c r="DV43" s="173"/>
      <c r="DW43" s="173"/>
      <c r="DX43" s="173"/>
      <c r="DY43" s="173"/>
      <c r="DZ43" s="173"/>
      <c r="EA43" s="173"/>
      <c r="EB43" s="173"/>
      <c r="EC43" s="173"/>
      <c r="ED43" s="173"/>
      <c r="EE43" s="173"/>
      <c r="EF43" s="173"/>
      <c r="EG43" s="173"/>
      <c r="EH43" s="173"/>
      <c r="EI43" s="173"/>
      <c r="EJ43" s="173"/>
      <c r="EK43" s="173"/>
      <c r="EL43" s="173"/>
      <c r="EM43" s="173"/>
      <c r="EN43" s="173"/>
      <c r="EO43" s="173"/>
      <c r="EP43" s="173"/>
      <c r="EQ43" s="173"/>
      <c r="ER43" s="173"/>
      <c r="ES43" s="173"/>
      <c r="ET43" s="173"/>
      <c r="EU43" s="173"/>
      <c r="EV43" s="173"/>
      <c r="EW43" s="173"/>
      <c r="EX43" s="173"/>
      <c r="EY43" s="173"/>
      <c r="EZ43" s="173"/>
      <c r="FA43" s="173"/>
      <c r="FB43" s="173"/>
      <c r="FC43" s="173"/>
      <c r="FD43" s="173"/>
      <c r="FE43" s="173"/>
      <c r="FF43" s="173"/>
      <c r="FG43" s="173"/>
      <c r="FH43" s="173"/>
      <c r="FI43" s="173"/>
      <c r="FJ43" s="173"/>
      <c r="FK43" s="173"/>
      <c r="FL43" s="173"/>
      <c r="FM43" s="173"/>
      <c r="FN43" s="173"/>
      <c r="FO43" s="173"/>
      <c r="FP43" s="173"/>
      <c r="FQ43" s="173"/>
      <c r="FR43" s="173"/>
      <c r="FS43" s="173"/>
      <c r="FT43" s="173"/>
      <c r="FU43" s="173"/>
      <c r="FV43" s="173"/>
      <c r="FW43" s="173"/>
      <c r="FX43" s="173"/>
      <c r="FY43" s="173"/>
      <c r="FZ43" s="173"/>
      <c r="GA43" s="173"/>
      <c r="GB43" s="173"/>
      <c r="GC43" s="173"/>
      <c r="GD43" s="173"/>
      <c r="GE43" s="173"/>
      <c r="GF43" s="173"/>
      <c r="GG43" s="173"/>
      <c r="GH43" s="173"/>
      <c r="GI43" s="173"/>
      <c r="GJ43" s="173"/>
      <c r="GK43" s="173"/>
      <c r="GL43" s="173"/>
      <c r="GM43" s="173"/>
      <c r="GN43" s="173"/>
      <c r="GO43" s="173"/>
      <c r="GP43" s="173"/>
      <c r="GQ43" s="173"/>
      <c r="GR43" s="173"/>
      <c r="GS43" s="173"/>
      <c r="GT43" s="173"/>
      <c r="GU43" s="173"/>
      <c r="GV43" s="173"/>
      <c r="GW43" s="173"/>
      <c r="GX43" s="173"/>
      <c r="GY43" s="173"/>
      <c r="GZ43" s="173"/>
      <c r="HA43" s="173"/>
      <c r="HB43" s="173"/>
      <c r="HC43" s="173"/>
      <c r="HD43" s="173"/>
      <c r="HE43" s="173"/>
      <c r="HF43" s="173"/>
      <c r="HG43" s="173"/>
      <c r="HH43" s="173"/>
      <c r="HI43" s="173"/>
      <c r="HJ43" s="173"/>
      <c r="HK43" s="173"/>
      <c r="HL43" s="173"/>
      <c r="HM43" s="173"/>
      <c r="HN43" s="173"/>
      <c r="HO43" s="173"/>
      <c r="HP43" s="173"/>
      <c r="HQ43" s="173"/>
      <c r="HR43" s="173"/>
      <c r="HS43" s="173"/>
      <c r="HT43" s="173"/>
      <c r="HU43" s="173"/>
      <c r="HV43" s="173"/>
      <c r="HW43" s="173"/>
      <c r="HX43" s="173"/>
      <c r="HY43" s="173"/>
      <c r="HZ43" s="173"/>
      <c r="IA43" s="173"/>
      <c r="IB43" s="173"/>
      <c r="IC43" s="173"/>
      <c r="ID43" s="173"/>
      <c r="IE43" s="173"/>
      <c r="IF43" s="173"/>
      <c r="IG43" s="173"/>
      <c r="IH43" s="173"/>
      <c r="II43" s="173"/>
      <c r="IJ43" s="173"/>
      <c r="IK43" s="173"/>
      <c r="IL43" s="173"/>
      <c r="IM43" s="173"/>
      <c r="IN43" s="173"/>
      <c r="IO43" s="173"/>
      <c r="IP43" s="173"/>
      <c r="IQ43" s="173"/>
      <c r="IR43" s="173"/>
      <c r="IS43" s="173"/>
      <c r="IT43" s="173"/>
      <c r="IU43" s="173"/>
      <c r="IV43" s="173"/>
      <c r="IW43" s="173"/>
    </row>
    <row r="44" spans="1:257" s="174" customFormat="1" ht="13.2" x14ac:dyDescent="0.25">
      <c r="A44" s="174" t="s">
        <v>162</v>
      </c>
      <c r="B44" s="175" t="s">
        <v>163</v>
      </c>
      <c r="C44" s="192" t="s">
        <v>164</v>
      </c>
      <c r="D44" s="192"/>
      <c r="E44" s="175" t="s">
        <v>165</v>
      </c>
      <c r="G44" s="76"/>
      <c r="H44" s="176"/>
      <c r="I44" s="177"/>
      <c r="J44" s="177"/>
      <c r="K44" s="177"/>
      <c r="L44" s="76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  <c r="BB44" s="75"/>
      <c r="BC44" s="75"/>
      <c r="BD44" s="75"/>
      <c r="BE44" s="75"/>
      <c r="BF44" s="75"/>
      <c r="BG44" s="75"/>
      <c r="BH44" s="75"/>
      <c r="BI44" s="75"/>
      <c r="BJ44" s="75"/>
      <c r="BK44" s="75"/>
      <c r="BL44" s="75"/>
      <c r="BM44" s="75"/>
      <c r="BN44" s="75"/>
      <c r="BO44" s="75"/>
      <c r="BP44" s="75"/>
      <c r="BQ44" s="75"/>
      <c r="BR44" s="75"/>
      <c r="BS44" s="75"/>
      <c r="BT44" s="75"/>
      <c r="BU44" s="75"/>
      <c r="BV44" s="75"/>
      <c r="BW44" s="75"/>
      <c r="BX44" s="75"/>
      <c r="BY44" s="75"/>
      <c r="BZ44" s="75"/>
      <c r="CA44" s="75"/>
      <c r="CB44" s="75"/>
      <c r="CC44" s="75"/>
      <c r="CD44" s="75"/>
      <c r="CE44" s="75"/>
      <c r="CF44" s="75"/>
      <c r="CG44" s="75"/>
      <c r="CH44" s="75"/>
      <c r="CI44" s="75"/>
      <c r="CJ44" s="75"/>
      <c r="CK44" s="75"/>
      <c r="CL44" s="75"/>
      <c r="CM44" s="75"/>
      <c r="CN44" s="75"/>
      <c r="CO44" s="75"/>
      <c r="CP44" s="75"/>
      <c r="CQ44" s="75"/>
      <c r="CR44" s="75"/>
      <c r="CS44" s="75"/>
      <c r="CT44" s="75"/>
      <c r="CU44" s="75"/>
      <c r="CV44" s="75"/>
      <c r="CW44" s="75"/>
      <c r="CX44" s="75"/>
      <c r="CY44" s="75"/>
      <c r="CZ44" s="75"/>
      <c r="DA44" s="75"/>
      <c r="DB44" s="75"/>
      <c r="DC44" s="75"/>
      <c r="DD44" s="75"/>
      <c r="DE44" s="75"/>
      <c r="DF44" s="75"/>
      <c r="DG44" s="75"/>
      <c r="DH44" s="75"/>
      <c r="DI44" s="75"/>
      <c r="DJ44" s="75"/>
      <c r="DK44" s="75"/>
      <c r="DL44" s="75"/>
      <c r="DM44" s="75"/>
      <c r="DN44" s="75"/>
      <c r="DO44" s="75"/>
      <c r="DP44" s="75"/>
      <c r="DQ44" s="75"/>
      <c r="DR44" s="75"/>
      <c r="DS44" s="75"/>
      <c r="DT44" s="75"/>
      <c r="DU44" s="75"/>
      <c r="DV44" s="75"/>
      <c r="DW44" s="75"/>
      <c r="DX44" s="75"/>
      <c r="DY44" s="75"/>
      <c r="DZ44" s="75"/>
      <c r="EA44" s="75"/>
      <c r="EB44" s="75"/>
      <c r="EC44" s="75"/>
      <c r="ED44" s="75"/>
      <c r="EE44" s="75"/>
      <c r="EF44" s="75"/>
      <c r="EG44" s="75"/>
      <c r="EH44" s="75"/>
      <c r="EI44" s="75"/>
      <c r="EJ44" s="75"/>
      <c r="EK44" s="75"/>
      <c r="EL44" s="75"/>
      <c r="EM44" s="75"/>
      <c r="EN44" s="75"/>
      <c r="EO44" s="75"/>
      <c r="EP44" s="75"/>
      <c r="EQ44" s="75"/>
      <c r="ER44" s="75"/>
      <c r="ES44" s="75"/>
      <c r="ET44" s="75"/>
      <c r="EU44" s="75"/>
      <c r="EV44" s="75"/>
      <c r="EW44" s="75"/>
      <c r="EX44" s="75"/>
      <c r="EY44" s="75"/>
      <c r="EZ44" s="75"/>
      <c r="FA44" s="75"/>
      <c r="FB44" s="75"/>
      <c r="FC44" s="75"/>
      <c r="FD44" s="75"/>
      <c r="FE44" s="75"/>
      <c r="FF44" s="75"/>
      <c r="FG44" s="75"/>
      <c r="FH44" s="75"/>
      <c r="FI44" s="75"/>
      <c r="FJ44" s="75"/>
      <c r="FK44" s="75"/>
      <c r="FL44" s="75"/>
      <c r="FM44" s="75"/>
      <c r="FN44" s="75"/>
      <c r="FO44" s="75"/>
      <c r="FP44" s="75"/>
      <c r="FQ44" s="75"/>
      <c r="FR44" s="75"/>
      <c r="FS44" s="75"/>
      <c r="FT44" s="75"/>
      <c r="FU44" s="75"/>
      <c r="FV44" s="75"/>
      <c r="FW44" s="75"/>
      <c r="FX44" s="75"/>
      <c r="FY44" s="75"/>
      <c r="FZ44" s="75"/>
      <c r="GA44" s="75"/>
      <c r="GB44" s="75"/>
      <c r="GC44" s="75"/>
      <c r="GD44" s="75"/>
      <c r="GE44" s="75"/>
      <c r="GF44" s="75"/>
      <c r="GG44" s="75"/>
      <c r="GH44" s="75"/>
      <c r="GI44" s="75"/>
      <c r="GJ44" s="75"/>
      <c r="GK44" s="75"/>
      <c r="GL44" s="75"/>
      <c r="GM44" s="75"/>
      <c r="GN44" s="75"/>
      <c r="GO44" s="75"/>
      <c r="GP44" s="75"/>
      <c r="GQ44" s="75"/>
      <c r="GR44" s="75"/>
      <c r="GS44" s="75"/>
      <c r="GT44" s="75"/>
      <c r="GU44" s="75"/>
      <c r="GV44" s="75"/>
      <c r="GW44" s="75"/>
      <c r="GX44" s="75"/>
      <c r="GY44" s="75"/>
      <c r="GZ44" s="75"/>
      <c r="HA44" s="75"/>
      <c r="HB44" s="75"/>
      <c r="HC44" s="75"/>
      <c r="HD44" s="75"/>
      <c r="HE44" s="75"/>
      <c r="HF44" s="75"/>
      <c r="HG44" s="75"/>
      <c r="HH44" s="75"/>
      <c r="HI44" s="75"/>
      <c r="HJ44" s="75"/>
      <c r="HK44" s="75"/>
      <c r="HL44" s="75"/>
      <c r="HM44" s="75"/>
      <c r="HN44" s="75"/>
      <c r="HO44" s="75"/>
      <c r="HP44" s="75"/>
      <c r="HQ44" s="75"/>
      <c r="HR44" s="75"/>
      <c r="HS44" s="75"/>
      <c r="HT44" s="75"/>
      <c r="HU44" s="75"/>
      <c r="HV44" s="75"/>
      <c r="HW44" s="75"/>
      <c r="HX44" s="75"/>
      <c r="HY44" s="75"/>
      <c r="HZ44" s="75"/>
      <c r="IA44" s="75"/>
      <c r="IB44" s="75"/>
      <c r="IC44" s="75"/>
      <c r="ID44" s="75"/>
      <c r="IE44" s="75"/>
      <c r="IF44" s="75"/>
      <c r="IG44" s="75"/>
      <c r="IH44" s="75"/>
      <c r="II44" s="75"/>
      <c r="IJ44" s="75"/>
      <c r="IK44" s="75"/>
      <c r="IL44" s="75"/>
      <c r="IM44" s="75"/>
      <c r="IN44" s="75"/>
      <c r="IO44" s="75"/>
      <c r="IP44" s="75"/>
      <c r="IQ44" s="75"/>
      <c r="IR44" s="75"/>
      <c r="IS44" s="75"/>
      <c r="IT44" s="75"/>
      <c r="IU44" s="75"/>
      <c r="IV44" s="75"/>
      <c r="IW44" s="75"/>
    </row>
    <row r="45" spans="1:257" s="86" customFormat="1" x14ac:dyDescent="0.3">
      <c r="A45" s="86" t="s">
        <v>166</v>
      </c>
      <c r="G45" s="168"/>
      <c r="H45" s="162"/>
      <c r="I45" s="169"/>
      <c r="J45" s="163"/>
      <c r="K45" s="163"/>
      <c r="L45" s="168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D45" s="173"/>
      <c r="CE45" s="173"/>
      <c r="CF45" s="173"/>
      <c r="CG45" s="173"/>
      <c r="CH45" s="173"/>
      <c r="CI45" s="173"/>
      <c r="CJ45" s="173"/>
      <c r="CK45" s="173"/>
      <c r="CL45" s="173"/>
      <c r="CM45" s="173"/>
      <c r="CN45" s="173"/>
      <c r="CO45" s="173"/>
      <c r="CP45" s="173"/>
      <c r="CQ45" s="173"/>
      <c r="CR45" s="173"/>
      <c r="CS45" s="173"/>
      <c r="CT45" s="173"/>
      <c r="CU45" s="173"/>
      <c r="CV45" s="173"/>
      <c r="CW45" s="173"/>
      <c r="CX45" s="173"/>
      <c r="CY45" s="173"/>
      <c r="CZ45" s="173"/>
      <c r="DA45" s="173"/>
      <c r="DB45" s="173"/>
      <c r="DC45" s="173"/>
      <c r="DD45" s="173"/>
      <c r="DE45" s="173"/>
      <c r="DF45" s="173"/>
      <c r="DG45" s="173"/>
      <c r="DH45" s="173"/>
      <c r="DI45" s="173"/>
      <c r="DJ45" s="173"/>
      <c r="DK45" s="173"/>
      <c r="DL45" s="173"/>
      <c r="DM45" s="173"/>
      <c r="DN45" s="173"/>
      <c r="DO45" s="173"/>
      <c r="DP45" s="173"/>
      <c r="DQ45" s="173"/>
      <c r="DR45" s="173"/>
      <c r="DS45" s="173"/>
      <c r="DT45" s="173"/>
      <c r="DU45" s="173"/>
      <c r="DV45" s="173"/>
      <c r="DW45" s="173"/>
      <c r="DX45" s="173"/>
      <c r="DY45" s="173"/>
      <c r="DZ45" s="173"/>
      <c r="EA45" s="173"/>
      <c r="EB45" s="173"/>
      <c r="EC45" s="173"/>
      <c r="ED45" s="173"/>
      <c r="EE45" s="173"/>
      <c r="EF45" s="173"/>
      <c r="EG45" s="173"/>
      <c r="EH45" s="173"/>
      <c r="EI45" s="173"/>
      <c r="EJ45" s="173"/>
      <c r="EK45" s="173"/>
      <c r="EL45" s="173"/>
      <c r="EM45" s="173"/>
      <c r="EN45" s="173"/>
      <c r="EO45" s="173"/>
      <c r="EP45" s="173"/>
      <c r="EQ45" s="173"/>
      <c r="ER45" s="173"/>
      <c r="ES45" s="173"/>
      <c r="ET45" s="173"/>
      <c r="EU45" s="173"/>
      <c r="EV45" s="173"/>
      <c r="EW45" s="173"/>
      <c r="EX45" s="173"/>
      <c r="EY45" s="173"/>
      <c r="EZ45" s="173"/>
      <c r="FA45" s="173"/>
      <c r="FB45" s="173"/>
      <c r="FC45" s="173"/>
      <c r="FD45" s="173"/>
      <c r="FE45" s="173"/>
      <c r="FF45" s="173"/>
      <c r="FG45" s="173"/>
      <c r="FH45" s="173"/>
      <c r="FI45" s="173"/>
      <c r="FJ45" s="173"/>
      <c r="FK45" s="173"/>
      <c r="FL45" s="173"/>
      <c r="FM45" s="173"/>
      <c r="FN45" s="173"/>
      <c r="FO45" s="173"/>
      <c r="FP45" s="173"/>
      <c r="FQ45" s="173"/>
      <c r="FR45" s="173"/>
      <c r="FS45" s="173"/>
      <c r="FT45" s="173"/>
      <c r="FU45" s="173"/>
      <c r="FV45" s="173"/>
      <c r="FW45" s="173"/>
      <c r="FX45" s="173"/>
      <c r="FY45" s="173"/>
      <c r="FZ45" s="173"/>
      <c r="GA45" s="173"/>
      <c r="GB45" s="173"/>
      <c r="GC45" s="173"/>
      <c r="GD45" s="173"/>
      <c r="GE45" s="173"/>
      <c r="GF45" s="173"/>
      <c r="GG45" s="173"/>
      <c r="GH45" s="173"/>
      <c r="GI45" s="173"/>
      <c r="GJ45" s="173"/>
      <c r="GK45" s="173"/>
      <c r="GL45" s="173"/>
      <c r="GM45" s="173"/>
      <c r="GN45" s="173"/>
      <c r="GO45" s="173"/>
      <c r="GP45" s="173"/>
      <c r="GQ45" s="173"/>
      <c r="GR45" s="173"/>
      <c r="GS45" s="173"/>
      <c r="GT45" s="173"/>
      <c r="GU45" s="173"/>
      <c r="GV45" s="173"/>
      <c r="GW45" s="173"/>
      <c r="GX45" s="173"/>
      <c r="GY45" s="173"/>
      <c r="GZ45" s="173"/>
      <c r="HA45" s="173"/>
      <c r="HB45" s="173"/>
      <c r="HC45" s="173"/>
      <c r="HD45" s="173"/>
      <c r="HE45" s="173"/>
      <c r="HF45" s="173"/>
      <c r="HG45" s="173"/>
      <c r="HH45" s="173"/>
      <c r="HI45" s="173"/>
      <c r="HJ45" s="173"/>
      <c r="HK45" s="173"/>
      <c r="HL45" s="173"/>
      <c r="HM45" s="173"/>
      <c r="HN45" s="173"/>
      <c r="HO45" s="173"/>
      <c r="HP45" s="173"/>
      <c r="HQ45" s="173"/>
      <c r="HR45" s="173"/>
      <c r="HS45" s="173"/>
      <c r="HT45" s="173"/>
      <c r="HU45" s="173"/>
      <c r="HV45" s="173"/>
      <c r="HW45" s="173"/>
      <c r="HX45" s="173"/>
      <c r="HY45" s="173"/>
      <c r="HZ45" s="173"/>
      <c r="IA45" s="173"/>
      <c r="IB45" s="173"/>
      <c r="IC45" s="173"/>
      <c r="ID45" s="173"/>
      <c r="IE45" s="173"/>
      <c r="IF45" s="173"/>
      <c r="IG45" s="173"/>
      <c r="IH45" s="173"/>
      <c r="II45" s="173"/>
      <c r="IJ45" s="173"/>
      <c r="IK45" s="173"/>
      <c r="IL45" s="173"/>
      <c r="IM45" s="173"/>
      <c r="IN45" s="173"/>
      <c r="IO45" s="173"/>
      <c r="IP45" s="173"/>
      <c r="IQ45" s="173"/>
      <c r="IR45" s="173"/>
      <c r="IS45" s="173"/>
      <c r="IT45" s="173"/>
      <c r="IU45" s="173"/>
      <c r="IV45" s="173"/>
      <c r="IW45" s="173"/>
    </row>
    <row r="46" spans="1:257" s="86" customFormat="1" ht="7.5" customHeight="1" x14ac:dyDescent="0.3">
      <c r="A46" s="173"/>
      <c r="B46" s="173"/>
      <c r="C46" s="173"/>
      <c r="D46" s="173"/>
      <c r="E46" s="173"/>
      <c r="F46" s="173"/>
      <c r="G46" s="168"/>
      <c r="H46" s="168"/>
      <c r="I46" s="168"/>
      <c r="J46" s="168"/>
      <c r="K46" s="168"/>
      <c r="L46" s="168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3"/>
      <c r="BU46" s="173"/>
      <c r="BV46" s="173"/>
      <c r="BW46" s="173"/>
      <c r="BX46" s="173"/>
      <c r="BY46" s="173"/>
      <c r="BZ46" s="173"/>
      <c r="CA46" s="173"/>
      <c r="CB46" s="173"/>
      <c r="CC46" s="173"/>
      <c r="CD46" s="173"/>
      <c r="CE46" s="173"/>
      <c r="CF46" s="173"/>
      <c r="CG46" s="173"/>
      <c r="CH46" s="173"/>
      <c r="CI46" s="173"/>
      <c r="CJ46" s="173"/>
      <c r="CK46" s="173"/>
      <c r="CL46" s="173"/>
      <c r="CM46" s="173"/>
      <c r="CN46" s="173"/>
      <c r="CO46" s="173"/>
      <c r="CP46" s="173"/>
      <c r="CQ46" s="173"/>
      <c r="CR46" s="173"/>
      <c r="CS46" s="173"/>
      <c r="CT46" s="173"/>
      <c r="CU46" s="173"/>
      <c r="CV46" s="173"/>
      <c r="CW46" s="173"/>
      <c r="CX46" s="173"/>
      <c r="CY46" s="173"/>
      <c r="CZ46" s="173"/>
      <c r="DA46" s="173"/>
      <c r="DB46" s="173"/>
      <c r="DC46" s="173"/>
      <c r="DD46" s="173"/>
      <c r="DE46" s="173"/>
      <c r="DF46" s="173"/>
      <c r="DG46" s="173"/>
      <c r="DH46" s="173"/>
      <c r="DI46" s="173"/>
      <c r="DJ46" s="173"/>
      <c r="DK46" s="173"/>
      <c r="DL46" s="173"/>
      <c r="DM46" s="173"/>
      <c r="DN46" s="173"/>
      <c r="DO46" s="173"/>
      <c r="DP46" s="173"/>
      <c r="DQ46" s="173"/>
      <c r="DR46" s="173"/>
      <c r="DS46" s="173"/>
      <c r="DT46" s="173"/>
      <c r="DU46" s="173"/>
      <c r="DV46" s="173"/>
      <c r="DW46" s="173"/>
      <c r="DX46" s="173"/>
      <c r="DY46" s="173"/>
      <c r="DZ46" s="173"/>
      <c r="EA46" s="173"/>
      <c r="EB46" s="173"/>
      <c r="EC46" s="173"/>
      <c r="ED46" s="173"/>
      <c r="EE46" s="173"/>
      <c r="EF46" s="173"/>
      <c r="EG46" s="173"/>
      <c r="EH46" s="173"/>
      <c r="EI46" s="173"/>
      <c r="EJ46" s="173"/>
      <c r="EK46" s="173"/>
      <c r="EL46" s="173"/>
      <c r="EM46" s="173"/>
      <c r="EN46" s="173"/>
      <c r="EO46" s="173"/>
      <c r="EP46" s="173"/>
      <c r="EQ46" s="173"/>
      <c r="ER46" s="173"/>
      <c r="ES46" s="173"/>
      <c r="ET46" s="173"/>
      <c r="EU46" s="173"/>
      <c r="EV46" s="173"/>
      <c r="EW46" s="173"/>
      <c r="EX46" s="173"/>
      <c r="EY46" s="173"/>
      <c r="EZ46" s="173"/>
      <c r="FA46" s="173"/>
      <c r="FB46" s="173"/>
      <c r="FC46" s="173"/>
      <c r="FD46" s="173"/>
      <c r="FE46" s="173"/>
      <c r="FF46" s="173"/>
      <c r="FG46" s="173"/>
      <c r="FH46" s="173"/>
      <c r="FI46" s="173"/>
      <c r="FJ46" s="173"/>
      <c r="FK46" s="173"/>
      <c r="FL46" s="173"/>
      <c r="FM46" s="173"/>
      <c r="FN46" s="173"/>
      <c r="FO46" s="173"/>
      <c r="FP46" s="173"/>
      <c r="FQ46" s="173"/>
      <c r="FR46" s="173"/>
      <c r="FS46" s="173"/>
      <c r="FT46" s="173"/>
      <c r="FU46" s="173"/>
      <c r="FV46" s="173"/>
      <c r="FW46" s="173"/>
      <c r="FX46" s="173"/>
      <c r="FY46" s="173"/>
      <c r="FZ46" s="173"/>
      <c r="GA46" s="173"/>
      <c r="GB46" s="173"/>
      <c r="GC46" s="173"/>
      <c r="GD46" s="173"/>
      <c r="GE46" s="173"/>
      <c r="GF46" s="173"/>
      <c r="GG46" s="173"/>
      <c r="GH46" s="173"/>
      <c r="GI46" s="173"/>
      <c r="GJ46" s="173"/>
      <c r="GK46" s="173"/>
      <c r="GL46" s="173"/>
      <c r="GM46" s="173"/>
      <c r="GN46" s="173"/>
      <c r="GO46" s="173"/>
      <c r="GP46" s="173"/>
      <c r="GQ46" s="173"/>
      <c r="GR46" s="173"/>
      <c r="GS46" s="173"/>
      <c r="GT46" s="173"/>
      <c r="GU46" s="173"/>
      <c r="GV46" s="173"/>
      <c r="GW46" s="173"/>
      <c r="GX46" s="173"/>
      <c r="GY46" s="173"/>
      <c r="GZ46" s="173"/>
      <c r="HA46" s="173"/>
      <c r="HB46" s="173"/>
      <c r="HC46" s="173"/>
      <c r="HD46" s="173"/>
      <c r="HE46" s="173"/>
      <c r="HF46" s="173"/>
      <c r="HG46" s="173"/>
      <c r="HH46" s="173"/>
      <c r="HI46" s="173"/>
      <c r="HJ46" s="173"/>
      <c r="HK46" s="173"/>
      <c r="HL46" s="173"/>
      <c r="HM46" s="173"/>
      <c r="HN46" s="173"/>
      <c r="HO46" s="173"/>
      <c r="HP46" s="173"/>
      <c r="HQ46" s="173"/>
      <c r="HR46" s="173"/>
      <c r="HS46" s="173"/>
      <c r="HT46" s="173"/>
      <c r="HU46" s="173"/>
      <c r="HV46" s="173"/>
      <c r="HW46" s="173"/>
      <c r="HX46" s="173"/>
      <c r="HY46" s="173"/>
      <c r="HZ46" s="173"/>
      <c r="IA46" s="173"/>
      <c r="IB46" s="173"/>
      <c r="IC46" s="173"/>
      <c r="ID46" s="173"/>
      <c r="IE46" s="173"/>
      <c r="IF46" s="173"/>
      <c r="IG46" s="173"/>
      <c r="IH46" s="173"/>
      <c r="II46" s="173"/>
      <c r="IJ46" s="173"/>
      <c r="IK46" s="173"/>
      <c r="IL46" s="173"/>
      <c r="IM46" s="173"/>
      <c r="IN46" s="173"/>
      <c r="IO46" s="173"/>
      <c r="IP46" s="173"/>
      <c r="IQ46" s="173"/>
      <c r="IR46" s="173"/>
      <c r="IS46" s="173"/>
      <c r="IT46" s="173"/>
      <c r="IU46" s="173"/>
      <c r="IV46" s="173"/>
      <c r="IW46" s="173"/>
    </row>
    <row r="47" spans="1:257" s="86" customFormat="1" ht="5.25" customHeight="1" x14ac:dyDescent="0.3">
      <c r="A47" s="173"/>
      <c r="B47" s="173"/>
      <c r="C47" s="173"/>
      <c r="D47" s="173"/>
      <c r="E47" s="173"/>
      <c r="F47" s="173"/>
      <c r="G47" s="168"/>
      <c r="H47" s="168"/>
      <c r="I47" s="168"/>
      <c r="J47" s="168"/>
      <c r="K47" s="168"/>
      <c r="L47" s="168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 s="173"/>
      <c r="BU47" s="173"/>
      <c r="BV47" s="173"/>
      <c r="BW47" s="173"/>
      <c r="BX47" s="173"/>
      <c r="BY47" s="173"/>
      <c r="BZ47" s="173"/>
      <c r="CA47" s="173"/>
      <c r="CB47" s="173"/>
      <c r="CC47" s="173"/>
      <c r="CD47" s="173"/>
      <c r="CE47" s="173"/>
      <c r="CF47" s="173"/>
      <c r="CG47" s="173"/>
      <c r="CH47" s="173"/>
      <c r="CI47" s="173"/>
      <c r="CJ47" s="173"/>
      <c r="CK47" s="173"/>
      <c r="CL47" s="173"/>
      <c r="CM47" s="173"/>
      <c r="CN47" s="173"/>
      <c r="CO47" s="173"/>
      <c r="CP47" s="173"/>
      <c r="CQ47" s="173"/>
      <c r="CR47" s="173"/>
      <c r="CS47" s="173"/>
      <c r="CT47" s="173"/>
      <c r="CU47" s="173"/>
      <c r="CV47" s="173"/>
      <c r="CW47" s="173"/>
      <c r="CX47" s="173"/>
      <c r="CY47" s="173"/>
      <c r="CZ47" s="173"/>
      <c r="DA47" s="173"/>
      <c r="DB47" s="173"/>
      <c r="DC47" s="173"/>
      <c r="DD47" s="173"/>
      <c r="DE47" s="173"/>
      <c r="DF47" s="173"/>
      <c r="DG47" s="173"/>
      <c r="DH47" s="173"/>
      <c r="DI47" s="173"/>
      <c r="DJ47" s="173"/>
      <c r="DK47" s="173"/>
      <c r="DL47" s="173"/>
      <c r="DM47" s="173"/>
      <c r="DN47" s="173"/>
      <c r="DO47" s="173"/>
      <c r="DP47" s="173"/>
      <c r="DQ47" s="173"/>
      <c r="DR47" s="173"/>
      <c r="DS47" s="173"/>
      <c r="DT47" s="173"/>
      <c r="DU47" s="173"/>
      <c r="DV47" s="173"/>
      <c r="DW47" s="173"/>
      <c r="DX47" s="173"/>
      <c r="DY47" s="173"/>
      <c r="DZ47" s="173"/>
      <c r="EA47" s="173"/>
      <c r="EB47" s="173"/>
      <c r="EC47" s="173"/>
      <c r="ED47" s="173"/>
      <c r="EE47" s="173"/>
      <c r="EF47" s="173"/>
      <c r="EG47" s="173"/>
      <c r="EH47" s="173"/>
      <c r="EI47" s="173"/>
      <c r="EJ47" s="173"/>
      <c r="EK47" s="173"/>
      <c r="EL47" s="173"/>
      <c r="EM47" s="173"/>
      <c r="EN47" s="173"/>
      <c r="EO47" s="173"/>
      <c r="EP47" s="173"/>
      <c r="EQ47" s="173"/>
      <c r="ER47" s="173"/>
      <c r="ES47" s="173"/>
      <c r="ET47" s="173"/>
      <c r="EU47" s="173"/>
      <c r="EV47" s="173"/>
      <c r="EW47" s="173"/>
      <c r="EX47" s="173"/>
      <c r="EY47" s="173"/>
      <c r="EZ47" s="173"/>
      <c r="FA47" s="173"/>
      <c r="FB47" s="173"/>
      <c r="FC47" s="173"/>
      <c r="FD47" s="173"/>
      <c r="FE47" s="173"/>
      <c r="FF47" s="173"/>
      <c r="FG47" s="173"/>
      <c r="FH47" s="173"/>
      <c r="FI47" s="173"/>
      <c r="FJ47" s="173"/>
      <c r="FK47" s="173"/>
      <c r="FL47" s="173"/>
      <c r="FM47" s="173"/>
      <c r="FN47" s="173"/>
      <c r="FO47" s="173"/>
      <c r="FP47" s="173"/>
      <c r="FQ47" s="173"/>
      <c r="FR47" s="173"/>
      <c r="FS47" s="173"/>
      <c r="FT47" s="173"/>
      <c r="FU47" s="173"/>
      <c r="FV47" s="173"/>
      <c r="FW47" s="173"/>
      <c r="FX47" s="173"/>
      <c r="FY47" s="173"/>
      <c r="FZ47" s="173"/>
      <c r="GA47" s="173"/>
      <c r="GB47" s="173"/>
      <c r="GC47" s="173"/>
      <c r="GD47" s="173"/>
      <c r="GE47" s="173"/>
      <c r="GF47" s="173"/>
      <c r="GG47" s="173"/>
      <c r="GH47" s="173"/>
      <c r="GI47" s="173"/>
      <c r="GJ47" s="173"/>
      <c r="GK47" s="173"/>
      <c r="GL47" s="173"/>
      <c r="GM47" s="173"/>
      <c r="GN47" s="173"/>
      <c r="GO47" s="173"/>
      <c r="GP47" s="173"/>
      <c r="GQ47" s="173"/>
      <c r="GR47" s="173"/>
      <c r="GS47" s="173"/>
      <c r="GT47" s="173"/>
      <c r="GU47" s="173"/>
      <c r="GV47" s="173"/>
      <c r="GW47" s="173"/>
      <c r="GX47" s="173"/>
      <c r="GY47" s="173"/>
      <c r="GZ47" s="173"/>
      <c r="HA47" s="173"/>
      <c r="HB47" s="173"/>
      <c r="HC47" s="173"/>
      <c r="HD47" s="173"/>
      <c r="HE47" s="173"/>
      <c r="HF47" s="173"/>
      <c r="HG47" s="173"/>
      <c r="HH47" s="173"/>
      <c r="HI47" s="173"/>
      <c r="HJ47" s="173"/>
      <c r="HK47" s="173"/>
      <c r="HL47" s="173"/>
      <c r="HM47" s="173"/>
      <c r="HN47" s="173"/>
      <c r="HO47" s="173"/>
      <c r="HP47" s="173"/>
      <c r="HQ47" s="173"/>
      <c r="HR47" s="173"/>
      <c r="HS47" s="173"/>
      <c r="HT47" s="173"/>
      <c r="HU47" s="173"/>
      <c r="HV47" s="173"/>
      <c r="HW47" s="173"/>
      <c r="HX47" s="173"/>
      <c r="HY47" s="173"/>
      <c r="HZ47" s="173"/>
      <c r="IA47" s="173"/>
      <c r="IB47" s="173"/>
      <c r="IC47" s="173"/>
      <c r="ID47" s="173"/>
      <c r="IE47" s="173"/>
      <c r="IF47" s="173"/>
      <c r="IG47" s="173"/>
      <c r="IH47" s="173"/>
      <c r="II47" s="173"/>
      <c r="IJ47" s="173"/>
      <c r="IK47" s="173"/>
      <c r="IL47" s="173"/>
      <c r="IM47" s="173"/>
      <c r="IN47" s="173"/>
      <c r="IO47" s="173"/>
      <c r="IP47" s="173"/>
      <c r="IQ47" s="173"/>
      <c r="IR47" s="173"/>
      <c r="IS47" s="173"/>
      <c r="IT47" s="173"/>
      <c r="IU47" s="173"/>
      <c r="IV47" s="173"/>
      <c r="IW47" s="173"/>
    </row>
    <row r="48" spans="1:257" s="164" customFormat="1" x14ac:dyDescent="0.3">
      <c r="A48" s="148" t="s">
        <v>168</v>
      </c>
      <c r="B48" s="86"/>
      <c r="C48" s="86"/>
      <c r="D48" s="86"/>
      <c r="E48" s="86"/>
      <c r="F48" s="86"/>
      <c r="G48" s="161"/>
      <c r="H48" s="162"/>
      <c r="I48" s="162"/>
      <c r="J48" s="161"/>
      <c r="K48" s="161"/>
      <c r="L48" s="161"/>
    </row>
    <row r="49" spans="1:12" s="86" customFormat="1" ht="56.25" customHeight="1" x14ac:dyDescent="0.3">
      <c r="A49" s="165"/>
      <c r="B49" s="178" t="s">
        <v>171</v>
      </c>
      <c r="C49" s="165"/>
      <c r="D49" s="165"/>
      <c r="E49" s="179" t="s">
        <v>169</v>
      </c>
      <c r="G49" s="161"/>
      <c r="H49" s="162"/>
      <c r="I49" s="162"/>
      <c r="J49" s="162"/>
      <c r="K49" s="162"/>
      <c r="L49" s="162"/>
    </row>
    <row r="50" spans="1:12" s="174" customFormat="1" ht="13.2" x14ac:dyDescent="0.25">
      <c r="A50" s="174" t="s">
        <v>162</v>
      </c>
      <c r="B50" s="175" t="s">
        <v>163</v>
      </c>
      <c r="C50" s="192" t="s">
        <v>164</v>
      </c>
      <c r="D50" s="192"/>
      <c r="E50" s="175" t="s">
        <v>165</v>
      </c>
      <c r="G50" s="180"/>
      <c r="H50" s="176"/>
      <c r="I50" s="176"/>
      <c r="J50" s="176"/>
      <c r="K50" s="176"/>
      <c r="L50" s="176"/>
    </row>
    <row r="51" spans="1:12" s="86" customFormat="1" x14ac:dyDescent="0.3">
      <c r="A51" s="86" t="s">
        <v>166</v>
      </c>
      <c r="G51" s="161"/>
      <c r="H51" s="162"/>
      <c r="I51" s="162"/>
      <c r="J51" s="162"/>
      <c r="K51" s="162"/>
      <c r="L51" s="162"/>
    </row>
  </sheetData>
  <mergeCells count="18">
    <mergeCell ref="H23:O23"/>
    <mergeCell ref="C44:D44"/>
    <mergeCell ref="C50:D50"/>
    <mergeCell ref="A15:D15"/>
    <mergeCell ref="C17:C18"/>
    <mergeCell ref="D17:D18"/>
    <mergeCell ref="E17:F17"/>
    <mergeCell ref="A20:F20"/>
    <mergeCell ref="A21:F21"/>
    <mergeCell ref="A23:A24"/>
    <mergeCell ref="B23:B24"/>
    <mergeCell ref="C23:F23"/>
    <mergeCell ref="A11:D11"/>
    <mergeCell ref="D1:F1"/>
    <mergeCell ref="D2:F2"/>
    <mergeCell ref="D3:F3"/>
    <mergeCell ref="A6:D7"/>
    <mergeCell ref="A8:D9"/>
  </mergeCells>
  <pageMargins left="0.51181102362204722" right="0.5118110236220472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M106"/>
  <sheetViews>
    <sheetView tabSelected="1" zoomScaleNormal="100" workbookViewId="0">
      <selection activeCell="O24" sqref="O24"/>
    </sheetView>
  </sheetViews>
  <sheetFormatPr defaultColWidth="9.109375" defaultRowHeight="11.25" customHeight="1" x14ac:dyDescent="0.2"/>
  <cols>
    <col min="1" max="1" width="11.5546875" style="1" customWidth="1"/>
    <col min="2" max="2" width="10.88671875" style="1" customWidth="1"/>
    <col min="3" max="3" width="20.88671875" style="1" customWidth="1"/>
    <col min="4" max="4" width="40.6640625" style="1" customWidth="1"/>
    <col min="5" max="5" width="7.88671875" style="1" customWidth="1"/>
    <col min="6" max="6" width="10.109375" style="1" customWidth="1"/>
    <col min="7" max="7" width="8.6640625" style="1" customWidth="1"/>
    <col min="8" max="8" width="8.109375" style="1" customWidth="1"/>
    <col min="9" max="9" width="8.5546875" style="1" customWidth="1"/>
    <col min="10" max="10" width="11.88671875" style="1" customWidth="1"/>
    <col min="11" max="11" width="13" style="1" customWidth="1"/>
    <col min="12" max="12" width="9.109375" style="1"/>
    <col min="13" max="13" width="11.33203125" style="1" customWidth="1"/>
    <col min="14" max="14" width="13.44140625" style="1" customWidth="1"/>
    <col min="15" max="15" width="9.6640625" style="1" customWidth="1"/>
    <col min="16" max="16" width="12.44140625" style="1" customWidth="1"/>
    <col min="17" max="17" width="8.6640625" style="1" customWidth="1"/>
    <col min="18" max="19" width="9.109375" style="1"/>
    <col min="20" max="29" width="121.44140625" style="2" hidden="1" customWidth="1"/>
    <col min="30" max="32" width="28.44140625" style="3" hidden="1" customWidth="1"/>
    <col min="33" max="42" width="121.44140625" style="2" hidden="1" customWidth="1"/>
    <col min="43" max="45" width="28.44140625" style="3" hidden="1" customWidth="1"/>
    <col min="46" max="55" width="121.44140625" style="2" hidden="1" customWidth="1"/>
    <col min="56" max="58" width="28.44140625" style="3" hidden="1" customWidth="1"/>
    <col min="59" max="66" width="102.5546875" style="2" hidden="1" customWidth="1"/>
    <col min="67" max="69" width="28.44140625" style="3" hidden="1" customWidth="1"/>
    <col min="70" max="77" width="102.5546875" style="2" hidden="1" customWidth="1"/>
    <col min="78" max="80" width="28.44140625" style="3" hidden="1" customWidth="1"/>
    <col min="81" max="96" width="179.44140625" style="2" hidden="1" customWidth="1"/>
    <col min="97" max="111" width="169.88671875" style="2" hidden="1" customWidth="1"/>
    <col min="112" max="112" width="179.44140625" style="2" hidden="1" customWidth="1"/>
    <col min="113" max="117" width="123" style="4" hidden="1" customWidth="1"/>
    <col min="118" max="16384" width="9.109375" style="1"/>
  </cols>
  <sheetData>
    <row r="1" spans="1:80" customFormat="1" ht="14.4" x14ac:dyDescent="0.3">
      <c r="A1" s="35"/>
      <c r="B1" s="35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222" t="s">
        <v>0</v>
      </c>
      <c r="O1" s="223"/>
      <c r="P1" s="224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</row>
    <row r="2" spans="1:80" customFormat="1" ht="14.4" x14ac:dyDescent="0.3">
      <c r="A2" s="35"/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8" t="s">
        <v>1</v>
      </c>
      <c r="N2" s="222" t="s">
        <v>2</v>
      </c>
      <c r="O2" s="223"/>
      <c r="P2" s="224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</row>
    <row r="3" spans="1:80" customFormat="1" ht="14.4" x14ac:dyDescent="0.3">
      <c r="A3" s="35"/>
      <c r="B3" s="35"/>
      <c r="C3" s="36"/>
      <c r="D3" s="36"/>
      <c r="E3" s="36"/>
      <c r="F3" s="36"/>
      <c r="G3" s="36"/>
      <c r="H3" s="36"/>
      <c r="I3" s="36"/>
      <c r="J3" s="36"/>
      <c r="K3" s="36"/>
      <c r="L3" s="36"/>
      <c r="M3" s="38"/>
      <c r="N3" s="226"/>
      <c r="O3" s="227"/>
      <c r="P3" s="228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</row>
    <row r="4" spans="1:80" customFormat="1" ht="14.4" x14ac:dyDescent="0.3">
      <c r="A4" s="35" t="s">
        <v>3</v>
      </c>
      <c r="B4" s="35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38" t="s">
        <v>4</v>
      </c>
      <c r="N4" s="230"/>
      <c r="O4" s="231"/>
      <c r="P4" s="232"/>
      <c r="Q4" s="37"/>
      <c r="R4" s="37"/>
      <c r="S4" s="37"/>
      <c r="T4" s="39" t="s">
        <v>5</v>
      </c>
      <c r="U4" s="39" t="s">
        <v>5</v>
      </c>
      <c r="V4" s="39" t="s">
        <v>5</v>
      </c>
      <c r="W4" s="39" t="s">
        <v>5</v>
      </c>
      <c r="X4" s="39" t="s">
        <v>5</v>
      </c>
      <c r="Y4" s="39" t="s">
        <v>5</v>
      </c>
      <c r="Z4" s="39" t="s">
        <v>5</v>
      </c>
      <c r="AA4" s="39" t="s">
        <v>5</v>
      </c>
      <c r="AB4" s="39" t="s">
        <v>5</v>
      </c>
      <c r="AC4" s="39" t="s">
        <v>5</v>
      </c>
      <c r="AD4" s="40" t="s">
        <v>5</v>
      </c>
      <c r="AE4" s="40" t="s">
        <v>5</v>
      </c>
      <c r="AF4" s="40" t="s">
        <v>5</v>
      </c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</row>
    <row r="5" spans="1:80" customFormat="1" ht="15" customHeight="1" x14ac:dyDescent="0.3">
      <c r="A5" s="35"/>
      <c r="B5" s="35"/>
      <c r="C5" s="225" t="s">
        <v>6</v>
      </c>
      <c r="D5" s="225"/>
      <c r="E5" s="225"/>
      <c r="F5" s="225"/>
      <c r="G5" s="225"/>
      <c r="H5" s="225"/>
      <c r="I5" s="225"/>
      <c r="J5" s="225"/>
      <c r="K5" s="225"/>
      <c r="L5" s="225"/>
      <c r="M5" s="38"/>
      <c r="N5" s="226"/>
      <c r="O5" s="227"/>
      <c r="P5" s="228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</row>
    <row r="6" spans="1:80" customFormat="1" ht="15" customHeight="1" x14ac:dyDescent="0.3">
      <c r="A6" s="35" t="s">
        <v>115</v>
      </c>
      <c r="B6" s="35"/>
      <c r="C6" s="229" t="s">
        <v>116</v>
      </c>
      <c r="D6" s="229"/>
      <c r="E6" s="229"/>
      <c r="F6" s="229"/>
      <c r="G6" s="229"/>
      <c r="H6" s="229"/>
      <c r="I6" s="229"/>
      <c r="J6" s="229"/>
      <c r="K6" s="229"/>
      <c r="L6" s="229"/>
      <c r="M6" s="38" t="s">
        <v>4</v>
      </c>
      <c r="N6" s="230" t="s">
        <v>117</v>
      </c>
      <c r="O6" s="231"/>
      <c r="P6" s="232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9" t="s">
        <v>7</v>
      </c>
      <c r="AH6" s="39" t="s">
        <v>5</v>
      </c>
      <c r="AI6" s="39" t="s">
        <v>5</v>
      </c>
      <c r="AJ6" s="39" t="s">
        <v>5</v>
      </c>
      <c r="AK6" s="39" t="s">
        <v>5</v>
      </c>
      <c r="AL6" s="39" t="s">
        <v>5</v>
      </c>
      <c r="AM6" s="39" t="s">
        <v>5</v>
      </c>
      <c r="AN6" s="39" t="s">
        <v>5</v>
      </c>
      <c r="AO6" s="39" t="s">
        <v>5</v>
      </c>
      <c r="AP6" s="39" t="s">
        <v>5</v>
      </c>
      <c r="AQ6" s="40" t="s">
        <v>5</v>
      </c>
      <c r="AR6" s="40" t="s">
        <v>5</v>
      </c>
      <c r="AS6" s="40" t="s">
        <v>5</v>
      </c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</row>
    <row r="7" spans="1:80" customFormat="1" ht="14.4" x14ac:dyDescent="0.3">
      <c r="A7" s="35"/>
      <c r="B7" s="35"/>
      <c r="C7" s="225" t="s">
        <v>6</v>
      </c>
      <c r="D7" s="225"/>
      <c r="E7" s="225"/>
      <c r="F7" s="225"/>
      <c r="G7" s="225"/>
      <c r="H7" s="225"/>
      <c r="I7" s="225"/>
      <c r="J7" s="225"/>
      <c r="K7" s="225"/>
      <c r="L7" s="225"/>
      <c r="M7" s="38"/>
      <c r="N7" s="226"/>
      <c r="O7" s="227"/>
      <c r="P7" s="228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</row>
    <row r="8" spans="1:80" customFormat="1" ht="14.4" x14ac:dyDescent="0.3">
      <c r="A8" s="35" t="s">
        <v>131</v>
      </c>
      <c r="B8" s="35"/>
      <c r="C8" s="229" t="s">
        <v>122</v>
      </c>
      <c r="D8" s="229"/>
      <c r="E8" s="229"/>
      <c r="F8" s="229"/>
      <c r="G8" s="229"/>
      <c r="H8" s="229"/>
      <c r="I8" s="229"/>
      <c r="J8" s="229"/>
      <c r="K8" s="229"/>
      <c r="L8" s="229"/>
      <c r="M8" s="38" t="s">
        <v>4</v>
      </c>
      <c r="N8" s="230" t="s">
        <v>123</v>
      </c>
      <c r="O8" s="231"/>
      <c r="P8" s="232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9" t="s">
        <v>5</v>
      </c>
      <c r="AU8" s="39" t="s">
        <v>5</v>
      </c>
      <c r="AV8" s="39" t="s">
        <v>5</v>
      </c>
      <c r="AW8" s="39" t="s">
        <v>5</v>
      </c>
      <c r="AX8" s="39" t="s">
        <v>5</v>
      </c>
      <c r="AY8" s="39" t="s">
        <v>5</v>
      </c>
      <c r="AZ8" s="39" t="s">
        <v>5</v>
      </c>
      <c r="BA8" s="39" t="s">
        <v>5</v>
      </c>
      <c r="BB8" s="39" t="s">
        <v>5</v>
      </c>
      <c r="BC8" s="39" t="s">
        <v>5</v>
      </c>
      <c r="BD8" s="40" t="s">
        <v>5</v>
      </c>
      <c r="BE8" s="40" t="s">
        <v>5</v>
      </c>
      <c r="BF8" s="40" t="s">
        <v>5</v>
      </c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</row>
    <row r="9" spans="1:80" customFormat="1" ht="14.4" x14ac:dyDescent="0.3">
      <c r="A9" s="35"/>
      <c r="B9" s="35"/>
      <c r="C9" s="225" t="s">
        <v>6</v>
      </c>
      <c r="D9" s="225"/>
      <c r="E9" s="225"/>
      <c r="F9" s="225"/>
      <c r="G9" s="225"/>
      <c r="H9" s="225"/>
      <c r="I9" s="225"/>
      <c r="J9" s="225"/>
      <c r="K9" s="225"/>
      <c r="L9" s="225"/>
      <c r="M9" s="36"/>
      <c r="N9" s="226"/>
      <c r="O9" s="227"/>
      <c r="P9" s="228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</row>
    <row r="10" spans="1:80" customFormat="1" ht="19.5" customHeight="1" x14ac:dyDescent="0.3">
      <c r="A10" s="35" t="s">
        <v>8</v>
      </c>
      <c r="B10" s="35"/>
      <c r="C10" s="229" t="s">
        <v>118</v>
      </c>
      <c r="D10" s="229"/>
      <c r="E10" s="229"/>
      <c r="F10" s="229"/>
      <c r="G10" s="229"/>
      <c r="H10" s="229"/>
      <c r="I10" s="229"/>
      <c r="J10" s="229"/>
      <c r="K10" s="41"/>
      <c r="L10" s="41"/>
      <c r="M10" s="36"/>
      <c r="N10" s="230"/>
      <c r="O10" s="231"/>
      <c r="P10" s="232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9" t="s">
        <v>9</v>
      </c>
      <c r="BH10" s="39" t="s">
        <v>5</v>
      </c>
      <c r="BI10" s="39" t="s">
        <v>5</v>
      </c>
      <c r="BJ10" s="39" t="s">
        <v>5</v>
      </c>
      <c r="BK10" s="39" t="s">
        <v>5</v>
      </c>
      <c r="BL10" s="39" t="s">
        <v>5</v>
      </c>
      <c r="BM10" s="39" t="s">
        <v>5</v>
      </c>
      <c r="BN10" s="39" t="s">
        <v>5</v>
      </c>
      <c r="BO10" s="40" t="s">
        <v>5</v>
      </c>
      <c r="BP10" s="40" t="s">
        <v>5</v>
      </c>
      <c r="BQ10" s="40" t="s">
        <v>5</v>
      </c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</row>
    <row r="11" spans="1:80" customFormat="1" ht="12" customHeight="1" x14ac:dyDescent="0.3">
      <c r="A11" s="35"/>
      <c r="B11" s="35"/>
      <c r="C11" s="225" t="s">
        <v>10</v>
      </c>
      <c r="D11" s="225"/>
      <c r="E11" s="225"/>
      <c r="F11" s="225"/>
      <c r="G11" s="225"/>
      <c r="H11" s="225"/>
      <c r="I11" s="225"/>
      <c r="J11" s="225"/>
      <c r="K11" s="36"/>
      <c r="L11" s="36"/>
      <c r="M11" s="36"/>
      <c r="N11" s="226"/>
      <c r="O11" s="227"/>
      <c r="P11" s="228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</row>
    <row r="12" spans="1:80" customFormat="1" ht="21.75" customHeight="1" x14ac:dyDescent="0.3">
      <c r="A12" s="35" t="s">
        <v>11</v>
      </c>
      <c r="B12" s="35"/>
      <c r="C12" s="229" t="s">
        <v>119</v>
      </c>
      <c r="D12" s="229"/>
      <c r="E12" s="229"/>
      <c r="F12" s="229"/>
      <c r="G12" s="229"/>
      <c r="H12" s="229"/>
      <c r="I12" s="229"/>
      <c r="J12" s="229"/>
      <c r="K12" s="41"/>
      <c r="L12" s="41"/>
      <c r="M12" s="36"/>
      <c r="N12" s="230"/>
      <c r="O12" s="231"/>
      <c r="P12" s="232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9" t="s">
        <v>12</v>
      </c>
      <c r="BS12" s="39" t="s">
        <v>5</v>
      </c>
      <c r="BT12" s="39" t="s">
        <v>5</v>
      </c>
      <c r="BU12" s="39" t="s">
        <v>5</v>
      </c>
      <c r="BV12" s="39" t="s">
        <v>5</v>
      </c>
      <c r="BW12" s="39" t="s">
        <v>5</v>
      </c>
      <c r="BX12" s="39" t="s">
        <v>5</v>
      </c>
      <c r="BY12" s="39" t="s">
        <v>5</v>
      </c>
      <c r="BZ12" s="40" t="s">
        <v>5</v>
      </c>
      <c r="CA12" s="40" t="s">
        <v>5</v>
      </c>
      <c r="CB12" s="40" t="s">
        <v>5</v>
      </c>
    </row>
    <row r="13" spans="1:80" customFormat="1" ht="15" customHeight="1" x14ac:dyDescent="0.3">
      <c r="A13" s="35"/>
      <c r="B13" s="35"/>
      <c r="C13" s="233" t="s">
        <v>13</v>
      </c>
      <c r="D13" s="233"/>
      <c r="E13" s="233"/>
      <c r="F13" s="233"/>
      <c r="G13" s="233"/>
      <c r="H13" s="233"/>
      <c r="I13" s="233"/>
      <c r="J13" s="233"/>
      <c r="K13" s="36"/>
      <c r="L13" s="36"/>
      <c r="M13" s="38" t="s">
        <v>14</v>
      </c>
      <c r="N13" s="222"/>
      <c r="O13" s="223"/>
      <c r="P13" s="224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</row>
    <row r="14" spans="1:80" customFormat="1" ht="14.4" x14ac:dyDescent="0.3">
      <c r="A14" s="35"/>
      <c r="B14" s="35"/>
      <c r="C14" s="36"/>
      <c r="D14" s="36"/>
      <c r="E14" s="36"/>
      <c r="F14" s="36"/>
      <c r="G14" s="36"/>
      <c r="H14" s="36"/>
      <c r="I14" s="36"/>
      <c r="J14" s="38"/>
      <c r="K14" s="36"/>
      <c r="L14" s="38" t="s">
        <v>15</v>
      </c>
      <c r="M14" s="42" t="s">
        <v>16</v>
      </c>
      <c r="N14" s="222" t="s">
        <v>174</v>
      </c>
      <c r="O14" s="223"/>
      <c r="P14" s="224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</row>
    <row r="15" spans="1:80" customFormat="1" ht="14.4" x14ac:dyDescent="0.3">
      <c r="A15" s="35"/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42" t="s">
        <v>17</v>
      </c>
      <c r="N15" s="222" t="s">
        <v>180</v>
      </c>
      <c r="O15" s="223"/>
      <c r="P15" s="224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</row>
    <row r="16" spans="1:80" customFormat="1" ht="14.4" x14ac:dyDescent="0.3">
      <c r="A16" s="35"/>
      <c r="B16" s="35"/>
      <c r="C16" s="36"/>
      <c r="D16" s="36"/>
      <c r="E16" s="36"/>
      <c r="F16" s="36"/>
      <c r="G16" s="36"/>
      <c r="H16" s="36"/>
      <c r="I16" s="36"/>
      <c r="J16" s="38"/>
      <c r="K16" s="36"/>
      <c r="L16" s="38" t="s">
        <v>120</v>
      </c>
      <c r="M16" s="42" t="s">
        <v>16</v>
      </c>
      <c r="N16" s="222" t="s">
        <v>25</v>
      </c>
      <c r="O16" s="223"/>
      <c r="P16" s="224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</row>
    <row r="17" spans="1:117" customFormat="1" ht="14.4" x14ac:dyDescent="0.3">
      <c r="A17" s="35"/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42" t="s">
        <v>17</v>
      </c>
      <c r="N17" s="222" t="s">
        <v>121</v>
      </c>
      <c r="O17" s="223"/>
      <c r="P17" s="224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</row>
    <row r="18" spans="1:117" customFormat="1" ht="14.4" x14ac:dyDescent="0.3">
      <c r="A18" s="35"/>
      <c r="B18" s="35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8" t="s">
        <v>18</v>
      </c>
      <c r="N18" s="222"/>
      <c r="O18" s="223"/>
      <c r="P18" s="224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</row>
    <row r="19" spans="1:117" customFormat="1" ht="14.4" x14ac:dyDescent="0.3">
      <c r="A19" s="35"/>
      <c r="B19" s="35"/>
      <c r="C19" s="36"/>
      <c r="D19" s="36"/>
      <c r="E19" s="36"/>
      <c r="F19" s="36"/>
      <c r="G19" s="36"/>
      <c r="H19" s="36"/>
      <c r="I19" s="38"/>
      <c r="J19" s="38"/>
      <c r="K19" s="38"/>
      <c r="L19" s="38"/>
      <c r="M19" s="43"/>
      <c r="N19" s="43"/>
      <c r="O19" s="43"/>
      <c r="P19" s="36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</row>
    <row r="20" spans="1:117" customFormat="1" ht="15" customHeight="1" x14ac:dyDescent="0.3">
      <c r="A20" s="35"/>
      <c r="B20" s="35"/>
      <c r="C20" s="36"/>
      <c r="D20" s="36"/>
      <c r="E20" s="36"/>
      <c r="F20" s="36"/>
      <c r="G20" s="36"/>
      <c r="H20" s="36"/>
      <c r="I20" s="38"/>
      <c r="J20" s="38"/>
      <c r="K20" s="38"/>
      <c r="L20" s="38"/>
      <c r="M20" s="235" t="s">
        <v>19</v>
      </c>
      <c r="N20" s="235" t="s">
        <v>20</v>
      </c>
      <c r="O20" s="236" t="s">
        <v>21</v>
      </c>
      <c r="P20" s="236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</row>
    <row r="21" spans="1:117" customFormat="1" ht="14.4" x14ac:dyDescent="0.3">
      <c r="A21" s="35"/>
      <c r="B21" s="35"/>
      <c r="C21" s="36"/>
      <c r="D21" s="36"/>
      <c r="E21" s="36"/>
      <c r="F21" s="36"/>
      <c r="G21" s="36"/>
      <c r="H21" s="36"/>
      <c r="I21" s="38"/>
      <c r="J21" s="38"/>
      <c r="K21" s="38"/>
      <c r="L21" s="38"/>
      <c r="M21" s="235"/>
      <c r="N21" s="235"/>
      <c r="O21" s="42" t="s">
        <v>22</v>
      </c>
      <c r="P21" s="42" t="s">
        <v>23</v>
      </c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</row>
    <row r="22" spans="1:117" customFormat="1" ht="14.4" x14ac:dyDescent="0.3">
      <c r="A22" s="35"/>
      <c r="B22" s="35"/>
      <c r="C22" s="36"/>
      <c r="D22" s="36"/>
      <c r="E22" s="44" t="s">
        <v>24</v>
      </c>
      <c r="F22" s="45"/>
      <c r="G22" s="36"/>
      <c r="H22" s="36"/>
      <c r="I22" s="38"/>
      <c r="J22" s="38"/>
      <c r="K22" s="38"/>
      <c r="L22" s="38"/>
      <c r="M22" s="42" t="s">
        <v>25</v>
      </c>
      <c r="N22" s="42" t="s">
        <v>26</v>
      </c>
      <c r="O22" s="42" t="s">
        <v>181</v>
      </c>
      <c r="P22" s="42" t="s">
        <v>26</v>
      </c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</row>
    <row r="23" spans="1:117" customFormat="1" ht="14.4" x14ac:dyDescent="0.3">
      <c r="A23" s="46"/>
      <c r="B23" s="46"/>
      <c r="C23" s="47"/>
      <c r="D23" s="47"/>
      <c r="E23" s="48" t="s">
        <v>27</v>
      </c>
      <c r="F23" s="49"/>
      <c r="G23" s="47"/>
      <c r="H23" s="47"/>
      <c r="I23" s="50"/>
      <c r="J23" s="51"/>
      <c r="K23" s="51"/>
      <c r="L23" s="51"/>
      <c r="M23" s="52"/>
      <c r="N23" s="52"/>
      <c r="O23" s="52"/>
      <c r="P23" s="52"/>
    </row>
    <row r="24" spans="1:117" customFormat="1" ht="13.5" customHeight="1" x14ac:dyDescent="0.3"/>
    <row r="25" spans="1:117" customFormat="1" ht="20.25" customHeight="1" x14ac:dyDescent="0.3">
      <c r="A25" s="216" t="s">
        <v>28</v>
      </c>
      <c r="B25" s="217"/>
      <c r="C25" s="218" t="s">
        <v>29</v>
      </c>
      <c r="D25" s="218" t="s">
        <v>30</v>
      </c>
      <c r="E25" s="218" t="s">
        <v>31</v>
      </c>
      <c r="F25" s="218" t="s">
        <v>32</v>
      </c>
      <c r="G25" s="218" t="s">
        <v>33</v>
      </c>
      <c r="H25" s="218"/>
      <c r="I25" s="218"/>
      <c r="J25" s="218"/>
      <c r="K25" s="218" t="s">
        <v>34</v>
      </c>
      <c r="L25" s="218"/>
      <c r="M25" s="218"/>
      <c r="N25" s="218"/>
      <c r="O25" s="219" t="s">
        <v>35</v>
      </c>
      <c r="P25" s="219" t="s">
        <v>36</v>
      </c>
    </row>
    <row r="26" spans="1:117" customFormat="1" ht="23.25" customHeight="1" x14ac:dyDescent="0.3">
      <c r="A26" s="219" t="s">
        <v>37</v>
      </c>
      <c r="B26" s="219" t="s">
        <v>38</v>
      </c>
      <c r="C26" s="218"/>
      <c r="D26" s="218"/>
      <c r="E26" s="218"/>
      <c r="F26" s="218"/>
      <c r="G26" s="218" t="s">
        <v>39</v>
      </c>
      <c r="H26" s="218" t="s">
        <v>40</v>
      </c>
      <c r="I26" s="218"/>
      <c r="J26" s="218"/>
      <c r="K26" s="218" t="s">
        <v>39</v>
      </c>
      <c r="L26" s="234" t="s">
        <v>40</v>
      </c>
      <c r="M26" s="234"/>
      <c r="N26" s="234"/>
      <c r="O26" s="220"/>
      <c r="P26" s="220"/>
    </row>
    <row r="27" spans="1:117" customFormat="1" ht="14.4" x14ac:dyDescent="0.3">
      <c r="A27" s="221"/>
      <c r="B27" s="221"/>
      <c r="C27" s="218"/>
      <c r="D27" s="218"/>
      <c r="E27" s="218"/>
      <c r="F27" s="218"/>
      <c r="G27" s="218"/>
      <c r="H27" s="7" t="s">
        <v>41</v>
      </c>
      <c r="I27" s="7" t="s">
        <v>42</v>
      </c>
      <c r="J27" s="7" t="s">
        <v>43</v>
      </c>
      <c r="K27" s="218"/>
      <c r="L27" s="7" t="s">
        <v>41</v>
      </c>
      <c r="M27" s="7" t="s">
        <v>42</v>
      </c>
      <c r="N27" s="7" t="s">
        <v>43</v>
      </c>
      <c r="O27" s="221"/>
      <c r="P27" s="221"/>
    </row>
    <row r="28" spans="1:117" customFormat="1" ht="14.4" x14ac:dyDescent="0.3">
      <c r="A28" s="6">
        <v>1</v>
      </c>
      <c r="B28" s="6">
        <v>2</v>
      </c>
      <c r="C28" s="6">
        <v>3</v>
      </c>
      <c r="D28" s="6">
        <v>4</v>
      </c>
      <c r="E28" s="6">
        <v>5</v>
      </c>
      <c r="F28" s="6">
        <v>6</v>
      </c>
      <c r="G28" s="6">
        <v>7</v>
      </c>
      <c r="H28" s="6">
        <v>8</v>
      </c>
      <c r="I28" s="6">
        <v>9</v>
      </c>
      <c r="J28" s="6">
        <v>10</v>
      </c>
      <c r="K28" s="6">
        <v>11</v>
      </c>
      <c r="L28" s="6">
        <v>12</v>
      </c>
      <c r="M28" s="6">
        <v>13</v>
      </c>
      <c r="N28" s="6">
        <v>14</v>
      </c>
      <c r="O28" s="6">
        <v>15</v>
      </c>
      <c r="P28" s="6">
        <v>16</v>
      </c>
    </row>
    <row r="29" spans="1:117" customFormat="1" ht="14.4" x14ac:dyDescent="0.3">
      <c r="A29" s="213" t="s">
        <v>44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5"/>
      <c r="DH29" s="8" t="s">
        <v>44</v>
      </c>
    </row>
    <row r="30" spans="1:117" customFormat="1" ht="30.6" x14ac:dyDescent="0.3">
      <c r="A30" s="9" t="s">
        <v>25</v>
      </c>
      <c r="B30" s="9" t="s">
        <v>25</v>
      </c>
      <c r="C30" s="10" t="s">
        <v>45</v>
      </c>
      <c r="D30" s="10" t="s">
        <v>46</v>
      </c>
      <c r="E30" s="9" t="s">
        <v>47</v>
      </c>
      <c r="F30" s="11">
        <v>17.760999999999999</v>
      </c>
      <c r="G30" s="12">
        <v>664.69</v>
      </c>
      <c r="H30" s="12">
        <v>228.64</v>
      </c>
      <c r="I30" s="12">
        <v>369.83</v>
      </c>
      <c r="J30" s="12">
        <v>59.72</v>
      </c>
      <c r="K30" s="12">
        <v>204224.78</v>
      </c>
      <c r="L30" s="12">
        <v>118173.01</v>
      </c>
      <c r="M30" s="12">
        <v>75866.45</v>
      </c>
      <c r="N30" s="12">
        <v>30865.73</v>
      </c>
      <c r="O30" s="13" t="s">
        <v>48</v>
      </c>
      <c r="P30" s="13" t="s">
        <v>49</v>
      </c>
      <c r="DH30" s="8"/>
    </row>
    <row r="31" spans="1:117" customFormat="1" ht="14.4" x14ac:dyDescent="0.3">
      <c r="A31" s="14"/>
      <c r="B31" s="14"/>
      <c r="C31" s="15"/>
      <c r="D31" s="15" t="s">
        <v>50</v>
      </c>
      <c r="E31" s="16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DH31" s="8"/>
    </row>
    <row r="32" spans="1:117" customFormat="1" ht="112.2" x14ac:dyDescent="0.3">
      <c r="A32" s="18"/>
      <c r="B32" s="18"/>
      <c r="C32" s="19"/>
      <c r="D32" s="20" t="s">
        <v>51</v>
      </c>
      <c r="E32" s="21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DH32" s="8"/>
    </row>
    <row r="33" spans="1:112" customFormat="1" ht="30.6" x14ac:dyDescent="0.3">
      <c r="A33" s="14"/>
      <c r="B33" s="14"/>
      <c r="C33" s="23"/>
      <c r="D33" s="24" t="s">
        <v>52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20.399999999999999" x14ac:dyDescent="0.3">
      <c r="A34" s="9" t="s">
        <v>54</v>
      </c>
      <c r="B34" s="9" t="s">
        <v>55</v>
      </c>
      <c r="C34" s="10" t="s">
        <v>56</v>
      </c>
      <c r="D34" s="10" t="s">
        <v>57</v>
      </c>
      <c r="E34" s="9" t="s">
        <v>53</v>
      </c>
      <c r="F34" s="11">
        <v>17.760999999999999</v>
      </c>
      <c r="G34" s="12" t="s">
        <v>58</v>
      </c>
      <c r="H34" s="12"/>
      <c r="I34" s="12"/>
      <c r="J34" s="12"/>
      <c r="K34" s="12">
        <v>2752954.48</v>
      </c>
      <c r="L34" s="12"/>
      <c r="M34" s="12"/>
      <c r="N34" s="12"/>
      <c r="O34" s="13" t="s">
        <v>59</v>
      </c>
      <c r="P34" s="13" t="s">
        <v>59</v>
      </c>
      <c r="DH34" s="8"/>
    </row>
    <row r="35" spans="1:112" customFormat="1" ht="14.4" x14ac:dyDescent="0.3">
      <c r="A35" s="14"/>
      <c r="B35" s="14"/>
      <c r="C35" s="15"/>
      <c r="D35" s="15" t="s">
        <v>60</v>
      </c>
      <c r="E35" s="16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DH35" s="8"/>
    </row>
    <row r="36" spans="1:112" customFormat="1" ht="14.4" x14ac:dyDescent="0.3">
      <c r="A36" s="14"/>
      <c r="B36" s="14"/>
      <c r="C36" s="15"/>
      <c r="D36" s="15" t="s">
        <v>61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30.6" x14ac:dyDescent="0.3">
      <c r="A37" s="14"/>
      <c r="B37" s="14"/>
      <c r="C37" s="23"/>
      <c r="D37" s="24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4.4" x14ac:dyDescent="0.3">
      <c r="A38" s="213" t="s">
        <v>62</v>
      </c>
      <c r="B38" s="214"/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5"/>
      <c r="DH38" s="8" t="s">
        <v>62</v>
      </c>
    </row>
    <row r="39" spans="1:112" customFormat="1" ht="30.6" x14ac:dyDescent="0.3">
      <c r="A39" s="9" t="s">
        <v>63</v>
      </c>
      <c r="B39" s="9" t="s">
        <v>64</v>
      </c>
      <c r="C39" s="10" t="s">
        <v>65</v>
      </c>
      <c r="D39" s="10" t="s">
        <v>66</v>
      </c>
      <c r="E39" s="9" t="s">
        <v>47</v>
      </c>
      <c r="F39" s="11">
        <v>35.142000000000003</v>
      </c>
      <c r="G39" s="12">
        <v>1154.8599999999999</v>
      </c>
      <c r="H39" s="12">
        <v>406.11</v>
      </c>
      <c r="I39" s="12">
        <v>601.79999999999995</v>
      </c>
      <c r="J39" s="12">
        <v>81.75</v>
      </c>
      <c r="K39" s="12">
        <v>704286.07</v>
      </c>
      <c r="L39" s="12">
        <v>415302.19</v>
      </c>
      <c r="M39" s="12">
        <v>244262.63</v>
      </c>
      <c r="N39" s="12">
        <v>83603.759999999995</v>
      </c>
      <c r="O39" s="13" t="s">
        <v>67</v>
      </c>
      <c r="P39" s="13" t="s">
        <v>68</v>
      </c>
      <c r="DH39" s="8"/>
    </row>
    <row r="40" spans="1:112" customFormat="1" ht="14.4" x14ac:dyDescent="0.3">
      <c r="A40" s="14"/>
      <c r="B40" s="14"/>
      <c r="C40" s="15"/>
      <c r="D40" s="15" t="s">
        <v>69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112.2" x14ac:dyDescent="0.3">
      <c r="A41" s="18"/>
      <c r="B41" s="18"/>
      <c r="C41" s="19"/>
      <c r="D41" s="20" t="s">
        <v>51</v>
      </c>
      <c r="E41" s="21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DH41" s="8"/>
    </row>
    <row r="42" spans="1:112" customFormat="1" ht="30.6" x14ac:dyDescent="0.3">
      <c r="A42" s="14"/>
      <c r="B42" s="14"/>
      <c r="C42" s="23"/>
      <c r="D42" s="24" t="s">
        <v>52</v>
      </c>
      <c r="E42" s="16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DH42" s="8"/>
    </row>
    <row r="43" spans="1:112" customFormat="1" ht="20.399999999999999" x14ac:dyDescent="0.3">
      <c r="A43" s="9" t="s">
        <v>64</v>
      </c>
      <c r="B43" s="9" t="s">
        <v>70</v>
      </c>
      <c r="C43" s="10" t="s">
        <v>56</v>
      </c>
      <c r="D43" s="10" t="s">
        <v>57</v>
      </c>
      <c r="E43" s="9" t="s">
        <v>53</v>
      </c>
      <c r="F43" s="11">
        <v>35.142000000000003</v>
      </c>
      <c r="G43" s="12" t="s">
        <v>58</v>
      </c>
      <c r="H43" s="12"/>
      <c r="I43" s="12"/>
      <c r="J43" s="12"/>
      <c r="K43" s="12">
        <v>5447008.9699999997</v>
      </c>
      <c r="L43" s="12"/>
      <c r="M43" s="12"/>
      <c r="N43" s="12"/>
      <c r="O43" s="13" t="s">
        <v>59</v>
      </c>
      <c r="P43" s="13" t="s">
        <v>59</v>
      </c>
      <c r="DH43" s="8"/>
    </row>
    <row r="44" spans="1:112" customFormat="1" ht="14.4" x14ac:dyDescent="0.3">
      <c r="A44" s="14"/>
      <c r="B44" s="14"/>
      <c r="C44" s="15"/>
      <c r="D44" s="15" t="s">
        <v>61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30.6" x14ac:dyDescent="0.3">
      <c r="A45" s="14"/>
      <c r="B45" s="14"/>
      <c r="C45" s="23"/>
      <c r="D45" s="24" t="s">
        <v>52</v>
      </c>
      <c r="E45" s="16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DH45" s="8"/>
    </row>
    <row r="46" spans="1:112" customFormat="1" ht="14.4" x14ac:dyDescent="0.3">
      <c r="A46" s="213" t="s">
        <v>71</v>
      </c>
      <c r="B46" s="214"/>
      <c r="C46" s="214"/>
      <c r="D46" s="214"/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5"/>
      <c r="DH46" s="8" t="s">
        <v>71</v>
      </c>
    </row>
    <row r="47" spans="1:112" customFormat="1" ht="30.6" x14ac:dyDescent="0.3">
      <c r="A47" s="9" t="s">
        <v>72</v>
      </c>
      <c r="B47" s="9" t="s">
        <v>73</v>
      </c>
      <c r="C47" s="10" t="s">
        <v>65</v>
      </c>
      <c r="D47" s="10" t="s">
        <v>66</v>
      </c>
      <c r="E47" s="9" t="s">
        <v>47</v>
      </c>
      <c r="F47" s="11">
        <v>29.047000000000001</v>
      </c>
      <c r="G47" s="12">
        <v>1154.8599999999999</v>
      </c>
      <c r="H47" s="12">
        <v>406.11</v>
      </c>
      <c r="I47" s="12">
        <v>601.79999999999995</v>
      </c>
      <c r="J47" s="12">
        <v>81.75</v>
      </c>
      <c r="K47" s="12">
        <v>582135.26</v>
      </c>
      <c r="L47" s="12">
        <v>343272.51</v>
      </c>
      <c r="M47" s="12">
        <v>201897.92</v>
      </c>
      <c r="N47" s="12">
        <v>69103.59</v>
      </c>
      <c r="O47" s="13" t="s">
        <v>74</v>
      </c>
      <c r="P47" s="13" t="s">
        <v>75</v>
      </c>
      <c r="DH47" s="8"/>
    </row>
    <row r="48" spans="1:112" customFormat="1" ht="112.2" x14ac:dyDescent="0.3">
      <c r="A48" s="18"/>
      <c r="B48" s="18"/>
      <c r="C48" s="19"/>
      <c r="D48" s="20" t="s">
        <v>51</v>
      </c>
      <c r="E48" s="21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DH48" s="8"/>
    </row>
    <row r="49" spans="1:114" customFormat="1" ht="30.6" x14ac:dyDescent="0.3">
      <c r="A49" s="14"/>
      <c r="B49" s="14"/>
      <c r="C49" s="23"/>
      <c r="D49" s="24" t="s">
        <v>52</v>
      </c>
      <c r="E49" s="16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DH49" s="8"/>
    </row>
    <row r="50" spans="1:114" customFormat="1" ht="20.399999999999999" x14ac:dyDescent="0.3">
      <c r="A50" s="9" t="s">
        <v>73</v>
      </c>
      <c r="B50" s="9" t="s">
        <v>76</v>
      </c>
      <c r="C50" s="10" t="s">
        <v>56</v>
      </c>
      <c r="D50" s="10" t="s">
        <v>57</v>
      </c>
      <c r="E50" s="9" t="s">
        <v>53</v>
      </c>
      <c r="F50" s="11">
        <v>29.047000000000001</v>
      </c>
      <c r="G50" s="12" t="s">
        <v>58</v>
      </c>
      <c r="H50" s="12"/>
      <c r="I50" s="12"/>
      <c r="J50" s="12"/>
      <c r="K50" s="12">
        <v>4502284.1500000004</v>
      </c>
      <c r="L50" s="12"/>
      <c r="M50" s="12"/>
      <c r="N50" s="12"/>
      <c r="O50" s="13" t="s">
        <v>59</v>
      </c>
      <c r="P50" s="13" t="s">
        <v>59</v>
      </c>
      <c r="DH50" s="8"/>
    </row>
    <row r="51" spans="1:114" customFormat="1" ht="14.4" x14ac:dyDescent="0.3">
      <c r="A51" s="14"/>
      <c r="B51" s="14"/>
      <c r="C51" s="15"/>
      <c r="D51" s="15" t="s">
        <v>61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30.6" x14ac:dyDescent="0.3">
      <c r="A52" s="14"/>
      <c r="B52" s="14"/>
      <c r="C52" s="23"/>
      <c r="D52" s="24" t="s">
        <v>52</v>
      </c>
      <c r="E52" s="16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DH52" s="8"/>
    </row>
    <row r="53" spans="1:114" customFormat="1" ht="14.4" x14ac:dyDescent="0.3">
      <c r="A53" s="206" t="s">
        <v>77</v>
      </c>
      <c r="B53" s="207"/>
      <c r="C53" s="207"/>
      <c r="D53" s="207"/>
      <c r="E53" s="207"/>
      <c r="F53" s="207"/>
      <c r="G53" s="207"/>
      <c r="H53" s="207"/>
      <c r="I53" s="207"/>
      <c r="J53" s="208"/>
      <c r="K53" s="12">
        <v>14192893.710000001</v>
      </c>
      <c r="L53" s="12">
        <v>876747.71</v>
      </c>
      <c r="M53" s="12">
        <v>522027</v>
      </c>
      <c r="N53" s="12">
        <v>183573.08</v>
      </c>
      <c r="O53" s="26">
        <v>1580.42</v>
      </c>
      <c r="P53" s="26">
        <v>232.81</v>
      </c>
      <c r="DI53" s="27" t="s">
        <v>77</v>
      </c>
    </row>
    <row r="54" spans="1:114" customFormat="1" ht="14.4" x14ac:dyDescent="0.3">
      <c r="A54" s="206" t="s">
        <v>78</v>
      </c>
      <c r="B54" s="207"/>
      <c r="C54" s="207"/>
      <c r="D54" s="207"/>
      <c r="E54" s="207"/>
      <c r="F54" s="207"/>
      <c r="G54" s="207"/>
      <c r="H54" s="207"/>
      <c r="I54" s="207"/>
      <c r="J54" s="208"/>
      <c r="K54" s="12">
        <v>986098.33</v>
      </c>
      <c r="L54" s="12"/>
      <c r="M54" s="12"/>
      <c r="N54" s="12"/>
      <c r="O54" s="13"/>
      <c r="P54" s="13"/>
      <c r="DI54" s="27" t="s">
        <v>78</v>
      </c>
    </row>
    <row r="55" spans="1:114" customFormat="1" ht="14.4" x14ac:dyDescent="0.3">
      <c r="A55" s="209" t="s">
        <v>79</v>
      </c>
      <c r="B55" s="210"/>
      <c r="C55" s="210"/>
      <c r="D55" s="210"/>
      <c r="E55" s="210"/>
      <c r="F55" s="210"/>
      <c r="G55" s="210"/>
      <c r="H55" s="210"/>
      <c r="I55" s="210"/>
      <c r="J55" s="211"/>
      <c r="K55" s="25"/>
      <c r="L55" s="25"/>
      <c r="M55" s="25"/>
      <c r="N55" s="25"/>
      <c r="O55" s="28"/>
      <c r="P55" s="28"/>
      <c r="DI55" s="27"/>
      <c r="DJ55" s="4" t="s">
        <v>79</v>
      </c>
    </row>
    <row r="56" spans="1:114" customFormat="1" ht="14.4" x14ac:dyDescent="0.3">
      <c r="A56" s="209" t="s">
        <v>80</v>
      </c>
      <c r="B56" s="210"/>
      <c r="C56" s="210"/>
      <c r="D56" s="210"/>
      <c r="E56" s="210"/>
      <c r="F56" s="210"/>
      <c r="G56" s="210"/>
      <c r="H56" s="210"/>
      <c r="I56" s="210"/>
      <c r="J56" s="211"/>
      <c r="K56" s="25">
        <v>986098.33</v>
      </c>
      <c r="L56" s="25"/>
      <c r="M56" s="25"/>
      <c r="N56" s="25"/>
      <c r="O56" s="28"/>
      <c r="P56" s="28"/>
      <c r="DI56" s="27"/>
      <c r="DJ56" s="4" t="s">
        <v>80</v>
      </c>
    </row>
    <row r="57" spans="1:114" customFormat="1" ht="14.4" x14ac:dyDescent="0.3">
      <c r="A57" s="206" t="s">
        <v>81</v>
      </c>
      <c r="B57" s="207"/>
      <c r="C57" s="207"/>
      <c r="D57" s="207"/>
      <c r="E57" s="207"/>
      <c r="F57" s="207"/>
      <c r="G57" s="207"/>
      <c r="H57" s="207"/>
      <c r="I57" s="207"/>
      <c r="J57" s="208"/>
      <c r="K57" s="12">
        <v>657398.89</v>
      </c>
      <c r="L57" s="12"/>
      <c r="M57" s="12"/>
      <c r="N57" s="12"/>
      <c r="O57" s="13"/>
      <c r="P57" s="13"/>
      <c r="DI57" s="27" t="s">
        <v>81</v>
      </c>
    </row>
    <row r="58" spans="1:114" customFormat="1" ht="14.4" x14ac:dyDescent="0.3">
      <c r="A58" s="209" t="s">
        <v>79</v>
      </c>
      <c r="B58" s="210"/>
      <c r="C58" s="210"/>
      <c r="D58" s="210"/>
      <c r="E58" s="210"/>
      <c r="F58" s="210"/>
      <c r="G58" s="210"/>
      <c r="H58" s="210"/>
      <c r="I58" s="210"/>
      <c r="J58" s="211"/>
      <c r="K58" s="25"/>
      <c r="L58" s="25"/>
      <c r="M58" s="25"/>
      <c r="N58" s="25"/>
      <c r="O58" s="28"/>
      <c r="P58" s="28"/>
      <c r="DI58" s="27"/>
      <c r="DJ58" s="4" t="s">
        <v>79</v>
      </c>
    </row>
    <row r="59" spans="1:114" customFormat="1" ht="14.4" x14ac:dyDescent="0.3">
      <c r="A59" s="209" t="s">
        <v>82</v>
      </c>
      <c r="B59" s="210"/>
      <c r="C59" s="210"/>
      <c r="D59" s="210"/>
      <c r="E59" s="210"/>
      <c r="F59" s="210"/>
      <c r="G59" s="210"/>
      <c r="H59" s="210"/>
      <c r="I59" s="210"/>
      <c r="J59" s="211"/>
      <c r="K59" s="25">
        <v>657398.89</v>
      </c>
      <c r="L59" s="25"/>
      <c r="M59" s="25"/>
      <c r="N59" s="25"/>
      <c r="O59" s="28"/>
      <c r="P59" s="28"/>
      <c r="DI59" s="27"/>
      <c r="DJ59" s="4" t="s">
        <v>82</v>
      </c>
    </row>
    <row r="60" spans="1:114" customFormat="1" ht="14.4" x14ac:dyDescent="0.3">
      <c r="A60" s="206" t="s">
        <v>83</v>
      </c>
      <c r="B60" s="207"/>
      <c r="C60" s="207"/>
      <c r="D60" s="207"/>
      <c r="E60" s="207"/>
      <c r="F60" s="207"/>
      <c r="G60" s="207"/>
      <c r="H60" s="207"/>
      <c r="I60" s="207"/>
      <c r="J60" s="208"/>
      <c r="K60" s="12"/>
      <c r="L60" s="12"/>
      <c r="M60" s="12"/>
      <c r="N60" s="12"/>
      <c r="O60" s="13"/>
      <c r="P60" s="13"/>
      <c r="DI60" s="27" t="s">
        <v>83</v>
      </c>
    </row>
    <row r="61" spans="1:114" customFormat="1" ht="14.4" x14ac:dyDescent="0.3">
      <c r="A61" s="209" t="s">
        <v>84</v>
      </c>
      <c r="B61" s="210"/>
      <c r="C61" s="210"/>
      <c r="D61" s="210"/>
      <c r="E61" s="210"/>
      <c r="F61" s="210"/>
      <c r="G61" s="210"/>
      <c r="H61" s="210"/>
      <c r="I61" s="210"/>
      <c r="J61" s="211"/>
      <c r="K61" s="25"/>
      <c r="L61" s="25"/>
      <c r="M61" s="25"/>
      <c r="N61" s="25"/>
      <c r="O61" s="28"/>
      <c r="P61" s="28"/>
      <c r="DI61" s="27"/>
      <c r="DJ61" s="4" t="s">
        <v>84</v>
      </c>
    </row>
    <row r="62" spans="1:114" customFormat="1" ht="14.4" x14ac:dyDescent="0.3">
      <c r="A62" s="209" t="s">
        <v>85</v>
      </c>
      <c r="B62" s="210"/>
      <c r="C62" s="210"/>
      <c r="D62" s="210"/>
      <c r="E62" s="210"/>
      <c r="F62" s="210"/>
      <c r="G62" s="210"/>
      <c r="H62" s="210"/>
      <c r="I62" s="210"/>
      <c r="J62" s="211"/>
      <c r="K62" s="25">
        <v>1490646.11</v>
      </c>
      <c r="L62" s="25">
        <v>876747.71</v>
      </c>
      <c r="M62" s="25">
        <v>522027</v>
      </c>
      <c r="N62" s="25">
        <v>183573.08</v>
      </c>
      <c r="O62" s="29">
        <v>1580.42</v>
      </c>
      <c r="P62" s="29">
        <v>232.81</v>
      </c>
      <c r="DI62" s="27"/>
      <c r="DJ62" s="4" t="s">
        <v>85</v>
      </c>
    </row>
    <row r="63" spans="1:114" customFormat="1" ht="14.4" x14ac:dyDescent="0.3">
      <c r="A63" s="209" t="s">
        <v>86</v>
      </c>
      <c r="B63" s="210"/>
      <c r="C63" s="210"/>
      <c r="D63" s="210"/>
      <c r="E63" s="210"/>
      <c r="F63" s="210"/>
      <c r="G63" s="210"/>
      <c r="H63" s="210"/>
      <c r="I63" s="210"/>
      <c r="J63" s="211"/>
      <c r="K63" s="25">
        <v>986098.33</v>
      </c>
      <c r="L63" s="25"/>
      <c r="M63" s="25"/>
      <c r="N63" s="25"/>
      <c r="O63" s="28"/>
      <c r="P63" s="28"/>
      <c r="DI63" s="27"/>
      <c r="DJ63" s="4" t="s">
        <v>86</v>
      </c>
    </row>
    <row r="64" spans="1:114" customFormat="1" ht="14.4" x14ac:dyDescent="0.3">
      <c r="A64" s="209" t="s">
        <v>87</v>
      </c>
      <c r="B64" s="210"/>
      <c r="C64" s="210"/>
      <c r="D64" s="210"/>
      <c r="E64" s="210"/>
      <c r="F64" s="210"/>
      <c r="G64" s="210"/>
      <c r="H64" s="210"/>
      <c r="I64" s="210"/>
      <c r="J64" s="211"/>
      <c r="K64" s="25">
        <v>657398.89</v>
      </c>
      <c r="L64" s="25"/>
      <c r="M64" s="25"/>
      <c r="N64" s="25"/>
      <c r="O64" s="28"/>
      <c r="P64" s="28"/>
      <c r="DI64" s="27"/>
      <c r="DJ64" s="4" t="s">
        <v>87</v>
      </c>
    </row>
    <row r="65" spans="1:116" customFormat="1" ht="14.4" x14ac:dyDescent="0.3">
      <c r="A65" s="209" t="s">
        <v>88</v>
      </c>
      <c r="B65" s="210"/>
      <c r="C65" s="210"/>
      <c r="D65" s="210"/>
      <c r="E65" s="210"/>
      <c r="F65" s="210"/>
      <c r="G65" s="210"/>
      <c r="H65" s="210"/>
      <c r="I65" s="210"/>
      <c r="J65" s="211"/>
      <c r="K65" s="25">
        <v>3134143.33</v>
      </c>
      <c r="L65" s="25"/>
      <c r="M65" s="25"/>
      <c r="N65" s="25"/>
      <c r="O65" s="29">
        <v>1580.42</v>
      </c>
      <c r="P65" s="29">
        <v>232.81</v>
      </c>
      <c r="DI65" s="27"/>
      <c r="DJ65" s="4" t="s">
        <v>88</v>
      </c>
    </row>
    <row r="66" spans="1:116" customFormat="1" ht="14.4" x14ac:dyDescent="0.3">
      <c r="A66" s="209" t="s">
        <v>89</v>
      </c>
      <c r="B66" s="210"/>
      <c r="C66" s="210"/>
      <c r="D66" s="210"/>
      <c r="E66" s="210"/>
      <c r="F66" s="210"/>
      <c r="G66" s="210"/>
      <c r="H66" s="210"/>
      <c r="I66" s="210"/>
      <c r="J66" s="211"/>
      <c r="K66" s="25"/>
      <c r="L66" s="25"/>
      <c r="M66" s="25"/>
      <c r="N66" s="25"/>
      <c r="O66" s="28"/>
      <c r="P66" s="28"/>
      <c r="DI66" s="27"/>
      <c r="DJ66" s="4" t="s">
        <v>89</v>
      </c>
    </row>
    <row r="67" spans="1:116" customFormat="1" ht="14.4" x14ac:dyDescent="0.3">
      <c r="A67" s="209" t="s">
        <v>90</v>
      </c>
      <c r="B67" s="210"/>
      <c r="C67" s="210"/>
      <c r="D67" s="210"/>
      <c r="E67" s="210"/>
      <c r="F67" s="210"/>
      <c r="G67" s="210"/>
      <c r="H67" s="210"/>
      <c r="I67" s="210"/>
      <c r="J67" s="211"/>
      <c r="K67" s="25">
        <v>12702247.6</v>
      </c>
      <c r="L67" s="25"/>
      <c r="M67" s="25"/>
      <c r="N67" s="25"/>
      <c r="O67" s="28"/>
      <c r="P67" s="28"/>
      <c r="DI67" s="27"/>
      <c r="DJ67" s="4" t="s">
        <v>90</v>
      </c>
    </row>
    <row r="68" spans="1:116" customFormat="1" ht="14.4" x14ac:dyDescent="0.3">
      <c r="A68" s="209" t="s">
        <v>91</v>
      </c>
      <c r="B68" s="210"/>
      <c r="C68" s="210"/>
      <c r="D68" s="210"/>
      <c r="E68" s="210"/>
      <c r="F68" s="210"/>
      <c r="G68" s="210"/>
      <c r="H68" s="210"/>
      <c r="I68" s="210"/>
      <c r="J68" s="211"/>
      <c r="K68" s="25">
        <v>15836390.93</v>
      </c>
      <c r="L68" s="25"/>
      <c r="M68" s="25"/>
      <c r="N68" s="25"/>
      <c r="O68" s="29">
        <v>1580.42</v>
      </c>
      <c r="P68" s="29">
        <v>232.81</v>
      </c>
      <c r="DI68" s="27"/>
      <c r="DJ68" s="4" t="s">
        <v>91</v>
      </c>
    </row>
    <row r="69" spans="1:116" customFormat="1" ht="14.4" x14ac:dyDescent="0.3">
      <c r="A69" s="209" t="s">
        <v>92</v>
      </c>
      <c r="B69" s="210"/>
      <c r="C69" s="210"/>
      <c r="D69" s="210"/>
      <c r="E69" s="210"/>
      <c r="F69" s="210"/>
      <c r="G69" s="210"/>
      <c r="H69" s="210"/>
      <c r="I69" s="210"/>
      <c r="J69" s="211"/>
      <c r="K69" s="25"/>
      <c r="L69" s="25"/>
      <c r="M69" s="25"/>
      <c r="N69" s="25"/>
      <c r="O69" s="28"/>
      <c r="P69" s="28"/>
      <c r="DI69" s="27"/>
      <c r="DJ69" s="4" t="s">
        <v>92</v>
      </c>
    </row>
    <row r="70" spans="1:116" customFormat="1" ht="14.4" x14ac:dyDescent="0.3">
      <c r="A70" s="209" t="s">
        <v>93</v>
      </c>
      <c r="B70" s="210"/>
      <c r="C70" s="210"/>
      <c r="D70" s="210"/>
      <c r="E70" s="210"/>
      <c r="F70" s="210"/>
      <c r="G70" s="210"/>
      <c r="H70" s="210"/>
      <c r="I70" s="210"/>
      <c r="J70" s="211"/>
      <c r="K70" s="25">
        <v>876747.71</v>
      </c>
      <c r="L70" s="25"/>
      <c r="M70" s="25"/>
      <c r="N70" s="25"/>
      <c r="O70" s="28"/>
      <c r="P70" s="28"/>
      <c r="DI70" s="27"/>
      <c r="DJ70" s="4" t="s">
        <v>93</v>
      </c>
    </row>
    <row r="71" spans="1:116" customFormat="1" ht="14.4" x14ac:dyDescent="0.3">
      <c r="A71" s="209" t="s">
        <v>94</v>
      </c>
      <c r="B71" s="210"/>
      <c r="C71" s="210"/>
      <c r="D71" s="210"/>
      <c r="E71" s="210"/>
      <c r="F71" s="210"/>
      <c r="G71" s="210"/>
      <c r="H71" s="210"/>
      <c r="I71" s="210"/>
      <c r="J71" s="211"/>
      <c r="K71" s="25">
        <v>12794119</v>
      </c>
      <c r="L71" s="25"/>
      <c r="M71" s="25"/>
      <c r="N71" s="25"/>
      <c r="O71" s="28"/>
      <c r="P71" s="28"/>
      <c r="DI71" s="27"/>
      <c r="DJ71" s="4" t="s">
        <v>94</v>
      </c>
    </row>
    <row r="72" spans="1:116" customFormat="1" ht="14.4" x14ac:dyDescent="0.3">
      <c r="A72" s="209" t="s">
        <v>95</v>
      </c>
      <c r="B72" s="210"/>
      <c r="C72" s="210"/>
      <c r="D72" s="210"/>
      <c r="E72" s="210"/>
      <c r="F72" s="210"/>
      <c r="G72" s="210"/>
      <c r="H72" s="210"/>
      <c r="I72" s="210"/>
      <c r="J72" s="211"/>
      <c r="K72" s="25">
        <v>522027</v>
      </c>
      <c r="L72" s="25"/>
      <c r="M72" s="25"/>
      <c r="N72" s="25"/>
      <c r="O72" s="28"/>
      <c r="P72" s="28"/>
      <c r="DI72" s="27"/>
      <c r="DJ72" s="4" t="s">
        <v>95</v>
      </c>
    </row>
    <row r="73" spans="1:116" customFormat="1" ht="14.4" x14ac:dyDescent="0.3">
      <c r="A73" s="209" t="s">
        <v>96</v>
      </c>
      <c r="B73" s="210"/>
      <c r="C73" s="210"/>
      <c r="D73" s="210"/>
      <c r="E73" s="210"/>
      <c r="F73" s="210"/>
      <c r="G73" s="210"/>
      <c r="H73" s="210"/>
      <c r="I73" s="210"/>
      <c r="J73" s="211"/>
      <c r="K73" s="25">
        <v>183573.08</v>
      </c>
      <c r="L73" s="25"/>
      <c r="M73" s="25"/>
      <c r="N73" s="25"/>
      <c r="O73" s="28"/>
      <c r="P73" s="28"/>
      <c r="DI73" s="27"/>
      <c r="DJ73" s="4" t="s">
        <v>96</v>
      </c>
    </row>
    <row r="74" spans="1:116" customFormat="1" ht="14.4" x14ac:dyDescent="0.3">
      <c r="A74" s="209" t="s">
        <v>97</v>
      </c>
      <c r="B74" s="210"/>
      <c r="C74" s="210"/>
      <c r="D74" s="210"/>
      <c r="E74" s="210"/>
      <c r="F74" s="210"/>
      <c r="G74" s="210"/>
      <c r="H74" s="210"/>
      <c r="I74" s="210"/>
      <c r="J74" s="211"/>
      <c r="K74" s="25">
        <v>986098.33</v>
      </c>
      <c r="L74" s="25"/>
      <c r="M74" s="25"/>
      <c r="N74" s="25"/>
      <c r="O74" s="28"/>
      <c r="P74" s="28"/>
      <c r="DI74" s="27"/>
      <c r="DJ74" s="4" t="s">
        <v>97</v>
      </c>
    </row>
    <row r="75" spans="1:116" customFormat="1" ht="14.4" x14ac:dyDescent="0.3">
      <c r="A75" s="209" t="s">
        <v>98</v>
      </c>
      <c r="B75" s="210"/>
      <c r="C75" s="210"/>
      <c r="D75" s="210"/>
      <c r="E75" s="210"/>
      <c r="F75" s="210"/>
      <c r="G75" s="210"/>
      <c r="H75" s="210"/>
      <c r="I75" s="210"/>
      <c r="J75" s="211"/>
      <c r="K75" s="25">
        <v>657398.89</v>
      </c>
      <c r="L75" s="25"/>
      <c r="M75" s="25"/>
      <c r="N75" s="25"/>
      <c r="O75" s="28"/>
      <c r="P75" s="28"/>
      <c r="DI75" s="27"/>
      <c r="DJ75" s="4" t="s">
        <v>98</v>
      </c>
    </row>
    <row r="76" spans="1:116" customFormat="1" ht="14.4" x14ac:dyDescent="0.3">
      <c r="A76" s="209" t="s">
        <v>99</v>
      </c>
      <c r="B76" s="210"/>
      <c r="C76" s="210"/>
      <c r="D76" s="210"/>
      <c r="E76" s="210"/>
      <c r="F76" s="210"/>
      <c r="G76" s="210"/>
      <c r="H76" s="210"/>
      <c r="I76" s="210"/>
      <c r="J76" s="211"/>
      <c r="K76" s="25">
        <v>-12702247.550000001</v>
      </c>
      <c r="L76" s="25"/>
      <c r="M76" s="25"/>
      <c r="N76" s="25"/>
      <c r="O76" s="28"/>
      <c r="P76" s="28"/>
      <c r="DI76" s="27"/>
      <c r="DJ76" s="4" t="s">
        <v>99</v>
      </c>
    </row>
    <row r="77" spans="1:116" customFormat="1" ht="14.4" x14ac:dyDescent="0.3">
      <c r="A77" s="209" t="s">
        <v>100</v>
      </c>
      <c r="B77" s="210"/>
      <c r="C77" s="210"/>
      <c r="D77" s="210"/>
      <c r="E77" s="210"/>
      <c r="F77" s="210"/>
      <c r="G77" s="210"/>
      <c r="H77" s="210"/>
      <c r="I77" s="210"/>
      <c r="J77" s="211"/>
      <c r="K77" s="25">
        <v>332564.21000000002</v>
      </c>
      <c r="L77" s="25"/>
      <c r="M77" s="25"/>
      <c r="N77" s="25"/>
      <c r="O77" s="28"/>
      <c r="P77" s="28"/>
      <c r="DI77" s="27"/>
      <c r="DJ77" s="4" t="s">
        <v>100</v>
      </c>
    </row>
    <row r="78" spans="1:116" customFormat="1" ht="14.4" x14ac:dyDescent="0.3">
      <c r="A78" s="206" t="s">
        <v>91</v>
      </c>
      <c r="B78" s="207"/>
      <c r="C78" s="207"/>
      <c r="D78" s="207"/>
      <c r="E78" s="207"/>
      <c r="F78" s="207"/>
      <c r="G78" s="207"/>
      <c r="H78" s="207"/>
      <c r="I78" s="207"/>
      <c r="J78" s="208"/>
      <c r="K78" s="12">
        <v>3466707.59</v>
      </c>
      <c r="L78" s="12"/>
      <c r="M78" s="12"/>
      <c r="N78" s="12"/>
      <c r="O78" s="13"/>
      <c r="P78" s="13"/>
      <c r="DI78" s="27"/>
      <c r="DK78" s="27" t="s">
        <v>91</v>
      </c>
    </row>
    <row r="79" spans="1:116" customFormat="1" ht="14.4" x14ac:dyDescent="0.3">
      <c r="A79" s="209" t="s">
        <v>101</v>
      </c>
      <c r="B79" s="210"/>
      <c r="C79" s="210"/>
      <c r="D79" s="210"/>
      <c r="E79" s="210"/>
      <c r="F79" s="210"/>
      <c r="G79" s="210"/>
      <c r="H79" s="210"/>
      <c r="I79" s="210"/>
      <c r="J79" s="211"/>
      <c r="K79" s="25">
        <v>3581108.94</v>
      </c>
      <c r="L79" s="25"/>
      <c r="M79" s="25"/>
      <c r="N79" s="25"/>
      <c r="O79" s="28"/>
      <c r="P79" s="28"/>
      <c r="DI79" s="27"/>
      <c r="DJ79" s="4" t="s">
        <v>101</v>
      </c>
      <c r="DK79" s="27"/>
      <c r="DL79" s="30"/>
    </row>
    <row r="80" spans="1:116" customFormat="1" ht="14.4" x14ac:dyDescent="0.3">
      <c r="A80" s="209" t="s">
        <v>102</v>
      </c>
      <c r="B80" s="210"/>
      <c r="C80" s="210"/>
      <c r="D80" s="210"/>
      <c r="E80" s="210"/>
      <c r="F80" s="210"/>
      <c r="G80" s="210"/>
      <c r="H80" s="210"/>
      <c r="I80" s="210"/>
      <c r="J80" s="211"/>
      <c r="K80" s="25">
        <v>642151.29</v>
      </c>
      <c r="L80" s="25"/>
      <c r="M80" s="25"/>
      <c r="N80" s="25"/>
      <c r="O80" s="28"/>
      <c r="P80" s="28"/>
      <c r="DI80" s="27"/>
      <c r="DJ80" s="4" t="s">
        <v>102</v>
      </c>
      <c r="DK80" s="27"/>
      <c r="DL80" s="30"/>
    </row>
    <row r="81" spans="1:117" customFormat="1" ht="14.4" x14ac:dyDescent="0.3">
      <c r="A81" s="206" t="s">
        <v>103</v>
      </c>
      <c r="B81" s="207"/>
      <c r="C81" s="207"/>
      <c r="D81" s="207"/>
      <c r="E81" s="207"/>
      <c r="F81" s="207"/>
      <c r="G81" s="207"/>
      <c r="H81" s="207"/>
      <c r="I81" s="207"/>
      <c r="J81" s="208"/>
      <c r="K81" s="12">
        <v>4223260.2300000004</v>
      </c>
      <c r="L81" s="12"/>
      <c r="M81" s="12"/>
      <c r="N81" s="12"/>
      <c r="O81" s="13"/>
      <c r="P81" s="13"/>
      <c r="DI81" s="27"/>
      <c r="DK81" s="27" t="s">
        <v>103</v>
      </c>
      <c r="DL81" s="30"/>
    </row>
    <row r="82" spans="1:117" customFormat="1" ht="14.4" x14ac:dyDescent="0.3">
      <c r="A82" s="206" t="s">
        <v>175</v>
      </c>
      <c r="B82" s="207"/>
      <c r="C82" s="207"/>
      <c r="D82" s="207"/>
      <c r="E82" s="207"/>
      <c r="F82" s="207"/>
      <c r="G82" s="207"/>
      <c r="H82" s="207"/>
      <c r="I82" s="207"/>
      <c r="J82" s="208"/>
      <c r="K82" s="12">
        <f>K81*0.89</f>
        <v>3758701.6</v>
      </c>
      <c r="L82" s="12"/>
      <c r="M82" s="12"/>
      <c r="N82" s="12"/>
      <c r="O82" s="13"/>
      <c r="P82" s="13"/>
      <c r="DI82" s="27"/>
      <c r="DK82" s="27" t="s">
        <v>103</v>
      </c>
      <c r="DL82" s="30"/>
    </row>
    <row r="83" spans="1:117" customFormat="1" ht="14.4" x14ac:dyDescent="0.3">
      <c r="A83" s="209" t="s">
        <v>176</v>
      </c>
      <c r="B83" s="210"/>
      <c r="C83" s="210"/>
      <c r="D83" s="210"/>
      <c r="E83" s="210"/>
      <c r="F83" s="210"/>
      <c r="G83" s="210"/>
      <c r="H83" s="210"/>
      <c r="I83" s="210"/>
      <c r="J83" s="211"/>
      <c r="K83" s="25">
        <f>K82*0.2</f>
        <v>751740.32</v>
      </c>
      <c r="L83" s="25"/>
      <c r="M83" s="25"/>
      <c r="N83" s="25"/>
      <c r="O83" s="28"/>
      <c r="P83" s="28"/>
      <c r="DI83" s="27"/>
      <c r="DJ83" s="4" t="s">
        <v>104</v>
      </c>
      <c r="DK83" s="27"/>
      <c r="DL83" s="30"/>
    </row>
    <row r="84" spans="1:117" customFormat="1" ht="14.4" x14ac:dyDescent="0.3">
      <c r="A84" s="206" t="s">
        <v>105</v>
      </c>
      <c r="B84" s="207"/>
      <c r="C84" s="207"/>
      <c r="D84" s="207"/>
      <c r="E84" s="207"/>
      <c r="F84" s="207"/>
      <c r="G84" s="207"/>
      <c r="H84" s="207"/>
      <c r="I84" s="207"/>
      <c r="J84" s="208"/>
      <c r="K84" s="12">
        <f>K82+K83</f>
        <v>4510441.92</v>
      </c>
      <c r="L84" s="12"/>
      <c r="M84" s="12"/>
      <c r="N84" s="12"/>
      <c r="O84" s="26">
        <v>1580.42</v>
      </c>
      <c r="P84" s="26">
        <v>232.81</v>
      </c>
      <c r="DI84" s="27"/>
      <c r="DK84" s="27"/>
      <c r="DL84" s="30"/>
      <c r="DM84" s="27" t="s">
        <v>105</v>
      </c>
    </row>
    <row r="85" spans="1:117" customFormat="1" ht="14.4" x14ac:dyDescent="0.3">
      <c r="A85" s="206" t="s">
        <v>106</v>
      </c>
      <c r="B85" s="207"/>
      <c r="C85" s="207"/>
      <c r="D85" s="207"/>
      <c r="E85" s="207"/>
      <c r="F85" s="207"/>
      <c r="G85" s="207"/>
      <c r="H85" s="207"/>
      <c r="I85" s="207"/>
      <c r="J85" s="208"/>
      <c r="K85" s="12"/>
      <c r="L85" s="12"/>
      <c r="M85" s="12"/>
      <c r="N85" s="12"/>
      <c r="O85" s="13"/>
      <c r="P85" s="13"/>
      <c r="DI85" s="27" t="s">
        <v>106</v>
      </c>
      <c r="DK85" s="27"/>
      <c r="DL85" s="30"/>
      <c r="DM85" s="27"/>
    </row>
    <row r="86" spans="1:117" customFormat="1" ht="14.4" hidden="1" x14ac:dyDescent="0.3">
      <c r="A86" s="209" t="s">
        <v>107</v>
      </c>
      <c r="B86" s="210"/>
      <c r="C86" s="210"/>
      <c r="D86" s="210"/>
      <c r="E86" s="210"/>
      <c r="F86" s="210"/>
      <c r="G86" s="210"/>
      <c r="H86" s="210"/>
      <c r="I86" s="210"/>
      <c r="J86" s="211"/>
      <c r="K86" s="25"/>
      <c r="L86" s="25"/>
      <c r="M86" s="25"/>
      <c r="N86" s="25"/>
      <c r="O86" s="28"/>
      <c r="P86" s="28"/>
      <c r="DI86" s="27"/>
      <c r="DJ86" s="4" t="s">
        <v>107</v>
      </c>
      <c r="DK86" s="27"/>
      <c r="DL86" s="30"/>
      <c r="DM86" s="27"/>
    </row>
    <row r="87" spans="1:117" customFormat="1" ht="14.4" hidden="1" x14ac:dyDescent="0.3">
      <c r="A87" s="209" t="s">
        <v>108</v>
      </c>
      <c r="B87" s="210"/>
      <c r="C87" s="210"/>
      <c r="D87" s="210"/>
      <c r="E87" s="210"/>
      <c r="F87" s="210"/>
      <c r="G87" s="210"/>
      <c r="H87" s="210"/>
      <c r="I87" s="210"/>
      <c r="J87" s="211"/>
      <c r="K87" s="25">
        <v>17898.38</v>
      </c>
      <c r="L87" s="25"/>
      <c r="M87" s="25"/>
      <c r="N87" s="25"/>
      <c r="O87" s="28"/>
      <c r="P87" s="28"/>
      <c r="DI87" s="27"/>
      <c r="DJ87" s="4" t="s">
        <v>108</v>
      </c>
      <c r="DK87" s="27"/>
      <c r="DL87" s="30"/>
      <c r="DM87" s="27"/>
    </row>
    <row r="88" spans="1:117" customFormat="1" ht="14.4" hidden="1" x14ac:dyDescent="0.3">
      <c r="A88" s="209" t="s">
        <v>109</v>
      </c>
      <c r="B88" s="210"/>
      <c r="C88" s="210"/>
      <c r="D88" s="210"/>
      <c r="E88" s="210"/>
      <c r="F88" s="210"/>
      <c r="G88" s="210"/>
      <c r="H88" s="210"/>
      <c r="I88" s="210"/>
      <c r="J88" s="211"/>
      <c r="K88" s="25">
        <v>154999.97</v>
      </c>
      <c r="L88" s="25"/>
      <c r="M88" s="25"/>
      <c r="N88" s="25"/>
      <c r="O88" s="28"/>
      <c r="P88" s="28"/>
      <c r="DI88" s="27"/>
      <c r="DJ88" s="4" t="s">
        <v>109</v>
      </c>
      <c r="DK88" s="27"/>
      <c r="DL88" s="30"/>
      <c r="DM88" s="27"/>
    </row>
    <row r="89" spans="1:117" customFormat="1" ht="14.4" hidden="1" x14ac:dyDescent="0.3">
      <c r="A89" s="209" t="s">
        <v>110</v>
      </c>
      <c r="B89" s="210"/>
      <c r="C89" s="210"/>
      <c r="D89" s="210"/>
      <c r="E89" s="210"/>
      <c r="F89" s="210"/>
      <c r="G89" s="210"/>
      <c r="H89" s="210"/>
      <c r="I89" s="210"/>
      <c r="J89" s="211"/>
      <c r="K89" s="25">
        <v>4502284.13</v>
      </c>
      <c r="L89" s="25"/>
      <c r="M89" s="25"/>
      <c r="N89" s="25"/>
      <c r="O89" s="28"/>
      <c r="P89" s="28"/>
      <c r="DI89" s="27"/>
      <c r="DJ89" s="4" t="s">
        <v>110</v>
      </c>
      <c r="DK89" s="27"/>
      <c r="DL89" s="30"/>
      <c r="DM89" s="27"/>
    </row>
    <row r="90" spans="1:117" customFormat="1" ht="14.4" hidden="1" x14ac:dyDescent="0.3">
      <c r="A90" s="209" t="s">
        <v>111</v>
      </c>
      <c r="B90" s="210"/>
      <c r="C90" s="210"/>
      <c r="D90" s="210"/>
      <c r="E90" s="210"/>
      <c r="F90" s="210"/>
      <c r="G90" s="210"/>
      <c r="H90" s="210"/>
      <c r="I90" s="210"/>
      <c r="J90" s="211"/>
      <c r="K90" s="25"/>
      <c r="L90" s="25"/>
      <c r="M90" s="25"/>
      <c r="N90" s="25"/>
      <c r="O90" s="28"/>
      <c r="P90" s="28"/>
      <c r="DI90" s="27"/>
      <c r="DJ90" s="4" t="s">
        <v>111</v>
      </c>
      <c r="DK90" s="27"/>
      <c r="DL90" s="30"/>
      <c r="DM90" s="27"/>
    </row>
    <row r="91" spans="1:117" customFormat="1" ht="14.4" hidden="1" x14ac:dyDescent="0.3">
      <c r="A91" s="209" t="s">
        <v>108</v>
      </c>
      <c r="B91" s="210"/>
      <c r="C91" s="210"/>
      <c r="D91" s="210"/>
      <c r="E91" s="210"/>
      <c r="F91" s="210"/>
      <c r="G91" s="210"/>
      <c r="H91" s="210"/>
      <c r="I91" s="210"/>
      <c r="J91" s="211"/>
      <c r="K91" s="25">
        <v>17898.38</v>
      </c>
      <c r="L91" s="25"/>
      <c r="M91" s="25"/>
      <c r="N91" s="25"/>
      <c r="O91" s="28"/>
      <c r="P91" s="28"/>
      <c r="DI91" s="27"/>
      <c r="DJ91" s="4" t="s">
        <v>108</v>
      </c>
      <c r="DK91" s="27"/>
      <c r="DL91" s="30"/>
      <c r="DM91" s="27"/>
    </row>
    <row r="92" spans="1:117" customFormat="1" ht="14.4" hidden="1" x14ac:dyDescent="0.3">
      <c r="A92" s="209" t="s">
        <v>109</v>
      </c>
      <c r="B92" s="210"/>
      <c r="C92" s="210"/>
      <c r="D92" s="210"/>
      <c r="E92" s="210"/>
      <c r="F92" s="210"/>
      <c r="G92" s="210"/>
      <c r="H92" s="210"/>
      <c r="I92" s="210"/>
      <c r="J92" s="211"/>
      <c r="K92" s="25">
        <v>154999.97</v>
      </c>
      <c r="L92" s="25"/>
      <c r="M92" s="25"/>
      <c r="N92" s="25"/>
      <c r="O92" s="28"/>
      <c r="P92" s="28"/>
      <c r="DI92" s="27"/>
      <c r="DJ92" s="4" t="s">
        <v>109</v>
      </c>
      <c r="DK92" s="27"/>
      <c r="DL92" s="30"/>
      <c r="DM92" s="27"/>
    </row>
    <row r="93" spans="1:117" customFormat="1" ht="14.4" hidden="1" x14ac:dyDescent="0.3">
      <c r="A93" s="209" t="s">
        <v>112</v>
      </c>
      <c r="B93" s="210"/>
      <c r="C93" s="210"/>
      <c r="D93" s="210"/>
      <c r="E93" s="210"/>
      <c r="F93" s="210"/>
      <c r="G93" s="210"/>
      <c r="H93" s="210"/>
      <c r="I93" s="210"/>
      <c r="J93" s="211"/>
      <c r="K93" s="25">
        <v>5447008.9500000002</v>
      </c>
      <c r="L93" s="25"/>
      <c r="M93" s="25"/>
      <c r="N93" s="25"/>
      <c r="O93" s="28"/>
      <c r="P93" s="28"/>
      <c r="DI93" s="27"/>
      <c r="DJ93" s="4" t="s">
        <v>112</v>
      </c>
      <c r="DK93" s="27"/>
      <c r="DL93" s="30"/>
      <c r="DM93" s="27"/>
    </row>
    <row r="94" spans="1:117" customFormat="1" ht="14.4" hidden="1" x14ac:dyDescent="0.3">
      <c r="A94" s="209" t="s">
        <v>113</v>
      </c>
      <c r="B94" s="210"/>
      <c r="C94" s="210"/>
      <c r="D94" s="210"/>
      <c r="E94" s="210"/>
      <c r="F94" s="210"/>
      <c r="G94" s="210"/>
      <c r="H94" s="210"/>
      <c r="I94" s="210"/>
      <c r="J94" s="211"/>
      <c r="K94" s="25"/>
      <c r="L94" s="25"/>
      <c r="M94" s="25"/>
      <c r="N94" s="25"/>
      <c r="O94" s="28"/>
      <c r="P94" s="28"/>
      <c r="DI94" s="27"/>
      <c r="DJ94" s="4" t="s">
        <v>113</v>
      </c>
      <c r="DK94" s="27"/>
      <c r="DL94" s="30"/>
      <c r="DM94" s="27"/>
    </row>
    <row r="95" spans="1:117" customFormat="1" ht="14.4" hidden="1" x14ac:dyDescent="0.3">
      <c r="A95" s="209" t="s">
        <v>108</v>
      </c>
      <c r="B95" s="210"/>
      <c r="C95" s="210"/>
      <c r="D95" s="210"/>
      <c r="E95" s="210"/>
      <c r="F95" s="210"/>
      <c r="G95" s="210"/>
      <c r="H95" s="210"/>
      <c r="I95" s="210"/>
      <c r="J95" s="211"/>
      <c r="K95" s="25">
        <v>17898.38</v>
      </c>
      <c r="L95" s="25"/>
      <c r="M95" s="25"/>
      <c r="N95" s="25"/>
      <c r="O95" s="28"/>
      <c r="P95" s="28"/>
      <c r="DI95" s="27"/>
      <c r="DJ95" s="4" t="s">
        <v>108</v>
      </c>
      <c r="DK95" s="27"/>
      <c r="DL95" s="30"/>
      <c r="DM95" s="27"/>
    </row>
    <row r="96" spans="1:117" customFormat="1" ht="14.4" hidden="1" x14ac:dyDescent="0.3">
      <c r="A96" s="209" t="s">
        <v>109</v>
      </c>
      <c r="B96" s="210"/>
      <c r="C96" s="210"/>
      <c r="D96" s="210"/>
      <c r="E96" s="210"/>
      <c r="F96" s="210"/>
      <c r="G96" s="210"/>
      <c r="H96" s="210"/>
      <c r="I96" s="210"/>
      <c r="J96" s="211"/>
      <c r="K96" s="25">
        <v>154999.97</v>
      </c>
      <c r="L96" s="25"/>
      <c r="M96" s="25"/>
      <c r="N96" s="25"/>
      <c r="O96" s="28"/>
      <c r="P96" s="28"/>
      <c r="DI96" s="27"/>
      <c r="DJ96" s="4" t="s">
        <v>109</v>
      </c>
      <c r="DK96" s="27"/>
      <c r="DL96" s="30"/>
      <c r="DM96" s="27"/>
    </row>
    <row r="97" spans="1:117" customFormat="1" ht="14.4" hidden="1" x14ac:dyDescent="0.3">
      <c r="A97" s="209" t="s">
        <v>114</v>
      </c>
      <c r="B97" s="210"/>
      <c r="C97" s="210"/>
      <c r="D97" s="210"/>
      <c r="E97" s="210"/>
      <c r="F97" s="210"/>
      <c r="G97" s="210"/>
      <c r="H97" s="210"/>
      <c r="I97" s="210"/>
      <c r="J97" s="211"/>
      <c r="K97" s="25">
        <v>2752954.47</v>
      </c>
      <c r="L97" s="25"/>
      <c r="M97" s="25"/>
      <c r="N97" s="25"/>
      <c r="O97" s="28"/>
      <c r="P97" s="28"/>
      <c r="DI97" s="27"/>
      <c r="DJ97" s="4" t="s">
        <v>114</v>
      </c>
      <c r="DK97" s="27"/>
      <c r="DL97" s="30"/>
      <c r="DM97" s="27"/>
    </row>
    <row r="98" spans="1:117" customFormat="1" ht="14.4" x14ac:dyDescent="0.3">
      <c r="A98" s="209" t="s">
        <v>91</v>
      </c>
      <c r="B98" s="210"/>
      <c r="C98" s="210"/>
      <c r="D98" s="210"/>
      <c r="E98" s="210"/>
      <c r="F98" s="210"/>
      <c r="G98" s="210"/>
      <c r="H98" s="210"/>
      <c r="I98" s="210"/>
      <c r="J98" s="211"/>
      <c r="K98" s="25">
        <v>12702247.550000001</v>
      </c>
      <c r="L98" s="25"/>
      <c r="M98" s="25"/>
      <c r="N98" s="25"/>
      <c r="O98" s="28"/>
      <c r="P98" s="28"/>
      <c r="DI98" s="27"/>
      <c r="DJ98" s="4" t="s">
        <v>91</v>
      </c>
      <c r="DK98" s="27"/>
      <c r="DL98" s="30"/>
      <c r="DM98" s="27"/>
    </row>
    <row r="99" spans="1:117" customFormat="1" ht="3" customHeight="1" x14ac:dyDescent="0.3">
      <c r="A99" s="31"/>
      <c r="B99" s="31"/>
      <c r="C99" s="31"/>
      <c r="D99" s="31"/>
      <c r="E99" s="31"/>
      <c r="F99" s="31"/>
      <c r="G99" s="31"/>
      <c r="H99" s="31"/>
      <c r="I99" s="31"/>
      <c r="J99" s="32"/>
      <c r="K99" s="32"/>
      <c r="L99" s="32"/>
      <c r="M99" s="33"/>
      <c r="N99" s="33"/>
      <c r="O99" s="34"/>
    </row>
    <row r="100" spans="1:117" customFormat="1" ht="36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</row>
    <row r="101" spans="1:117" s="57" customFormat="1" ht="34.5" customHeight="1" x14ac:dyDescent="0.2">
      <c r="A101" s="201" t="s">
        <v>124</v>
      </c>
      <c r="B101" s="201"/>
      <c r="C101" s="201"/>
      <c r="D101" s="212" t="s">
        <v>132</v>
      </c>
      <c r="E101" s="212"/>
      <c r="F101" s="212"/>
      <c r="G101" s="212"/>
      <c r="H101" s="212"/>
      <c r="I101" s="203"/>
      <c r="J101" s="203"/>
      <c r="K101" s="203"/>
      <c r="L101" s="203"/>
      <c r="M101" s="203"/>
      <c r="N101" s="53" t="s">
        <v>130</v>
      </c>
      <c r="O101" s="53"/>
      <c r="P101" s="53"/>
      <c r="Q101" s="54"/>
      <c r="R101" s="55"/>
      <c r="S101" s="55"/>
      <c r="T101" s="55"/>
      <c r="U101" s="55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6"/>
      <c r="AH101" s="56"/>
      <c r="AI101" s="56"/>
      <c r="AJ101" s="56"/>
      <c r="AK101" s="56"/>
      <c r="AL101" s="56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55"/>
      <c r="CH101" s="55"/>
      <c r="CI101" s="55"/>
      <c r="CJ101" s="55"/>
      <c r="CK101" s="55"/>
      <c r="CL101" s="55"/>
      <c r="CM101" s="55"/>
      <c r="CN101" s="55"/>
      <c r="CO101" s="55"/>
      <c r="CP101" s="55"/>
      <c r="CQ101" s="55"/>
      <c r="CR101" s="55"/>
      <c r="CS101" s="55"/>
      <c r="CT101" s="55"/>
      <c r="CU101" s="55"/>
      <c r="CV101" s="55"/>
      <c r="CW101" s="55"/>
      <c r="CX101" s="55"/>
      <c r="CY101" s="55"/>
      <c r="CZ101" s="55"/>
      <c r="DA101" s="55"/>
      <c r="DB101" s="55"/>
      <c r="DC101" s="55"/>
      <c r="DD101" s="55"/>
      <c r="DE101" s="55"/>
      <c r="DF101" s="55"/>
      <c r="DG101" s="55"/>
      <c r="DH101" s="55"/>
      <c r="DI101" s="55"/>
      <c r="DJ101" s="55"/>
      <c r="DK101" s="55"/>
      <c r="DL101" s="55"/>
      <c r="DM101" s="55"/>
    </row>
    <row r="102" spans="1:117" s="57" customFormat="1" ht="13.5" customHeight="1" x14ac:dyDescent="0.2">
      <c r="A102" s="58"/>
      <c r="B102" s="58"/>
      <c r="C102" s="59" t="s">
        <v>125</v>
      </c>
      <c r="D102" s="60"/>
      <c r="E102" s="60"/>
      <c r="F102" s="60"/>
      <c r="G102" s="60"/>
      <c r="H102" s="60"/>
      <c r="I102" s="60"/>
      <c r="J102" s="60"/>
      <c r="K102" s="61" t="s">
        <v>126</v>
      </c>
      <c r="L102" s="205"/>
      <c r="M102" s="205"/>
      <c r="N102" s="205"/>
      <c r="O102" s="205"/>
      <c r="P102" s="205"/>
      <c r="Q102" s="205"/>
      <c r="R102" s="55"/>
      <c r="S102" s="55"/>
      <c r="T102" s="55"/>
      <c r="U102" s="55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56"/>
      <c r="AH102" s="56"/>
      <c r="AI102" s="56"/>
      <c r="AJ102" s="56"/>
      <c r="AK102" s="56"/>
      <c r="AL102" s="56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  <c r="CM102" s="55"/>
      <c r="CN102" s="55"/>
      <c r="CO102" s="55"/>
      <c r="CP102" s="55"/>
      <c r="CQ102" s="55"/>
      <c r="CR102" s="55"/>
      <c r="CS102" s="55"/>
      <c r="CT102" s="55"/>
      <c r="CU102" s="55"/>
      <c r="CV102" s="55"/>
      <c r="CW102" s="55"/>
      <c r="CX102" s="55"/>
      <c r="CY102" s="55"/>
      <c r="CZ102" s="55"/>
      <c r="DA102" s="55"/>
      <c r="DB102" s="55"/>
      <c r="DC102" s="55"/>
      <c r="DD102" s="55"/>
      <c r="DE102" s="55"/>
      <c r="DF102" s="55"/>
      <c r="DG102" s="55"/>
      <c r="DH102" s="55"/>
      <c r="DI102" s="55"/>
      <c r="DJ102" s="55"/>
      <c r="DK102" s="55"/>
      <c r="DL102" s="55"/>
      <c r="DM102" s="55"/>
    </row>
    <row r="103" spans="1:117" s="57" customFormat="1" ht="12.75" customHeight="1" x14ac:dyDescent="0.25">
      <c r="A103" s="62"/>
      <c r="B103" s="62"/>
      <c r="C103" s="63"/>
      <c r="D103" s="64"/>
      <c r="E103" s="64"/>
      <c r="F103" s="64"/>
      <c r="G103" s="64"/>
      <c r="H103" s="64"/>
      <c r="I103" s="64"/>
      <c r="J103" s="64"/>
      <c r="K103" s="65"/>
      <c r="L103" s="64"/>
      <c r="M103" s="64"/>
      <c r="N103" s="64"/>
      <c r="O103" s="64"/>
      <c r="P103" s="66"/>
      <c r="Q103" s="67"/>
      <c r="R103" s="55"/>
      <c r="S103" s="55"/>
      <c r="T103" s="55"/>
      <c r="U103" s="55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  <c r="BG103" s="55"/>
      <c r="BH103" s="55"/>
      <c r="BI103" s="55"/>
      <c r="BJ103" s="55"/>
      <c r="BK103" s="55"/>
      <c r="BL103" s="55"/>
      <c r="BM103" s="55"/>
      <c r="BN103" s="55"/>
      <c r="BO103" s="55"/>
      <c r="BP103" s="55"/>
      <c r="BQ103" s="55"/>
      <c r="BR103" s="55"/>
      <c r="BS103" s="55"/>
      <c r="BT103" s="55"/>
      <c r="BU103" s="55"/>
      <c r="BV103" s="55"/>
      <c r="BW103" s="55"/>
      <c r="BX103" s="55"/>
      <c r="BY103" s="55"/>
      <c r="BZ103" s="55"/>
      <c r="CA103" s="55"/>
      <c r="CB103" s="55"/>
      <c r="CC103" s="55"/>
      <c r="CD103" s="55"/>
      <c r="CE103" s="55"/>
      <c r="CF103" s="55"/>
      <c r="CG103" s="55"/>
      <c r="CH103" s="55"/>
      <c r="CI103" s="55"/>
      <c r="CJ103" s="55"/>
      <c r="CK103" s="55"/>
      <c r="CL103" s="55"/>
      <c r="CM103" s="55"/>
      <c r="CN103" s="55"/>
      <c r="CO103" s="55"/>
      <c r="CP103" s="55"/>
      <c r="CQ103" s="55"/>
      <c r="CR103" s="55"/>
      <c r="CS103" s="55"/>
      <c r="CT103" s="55"/>
      <c r="CU103" s="55"/>
      <c r="CV103" s="55"/>
      <c r="CW103" s="55"/>
      <c r="CX103" s="55"/>
      <c r="CY103" s="55"/>
      <c r="CZ103" s="55"/>
      <c r="DA103" s="55"/>
      <c r="DB103" s="55"/>
      <c r="DC103" s="55"/>
      <c r="DD103" s="55"/>
      <c r="DE103" s="55"/>
      <c r="DF103" s="55"/>
      <c r="DG103" s="55"/>
      <c r="DH103" s="55"/>
      <c r="DI103" s="55"/>
      <c r="DJ103" s="55"/>
      <c r="DK103" s="55"/>
      <c r="DL103" s="55"/>
      <c r="DM103" s="55"/>
    </row>
    <row r="104" spans="1:117" s="57" customFormat="1" ht="12.75" customHeight="1" x14ac:dyDescent="0.25">
      <c r="A104" s="62"/>
      <c r="B104" s="62"/>
      <c r="C104" s="63"/>
      <c r="D104" s="68"/>
      <c r="E104" s="68"/>
      <c r="F104" s="68"/>
      <c r="G104" s="68"/>
      <c r="H104" s="68"/>
      <c r="I104" s="68"/>
      <c r="J104" s="68"/>
      <c r="K104" s="69"/>
      <c r="L104" s="68"/>
      <c r="M104" s="68"/>
      <c r="N104" s="68"/>
      <c r="O104" s="68"/>
      <c r="P104" s="70"/>
      <c r="Q104" s="71"/>
      <c r="R104" s="55"/>
      <c r="S104" s="55"/>
      <c r="T104" s="55"/>
      <c r="U104" s="55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5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  <c r="CD104" s="55"/>
      <c r="CE104" s="55"/>
      <c r="CF104" s="55"/>
      <c r="CG104" s="55"/>
      <c r="CH104" s="55"/>
      <c r="CI104" s="55"/>
      <c r="CJ104" s="55"/>
      <c r="CK104" s="55"/>
      <c r="CL104" s="55"/>
      <c r="CM104" s="55"/>
      <c r="CN104" s="55"/>
      <c r="CO104" s="55"/>
      <c r="CP104" s="55"/>
      <c r="CQ104" s="55"/>
      <c r="CR104" s="55"/>
      <c r="CS104" s="55"/>
      <c r="CT104" s="55"/>
      <c r="CU104" s="55"/>
      <c r="CV104" s="55"/>
      <c r="CW104" s="55"/>
      <c r="CX104" s="55"/>
      <c r="CY104" s="55"/>
      <c r="CZ104" s="55"/>
      <c r="DA104" s="55"/>
      <c r="DB104" s="55"/>
      <c r="DC104" s="55"/>
      <c r="DD104" s="55"/>
      <c r="DE104" s="55"/>
      <c r="DF104" s="55"/>
      <c r="DG104" s="55"/>
      <c r="DH104" s="55"/>
      <c r="DI104" s="55"/>
      <c r="DJ104" s="55"/>
      <c r="DK104" s="55"/>
      <c r="DL104" s="55"/>
      <c r="DM104" s="55"/>
    </row>
    <row r="105" spans="1:117" s="57" customFormat="1" ht="34.5" customHeight="1" x14ac:dyDescent="0.2">
      <c r="A105" s="201" t="s">
        <v>127</v>
      </c>
      <c r="B105" s="201"/>
      <c r="C105" s="201"/>
      <c r="D105" s="202" t="s">
        <v>128</v>
      </c>
      <c r="E105" s="202"/>
      <c r="F105" s="202"/>
      <c r="G105" s="202"/>
      <c r="H105" s="202"/>
      <c r="I105" s="203"/>
      <c r="J105" s="203"/>
      <c r="K105" s="203"/>
      <c r="L105" s="203"/>
      <c r="M105" s="203"/>
      <c r="N105" s="204" t="s">
        <v>129</v>
      </c>
      <c r="O105" s="204"/>
      <c r="P105" s="53"/>
      <c r="Q105" s="54"/>
      <c r="R105" s="55"/>
      <c r="S105" s="55"/>
      <c r="T105" s="55"/>
      <c r="U105" s="55"/>
      <c r="V105" s="56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56"/>
      <c r="AH105" s="56"/>
      <c r="AI105" s="56"/>
      <c r="AJ105" s="56"/>
      <c r="AK105" s="56"/>
      <c r="AL105" s="56"/>
      <c r="AM105" s="55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55"/>
      <c r="BZ105" s="55"/>
      <c r="CA105" s="55"/>
      <c r="CB105" s="55"/>
      <c r="CC105" s="55"/>
      <c r="CD105" s="55"/>
      <c r="CE105" s="55"/>
      <c r="CF105" s="55"/>
      <c r="CG105" s="55"/>
      <c r="CH105" s="55"/>
      <c r="CI105" s="55"/>
      <c r="CJ105" s="55"/>
      <c r="CK105" s="55"/>
      <c r="CL105" s="55"/>
      <c r="CM105" s="55"/>
      <c r="CN105" s="55"/>
      <c r="CO105" s="55"/>
      <c r="CP105" s="55"/>
      <c r="CQ105" s="55"/>
      <c r="CR105" s="55"/>
      <c r="CS105" s="55"/>
      <c r="CT105" s="55"/>
      <c r="CU105" s="55"/>
      <c r="CV105" s="55"/>
      <c r="CW105" s="55"/>
      <c r="CX105" s="55"/>
      <c r="CY105" s="55"/>
      <c r="CZ105" s="55"/>
      <c r="DA105" s="55"/>
      <c r="DB105" s="55"/>
      <c r="DC105" s="55"/>
      <c r="DD105" s="55"/>
      <c r="DE105" s="55"/>
      <c r="DF105" s="55"/>
      <c r="DG105" s="55"/>
      <c r="DH105" s="55"/>
      <c r="DI105" s="55"/>
      <c r="DJ105" s="55"/>
      <c r="DK105" s="55"/>
      <c r="DL105" s="55"/>
      <c r="DM105" s="55"/>
    </row>
    <row r="106" spans="1:117" s="57" customFormat="1" ht="13.5" customHeight="1" x14ac:dyDescent="0.2">
      <c r="A106" s="72"/>
      <c r="B106" s="72"/>
      <c r="C106" s="72" t="s">
        <v>125</v>
      </c>
      <c r="D106" s="72"/>
      <c r="E106" s="72"/>
      <c r="F106" s="72"/>
      <c r="G106" s="72"/>
      <c r="H106" s="72"/>
      <c r="I106" s="73"/>
      <c r="J106" s="73"/>
      <c r="K106" s="74" t="s">
        <v>126</v>
      </c>
      <c r="L106" s="205"/>
      <c r="M106" s="205"/>
      <c r="N106" s="205"/>
      <c r="O106" s="205"/>
      <c r="P106" s="205"/>
      <c r="Q106" s="205"/>
      <c r="R106" s="55"/>
      <c r="S106" s="55"/>
      <c r="T106" s="55"/>
      <c r="U106" s="55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56"/>
      <c r="AK106" s="56"/>
      <c r="AL106" s="56"/>
      <c r="AM106" s="55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  <c r="CJ106" s="55"/>
      <c r="CK106" s="55"/>
      <c r="CL106" s="55"/>
      <c r="CM106" s="55"/>
      <c r="CN106" s="55"/>
      <c r="CO106" s="55"/>
      <c r="CP106" s="55"/>
      <c r="CQ106" s="55"/>
      <c r="CR106" s="55"/>
      <c r="CS106" s="55"/>
      <c r="CT106" s="55"/>
      <c r="CU106" s="55"/>
      <c r="CV106" s="55"/>
      <c r="CW106" s="55"/>
      <c r="CX106" s="55"/>
      <c r="CY106" s="55"/>
      <c r="CZ106" s="55"/>
      <c r="DA106" s="55"/>
      <c r="DB106" s="55"/>
      <c r="DC106" s="55"/>
      <c r="DD106" s="55"/>
      <c r="DE106" s="55"/>
      <c r="DF106" s="55"/>
      <c r="DG106" s="55"/>
      <c r="DH106" s="55"/>
      <c r="DI106" s="55"/>
      <c r="DJ106" s="55"/>
      <c r="DK106" s="55"/>
      <c r="DL106" s="55"/>
      <c r="DM106" s="55"/>
    </row>
  </sheetData>
  <mergeCells count="104">
    <mergeCell ref="N1:P1"/>
    <mergeCell ref="N2:P2"/>
    <mergeCell ref="N3:P3"/>
    <mergeCell ref="C4:L4"/>
    <mergeCell ref="N4:P4"/>
    <mergeCell ref="N17:P17"/>
    <mergeCell ref="N18:P18"/>
    <mergeCell ref="M20:M21"/>
    <mergeCell ref="N20:N21"/>
    <mergeCell ref="O20:P20"/>
    <mergeCell ref="C8:L8"/>
    <mergeCell ref="N8:P8"/>
    <mergeCell ref="C9:L9"/>
    <mergeCell ref="N9:P9"/>
    <mergeCell ref="C10:J10"/>
    <mergeCell ref="N10:P10"/>
    <mergeCell ref="C5:L5"/>
    <mergeCell ref="N5:P5"/>
    <mergeCell ref="C6:L6"/>
    <mergeCell ref="N6:P6"/>
    <mergeCell ref="C7:L7"/>
    <mergeCell ref="N7:P7"/>
    <mergeCell ref="N14:P14"/>
    <mergeCell ref="N15:P15"/>
    <mergeCell ref="N16:P16"/>
    <mergeCell ref="C11:J11"/>
    <mergeCell ref="N11:P11"/>
    <mergeCell ref="C12:J12"/>
    <mergeCell ref="N12:P12"/>
    <mergeCell ref="C13:J13"/>
    <mergeCell ref="N13:P13"/>
    <mergeCell ref="L26:N26"/>
    <mergeCell ref="A29:P29"/>
    <mergeCell ref="A38:P38"/>
    <mergeCell ref="A46:P46"/>
    <mergeCell ref="A53:J53"/>
    <mergeCell ref="A25:B25"/>
    <mergeCell ref="C25:C27"/>
    <mergeCell ref="D25:D27"/>
    <mergeCell ref="E25:E27"/>
    <mergeCell ref="F25:F27"/>
    <mergeCell ref="G25:J25"/>
    <mergeCell ref="K25:N25"/>
    <mergeCell ref="O25:O27"/>
    <mergeCell ref="P25:P27"/>
    <mergeCell ref="A26:A27"/>
    <mergeCell ref="B26:B27"/>
    <mergeCell ref="G26:G27"/>
    <mergeCell ref="H26:J26"/>
    <mergeCell ref="K26:K27"/>
    <mergeCell ref="A59:J59"/>
    <mergeCell ref="A60:J60"/>
    <mergeCell ref="A61:J61"/>
    <mergeCell ref="A62:J62"/>
    <mergeCell ref="A63:J63"/>
    <mergeCell ref="A54:J54"/>
    <mergeCell ref="A55:J55"/>
    <mergeCell ref="A56:J56"/>
    <mergeCell ref="A57:J57"/>
    <mergeCell ref="A58:J58"/>
    <mergeCell ref="A69:J69"/>
    <mergeCell ref="A70:J70"/>
    <mergeCell ref="A71:J71"/>
    <mergeCell ref="A72:J72"/>
    <mergeCell ref="A73:J73"/>
    <mergeCell ref="A64:J64"/>
    <mergeCell ref="A65:J65"/>
    <mergeCell ref="A66:J66"/>
    <mergeCell ref="A67:J67"/>
    <mergeCell ref="A68:J68"/>
    <mergeCell ref="A88:J88"/>
    <mergeCell ref="A79:J79"/>
    <mergeCell ref="A80:J80"/>
    <mergeCell ref="A81:J81"/>
    <mergeCell ref="A83:J83"/>
    <mergeCell ref="A74:J74"/>
    <mergeCell ref="A75:J75"/>
    <mergeCell ref="A76:J76"/>
    <mergeCell ref="A77:J77"/>
    <mergeCell ref="A78:J78"/>
    <mergeCell ref="A105:C105"/>
    <mergeCell ref="D105:H105"/>
    <mergeCell ref="I105:M105"/>
    <mergeCell ref="N105:O105"/>
    <mergeCell ref="L106:Q106"/>
    <mergeCell ref="A82:J82"/>
    <mergeCell ref="A94:J94"/>
    <mergeCell ref="A95:J95"/>
    <mergeCell ref="A96:J96"/>
    <mergeCell ref="A97:J97"/>
    <mergeCell ref="A98:J98"/>
    <mergeCell ref="A101:C101"/>
    <mergeCell ref="D101:H101"/>
    <mergeCell ref="I101:M101"/>
    <mergeCell ref="L102:Q102"/>
    <mergeCell ref="A89:J89"/>
    <mergeCell ref="A90:J90"/>
    <mergeCell ref="A91:J91"/>
    <mergeCell ref="A92:J92"/>
    <mergeCell ref="A93:J93"/>
    <mergeCell ref="A84:J84"/>
    <mergeCell ref="A85:J85"/>
    <mergeCell ref="A86:J86"/>
    <mergeCell ref="A87:J8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кс-3 №1 КиК-Шелл</vt:lpstr>
      <vt:lpstr>кс-2 №1 КиК-Шелл</vt:lpstr>
      <vt:lpstr>'кс-2 №1 КиК-Шелл'!Заголовки_для_печати</vt:lpstr>
      <vt:lpstr>'кс-2 №1 КиК-Шелл'!Область_печати</vt:lpstr>
      <vt:lpstr>'кс-3 №1 КиК-Шелл'!Область_печати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cp:lastPrinted>2026-01-14T09:27:33Z</cp:lastPrinted>
  <dcterms:created xsi:type="dcterms:W3CDTF">2020-09-30T08:50:27Z</dcterms:created>
  <dcterms:modified xsi:type="dcterms:W3CDTF">2026-01-14T10:14:41Z</dcterms:modified>
</cp:coreProperties>
</file>