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кс-2\февраль 26г\"/>
    </mc:Choice>
  </mc:AlternateContent>
  <xr:revisionPtr revIDLastSave="0" documentId="13_ncr:1_{629E0245-EB7A-4EF8-9EB4-36D58A6D10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-3 №2 КиК-Шелл" sheetId="2" r:id="rId1"/>
    <sheet name="кс-2 №2 КиК-Шелл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1" hidden="1">{"konoplin - Личное представление",#N/A,TRUE,"ФинПлан_1кв";"konoplin - Личное представление",#N/A,TRUE,"ФинПлан_2кв"}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1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1" hidden="1">{#N/A,#N/A,TRUE,"Лист1";#N/A,#N/A,TRUE,"Лист2";#N/A,#N/A,TRUE,"Лист3"}</definedName>
    <definedName name="ваавпапа" localSheetId="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1" hidden="1">{#N/A,#N/A,TRUE,"Лист1";#N/A,#N/A,TRUE,"Лист2";#N/A,#N/A,TRUE,"Лист3"}</definedName>
    <definedName name="веввве" localSheetId="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1" hidden="1">{#N/A,#N/A,TRUE,"Лист1";#N/A,#N/A,TRUE,"Лист2";#N/A,#N/A,TRUE,"Лист3"}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1" hidden="1">{#N/A,#N/A,TRUE,"Лист1";#N/A,#N/A,TRUE,"Лист2";#N/A,#N/A,TRUE,"Лист3"}</definedName>
    <definedName name="длва" localSheetId="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1" hidden="1">{#N/A,#N/A,TRUE,"Лист1";#N/A,#N/A,TRUE,"Лист2";#N/A,#N/A,TRUE,"Лист3"}</definedName>
    <definedName name="еее" localSheetId="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1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1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1">'кс-2 №2 КиК-Шелл'!$30:$30</definedName>
    <definedName name="Затраты_на_дирекцию" localSheetId="1">#REF!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1" hidden="1">{#N/A,#N/A,TRUE,"Лист1";#N/A,#N/A,TRUE,"Лист2";#N/A,#N/A,TRUE,"Лист3"}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1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1" hidden="1">{#N/A,#N/A,TRUE,"Лист1";#N/A,#N/A,TRUE,"Лист2";#N/A,#N/A,TRUE,"Лист3"}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1">#REF!</definedName>
    <definedName name="кп" localSheetId="0">#REF!</definedName>
    <definedName name="кп">#REF!</definedName>
    <definedName name="Курс">[13]Коэфф1.!$E$23</definedName>
    <definedName name="л1" localSheetId="1">#REF!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1">'кс-2 №2 КиК-Шелл'!$A$1:$P$89</definedName>
    <definedName name="_xlnm.Print_Area" localSheetId="0">'кс-3 №2 КиК-Шелл'!$A$1:$F$54</definedName>
    <definedName name="Объект">[10]Настройки!$B$1</definedName>
    <definedName name="Оксана">[14]Материалы!$A$8:$I$111</definedName>
    <definedName name="олеся" localSheetId="1">#REF!</definedName>
    <definedName name="олеся" localSheetId="0">#REF!</definedName>
    <definedName name="олеся">#REF!</definedName>
    <definedName name="оооо">[15]Настройка!$A$3:$A$52</definedName>
    <definedName name="п" localSheetId="1">#REF!</definedName>
    <definedName name="п" localSheetId="0">#REF!</definedName>
    <definedName name="п">#REF!</definedName>
    <definedName name="П3.2" localSheetId="1" hidden="1">{#N/A,#N/A,TRUE,"Лист1";#N/A,#N/A,TRUE,"Лист2";#N/A,#N/A,TRUE,"Лист3"}</definedName>
    <definedName name="П3.2" localSheetId="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1" hidden="1">{"konoplin - Личное представление",#N/A,TRUE,"ФинПлан_1кв";"konoplin - Личное представление",#N/A,TRUE,"ФинПлан_2кв"}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1" hidden="1">{#N/A,#N/A,TRUE,"Лист1";#N/A,#N/A,TRUE,"Лист2";#N/A,#N/A,TRUE,"Лист3"}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1" hidden="1">{#N/A,#N/A,TRUE,"Лист1";#N/A,#N/A,TRUE,"Лист2";#N/A,#N/A,TRUE,"Лист3"}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1">#REF!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1">#REF!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1" hidden="1">{#N/A,#N/A,TRUE,"Лист1";#N/A,#N/A,TRUE,"Лист2";#N/A,#N/A,TRUE,"Лист3"}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1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1" hidden="1">{"konoplin - Личное представление",#N/A,TRUE,"ФинПлан_1кв";"konoplin - Личное представление",#N/A,TRUE,"ФинПлан_2кв"}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1" hidden="1">{#N/A,#N/A,TRUE,"Лист1";#N/A,#N/A,TRUE,"Лист2";#N/A,#N/A,TRUE,"Лист3"}</definedName>
    <definedName name="ывавап" localSheetId="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1">#REF!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iterateDelta="1E-4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" l="1"/>
  <c r="I31" i="2"/>
  <c r="L31" i="2" s="1"/>
  <c r="K79" i="3"/>
  <c r="K80" i="3" s="1"/>
  <c r="Q32" i="3"/>
  <c r="D31" i="2" l="1"/>
  <c r="E31" i="2"/>
  <c r="F31" i="2"/>
  <c r="I15" i="2"/>
  <c r="H34" i="2"/>
  <c r="H35" i="2" l="1"/>
  <c r="H33" i="2" s="1"/>
  <c r="L36" i="2"/>
  <c r="F36" i="2"/>
  <c r="E36" i="2" s="1"/>
  <c r="D36" i="2" s="1"/>
  <c r="D22" i="2"/>
  <c r="L35" i="2" l="1"/>
  <c r="E35" i="2" s="1"/>
  <c r="D35" i="2" s="1"/>
  <c r="L33" i="2"/>
  <c r="L34" i="2"/>
  <c r="E34" i="2" s="1"/>
  <c r="F35" i="2" l="1"/>
  <c r="E33" i="2"/>
  <c r="F34" i="2"/>
  <c r="D34" i="2"/>
  <c r="E29" i="2" l="1"/>
  <c r="F33" i="2"/>
  <c r="D33" i="2"/>
  <c r="D29" i="2" s="1"/>
  <c r="F37" i="2" l="1"/>
  <c r="F38" i="2" s="1"/>
  <c r="F29" i="2"/>
  <c r="F39" i="2" l="1"/>
  <c r="G40" i="2" s="1"/>
  <c r="F41" i="2" l="1"/>
  <c r="F40" i="2"/>
  <c r="F42" i="2" l="1"/>
</calcChain>
</file>

<file path=xl/sharedStrings.xml><?xml version="1.0" encoding="utf-8"?>
<sst xmlns="http://schemas.openxmlformats.org/spreadsheetml/2006/main" count="339" uniqueCount="173">
  <si>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</si>
  <si>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</si>
  <si>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</si>
  <si>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</si>
  <si>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</si>
  <si>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</si>
  <si>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</si>
  <si>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</si>
  <si>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</si>
  <si>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</si>
  <si>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</si>
  <si>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</si>
  <si>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</si>
  <si>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</si>
  <si>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</si>
  <si>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</si>
  <si>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</si>
  <si>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</si>
  <si>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</si>
  <si>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</si>
  <si>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</si>
  <si>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</si>
  <si>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</si>
  <si>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</si>
  <si>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</si>
  <si>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</si>
  <si>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</si>
  <si>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</si>
  <si>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</si>
  <si>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</si>
  <si>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</si>
  <si>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</si>
  <si>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</si>
  <si>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</si>
  <si>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</si>
  <si>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</si>
  <si>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</si>
  <si>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</si>
  <si>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</si>
  <si>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</si>
  <si>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</si>
  <si>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</si>
  <si>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</si>
  <si>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</si>
  <si>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</si>
  <si>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</si>
  <si>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ИНДЕКС К ПОЗИЦИИ: 1 Индексы пересчета в т.у.ц. по статьям затрат СМР/ПНР ОЗП=29,1; ЭМ=11,55; ЗПМ=29,1; МАТ=8,66</t>
  </si>
  <si>
    <t>т</t>
  </si>
  <si>
    <t>2</t>
  </si>
  <si>
    <t>3
*</t>
  </si>
  <si>
    <t>Прайс</t>
  </si>
  <si>
    <t>Металлоконструкции 39.00.00.000 СБ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</si>
  <si>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</si>
  <si>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</si>
  <si>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</si>
  <si>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</si>
  <si>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</si>
  <si>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</si>
  <si>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</si>
  <si>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5
*</t>
  </si>
  <si>
    <t>Раздел 3. Балки и прогоны покрытия</t>
  </si>
  <si>
    <t>5</t>
  </si>
  <si>
    <t>6</t>
  </si>
  <si>
    <t>7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</si>
  <si>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</si>
  <si>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</si>
  <si>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</si>
  <si>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</si>
  <si>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</si>
  <si>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</si>
  <si>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</si>
  <si>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</si>
  <si>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</si>
  <si>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</si>
  <si>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</si>
  <si>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</si>
  <si>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</si>
  <si>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</si>
  <si>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</si>
  <si>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</si>
  <si>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</si>
  <si>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</si>
  <si>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</si>
  <si>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</si>
  <si>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</si>
  <si>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Дополнительное соглашение</t>
  </si>
  <si>
    <t>18.12.2025г.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</si>
  <si>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</si>
  <si>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</si>
  <si>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Сдал:</t>
  </si>
  <si>
    <t>М.П.</t>
  </si>
  <si>
    <t>подпись</t>
  </si>
  <si>
    <t>Принял:</t>
  </si>
  <si>
    <t xml:space="preserve">Генеральный директор ООО "КиКГЕОСТРОЙ" </t>
  </si>
  <si>
    <t>Ю.Ф. Кесслер</t>
  </si>
  <si>
    <t>Е.А.Бусел</t>
  </si>
  <si>
    <t>Субподрядчик</t>
  </si>
  <si>
    <t>Генеральный директор ООО "ШЕЛЛРОКК"</t>
  </si>
  <si>
    <t>Унифицированная форма № КС-3</t>
  </si>
  <si>
    <t>Утверждена госпостановл.Госкомстата России</t>
  </si>
  <si>
    <t>от 11.1199 № 100</t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</si>
  <si>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</si>
  <si>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</si>
  <si>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</si>
  <si>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</si>
  <si>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</si>
  <si>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</si>
  <si>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</si>
  <si>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</si>
  <si>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</si>
  <si>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</si>
  <si>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</si>
  <si>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</si>
  <si>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</si>
  <si>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ИТОГО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</si>
  <si>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</si>
  <si>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</si>
  <si>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</si>
  <si>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</si>
  <si>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</si>
  <si>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</si>
  <si>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</si>
  <si>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</si>
  <si>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</si>
  <si>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Итого к оплате с НДС</t>
  </si>
  <si>
    <t>Гарантийное удержание 10%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</si>
  <si>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</si>
  <si>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</si>
  <si>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</si>
  <si>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</si>
  <si>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</si>
  <si>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Подрядчик:</t>
  </si>
  <si>
    <t xml:space="preserve">Субподрядчик: </t>
  </si>
  <si>
    <t>/Е.А.Бусел/</t>
  </si>
  <si>
    <t xml:space="preserve"> /Ю.Ф. Кесслер  /</t>
  </si>
  <si>
    <r>
      <t>Генеральный директор                                                      ООО "ШЕЛЛРОКК"</t>
    </r>
    <r>
      <rPr>
        <sz val="9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</si>
  <si>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t xml:space="preserve"> ЕТУ/314-25/104-П</t>
  </si>
  <si>
    <t xml:space="preserve">  Итого, с понижающим договорным коэффициентом - 0,89 </t>
  </si>
  <si>
    <t>аванс</t>
  </si>
  <si>
    <t>Договор (ст-ть р-т без учета компес.)</t>
  </si>
  <si>
    <t>Зачет аванса 30,66%</t>
  </si>
  <si>
    <t>05.05.2025 г.</t>
  </si>
  <si>
    <t>26.01.2026г.</t>
  </si>
  <si>
    <t>АКТ за Февраль 2026г.</t>
  </si>
  <si>
    <t>13.02.2026</t>
  </si>
  <si>
    <t>20.12.2025</t>
  </si>
  <si>
    <t>13,133
449,15</t>
  </si>
  <si>
    <t>2,4265
82,99</t>
  </si>
  <si>
    <t>Объем=93,95*1,04*0,35</t>
  </si>
  <si>
    <t>20,9875
911,07</t>
  </si>
  <si>
    <t>2,9555
128,3</t>
  </si>
  <si>
    <t>Объем=119,26*1,04*0,35</t>
  </si>
  <si>
    <t>20,9875
736,24</t>
  </si>
  <si>
    <t>2,9555
103,68</t>
  </si>
  <si>
    <t>Объем=96,37*1,04*0,35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</si>
  <si>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</si>
  <si>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</si>
  <si>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</si>
  <si>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</si>
  <si>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</si>
  <si>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</si>
  <si>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</si>
  <si>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</si>
  <si>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</si>
  <si>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</si>
  <si>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</si>
  <si>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</si>
  <si>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</si>
  <si>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</si>
  <si>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>КС2 №2 от 13.02.2026</t>
  </si>
  <si>
    <t>НДС 22%</t>
  </si>
  <si>
    <r>
      <rPr>
        <b/>
        <sz val="12"/>
        <color theme="1"/>
        <rFont val="Times New Roman"/>
        <family val="1"/>
        <charset val="204"/>
      </rPr>
      <t>Подрядчик: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ООО «КиКГЕОСТРОЙ»</t>
    </r>
    <r>
      <rPr>
        <sz val="12"/>
        <color theme="1"/>
        <rFont val="Times New Roman"/>
        <family val="1"/>
        <charset val="204"/>
      </rPr>
      <t>; 109004, г. Москва, ул. Земляной Вал, д.65, кв.59; +7 (495) 915-24-71</t>
    </r>
  </si>
  <si>
    <r>
      <rPr>
        <b/>
        <sz val="12"/>
        <color theme="1"/>
        <rFont val="Times New Roman"/>
        <family val="1"/>
        <charset val="204"/>
      </rPr>
      <t>Субподрядчик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ООО «ШЕЛЛРОКК»</t>
    </r>
    <r>
      <rPr>
        <sz val="12"/>
        <color theme="1"/>
        <rFont val="Times New Roman"/>
        <family val="1"/>
        <charset val="204"/>
      </rPr>
      <t>; 117535, г.Москва, вн.тер.г. Муниципальный округ Чертаново Южное, проезд 3-ий Дорожный, д.6, к.2, кв.54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</si>
</sst>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"/>
  </numFmts>
  <fonts count="4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  <font>
      <sz val="8"/>
      <color theme="1"/>
      <name val="Arial Cyr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14" fillId="0" borderId="0"/>
    <xf numFmtId="0" fontId="16" fillId="0" borderId="0"/>
    <xf numFmtId="165" fontId="23" fillId="0" borderId="0" applyFill="0" applyBorder="0" applyProtection="0"/>
    <xf numFmtId="0" fontId="14" fillId="0" borderId="0"/>
    <xf numFmtId="167" fontId="14" fillId="0" borderId="0" applyFont="0" applyFill="0" applyBorder="0" applyAlignment="0" applyProtection="0"/>
  </cellStyleXfs>
  <cellXfs count="269">
    <xf numFmtId="0" fontId="0" fillId="0" borderId="0" xfId="0"/>
    <xf numFmtId="4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1" applyNumberFormat="1" applyFont="1"/>
    <xf numFmtId="49" fontId="5" fillId="0" borderId="0" xfId="1" applyNumberFormat="1" applyFont="1" applyAlignment="1">
      <alignment vertical="center"/>
    </xf>
    <xf numFmtId="0" fontId="4" fillId="0" borderId="0" xfId="1"/>
    <xf numFmtId="49" fontId="5" fillId="0" borderId="0" xfId="1" applyNumberFormat="1" applyFont="1" applyAlignment="1">
      <alignment horizontal="right" vertical="center"/>
    </xf>
    <xf numFmtId="49" fontId="5" fillId="0" borderId="0" xfId="1" applyNumberFormat="1" applyFont="1" applyAlignment="1">
      <alignment horizontal="left" vertical="center" wrapText="1"/>
    </xf>
    <xf numFmtId="49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49" fontId="9" fillId="0" borderId="0" xfId="0" applyNumberFormat="1" applyFont="1"/>
    <xf numFmtId="49" fontId="9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right" vertical="center"/>
    </xf>
    <xf numFmtId="49" fontId="5" fillId="0" borderId="0" xfId="2" applyNumberFormat="1" applyFont="1" applyAlignment="1">
      <alignment vertical="center"/>
    </xf>
    <xf numFmtId="49" fontId="12" fillId="0" borderId="0" xfId="2" applyNumberFormat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wrapText="1"/>
    </xf>
    <xf numFmtId="0" fontId="9" fillId="0" borderId="0" xfId="0" applyFont="1"/>
    <xf numFmtId="49" fontId="11" fillId="0" borderId="0" xfId="2" applyNumberFormat="1" applyFont="1" applyAlignment="1">
      <alignment horizontal="left" vertical="top"/>
    </xf>
    <xf numFmtId="0" fontId="11" fillId="0" borderId="0" xfId="2" applyFont="1" applyAlignment="1">
      <alignment horizontal="left" vertical="top"/>
    </xf>
    <xf numFmtId="49" fontId="5" fillId="0" borderId="0" xfId="2" applyNumberFormat="1" applyFont="1" applyAlignment="1">
      <alignment vertical="top"/>
    </xf>
    <xf numFmtId="49" fontId="5" fillId="0" borderId="0" xfId="2" applyNumberFormat="1" applyFont="1" applyAlignment="1">
      <alignment horizontal="center" vertical="top"/>
    </xf>
    <xf numFmtId="0" fontId="11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/>
    <xf numFmtId="0" fontId="12" fillId="0" borderId="0" xfId="2" applyFont="1"/>
    <xf numFmtId="0" fontId="11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1" fillId="0" borderId="0" xfId="2" applyFont="1"/>
    <xf numFmtId="0" fontId="13" fillId="0" borderId="0" xfId="2" applyFont="1"/>
    <xf numFmtId="0" fontId="11" fillId="0" borderId="0" xfId="2" applyFont="1" applyAlignment="1">
      <alignment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center" vertical="top"/>
    </xf>
    <xf numFmtId="0" fontId="15" fillId="0" borderId="0" xfId="3" applyFont="1"/>
    <xf numFmtId="0" fontId="15" fillId="0" borderId="0" xfId="3" applyFont="1" applyAlignment="1">
      <alignment horizontal="center" vertical="center"/>
    </xf>
    <xf numFmtId="0" fontId="18" fillId="0" borderId="0" xfId="4" applyFont="1"/>
    <xf numFmtId="0" fontId="17" fillId="0" borderId="0" xfId="4" applyFont="1" applyAlignment="1">
      <alignment horizontal="right"/>
    </xf>
    <xf numFmtId="0" fontId="17" fillId="0" borderId="14" xfId="4" applyFont="1" applyBorder="1" applyAlignment="1">
      <alignment horizontal="center"/>
    </xf>
    <xf numFmtId="0" fontId="17" fillId="0" borderId="14" xfId="4" applyFont="1" applyBorder="1" applyAlignment="1">
      <alignment horizontal="center" wrapText="1"/>
    </xf>
    <xf numFmtId="0" fontId="17" fillId="0" borderId="14" xfId="4" applyFont="1" applyBorder="1"/>
    <xf numFmtId="0" fontId="17" fillId="0" borderId="0" xfId="4" applyFont="1" applyAlignment="1">
      <alignment horizontal="right" vertical="top"/>
    </xf>
    <xf numFmtId="0" fontId="18" fillId="0" borderId="0" xfId="4" applyFont="1" applyAlignment="1">
      <alignment horizontal="right"/>
    </xf>
    <xf numFmtId="0" fontId="17" fillId="0" borderId="0" xfId="4" applyFont="1" applyAlignment="1">
      <alignment horizontal="center" wrapText="1"/>
    </xf>
    <xf numFmtId="0" fontId="17" fillId="0" borderId="0" xfId="4" applyFont="1"/>
    <xf numFmtId="0" fontId="20" fillId="0" borderId="15" xfId="4" applyFont="1" applyBorder="1" applyAlignment="1">
      <alignment horizontal="center"/>
    </xf>
    <xf numFmtId="14" fontId="22" fillId="0" borderId="16" xfId="4" applyNumberFormat="1" applyFont="1" applyBorder="1" applyAlignment="1">
      <alignment horizontal="center"/>
    </xf>
    <xf numFmtId="0" fontId="20" fillId="0" borderId="0" xfId="4" applyFont="1" applyAlignment="1">
      <alignment wrapText="1"/>
    </xf>
    <xf numFmtId="0" fontId="20" fillId="0" borderId="16" xfId="4" applyFont="1" applyBorder="1" applyAlignment="1">
      <alignment horizontal="center"/>
    </xf>
    <xf numFmtId="14" fontId="22" fillId="2" borderId="16" xfId="4" applyNumberFormat="1" applyFont="1" applyFill="1" applyBorder="1" applyAlignment="1">
      <alignment horizontal="center"/>
    </xf>
    <xf numFmtId="0" fontId="20" fillId="0" borderId="17" xfId="4" applyFont="1" applyBorder="1" applyAlignment="1">
      <alignment horizontal="center"/>
    </xf>
    <xf numFmtId="0" fontId="20" fillId="0" borderId="16" xfId="4" applyFont="1" applyBorder="1"/>
    <xf numFmtId="0" fontId="20" fillId="0" borderId="0" xfId="4" applyFont="1"/>
    <xf numFmtId="166" fontId="15" fillId="0" borderId="0" xfId="5" applyNumberFormat="1" applyFont="1" applyFill="1" applyBorder="1" applyAlignment="1" applyProtection="1">
      <alignment horizontal="center" vertical="center"/>
    </xf>
    <xf numFmtId="0" fontId="18" fillId="0" borderId="0" xfId="4" applyFont="1" applyAlignment="1">
      <alignment horizontal="center" vertical="center"/>
    </xf>
    <xf numFmtId="0" fontId="14" fillId="0" borderId="0" xfId="3"/>
    <xf numFmtId="0" fontId="20" fillId="0" borderId="14" xfId="4" applyFont="1" applyBorder="1" applyAlignment="1">
      <alignment horizontal="center"/>
    </xf>
    <xf numFmtId="49" fontId="18" fillId="0" borderId="16" xfId="3" applyNumberFormat="1" applyFont="1" applyBorder="1" applyAlignment="1">
      <alignment horizontal="center"/>
    </xf>
    <xf numFmtId="14" fontId="18" fillId="0" borderId="16" xfId="4" applyNumberFormat="1" applyFont="1" applyBorder="1" applyAlignment="1">
      <alignment horizontal="center"/>
    </xf>
    <xf numFmtId="49" fontId="18" fillId="2" borderId="16" xfId="3" applyNumberFormat="1" applyFont="1" applyFill="1" applyBorder="1" applyAlignment="1">
      <alignment horizontal="center"/>
    </xf>
    <xf numFmtId="0" fontId="17" fillId="0" borderId="18" xfId="4" applyFont="1" applyBorder="1" applyAlignment="1">
      <alignment horizontal="center" vertical="center" wrapText="1"/>
    </xf>
    <xf numFmtId="0" fontId="17" fillId="0" borderId="16" xfId="4" applyFont="1" applyBorder="1" applyAlignment="1">
      <alignment vertical="center" wrapText="1"/>
    </xf>
    <xf numFmtId="0" fontId="17" fillId="0" borderId="16" xfId="4" applyFont="1" applyBorder="1" applyAlignment="1">
      <alignment horizontal="center" vertical="center" wrapText="1"/>
    </xf>
    <xf numFmtId="0" fontId="25" fillId="0" borderId="0" xfId="4" applyFont="1" applyAlignment="1">
      <alignment horizontal="center" vertical="center" wrapText="1"/>
    </xf>
    <xf numFmtId="0" fontId="25" fillId="0" borderId="16" xfId="4" applyFont="1" applyBorder="1" applyAlignment="1">
      <alignment horizontal="center" vertical="center" wrapText="1"/>
    </xf>
    <xf numFmtId="0" fontId="17" fillId="0" borderId="16" xfId="4" applyFont="1" applyBorder="1" applyAlignment="1">
      <alignment horizontal="center"/>
    </xf>
    <xf numFmtId="0" fontId="17" fillId="0" borderId="18" xfId="4" applyFont="1" applyBorder="1" applyAlignment="1">
      <alignment horizontal="center"/>
    </xf>
    <xf numFmtId="0" fontId="15" fillId="0" borderId="16" xfId="3" applyFont="1" applyBorder="1" applyAlignment="1">
      <alignment horizontal="center" vertical="center"/>
    </xf>
    <xf numFmtId="0" fontId="19" fillId="0" borderId="16" xfId="4" applyFont="1" applyBorder="1" applyAlignment="1">
      <alignment horizontal="left" wrapText="1"/>
    </xf>
    <xf numFmtId="166" fontId="19" fillId="0" borderId="18" xfId="5" applyNumberFormat="1" applyFont="1" applyFill="1" applyBorder="1" applyAlignment="1" applyProtection="1">
      <alignment vertical="center"/>
    </xf>
    <xf numFmtId="166" fontId="19" fillId="0" borderId="16" xfId="5" applyNumberFormat="1" applyFont="1" applyFill="1" applyBorder="1" applyAlignment="1" applyProtection="1">
      <alignment vertical="center"/>
    </xf>
    <xf numFmtId="166" fontId="19" fillId="0" borderId="16" xfId="5" applyNumberFormat="1" applyFont="1" applyFill="1" applyBorder="1" applyAlignment="1" applyProtection="1">
      <alignment horizontal="center" vertical="center"/>
    </xf>
    <xf numFmtId="4" fontId="19" fillId="0" borderId="16" xfId="5" applyNumberFormat="1" applyFont="1" applyFill="1" applyBorder="1" applyAlignment="1" applyProtection="1">
      <alignment horizontal="right" vertical="center"/>
    </xf>
    <xf numFmtId="4" fontId="15" fillId="0" borderId="0" xfId="3" applyNumberFormat="1" applyFont="1" applyAlignment="1">
      <alignment horizontal="center" vertical="center"/>
    </xf>
    <xf numFmtId="4" fontId="15" fillId="0" borderId="16" xfId="3" applyNumberFormat="1" applyFont="1" applyBorder="1" applyAlignment="1">
      <alignment horizontal="center" vertical="center"/>
    </xf>
    <xf numFmtId="0" fontId="19" fillId="0" borderId="16" xfId="4" applyFont="1" applyBorder="1" applyAlignment="1">
      <alignment horizontal="left"/>
    </xf>
    <xf numFmtId="0" fontId="19" fillId="0" borderId="18" xfId="4" applyFont="1" applyBorder="1"/>
    <xf numFmtId="0" fontId="19" fillId="0" borderId="16" xfId="4" applyFont="1" applyBorder="1"/>
    <xf numFmtId="0" fontId="19" fillId="0" borderId="16" xfId="4" applyFont="1" applyBorder="1" applyAlignment="1">
      <alignment horizontal="center"/>
    </xf>
    <xf numFmtId="4" fontId="19" fillId="0" borderId="16" xfId="4" applyNumberFormat="1" applyFont="1" applyBorder="1" applyAlignment="1">
      <alignment horizontal="center"/>
    </xf>
    <xf numFmtId="0" fontId="20" fillId="0" borderId="16" xfId="4" applyFont="1" applyBorder="1" applyAlignment="1">
      <alignment horizontal="center" vertical="center"/>
    </xf>
    <xf numFmtId="166" fontId="21" fillId="0" borderId="18" xfId="5" applyNumberFormat="1" applyFont="1" applyFill="1" applyBorder="1" applyAlignment="1" applyProtection="1">
      <alignment vertical="center"/>
    </xf>
    <xf numFmtId="166" fontId="21" fillId="0" borderId="16" xfId="5" applyNumberFormat="1" applyFont="1" applyFill="1" applyBorder="1" applyAlignment="1" applyProtection="1">
      <alignment vertical="center"/>
    </xf>
    <xf numFmtId="166" fontId="21" fillId="0" borderId="16" xfId="5" applyNumberFormat="1" applyFont="1" applyFill="1" applyBorder="1" applyAlignment="1" applyProtection="1">
      <alignment horizontal="center" vertical="center"/>
    </xf>
    <xf numFmtId="4" fontId="21" fillId="0" borderId="16" xfId="5" applyNumberFormat="1" applyFont="1" applyFill="1" applyBorder="1" applyAlignment="1" applyProtection="1">
      <alignment horizontal="right" vertical="center"/>
    </xf>
    <xf numFmtId="4" fontId="26" fillId="0" borderId="16" xfId="3" applyNumberFormat="1" applyFont="1" applyBorder="1" applyAlignment="1">
      <alignment horizontal="center" vertical="center"/>
    </xf>
    <xf numFmtId="0" fontId="27" fillId="0" borderId="16" xfId="4" applyFont="1" applyBorder="1" applyAlignment="1">
      <alignment wrapText="1"/>
    </xf>
    <xf numFmtId="0" fontId="21" fillId="0" borderId="18" xfId="4" applyFont="1" applyBorder="1" applyAlignment="1">
      <alignment vertical="center" wrapText="1"/>
    </xf>
    <xf numFmtId="0" fontId="21" fillId="0" borderId="16" xfId="4" applyFont="1" applyBorder="1" applyAlignment="1">
      <alignment vertical="center" wrapText="1"/>
    </xf>
    <xf numFmtId="0" fontId="27" fillId="0" borderId="16" xfId="4" applyFont="1" applyBorder="1" applyAlignment="1">
      <alignment vertical="center" wrapText="1"/>
    </xf>
    <xf numFmtId="166" fontId="20" fillId="0" borderId="18" xfId="5" applyNumberFormat="1" applyFont="1" applyFill="1" applyBorder="1" applyAlignment="1" applyProtection="1">
      <alignment vertical="center"/>
    </xf>
    <xf numFmtId="166" fontId="20" fillId="0" borderId="16" xfId="5" applyNumberFormat="1" applyFont="1" applyFill="1" applyBorder="1" applyAlignment="1" applyProtection="1">
      <alignment vertical="center"/>
    </xf>
    <xf numFmtId="166" fontId="20" fillId="0" borderId="16" xfId="5" applyNumberFormat="1" applyFont="1" applyFill="1" applyBorder="1" applyAlignment="1" applyProtection="1">
      <alignment horizontal="center" vertical="center"/>
    </xf>
    <xf numFmtId="4" fontId="20" fillId="0" borderId="16" xfId="5" applyNumberFormat="1" applyFont="1" applyFill="1" applyBorder="1" applyAlignment="1" applyProtection="1">
      <alignment horizontal="right" vertical="center"/>
    </xf>
    <xf numFmtId="4" fontId="28" fillId="3" borderId="16" xfId="3" applyNumberFormat="1" applyFont="1" applyFill="1" applyBorder="1" applyAlignment="1">
      <alignment horizontal="center" vertical="center"/>
    </xf>
    <xf numFmtId="4" fontId="28" fillId="4" borderId="16" xfId="3" applyNumberFormat="1" applyFont="1" applyFill="1" applyBorder="1" applyAlignment="1">
      <alignment horizontal="center" vertical="center"/>
    </xf>
    <xf numFmtId="4" fontId="28" fillId="0" borderId="16" xfId="3" applyNumberFormat="1" applyFont="1" applyBorder="1" applyAlignment="1">
      <alignment horizontal="center" vertical="center"/>
    </xf>
    <xf numFmtId="166" fontId="29" fillId="0" borderId="18" xfId="5" applyNumberFormat="1" applyFont="1" applyFill="1" applyBorder="1" applyAlignment="1" applyProtection="1">
      <alignment vertical="center"/>
    </xf>
    <xf numFmtId="166" fontId="29" fillId="0" borderId="16" xfId="5" applyNumberFormat="1" applyFont="1" applyFill="1" applyBorder="1" applyAlignment="1" applyProtection="1">
      <alignment vertical="center"/>
    </xf>
    <xf numFmtId="166" fontId="29" fillId="0" borderId="16" xfId="5" applyNumberFormat="1" applyFont="1" applyFill="1" applyBorder="1" applyAlignment="1" applyProtection="1">
      <alignment horizontal="center" vertical="center"/>
    </xf>
    <xf numFmtId="4" fontId="29" fillId="0" borderId="16" xfId="5" applyNumberFormat="1" applyFont="1" applyFill="1" applyBorder="1" applyAlignment="1" applyProtection="1">
      <alignment horizontal="right" vertical="center"/>
    </xf>
    <xf numFmtId="4" fontId="30" fillId="0" borderId="16" xfId="3" applyNumberFormat="1" applyFont="1" applyBorder="1" applyAlignment="1">
      <alignment horizontal="center" vertical="center"/>
    </xf>
    <xf numFmtId="4" fontId="31" fillId="0" borderId="16" xfId="3" applyNumberFormat="1" applyFont="1" applyBorder="1" applyAlignment="1">
      <alignment horizontal="center" vertical="center"/>
    </xf>
    <xf numFmtId="0" fontId="19" fillId="0" borderId="0" xfId="4" applyFont="1" applyAlignment="1">
      <alignment horizontal="center"/>
    </xf>
    <xf numFmtId="0" fontId="32" fillId="0" borderId="0" xfId="4" applyFont="1" applyAlignment="1">
      <alignment horizontal="left"/>
    </xf>
    <xf numFmtId="0" fontId="19" fillId="0" borderId="0" xfId="4" applyFont="1"/>
    <xf numFmtId="166" fontId="19" fillId="0" borderId="0" xfId="5" applyNumberFormat="1" applyFont="1" applyFill="1" applyBorder="1" applyAlignment="1" applyProtection="1">
      <alignment horizontal="center" vertical="center"/>
    </xf>
    <xf numFmtId="0" fontId="19" fillId="0" borderId="0" xfId="4" applyFont="1" applyAlignment="1">
      <alignment horizontal="right"/>
    </xf>
    <xf numFmtId="4" fontId="15" fillId="0" borderId="0" xfId="3" applyNumberFormat="1" applyFont="1"/>
    <xf numFmtId="0" fontId="19" fillId="0" borderId="0" xfId="4" applyFont="1" applyAlignment="1">
      <alignment horizontal="left"/>
    </xf>
    <xf numFmtId="4" fontId="17" fillId="0" borderId="16" xfId="5" applyNumberFormat="1" applyFont="1" applyFill="1" applyBorder="1" applyAlignment="1" applyProtection="1">
      <alignment horizontal="right" vertical="center"/>
    </xf>
    <xf numFmtId="4" fontId="15" fillId="0" borderId="8" xfId="3" applyNumberFormat="1" applyFont="1" applyBorder="1" applyAlignment="1">
      <alignment horizontal="center" vertical="center"/>
    </xf>
    <xf numFmtId="4" fontId="15" fillId="0" borderId="0" xfId="3" applyNumberFormat="1" applyFont="1" applyAlignment="1">
      <alignment vertical="center"/>
    </xf>
    <xf numFmtId="0" fontId="15" fillId="0" borderId="0" xfId="3" applyFont="1" applyAlignment="1">
      <alignment vertical="center"/>
    </xf>
    <xf numFmtId="0" fontId="21" fillId="0" borderId="0" xfId="4" applyFont="1" applyAlignment="1">
      <alignment horizontal="right"/>
    </xf>
    <xf numFmtId="4" fontId="17" fillId="0" borderId="0" xfId="4" applyNumberFormat="1" applyFont="1"/>
    <xf numFmtId="0" fontId="1" fillId="0" borderId="0" xfId="6" applyFont="1" applyAlignment="1">
      <alignment wrapText="1"/>
    </xf>
    <xf numFmtId="166" fontId="17" fillId="0" borderId="0" xfId="5" applyNumberFormat="1" applyFont="1" applyFill="1" applyBorder="1" applyAlignment="1" applyProtection="1">
      <alignment horizontal="center" vertical="center"/>
    </xf>
    <xf numFmtId="0" fontId="17" fillId="0" borderId="0" xfId="4" applyFont="1" applyAlignment="1">
      <alignment horizontal="center" vertical="center"/>
    </xf>
    <xf numFmtId="167" fontId="1" fillId="0" borderId="0" xfId="7" applyFont="1" applyFill="1"/>
    <xf numFmtId="166" fontId="17" fillId="0" borderId="0" xfId="5" applyNumberFormat="1" applyFont="1" applyFill="1" applyBorder="1" applyProtection="1"/>
    <xf numFmtId="0" fontId="17" fillId="0" borderId="7" xfId="4" applyFont="1" applyBorder="1"/>
    <xf numFmtId="0" fontId="17" fillId="0" borderId="7" xfId="4" applyFont="1" applyBorder="1" applyAlignment="1">
      <alignment wrapText="1"/>
    </xf>
    <xf numFmtId="0" fontId="17" fillId="0" borderId="7" xfId="4" applyFont="1" applyBorder="1" applyAlignment="1">
      <alignment horizontal="center"/>
    </xf>
    <xf numFmtId="0" fontId="34" fillId="0" borderId="0" xfId="3" applyFont="1" applyAlignment="1">
      <alignment horizontal="center" vertical="center"/>
    </xf>
    <xf numFmtId="0" fontId="1" fillId="0" borderId="0" xfId="6" applyFont="1"/>
    <xf numFmtId="167" fontId="34" fillId="0" borderId="0" xfId="3" applyNumberFormat="1" applyFont="1" applyAlignment="1">
      <alignment horizontal="center" vertical="center"/>
    </xf>
    <xf numFmtId="4" fontId="34" fillId="0" borderId="0" xfId="3" applyNumberFormat="1" applyFont="1"/>
    <xf numFmtId="167" fontId="34" fillId="0" borderId="0" xfId="3" applyNumberFormat="1" applyFont="1"/>
    <xf numFmtId="0" fontId="34" fillId="0" borderId="0" xfId="3" applyFont="1"/>
    <xf numFmtId="0" fontId="33" fillId="0" borderId="0" xfId="4" applyFont="1"/>
    <xf numFmtId="0" fontId="33" fillId="0" borderId="0" xfId="4" applyFont="1" applyAlignment="1">
      <alignment horizontal="center"/>
    </xf>
    <xf numFmtId="0" fontId="33" fillId="0" borderId="0" xfId="4" applyFont="1" applyAlignment="1">
      <alignment horizontal="center" vertical="center"/>
    </xf>
    <xf numFmtId="0" fontId="15" fillId="0" borderId="0" xfId="6" applyFont="1"/>
    <xf numFmtId="0" fontId="17" fillId="2" borderId="7" xfId="4" applyFont="1" applyFill="1" applyBorder="1" applyAlignment="1">
      <alignment wrapText="1"/>
    </xf>
    <xf numFmtId="0" fontId="17" fillId="0" borderId="7" xfId="4" applyFont="1" applyBorder="1" applyAlignment="1">
      <alignment horizontal="center" wrapText="1"/>
    </xf>
    <xf numFmtId="166" fontId="33" fillId="0" borderId="0" xfId="5" applyNumberFormat="1" applyFont="1" applyFill="1" applyBorder="1" applyAlignment="1" applyProtection="1">
      <alignment horizontal="center" vertical="center"/>
    </xf>
    <xf numFmtId="166" fontId="18" fillId="0" borderId="0" xfId="5" applyNumberFormat="1" applyFont="1" applyFill="1" applyBorder="1" applyAlignment="1" applyProtection="1">
      <alignment horizontal="center" vertical="center"/>
    </xf>
    <xf numFmtId="0" fontId="36" fillId="0" borderId="0" xfId="3" applyFont="1" applyAlignment="1">
      <alignment horizontal="center" vertical="center"/>
    </xf>
    <xf numFmtId="0" fontId="36" fillId="0" borderId="0" xfId="3" applyFont="1" applyAlignment="1">
      <alignment horizontal="center" vertical="center" wrapText="1"/>
    </xf>
    <xf numFmtId="4" fontId="36" fillId="0" borderId="0" xfId="3" applyNumberFormat="1" applyFont="1" applyAlignment="1">
      <alignment horizontal="center" vertical="center"/>
    </xf>
    <xf numFmtId="10" fontId="15" fillId="0" borderId="0" xfId="3" applyNumberFormat="1" applyFont="1" applyAlignment="1">
      <alignment horizontal="center" vertical="center"/>
    </xf>
    <xf numFmtId="49" fontId="11" fillId="0" borderId="0" xfId="2" applyNumberFormat="1" applyFont="1" applyAlignment="1">
      <alignment horizontal="left" vertical="center"/>
    </xf>
    <xf numFmtId="49" fontId="5" fillId="0" borderId="10" xfId="1" applyNumberFormat="1" applyFont="1" applyBorder="1" applyAlignment="1">
      <alignment horizontal="center" vertical="center"/>
    </xf>
    <xf numFmtId="0" fontId="18" fillId="0" borderId="18" xfId="4" applyFont="1" applyBorder="1" applyAlignment="1">
      <alignment horizontal="center" vertical="center"/>
    </xf>
    <xf numFmtId="0" fontId="18" fillId="0" borderId="19" xfId="4" applyFont="1" applyBorder="1" applyAlignment="1">
      <alignment horizontal="center" vertical="center"/>
    </xf>
    <xf numFmtId="0" fontId="18" fillId="0" borderId="20" xfId="4" applyFont="1" applyBorder="1" applyAlignment="1">
      <alignment horizontal="center" vertical="center"/>
    </xf>
    <xf numFmtId="0" fontId="33" fillId="0" borderId="5" xfId="4" applyFont="1" applyBorder="1" applyAlignment="1">
      <alignment horizontal="center"/>
    </xf>
    <xf numFmtId="0" fontId="21" fillId="2" borderId="0" xfId="4" applyFont="1" applyFill="1" applyAlignment="1">
      <alignment horizontal="left" wrapText="1"/>
    </xf>
    <xf numFmtId="0" fontId="20" fillId="0" borderId="14" xfId="4" applyFont="1" applyBorder="1" applyAlignment="1">
      <alignment horizontal="center" vertical="center" wrapText="1"/>
    </xf>
    <xf numFmtId="0" fontId="19" fillId="0" borderId="0" xfId="4" applyFont="1" applyAlignment="1">
      <alignment horizontal="center" vertical="center"/>
    </xf>
    <xf numFmtId="0" fontId="24" fillId="0" borderId="0" xfId="4" applyFont="1" applyAlignment="1">
      <alignment horizontal="center" vertical="center"/>
    </xf>
    <xf numFmtId="0" fontId="17" fillId="0" borderId="16" xfId="4" applyFont="1" applyBorder="1" applyAlignment="1">
      <alignment horizontal="center" vertical="center" wrapText="1"/>
    </xf>
    <xf numFmtId="0" fontId="17" fillId="0" borderId="18" xfId="4" applyFont="1" applyBorder="1" applyAlignment="1">
      <alignment horizontal="center" vertical="center" wrapText="1"/>
    </xf>
    <xf numFmtId="0" fontId="17" fillId="0" borderId="19" xfId="4" applyFont="1" applyBorder="1" applyAlignment="1">
      <alignment horizontal="center" vertical="center" wrapText="1"/>
    </xf>
    <xf numFmtId="0" fontId="17" fillId="0" borderId="20" xfId="4" applyFont="1" applyBorder="1" applyAlignment="1">
      <alignment horizontal="center" vertical="center" wrapText="1"/>
    </xf>
    <xf numFmtId="0" fontId="20" fillId="0" borderId="0" xfId="4" applyFont="1" applyAlignment="1">
      <alignment horizontal="left" wrapText="1"/>
    </xf>
    <xf numFmtId="0" fontId="17" fillId="0" borderId="0" xfId="4" applyFont="1" applyAlignment="1">
      <alignment horizontal="right"/>
    </xf>
    <xf numFmtId="0" fontId="17" fillId="0" borderId="0" xfId="4" applyFont="1" applyAlignment="1">
      <alignment horizontal="left" vertical="top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1" fillId="0" borderId="0" xfId="2" applyNumberFormat="1" applyFont="1" applyAlignment="1">
      <alignment horizontal="left" vertical="center"/>
    </xf>
    <xf numFmtId="49" fontId="11" fillId="0" borderId="0" xfId="2" applyNumberFormat="1" applyFont="1" applyAlignment="1">
      <alignment vertical="center" wrapText="1"/>
    </xf>
    <xf numFmtId="49" fontId="5" fillId="0" borderId="7" xfId="2" applyNumberFormat="1" applyFont="1" applyBorder="1" applyAlignment="1">
      <alignment horizontal="center" vertical="center"/>
    </xf>
    <xf numFmtId="49" fontId="5" fillId="0" borderId="0" xfId="2" applyNumberFormat="1" applyFont="1" applyAlignment="1">
      <alignment horizontal="left" vertical="center"/>
    </xf>
    <xf numFmtId="49" fontId="12" fillId="0" borderId="0" xfId="2" applyNumberFormat="1" applyFont="1" applyAlignment="1">
      <alignment horizontal="center" vertical="top"/>
    </xf>
    <xf numFmtId="49" fontId="5" fillId="0" borderId="0" xfId="2" applyNumberFormat="1" applyFont="1" applyAlignment="1">
      <alignment vertical="center" wrapText="1"/>
    </xf>
    <xf numFmtId="49" fontId="5" fillId="0" borderId="18" xfId="1" applyNumberFormat="1" applyFont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37" fillId="0" borderId="18" xfId="0" applyNumberFormat="1" applyFont="1" applyBorder="1" applyAlignment="1">
      <alignment horizontal="center" vertical="center" wrapText="1"/>
    </xf>
    <xf numFmtId="49" fontId="37" fillId="0" borderId="20" xfId="0" applyNumberFormat="1" applyFont="1" applyBorder="1" applyAlignment="1">
      <alignment horizontal="center" vertical="center" wrapText="1"/>
    </xf>
    <xf numFmtId="49" fontId="37" fillId="0" borderId="16" xfId="0" applyNumberFormat="1" applyFont="1" applyBorder="1" applyAlignment="1">
      <alignment horizontal="center" vertical="center" wrapText="1"/>
    </xf>
    <xf numFmtId="49" fontId="37" fillId="0" borderId="11" xfId="0" applyNumberFormat="1" applyFont="1" applyBorder="1" applyAlignment="1">
      <alignment horizontal="center" vertical="center" wrapText="1"/>
    </xf>
    <xf numFmtId="49" fontId="37" fillId="0" borderId="16" xfId="0" applyNumberFormat="1" applyFont="1" applyBorder="1" applyAlignment="1">
      <alignment horizontal="center" vertical="center"/>
    </xf>
    <xf numFmtId="49" fontId="37" fillId="0" borderId="12" xfId="0" applyNumberFormat="1" applyFont="1" applyBorder="1" applyAlignment="1">
      <alignment horizontal="center" vertical="center" wrapText="1"/>
    </xf>
    <xf numFmtId="49" fontId="37" fillId="0" borderId="13" xfId="0" applyNumberFormat="1" applyFont="1" applyBorder="1" applyAlignment="1">
      <alignment horizontal="center" vertical="center" wrapText="1"/>
    </xf>
    <xf numFmtId="49" fontId="38" fillId="0" borderId="16" xfId="0" applyNumberFormat="1" applyFont="1" applyBorder="1" applyAlignment="1">
      <alignment horizontal="center" vertical="center" wrapText="1"/>
    </xf>
    <xf numFmtId="49" fontId="37" fillId="0" borderId="16" xfId="0" applyNumberFormat="1" applyFont="1" applyBorder="1" applyAlignment="1">
      <alignment horizontal="center" vertical="center"/>
    </xf>
    <xf numFmtId="49" fontId="39" fillId="0" borderId="18" xfId="0" applyNumberFormat="1" applyFont="1" applyBorder="1" applyAlignment="1">
      <alignment horizontal="left" vertical="center" wrapText="1"/>
    </xf>
    <xf numFmtId="49" fontId="39" fillId="0" borderId="19" xfId="0" applyNumberFormat="1" applyFont="1" applyBorder="1" applyAlignment="1">
      <alignment horizontal="left" vertical="center" wrapText="1"/>
    </xf>
    <xf numFmtId="49" fontId="39" fillId="0" borderId="20" xfId="0" applyNumberFormat="1" applyFont="1" applyBorder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49" fontId="40" fillId="0" borderId="16" xfId="0" applyNumberFormat="1" applyFont="1" applyBorder="1" applyAlignment="1">
      <alignment horizontal="center" vertical="top" wrapText="1"/>
    </xf>
    <xf numFmtId="49" fontId="40" fillId="0" borderId="16" xfId="0" applyNumberFormat="1" applyFont="1" applyBorder="1" applyAlignment="1">
      <alignment horizontal="left" vertical="top" wrapText="1"/>
    </xf>
    <xf numFmtId="168" fontId="40" fillId="0" borderId="16" xfId="0" applyNumberFormat="1" applyFont="1" applyBorder="1" applyAlignment="1">
      <alignment horizontal="center" vertical="top" wrapText="1"/>
    </xf>
    <xf numFmtId="2" fontId="40" fillId="0" borderId="16" xfId="0" applyNumberFormat="1" applyFont="1" applyBorder="1" applyAlignment="1">
      <alignment horizontal="right" vertical="top" wrapText="1"/>
    </xf>
    <xf numFmtId="0" fontId="40" fillId="0" borderId="16" xfId="0" applyFont="1" applyBorder="1" applyAlignment="1">
      <alignment horizontal="right" vertical="top" wrapText="1"/>
    </xf>
    <xf numFmtId="2" fontId="0" fillId="0" borderId="0" xfId="0" applyNumberFormat="1"/>
    <xf numFmtId="49" fontId="6" fillId="0" borderId="16" xfId="0" applyNumberFormat="1" applyFont="1" applyBorder="1" applyAlignment="1">
      <alignment horizontal="center" vertical="top" wrapText="1"/>
    </xf>
    <xf numFmtId="49" fontId="6" fillId="0" borderId="16" xfId="0" applyNumberFormat="1" applyFont="1" applyBorder="1" applyAlignment="1">
      <alignment horizontal="left" vertical="top" wrapText="1"/>
    </xf>
    <xf numFmtId="49" fontId="6" fillId="0" borderId="16" xfId="0" applyNumberFormat="1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49" fontId="6" fillId="0" borderId="16" xfId="0" applyNumberFormat="1" applyFont="1" applyBorder="1" applyAlignment="1">
      <alignment horizontal="right" vertical="top" wrapText="1"/>
    </xf>
    <xf numFmtId="49" fontId="41" fillId="0" borderId="16" xfId="0" applyNumberFormat="1" applyFont="1" applyBorder="1" applyAlignment="1">
      <alignment horizontal="left" vertical="top" wrapText="1"/>
    </xf>
    <xf numFmtId="2" fontId="40" fillId="0" borderId="16" xfId="0" applyNumberFormat="1" applyFont="1" applyBorder="1" applyAlignment="1">
      <alignment horizontal="center" vertical="top" wrapText="1"/>
    </xf>
    <xf numFmtId="168" fontId="40" fillId="0" borderId="16" xfId="0" applyNumberFormat="1" applyFont="1" applyBorder="1" applyAlignment="1">
      <alignment horizontal="right" vertical="top" wrapText="1"/>
    </xf>
    <xf numFmtId="49" fontId="40" fillId="0" borderId="18" xfId="0" applyNumberFormat="1" applyFont="1" applyBorder="1" applyAlignment="1">
      <alignment horizontal="left" vertical="top" wrapText="1"/>
    </xf>
    <xf numFmtId="49" fontId="40" fillId="0" borderId="19" xfId="0" applyNumberFormat="1" applyFont="1" applyBorder="1" applyAlignment="1">
      <alignment horizontal="left" vertical="top" wrapText="1"/>
    </xf>
    <xf numFmtId="49" fontId="40" fillId="0" borderId="20" xfId="0" applyNumberFormat="1" applyFont="1" applyBorder="1" applyAlignment="1">
      <alignment horizontal="left" vertical="top" wrapText="1"/>
    </xf>
    <xf numFmtId="4" fontId="40" fillId="0" borderId="16" xfId="0" applyNumberFormat="1" applyFont="1" applyBorder="1" applyAlignment="1">
      <alignment horizontal="right" vertical="top" wrapText="1"/>
    </xf>
    <xf numFmtId="0" fontId="40" fillId="0" borderId="0" xfId="0" applyFont="1" applyAlignment="1">
      <alignment horizontal="left" vertical="top" wrapText="1"/>
    </xf>
    <xf numFmtId="49" fontId="6" fillId="0" borderId="18" xfId="0" applyNumberFormat="1" applyFont="1" applyBorder="1" applyAlignment="1">
      <alignment horizontal="left" vertical="top" wrapText="1"/>
    </xf>
    <xf numFmtId="49" fontId="6" fillId="0" borderId="19" xfId="0" applyNumberFormat="1" applyFont="1" applyBorder="1" applyAlignment="1">
      <alignment horizontal="left" vertical="top" wrapText="1"/>
    </xf>
    <xf numFmtId="49" fontId="6" fillId="0" borderId="20" xfId="0" applyNumberFormat="1" applyFont="1" applyBorder="1" applyAlignment="1">
      <alignment horizontal="left" vertical="top" wrapText="1"/>
    </xf>
    <xf numFmtId="4" fontId="6" fillId="0" borderId="16" xfId="0" applyNumberFormat="1" applyFont="1" applyBorder="1" applyAlignment="1">
      <alignment horizontal="right" vertical="top" wrapText="1"/>
    </xf>
    <xf numFmtId="0" fontId="6" fillId="0" borderId="16" xfId="0" applyFont="1" applyBorder="1" applyAlignment="1">
      <alignment horizontal="right" vertical="top" wrapText="1"/>
    </xf>
    <xf numFmtId="2" fontId="6" fillId="0" borderId="16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4" fillId="0" borderId="0" xfId="0" applyFont="1"/>
    <xf numFmtId="0" fontId="40" fillId="0" borderId="0" xfId="0" applyFont="1" applyAlignment="1">
      <alignment horizontal="left"/>
    </xf>
    <xf numFmtId="0" fontId="40" fillId="0" borderId="0" xfId="0" applyFont="1" applyAlignment="1">
      <alignment horizontal="right" vertical="top"/>
    </xf>
    <xf numFmtId="0" fontId="6" fillId="0" borderId="0" xfId="0" applyFont="1" applyAlignment="1">
      <alignment horizontal="right"/>
    </xf>
    <xf numFmtId="0" fontId="40" fillId="0" borderId="0" xfId="0" applyFont="1" applyAlignment="1">
      <alignment horizontal="right"/>
    </xf>
    <xf numFmtId="49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43" fillId="0" borderId="0" xfId="1" applyNumberFormat="1" applyFont="1"/>
    <xf numFmtId="49" fontId="43" fillId="0" borderId="0" xfId="1" applyNumberFormat="1" applyFont="1" applyAlignment="1">
      <alignment vertical="center"/>
    </xf>
    <xf numFmtId="0" fontId="44" fillId="0" borderId="0" xfId="1" applyFont="1"/>
    <xf numFmtId="0" fontId="44" fillId="0" borderId="0" xfId="0" applyFont="1"/>
    <xf numFmtId="49" fontId="43" fillId="0" borderId="0" xfId="1" applyNumberFormat="1" applyFont="1" applyAlignment="1">
      <alignment horizontal="right" vertical="center"/>
    </xf>
    <xf numFmtId="49" fontId="43" fillId="0" borderId="0" xfId="1" applyNumberFormat="1" applyFont="1" applyAlignment="1">
      <alignment horizontal="center" vertical="center"/>
    </xf>
    <xf numFmtId="0" fontId="45" fillId="0" borderId="0" xfId="1" applyFont="1"/>
    <xf numFmtId="0" fontId="45" fillId="0" borderId="0" xfId="0" applyFont="1"/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18" fillId="0" borderId="19" xfId="4" applyFont="1" applyBorder="1" applyAlignment="1">
      <alignment vertical="center"/>
    </xf>
    <xf numFmtId="0" fontId="18" fillId="0" borderId="20" xfId="4" applyFont="1" applyBorder="1" applyAlignment="1">
      <alignment vertical="center"/>
    </xf>
    <xf numFmtId="0" fontId="17" fillId="3" borderId="0" xfId="4" applyFont="1" applyFill="1" applyAlignment="1">
      <alignment horizontal="right"/>
    </xf>
    <xf numFmtId="4" fontId="17" fillId="3" borderId="16" xfId="5" applyNumberFormat="1" applyFont="1" applyFill="1" applyBorder="1" applyAlignment="1" applyProtection="1">
      <alignment horizontal="right" vertical="center"/>
    </xf>
    <xf numFmtId="0" fontId="20" fillId="3" borderId="0" xfId="4" applyFont="1" applyFill="1" applyAlignment="1">
      <alignment horizontal="right"/>
    </xf>
    <xf numFmtId="4" fontId="20" fillId="3" borderId="16" xfId="5" applyNumberFormat="1" applyFont="1" applyFill="1" applyBorder="1" applyAlignment="1" applyProtection="1">
      <alignment horizontal="right" vertical="center"/>
    </xf>
    <xf numFmtId="0" fontId="18" fillId="0" borderId="16" xfId="4" applyFont="1" applyBorder="1" applyAlignment="1">
      <alignment horizontal="center" vertical="center"/>
    </xf>
    <xf numFmtId="0" fontId="17" fillId="0" borderId="21" xfId="4" applyFont="1" applyBorder="1" applyAlignment="1">
      <alignment horizontal="center" vertical="top" wrapText="1"/>
    </xf>
    <xf numFmtId="0" fontId="17" fillId="0" borderId="22" xfId="4" applyFont="1" applyBorder="1"/>
    <xf numFmtId="0" fontId="18" fillId="0" borderId="16" xfId="4" applyFont="1" applyBorder="1"/>
    <xf numFmtId="14" fontId="47" fillId="0" borderId="16" xfId="4" applyNumberFormat="1" applyFont="1" applyBorder="1" applyAlignment="1">
      <alignment horizontal="center"/>
    </xf>
    <xf numFmtId="49" fontId="47" fillId="0" borderId="16" xfId="4" applyNumberFormat="1" applyFont="1" applyBorder="1" applyAlignment="1">
      <alignment horizontal="center"/>
    </xf>
    <xf numFmtId="167" fontId="15" fillId="0" borderId="0" xfId="3" applyNumberFormat="1" applyFont="1" applyAlignment="1">
      <alignment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49" fontId="8" fillId="0" borderId="18" xfId="1" applyNumberFormat="1" applyFont="1" applyBorder="1" applyAlignment="1">
      <alignment horizontal="center" vertical="center"/>
    </xf>
    <xf numFmtId="49" fontId="8" fillId="0" borderId="19" xfId="1" applyNumberFormat="1" applyFont="1" applyBorder="1" applyAlignment="1">
      <alignment horizontal="center" vertical="center"/>
    </xf>
    <xf numFmtId="49" fontId="8" fillId="0" borderId="20" xfId="1" applyNumberFormat="1" applyFont="1" applyBorder="1" applyAlignment="1">
      <alignment horizontal="center" vertical="center"/>
    </xf>
  </cellXfs>
  <cellStyles count="8">
    <cellStyle name="Обычный" xfId="0" builtinId="0"/>
    <cellStyle name="Обычный 2" xfId="3" xr:uid="{D97CA31D-57BC-4019-AD85-C056A257C359}"/>
    <cellStyle name="Обычный 2 2" xfId="4" xr:uid="{D06CE344-8B9E-4257-A253-43DC73548554}"/>
    <cellStyle name="Обычный 2 2 2" xfId="6" xr:uid="{C611C3B3-96D5-4780-8825-83D610A5B886}"/>
    <cellStyle name="Обычный 3" xfId="2" xr:uid="{53FCA5A4-F379-4B53-8CC5-A1393DB3B4B1}"/>
    <cellStyle name="Обычный 4" xfId="1" xr:uid="{FA50A0B6-9655-4814-9E29-C5270736F303}"/>
    <cellStyle name="Финансовый 2" xfId="5" xr:uid="{72612DF8-B237-41D2-AF41-CC8463F20FD3}"/>
    <cellStyle name="Финансовый 3" xfId="7" xr:uid="{D25A78E7-E23D-4BAA-B946-50499476C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99;&#1087;.%20&#8470;2%20&#1086;&#1090;%2013.02.26%20&#1050;&#1043;%20&#8470;3%20&#1076;&#1086;&#1075;.104%20v2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2 "/>
      <sheetName val="кс-2 №2"/>
      <sheetName val="кс-2 &quot;бегунок&quot;"/>
      <sheetName val="кс-6а"/>
      <sheetName val="отчет о дав. 1"/>
      <sheetName val="отчет о дав. 2 "/>
    </sheetNames>
    <sheetDataSet>
      <sheetData sheetId="0">
        <row r="38">
          <cell r="F38">
            <v>9165368.8158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DE14-E2C9-466C-98CD-E0F26B602711}">
  <sheetPr>
    <tabColor rgb="FF92D050"/>
  </sheetPr>
  <dimension ref="A1:IW54"/>
  <sheetViews>
    <sheetView tabSelected="1" view="pageBreakPreview" topLeftCell="A19" zoomScale="90" zoomScaleNormal="100" zoomScaleSheetLayoutView="90" workbookViewId="0">
      <selection activeCell="G39" sqref="G39"/>
    </sheetView>
  </sheetViews>
  <sheetFormatPr defaultColWidth="9.140625" defaultRowHeight="15.75" x14ac:dyDescent="0.25"/>
  <cols>
    <col min="1" max="1" width="7" style="47" customWidth="1"/>
    <col min="2" max="2" width="42.7109375" style="47" customWidth="1"/>
    <col min="3" max="3" width="15.28515625" style="47" customWidth="1"/>
    <col min="4" max="4" width="19" style="47" customWidth="1"/>
    <col min="5" max="5" width="30" style="47" customWidth="1"/>
    <col min="6" max="6" width="24" style="47" customWidth="1"/>
    <col min="7" max="7" width="18.28515625" style="140" customWidth="1"/>
    <col min="8" max="8" width="15.85546875" style="57" customWidth="1"/>
    <col min="9" max="9" width="17.140625" style="57" customWidth="1"/>
    <col min="10" max="12" width="18.28515625" style="57" customWidth="1"/>
    <col min="13" max="13" width="15.85546875" style="39" customWidth="1"/>
    <col min="14" max="14" width="20.7109375" style="39" customWidth="1"/>
    <col min="15" max="15" width="11.7109375" style="39" customWidth="1"/>
    <col min="16" max="16384" width="9.140625" style="39"/>
  </cols>
  <sheetData>
    <row r="1" spans="1:257" x14ac:dyDescent="0.25">
      <c r="A1" s="37"/>
      <c r="B1" s="37"/>
      <c r="C1" s="37"/>
      <c r="D1" s="160" t="s">
        <v>98</v>
      </c>
      <c r="E1" s="160"/>
      <c r="F1" s="160"/>
      <c r="G1" s="38"/>
      <c r="H1" s="38"/>
      <c r="I1" s="38"/>
      <c r="J1" s="38"/>
      <c r="K1" s="38"/>
      <c r="L1" s="38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</row>
    <row r="2" spans="1:257" x14ac:dyDescent="0.25">
      <c r="A2" s="37"/>
      <c r="B2" s="37"/>
      <c r="C2" s="37"/>
      <c r="D2" s="160" t="s">
        <v>99</v>
      </c>
      <c r="E2" s="160"/>
      <c r="F2" s="160"/>
      <c r="G2" s="38"/>
      <c r="H2" s="38"/>
      <c r="I2" s="38"/>
      <c r="J2" s="38"/>
      <c r="K2" s="38"/>
      <c r="L2" s="38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</row>
    <row r="3" spans="1:257" x14ac:dyDescent="0.25">
      <c r="A3" s="37"/>
      <c r="B3" s="37"/>
      <c r="C3" s="37"/>
      <c r="D3" s="160" t="s">
        <v>100</v>
      </c>
      <c r="E3" s="160"/>
      <c r="F3" s="160"/>
      <c r="G3" s="38"/>
      <c r="H3" s="38"/>
      <c r="I3" s="38"/>
      <c r="J3" s="38"/>
      <c r="K3" s="38"/>
      <c r="L3" s="38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</row>
    <row r="5" spans="1:257" x14ac:dyDescent="0.25">
      <c r="A5" s="37"/>
      <c r="B5" s="37"/>
      <c r="C5" s="37"/>
      <c r="D5" s="37"/>
      <c r="E5" s="40" t="s">
        <v>1</v>
      </c>
      <c r="F5" s="41">
        <v>322001</v>
      </c>
      <c r="G5" s="38"/>
      <c r="H5" s="38"/>
      <c r="I5" s="38"/>
      <c r="J5" s="38"/>
      <c r="K5" s="38"/>
      <c r="L5" s="38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</row>
    <row r="6" spans="1:257" ht="24.95" customHeight="1" x14ac:dyDescent="0.25">
      <c r="A6" s="161" t="s">
        <v>171</v>
      </c>
      <c r="B6" s="161"/>
      <c r="C6" s="161"/>
      <c r="D6" s="161"/>
      <c r="E6" s="40" t="s">
        <v>4</v>
      </c>
      <c r="F6" s="42">
        <v>16673706</v>
      </c>
      <c r="G6" s="38"/>
      <c r="H6" s="38"/>
      <c r="I6" s="38"/>
      <c r="J6" s="38"/>
      <c r="K6" s="38"/>
      <c r="L6" s="38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</row>
    <row r="7" spans="1:257" ht="24.95" customHeight="1" x14ac:dyDescent="0.25">
      <c r="A7" s="161"/>
      <c r="B7" s="161"/>
      <c r="C7" s="161"/>
      <c r="D7" s="161"/>
      <c r="E7" s="40"/>
      <c r="F7" s="43"/>
      <c r="G7" s="38"/>
      <c r="H7" s="38"/>
      <c r="I7" s="38"/>
      <c r="J7" s="38"/>
      <c r="K7" s="38"/>
      <c r="L7" s="38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</row>
    <row r="8" spans="1:257" ht="24.95" customHeight="1" x14ac:dyDescent="0.25">
      <c r="A8" s="161" t="s">
        <v>172</v>
      </c>
      <c r="B8" s="161"/>
      <c r="C8" s="161"/>
      <c r="D8" s="161"/>
      <c r="E8" s="44" t="s">
        <v>4</v>
      </c>
      <c r="F8" s="257">
        <v>58306175</v>
      </c>
      <c r="G8" s="38"/>
      <c r="H8" s="38"/>
      <c r="I8" s="38"/>
      <c r="J8" s="38"/>
      <c r="K8" s="38"/>
      <c r="L8" s="38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</row>
    <row r="9" spans="1:257" ht="27.75" customHeight="1" x14ac:dyDescent="0.25">
      <c r="A9" s="161"/>
      <c r="B9" s="161"/>
      <c r="C9" s="161"/>
      <c r="D9" s="161"/>
      <c r="E9" s="39"/>
      <c r="F9" s="259"/>
      <c r="G9" s="38"/>
      <c r="H9" s="38"/>
      <c r="I9" s="38"/>
      <c r="J9" s="38"/>
      <c r="K9" s="38"/>
      <c r="L9" s="38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</row>
    <row r="10" spans="1:257" ht="30.75" customHeight="1" x14ac:dyDescent="0.25">
      <c r="A10" s="159" t="s">
        <v>102</v>
      </c>
      <c r="B10" s="159"/>
      <c r="C10" s="159"/>
      <c r="D10" s="159"/>
      <c r="E10" s="39"/>
      <c r="F10" s="259"/>
      <c r="G10" s="38"/>
      <c r="H10" s="38"/>
      <c r="I10" s="38"/>
      <c r="J10" s="38"/>
      <c r="K10" s="38"/>
      <c r="L10" s="38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</row>
    <row r="11" spans="1:257" ht="24.95" customHeight="1" x14ac:dyDescent="0.25">
      <c r="A11" s="151" t="s">
        <v>104</v>
      </c>
      <c r="B11" s="151"/>
      <c r="C11" s="151"/>
      <c r="D11" s="151"/>
      <c r="E11" s="45" t="s">
        <v>101</v>
      </c>
      <c r="F11" s="258"/>
      <c r="G11" s="38"/>
      <c r="H11" s="38"/>
      <c r="I11" s="38"/>
      <c r="J11" s="38"/>
      <c r="K11" s="38"/>
      <c r="L11" s="38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</row>
    <row r="12" spans="1:257" ht="20.100000000000001" customHeight="1" x14ac:dyDescent="0.25">
      <c r="A12" s="46"/>
      <c r="B12" s="46"/>
      <c r="C12" s="46"/>
      <c r="D12" s="46"/>
      <c r="E12" s="48" t="s">
        <v>103</v>
      </c>
      <c r="F12" s="260" t="s">
        <v>136</v>
      </c>
      <c r="G12" s="38"/>
      <c r="H12" s="38"/>
      <c r="I12" s="38"/>
      <c r="J12" s="38"/>
      <c r="K12" s="38"/>
      <c r="L12" s="38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</row>
    <row r="13" spans="1:257" ht="20.100000000000001" customHeight="1" x14ac:dyDescent="0.25">
      <c r="A13" s="39"/>
      <c r="B13" s="39"/>
      <c r="C13" s="39"/>
      <c r="D13" s="39"/>
      <c r="E13" s="51" t="s">
        <v>17</v>
      </c>
      <c r="F13" s="49">
        <v>45782</v>
      </c>
      <c r="G13" s="38"/>
      <c r="H13" s="141" t="s">
        <v>138</v>
      </c>
      <c r="I13" s="143">
        <v>57170823</v>
      </c>
      <c r="J13" s="38"/>
      <c r="K13" s="38"/>
      <c r="L13" s="38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</row>
    <row r="14" spans="1:257" ht="20.100000000000001" customHeight="1" x14ac:dyDescent="0.25">
      <c r="A14" s="39"/>
      <c r="B14" s="39"/>
      <c r="C14" s="39"/>
      <c r="D14" s="39"/>
      <c r="E14" s="48" t="s">
        <v>85</v>
      </c>
      <c r="F14" s="261">
        <v>1</v>
      </c>
      <c r="G14" s="38"/>
      <c r="H14" s="142" t="s">
        <v>139</v>
      </c>
      <c r="I14" s="143">
        <v>186438245.33000001</v>
      </c>
      <c r="J14" s="38"/>
      <c r="K14" s="38"/>
      <c r="L14" s="38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</row>
    <row r="15" spans="1:257" ht="20.100000000000001" customHeight="1" x14ac:dyDescent="0.25">
      <c r="A15" s="50"/>
      <c r="B15" s="50"/>
      <c r="C15" s="50"/>
      <c r="D15" s="50"/>
      <c r="E15" s="51" t="s">
        <v>17</v>
      </c>
      <c r="F15" s="52">
        <v>46009</v>
      </c>
      <c r="G15" s="38"/>
      <c r="H15" s="38"/>
      <c r="I15" s="144">
        <f>I13/I14</f>
        <v>0.30659999999999998</v>
      </c>
      <c r="J15" s="38"/>
      <c r="K15" s="38"/>
      <c r="L15" s="38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</row>
    <row r="16" spans="1:257" ht="20.100000000000001" customHeight="1" x14ac:dyDescent="0.25">
      <c r="A16" s="50"/>
      <c r="B16" s="50"/>
      <c r="C16" s="50"/>
      <c r="D16" s="50"/>
      <c r="E16" s="48" t="s">
        <v>85</v>
      </c>
      <c r="F16" s="261" t="s">
        <v>48</v>
      </c>
      <c r="G16" s="38"/>
      <c r="H16" s="38"/>
      <c r="I16" s="38"/>
      <c r="J16" s="38"/>
      <c r="K16" s="38"/>
      <c r="L16" s="38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</row>
    <row r="17" spans="1:257" ht="20.100000000000001" customHeight="1" x14ac:dyDescent="0.25">
      <c r="A17" s="50"/>
      <c r="B17" s="50"/>
      <c r="C17" s="50"/>
      <c r="D17" s="50"/>
      <c r="E17" s="51" t="s">
        <v>17</v>
      </c>
      <c r="F17" s="52" t="s">
        <v>142</v>
      </c>
      <c r="G17" s="38"/>
      <c r="H17" s="38"/>
      <c r="I17" s="144"/>
      <c r="J17" s="38"/>
      <c r="K17" s="38"/>
      <c r="L17" s="38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</row>
    <row r="18" spans="1:257" ht="20.100000000000001" customHeight="1" x14ac:dyDescent="0.25">
      <c r="A18" s="50"/>
      <c r="B18" s="50"/>
      <c r="C18" s="50"/>
      <c r="D18" s="50"/>
      <c r="E18" s="53" t="s">
        <v>18</v>
      </c>
      <c r="F18" s="54"/>
      <c r="G18" s="38"/>
      <c r="H18" s="38"/>
      <c r="I18" s="38"/>
      <c r="J18" s="38"/>
      <c r="K18" s="38"/>
      <c r="L18" s="38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</row>
    <row r="19" spans="1:257" x14ac:dyDescent="0.25">
      <c r="A19" s="55"/>
      <c r="B19" s="55"/>
      <c r="C19" s="55"/>
      <c r="D19" s="55"/>
      <c r="E19" s="55"/>
      <c r="F19" s="55"/>
      <c r="G19" s="56"/>
    </row>
    <row r="20" spans="1:257" x14ac:dyDescent="0.25">
      <c r="A20" s="58"/>
      <c r="B20" s="58"/>
      <c r="C20" s="152" t="s">
        <v>19</v>
      </c>
      <c r="D20" s="152" t="s">
        <v>20</v>
      </c>
      <c r="E20" s="152" t="s">
        <v>21</v>
      </c>
      <c r="F20" s="152"/>
      <c r="G20" s="38"/>
      <c r="H20" s="38"/>
      <c r="I20" s="38"/>
      <c r="J20" s="38"/>
      <c r="K20" s="38"/>
      <c r="L20" s="38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</row>
    <row r="21" spans="1:257" x14ac:dyDescent="0.25">
      <c r="A21" s="58"/>
      <c r="B21" s="58"/>
      <c r="C21" s="152"/>
      <c r="D21" s="152"/>
      <c r="E21" s="59" t="s">
        <v>22</v>
      </c>
      <c r="F21" s="59" t="s">
        <v>23</v>
      </c>
      <c r="G21" s="38"/>
      <c r="H21" s="38"/>
      <c r="I21" s="38"/>
      <c r="J21" s="38"/>
      <c r="K21" s="38"/>
      <c r="L21" s="38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</row>
    <row r="22" spans="1:257" ht="18.75" customHeight="1" x14ac:dyDescent="0.25">
      <c r="A22" s="37"/>
      <c r="C22" s="41">
        <v>2</v>
      </c>
      <c r="D22" s="60" t="str">
        <f>F22</f>
        <v>13.02.2026</v>
      </c>
      <c r="E22" s="61">
        <v>46011</v>
      </c>
      <c r="F22" s="62" t="s">
        <v>144</v>
      </c>
      <c r="G22" s="38"/>
      <c r="H22" s="38"/>
      <c r="I22" s="38"/>
      <c r="J22" s="38"/>
      <c r="K22" s="38"/>
      <c r="L22" s="38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</row>
    <row r="23" spans="1:257" ht="23.25" customHeight="1" x14ac:dyDescent="0.25">
      <c r="A23" s="153" t="s">
        <v>105</v>
      </c>
      <c r="B23" s="153"/>
      <c r="C23" s="153"/>
      <c r="D23" s="153"/>
      <c r="E23" s="153"/>
      <c r="F23" s="153"/>
      <c r="G23" s="38"/>
      <c r="H23" s="38"/>
      <c r="I23" s="38"/>
      <c r="J23" s="38"/>
      <c r="K23" s="38"/>
      <c r="L23" s="38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</row>
    <row r="24" spans="1:257" ht="18.75" x14ac:dyDescent="0.25">
      <c r="A24" s="154" t="s">
        <v>106</v>
      </c>
      <c r="B24" s="154"/>
      <c r="C24" s="154"/>
      <c r="D24" s="154"/>
      <c r="E24" s="154"/>
      <c r="F24" s="154"/>
      <c r="G24" s="38"/>
      <c r="H24" s="38"/>
      <c r="I24" s="38"/>
      <c r="J24" s="38"/>
      <c r="K24" s="38"/>
      <c r="L24" s="38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  <c r="IW24" s="37"/>
    </row>
    <row r="25" spans="1:257" x14ac:dyDescent="0.25">
      <c r="A25" s="37"/>
      <c r="C25" s="37"/>
      <c r="D25" s="37"/>
      <c r="E25" s="37"/>
      <c r="F25" s="37"/>
      <c r="G25" s="38"/>
      <c r="H25" s="38"/>
      <c r="I25" s="38"/>
      <c r="J25" s="38"/>
      <c r="K25" s="38"/>
      <c r="L25" s="38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</row>
    <row r="26" spans="1:257" ht="15.75" customHeight="1" x14ac:dyDescent="0.25">
      <c r="A26" s="155" t="s">
        <v>107</v>
      </c>
      <c r="B26" s="155" t="s">
        <v>108</v>
      </c>
      <c r="C26" s="156" t="s">
        <v>109</v>
      </c>
      <c r="D26" s="157"/>
      <c r="E26" s="157"/>
      <c r="F26" s="158"/>
      <c r="G26" s="38"/>
      <c r="H26" s="256">
        <v>2025</v>
      </c>
      <c r="I26" s="147">
        <v>2026</v>
      </c>
      <c r="J26" s="148"/>
      <c r="K26" s="149"/>
      <c r="L26" s="250"/>
      <c r="M26" s="250"/>
      <c r="N26" s="250"/>
      <c r="O26" s="251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</row>
    <row r="27" spans="1:257" ht="49.5" customHeight="1" x14ac:dyDescent="0.25">
      <c r="A27" s="155"/>
      <c r="B27" s="155"/>
      <c r="C27" s="63" t="s">
        <v>0</v>
      </c>
      <c r="D27" s="64" t="s">
        <v>110</v>
      </c>
      <c r="E27" s="65" t="s">
        <v>111</v>
      </c>
      <c r="F27" s="65" t="s">
        <v>112</v>
      </c>
      <c r="G27" s="66"/>
      <c r="H27" s="67" t="s">
        <v>113</v>
      </c>
      <c r="I27" s="67" t="s">
        <v>169</v>
      </c>
      <c r="J27" s="67"/>
      <c r="K27" s="67"/>
      <c r="L27" s="67" t="s">
        <v>114</v>
      </c>
      <c r="M27" s="67"/>
      <c r="N27" s="67"/>
      <c r="O27" s="6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</row>
    <row r="28" spans="1:257" x14ac:dyDescent="0.25">
      <c r="A28" s="68">
        <v>1</v>
      </c>
      <c r="B28" s="68">
        <v>2</v>
      </c>
      <c r="C28" s="69">
        <v>3</v>
      </c>
      <c r="D28" s="68">
        <v>4</v>
      </c>
      <c r="E28" s="68">
        <v>5</v>
      </c>
      <c r="F28" s="68">
        <v>6</v>
      </c>
      <c r="G28" s="38"/>
      <c r="H28" s="70"/>
      <c r="I28" s="70"/>
      <c r="J28" s="70"/>
      <c r="K28" s="70"/>
      <c r="L28" s="70"/>
      <c r="M28" s="70"/>
      <c r="N28" s="70"/>
      <c r="O28" s="70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  <c r="IW28" s="37"/>
    </row>
    <row r="29" spans="1:257" ht="31.5" x14ac:dyDescent="0.25">
      <c r="A29" s="68"/>
      <c r="B29" s="71" t="s">
        <v>115</v>
      </c>
      <c r="C29" s="72"/>
      <c r="D29" s="73">
        <f>D31</f>
        <v>10444913.279999999</v>
      </c>
      <c r="E29" s="74">
        <f>E31</f>
        <v>6686211.6799999997</v>
      </c>
      <c r="F29" s="75">
        <f>F31</f>
        <v>6686211.6799999997</v>
      </c>
      <c r="G29" s="76"/>
      <c r="H29" s="77"/>
      <c r="I29" s="77"/>
      <c r="J29" s="77"/>
      <c r="K29" s="77"/>
      <c r="L29" s="77"/>
      <c r="M29" s="77"/>
      <c r="N29" s="77"/>
      <c r="O29" s="7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  <c r="IW29" s="37"/>
    </row>
    <row r="30" spans="1:257" ht="25.5" customHeight="1" x14ac:dyDescent="0.25">
      <c r="A30" s="68"/>
      <c r="B30" s="78" t="s">
        <v>116</v>
      </c>
      <c r="C30" s="79"/>
      <c r="D30" s="80"/>
      <c r="E30" s="81"/>
      <c r="F30" s="82"/>
      <c r="G30" s="76"/>
      <c r="H30" s="77"/>
      <c r="I30" s="77"/>
      <c r="J30" s="77"/>
      <c r="K30" s="77"/>
      <c r="L30" s="77"/>
      <c r="M30" s="77"/>
      <c r="N30" s="77"/>
      <c r="O30" s="7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  <c r="IW30" s="37"/>
    </row>
    <row r="31" spans="1:257" ht="48" customHeight="1" x14ac:dyDescent="0.25">
      <c r="A31" s="83">
        <v>1</v>
      </c>
      <c r="B31" s="91" t="s">
        <v>117</v>
      </c>
      <c r="C31" s="84"/>
      <c r="D31" s="85">
        <f>H31+I31</f>
        <v>10444913.279999999</v>
      </c>
      <c r="E31" s="86">
        <f>I31</f>
        <v>6686211.6799999997</v>
      </c>
      <c r="F31" s="87">
        <f>I31</f>
        <v>6686211.6799999997</v>
      </c>
      <c r="G31" s="76"/>
      <c r="H31" s="88">
        <v>3758701.6</v>
      </c>
      <c r="I31" s="88">
        <f>'кс-2 №2 КиК-Шелл'!K79</f>
        <v>6686211.6799999997</v>
      </c>
      <c r="J31" s="88"/>
      <c r="K31" s="88"/>
      <c r="L31" s="88">
        <f>SUM(H31:K31)</f>
        <v>10444913.279999999</v>
      </c>
      <c r="M31" s="77"/>
      <c r="N31" s="77"/>
      <c r="O31" s="7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</row>
    <row r="32" spans="1:257" ht="22.5" hidden="1" customHeight="1" x14ac:dyDescent="0.25">
      <c r="A32" s="83"/>
      <c r="B32" s="89" t="s">
        <v>118</v>
      </c>
      <c r="C32" s="90"/>
      <c r="D32" s="91"/>
      <c r="E32" s="86"/>
      <c r="F32" s="87"/>
      <c r="G32" s="76"/>
      <c r="H32" s="88"/>
      <c r="I32" s="88"/>
      <c r="J32" s="88"/>
      <c r="K32" s="88"/>
      <c r="L32" s="88"/>
      <c r="M32" s="77"/>
      <c r="N32" s="77"/>
      <c r="O32" s="7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  <c r="IU32" s="37"/>
      <c r="IV32" s="37"/>
      <c r="IW32" s="37"/>
    </row>
    <row r="33" spans="1:257" ht="28.5" hidden="1" customHeight="1" x14ac:dyDescent="0.25">
      <c r="A33" s="83"/>
      <c r="B33" s="92" t="s">
        <v>119</v>
      </c>
      <c r="C33" s="93"/>
      <c r="D33" s="94">
        <f>E33</f>
        <v>3306085</v>
      </c>
      <c r="E33" s="95">
        <f>L33</f>
        <v>3306085</v>
      </c>
      <c r="F33" s="96">
        <f>E33</f>
        <v>3306085</v>
      </c>
      <c r="G33" s="76"/>
      <c r="H33" s="97">
        <f>3758701.6-H34-H35</f>
        <v>3306085</v>
      </c>
      <c r="I33" s="88"/>
      <c r="J33" s="88"/>
      <c r="K33" s="88"/>
      <c r="L33" s="88">
        <f>SUM(H33:K33)</f>
        <v>3306085</v>
      </c>
      <c r="M33" s="77"/>
      <c r="N33" s="77"/>
      <c r="O33" s="7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37"/>
      <c r="IV33" s="37"/>
      <c r="IW33" s="37"/>
    </row>
    <row r="34" spans="1:257" ht="28.5" hidden="1" customHeight="1" x14ac:dyDescent="0.25">
      <c r="A34" s="83"/>
      <c r="B34" s="89" t="s">
        <v>120</v>
      </c>
      <c r="C34" s="93"/>
      <c r="D34" s="94">
        <f>E34</f>
        <v>84463.85</v>
      </c>
      <c r="E34" s="95">
        <f>L34</f>
        <v>84463.85</v>
      </c>
      <c r="F34" s="96">
        <f>E34</f>
        <v>84463.85</v>
      </c>
      <c r="G34" s="76"/>
      <c r="H34" s="98">
        <f>(12794119-12702247.55)*1.033*0.89</f>
        <v>84463.85</v>
      </c>
      <c r="I34" s="88"/>
      <c r="J34" s="88"/>
      <c r="K34" s="88"/>
      <c r="L34" s="88">
        <f t="shared" ref="L34:L36" si="0">SUM(H34:K34)</f>
        <v>84463.85</v>
      </c>
      <c r="M34" s="77"/>
      <c r="N34" s="77"/>
      <c r="O34" s="7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37"/>
      <c r="IV34" s="37"/>
      <c r="IW34" s="37"/>
    </row>
    <row r="35" spans="1:257" ht="28.5" hidden="1" customHeight="1" x14ac:dyDescent="0.25">
      <c r="A35" s="83"/>
      <c r="B35" s="89" t="s">
        <v>121</v>
      </c>
      <c r="C35" s="93"/>
      <c r="D35" s="94">
        <f>E35</f>
        <v>368152.75</v>
      </c>
      <c r="E35" s="95">
        <f>L35</f>
        <v>368152.75</v>
      </c>
      <c r="F35" s="96">
        <f>E35</f>
        <v>368152.75</v>
      </c>
      <c r="G35" s="76"/>
      <c r="H35" s="99">
        <f>332564.21*1.033*1.20409902725*0.89</f>
        <v>368152.75</v>
      </c>
      <c r="I35" s="88"/>
      <c r="J35" s="88"/>
      <c r="K35" s="88"/>
      <c r="L35" s="88">
        <f t="shared" si="0"/>
        <v>368152.75</v>
      </c>
      <c r="M35" s="77"/>
      <c r="N35" s="77"/>
      <c r="O35" s="7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37"/>
      <c r="IV35" s="37"/>
      <c r="IW35" s="37"/>
    </row>
    <row r="36" spans="1:257" ht="34.5" hidden="1" customHeight="1" x14ac:dyDescent="0.25">
      <c r="A36" s="83"/>
      <c r="B36" s="89" t="s">
        <v>122</v>
      </c>
      <c r="C36" s="100"/>
      <c r="D36" s="101">
        <f>E36</f>
        <v>12702247.550000001</v>
      </c>
      <c r="E36" s="102">
        <f>F36</f>
        <v>12702247.550000001</v>
      </c>
      <c r="F36" s="103">
        <f>H36</f>
        <v>12702247.550000001</v>
      </c>
      <c r="G36" s="76"/>
      <c r="H36" s="104">
        <v>12702247.550000001</v>
      </c>
      <c r="I36" s="105"/>
      <c r="J36" s="105"/>
      <c r="K36" s="105"/>
      <c r="L36" s="105">
        <f t="shared" si="0"/>
        <v>12702247.550000001</v>
      </c>
      <c r="M36" s="77"/>
      <c r="N36" s="77"/>
      <c r="O36" s="7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  <c r="IU36" s="37"/>
      <c r="IV36" s="37"/>
      <c r="IW36" s="37"/>
    </row>
    <row r="37" spans="1:257" ht="24.75" customHeight="1" x14ac:dyDescent="0.25">
      <c r="A37" s="106"/>
      <c r="B37" s="107"/>
      <c r="C37" s="108"/>
      <c r="D37" s="109"/>
      <c r="E37" s="110" t="s">
        <v>123</v>
      </c>
      <c r="F37" s="75">
        <f>F31</f>
        <v>6686211.6799999997</v>
      </c>
      <c r="G37" s="76"/>
      <c r="H37" s="76"/>
      <c r="I37" s="76"/>
      <c r="J37" s="76"/>
      <c r="K37" s="76"/>
      <c r="L37" s="76"/>
      <c r="M37" s="111"/>
      <c r="N37" s="111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  <c r="IU37" s="37"/>
      <c r="IV37" s="37"/>
      <c r="IW37" s="37"/>
    </row>
    <row r="38" spans="1:257" ht="24" customHeight="1" x14ac:dyDescent="0.25">
      <c r="A38" s="106"/>
      <c r="B38" s="112"/>
      <c r="C38" s="108"/>
      <c r="D38" s="109"/>
      <c r="E38" s="40" t="s">
        <v>170</v>
      </c>
      <c r="F38" s="113">
        <f>F37*0.22</f>
        <v>1470966.57</v>
      </c>
      <c r="G38" s="76"/>
      <c r="H38" s="76"/>
      <c r="I38" s="76"/>
      <c r="J38" s="76"/>
      <c r="K38" s="76"/>
      <c r="L38" s="76"/>
      <c r="M38" s="111"/>
      <c r="N38" s="111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  <c r="IU38" s="37"/>
      <c r="IV38" s="37"/>
      <c r="IW38" s="37"/>
    </row>
    <row r="39" spans="1:257" ht="23.25" customHeight="1" x14ac:dyDescent="0.25">
      <c r="E39" s="110" t="s">
        <v>124</v>
      </c>
      <c r="F39" s="75">
        <f>F37+F38</f>
        <v>8157178.25</v>
      </c>
      <c r="G39" s="114">
        <f>'[21]КС3 №2 '!$F$38*0.89</f>
        <v>8157178.25</v>
      </c>
      <c r="H39" s="115"/>
      <c r="I39" s="76"/>
      <c r="J39" s="115"/>
      <c r="K39" s="115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</row>
    <row r="40" spans="1:257" ht="23.25" customHeight="1" x14ac:dyDescent="0.25">
      <c r="E40" s="252" t="s">
        <v>140</v>
      </c>
      <c r="F40" s="253">
        <f>F39*0.3066</f>
        <v>2500990.85</v>
      </c>
      <c r="G40" s="76">
        <f>F39-G39</f>
        <v>0</v>
      </c>
      <c r="H40" s="116"/>
      <c r="I40" s="262"/>
      <c r="J40" s="115"/>
      <c r="K40" s="115"/>
      <c r="L40" s="38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  <c r="IU40" s="37"/>
      <c r="IV40" s="37"/>
      <c r="IW40" s="37"/>
    </row>
    <row r="41" spans="1:257" ht="24" customHeight="1" x14ac:dyDescent="0.25">
      <c r="A41" s="106"/>
      <c r="B41" s="112"/>
      <c r="C41" s="108"/>
      <c r="D41" s="109"/>
      <c r="E41" s="254" t="s">
        <v>125</v>
      </c>
      <c r="F41" s="255">
        <f>F39*10%</f>
        <v>815717.83</v>
      </c>
      <c r="G41" s="76"/>
      <c r="H41" s="76"/>
      <c r="I41" s="76"/>
      <c r="J41" s="76"/>
      <c r="K41" s="76"/>
      <c r="L41" s="76"/>
      <c r="M41" s="111"/>
      <c r="N41" s="111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7"/>
      <c r="IU41" s="37"/>
      <c r="IV41" s="37"/>
      <c r="IW41" s="37"/>
    </row>
    <row r="42" spans="1:257" ht="23.25" customHeight="1" x14ac:dyDescent="0.25">
      <c r="E42" s="117" t="s">
        <v>124</v>
      </c>
      <c r="F42" s="87">
        <f>F39-F40-F41</f>
        <v>4840469.57</v>
      </c>
      <c r="G42" s="114"/>
      <c r="H42" s="116"/>
      <c r="I42" s="116"/>
      <c r="J42" s="116"/>
      <c r="K42" s="116"/>
      <c r="L42" s="38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  <c r="IQ42" s="37"/>
      <c r="IR42" s="37"/>
      <c r="IS42" s="37"/>
      <c r="IT42" s="37"/>
      <c r="IU42" s="37"/>
      <c r="IV42" s="37"/>
      <c r="IW42" s="37"/>
    </row>
    <row r="43" spans="1:257" ht="22.5" customHeight="1" x14ac:dyDescent="0.25">
      <c r="F43" s="118"/>
      <c r="G43" s="38"/>
      <c r="J43" s="38"/>
      <c r="K43" s="38"/>
      <c r="L43" s="38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  <c r="IU43" s="37"/>
      <c r="IV43" s="37"/>
      <c r="IW43" s="37"/>
    </row>
    <row r="44" spans="1:257" ht="13.5" customHeight="1" x14ac:dyDescent="0.25">
      <c r="F44" s="118"/>
      <c r="G44" s="38"/>
      <c r="I44" s="119"/>
      <c r="J44" s="38"/>
      <c r="K44" s="38"/>
      <c r="L44" s="38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7"/>
      <c r="IU44" s="37"/>
      <c r="IV44" s="37"/>
      <c r="IW44" s="37"/>
    </row>
    <row r="45" spans="1:257" s="123" customFormat="1" x14ac:dyDescent="0.25">
      <c r="A45" s="108" t="s">
        <v>131</v>
      </c>
      <c r="B45" s="47"/>
      <c r="C45" s="47"/>
      <c r="D45" s="47"/>
      <c r="E45" s="47"/>
      <c r="F45" s="118"/>
      <c r="G45" s="120"/>
      <c r="H45" s="121"/>
      <c r="I45" s="119"/>
      <c r="J45" s="122"/>
      <c r="K45" s="122"/>
      <c r="L45" s="120"/>
    </row>
    <row r="46" spans="1:257" s="47" customFormat="1" ht="31.5" x14ac:dyDescent="0.25">
      <c r="A46" s="124"/>
      <c r="B46" s="125" t="s">
        <v>93</v>
      </c>
      <c r="C46" s="124"/>
      <c r="D46" s="124"/>
      <c r="E46" s="126" t="s">
        <v>134</v>
      </c>
      <c r="G46" s="127"/>
      <c r="H46" s="121"/>
      <c r="I46" s="128"/>
      <c r="J46" s="122"/>
      <c r="K46" s="122"/>
      <c r="L46" s="129"/>
      <c r="M46" s="130"/>
      <c r="N46" s="131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  <c r="BV46" s="132"/>
      <c r="BW46" s="132"/>
      <c r="BX46" s="132"/>
      <c r="BY46" s="132"/>
      <c r="BZ46" s="132"/>
      <c r="CA46" s="132"/>
      <c r="CB46" s="132"/>
      <c r="CC46" s="132"/>
      <c r="CD46" s="132"/>
      <c r="CE46" s="132"/>
      <c r="CF46" s="132"/>
      <c r="CG46" s="132"/>
      <c r="CH46" s="132"/>
      <c r="CI46" s="132"/>
      <c r="CJ46" s="132"/>
      <c r="CK46" s="132"/>
      <c r="CL46" s="132"/>
      <c r="CM46" s="132"/>
      <c r="CN46" s="132"/>
      <c r="CO46" s="132"/>
      <c r="CP46" s="132"/>
      <c r="CQ46" s="132"/>
      <c r="CR46" s="132"/>
      <c r="CS46" s="132"/>
      <c r="CT46" s="132"/>
      <c r="CU46" s="132"/>
      <c r="CV46" s="132"/>
      <c r="CW46" s="132"/>
      <c r="CX46" s="132"/>
      <c r="CY46" s="132"/>
      <c r="CZ46" s="132"/>
      <c r="DA46" s="132"/>
      <c r="DB46" s="132"/>
      <c r="DC46" s="132"/>
      <c r="DD46" s="132"/>
      <c r="DE46" s="132"/>
      <c r="DF46" s="132"/>
      <c r="DG46" s="132"/>
      <c r="DH46" s="132"/>
      <c r="DI46" s="132"/>
      <c r="DJ46" s="132"/>
      <c r="DK46" s="132"/>
      <c r="DL46" s="132"/>
      <c r="DM46" s="132"/>
      <c r="DN46" s="132"/>
      <c r="DO46" s="132"/>
      <c r="DP46" s="132"/>
      <c r="DQ46" s="132"/>
      <c r="DR46" s="132"/>
      <c r="DS46" s="132"/>
      <c r="DT46" s="132"/>
      <c r="DU46" s="132"/>
      <c r="DV46" s="132"/>
      <c r="DW46" s="132"/>
      <c r="DX46" s="132"/>
      <c r="DY46" s="132"/>
      <c r="DZ46" s="132"/>
      <c r="EA46" s="132"/>
      <c r="EB46" s="132"/>
      <c r="EC46" s="132"/>
      <c r="ED46" s="132"/>
      <c r="EE46" s="132"/>
      <c r="EF46" s="132"/>
      <c r="EG46" s="132"/>
      <c r="EH46" s="132"/>
      <c r="EI46" s="132"/>
      <c r="EJ46" s="132"/>
      <c r="EK46" s="132"/>
      <c r="EL46" s="132"/>
      <c r="EM46" s="132"/>
      <c r="EN46" s="132"/>
      <c r="EO46" s="132"/>
      <c r="EP46" s="132"/>
      <c r="EQ46" s="132"/>
      <c r="ER46" s="132"/>
      <c r="ES46" s="132"/>
      <c r="ET46" s="132"/>
      <c r="EU46" s="132"/>
      <c r="EV46" s="132"/>
      <c r="EW46" s="132"/>
      <c r="EX46" s="132"/>
      <c r="EY46" s="132"/>
      <c r="EZ46" s="132"/>
      <c r="FA46" s="132"/>
      <c r="FB46" s="132"/>
      <c r="FC46" s="132"/>
      <c r="FD46" s="132"/>
      <c r="FE46" s="132"/>
      <c r="FF46" s="132"/>
      <c r="FG46" s="132"/>
      <c r="FH46" s="132"/>
      <c r="FI46" s="132"/>
      <c r="FJ46" s="132"/>
      <c r="FK46" s="132"/>
      <c r="FL46" s="132"/>
      <c r="FM46" s="132"/>
      <c r="FN46" s="132"/>
      <c r="FO46" s="132"/>
      <c r="FP46" s="132"/>
      <c r="FQ46" s="132"/>
      <c r="FR46" s="132"/>
      <c r="FS46" s="132"/>
      <c r="FT46" s="132"/>
      <c r="FU46" s="132"/>
      <c r="FV46" s="132"/>
      <c r="FW46" s="132"/>
      <c r="FX46" s="132"/>
      <c r="FY46" s="132"/>
      <c r="FZ46" s="132"/>
      <c r="GA46" s="132"/>
      <c r="GB46" s="132"/>
      <c r="GC46" s="132"/>
      <c r="GD46" s="132"/>
      <c r="GE46" s="132"/>
      <c r="GF46" s="132"/>
      <c r="GG46" s="132"/>
      <c r="GH46" s="132"/>
      <c r="GI46" s="132"/>
      <c r="GJ46" s="132"/>
      <c r="GK46" s="132"/>
      <c r="GL46" s="132"/>
      <c r="GM46" s="132"/>
      <c r="GN46" s="132"/>
      <c r="GO46" s="132"/>
      <c r="GP46" s="132"/>
      <c r="GQ46" s="132"/>
      <c r="GR46" s="132"/>
      <c r="GS46" s="132"/>
      <c r="GT46" s="132"/>
      <c r="GU46" s="132"/>
      <c r="GV46" s="132"/>
      <c r="GW46" s="132"/>
      <c r="GX46" s="132"/>
      <c r="GY46" s="132"/>
      <c r="GZ46" s="132"/>
      <c r="HA46" s="132"/>
      <c r="HB46" s="132"/>
      <c r="HC46" s="132"/>
      <c r="HD46" s="132"/>
      <c r="HE46" s="132"/>
      <c r="HF46" s="132"/>
      <c r="HG46" s="132"/>
      <c r="HH46" s="132"/>
      <c r="HI46" s="132"/>
      <c r="HJ46" s="132"/>
      <c r="HK46" s="132"/>
      <c r="HL46" s="132"/>
      <c r="HM46" s="132"/>
      <c r="HN46" s="132"/>
      <c r="HO46" s="132"/>
      <c r="HP46" s="132"/>
      <c r="HQ46" s="132"/>
      <c r="HR46" s="132"/>
      <c r="HS46" s="132"/>
      <c r="HT46" s="132"/>
      <c r="HU46" s="132"/>
      <c r="HV46" s="132"/>
      <c r="HW46" s="132"/>
      <c r="HX46" s="132"/>
      <c r="HY46" s="132"/>
      <c r="HZ46" s="132"/>
      <c r="IA46" s="132"/>
      <c r="IB46" s="132"/>
      <c r="IC46" s="132"/>
      <c r="ID46" s="132"/>
      <c r="IE46" s="132"/>
      <c r="IF46" s="132"/>
      <c r="IG46" s="132"/>
      <c r="IH46" s="132"/>
      <c r="II46" s="132"/>
      <c r="IJ46" s="132"/>
      <c r="IK46" s="132"/>
      <c r="IL46" s="132"/>
      <c r="IM46" s="132"/>
      <c r="IN46" s="132"/>
      <c r="IO46" s="132"/>
      <c r="IP46" s="132"/>
      <c r="IQ46" s="132"/>
      <c r="IR46" s="132"/>
      <c r="IS46" s="132"/>
      <c r="IT46" s="132"/>
      <c r="IU46" s="132"/>
      <c r="IV46" s="132"/>
      <c r="IW46" s="132"/>
    </row>
    <row r="47" spans="1:257" s="133" customFormat="1" ht="12.75" x14ac:dyDescent="0.2">
      <c r="A47" s="133" t="s">
        <v>126</v>
      </c>
      <c r="B47" s="134" t="s">
        <v>127</v>
      </c>
      <c r="C47" s="150" t="s">
        <v>128</v>
      </c>
      <c r="D47" s="150"/>
      <c r="E47" s="134" t="s">
        <v>129</v>
      </c>
      <c r="G47" s="38"/>
      <c r="H47" s="135"/>
      <c r="I47" s="136"/>
      <c r="J47" s="136"/>
      <c r="K47" s="136"/>
      <c r="L47" s="38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7"/>
      <c r="IU47" s="37"/>
      <c r="IV47" s="37"/>
      <c r="IW47" s="37"/>
    </row>
    <row r="48" spans="1:257" s="47" customFormat="1" x14ac:dyDescent="0.25">
      <c r="A48" s="47" t="s">
        <v>130</v>
      </c>
      <c r="G48" s="127"/>
      <c r="H48" s="121"/>
      <c r="I48" s="128"/>
      <c r="J48" s="122"/>
      <c r="K48" s="122"/>
      <c r="L48" s="127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B48" s="132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2"/>
      <c r="EC48" s="132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32"/>
      <c r="FF48" s="132"/>
      <c r="FG48" s="132"/>
      <c r="FH48" s="132"/>
      <c r="FI48" s="132"/>
      <c r="FJ48" s="132"/>
      <c r="FK48" s="132"/>
      <c r="FL48" s="132"/>
      <c r="FM48" s="132"/>
      <c r="FN48" s="132"/>
      <c r="FO48" s="132"/>
      <c r="FP48" s="132"/>
      <c r="FQ48" s="132"/>
      <c r="FR48" s="132"/>
      <c r="FS48" s="132"/>
      <c r="FT48" s="132"/>
      <c r="FU48" s="132"/>
      <c r="FV48" s="132"/>
      <c r="FW48" s="132"/>
      <c r="FX48" s="132"/>
      <c r="FY48" s="132"/>
      <c r="FZ48" s="132"/>
      <c r="GA48" s="132"/>
      <c r="GB48" s="132"/>
      <c r="GC48" s="132"/>
      <c r="GD48" s="132"/>
      <c r="GE48" s="132"/>
      <c r="GF48" s="132"/>
      <c r="GG48" s="132"/>
      <c r="GH48" s="132"/>
      <c r="GI48" s="132"/>
      <c r="GJ48" s="132"/>
      <c r="GK48" s="132"/>
      <c r="GL48" s="132"/>
      <c r="GM48" s="132"/>
      <c r="GN48" s="132"/>
      <c r="GO48" s="132"/>
      <c r="GP48" s="132"/>
      <c r="GQ48" s="132"/>
      <c r="GR48" s="132"/>
      <c r="GS48" s="132"/>
      <c r="GT48" s="132"/>
      <c r="GU48" s="132"/>
      <c r="GV48" s="132"/>
      <c r="GW48" s="132"/>
      <c r="GX48" s="132"/>
      <c r="GY48" s="132"/>
      <c r="GZ48" s="132"/>
      <c r="HA48" s="132"/>
      <c r="HB48" s="132"/>
      <c r="HC48" s="132"/>
      <c r="HD48" s="132"/>
      <c r="HE48" s="132"/>
      <c r="HF48" s="132"/>
      <c r="HG48" s="132"/>
      <c r="HH48" s="132"/>
      <c r="HI48" s="132"/>
      <c r="HJ48" s="132"/>
      <c r="HK48" s="132"/>
      <c r="HL48" s="132"/>
      <c r="HM48" s="132"/>
      <c r="HN48" s="132"/>
      <c r="HO48" s="132"/>
      <c r="HP48" s="132"/>
      <c r="HQ48" s="132"/>
      <c r="HR48" s="132"/>
      <c r="HS48" s="132"/>
      <c r="HT48" s="132"/>
      <c r="HU48" s="132"/>
      <c r="HV48" s="132"/>
      <c r="HW48" s="132"/>
      <c r="HX48" s="132"/>
      <c r="HY48" s="132"/>
      <c r="HZ48" s="132"/>
      <c r="IA48" s="132"/>
      <c r="IB48" s="132"/>
      <c r="IC48" s="132"/>
      <c r="ID48" s="132"/>
      <c r="IE48" s="132"/>
      <c r="IF48" s="132"/>
      <c r="IG48" s="132"/>
      <c r="IH48" s="132"/>
      <c r="II48" s="132"/>
      <c r="IJ48" s="132"/>
      <c r="IK48" s="132"/>
      <c r="IL48" s="132"/>
      <c r="IM48" s="132"/>
      <c r="IN48" s="132"/>
      <c r="IO48" s="132"/>
      <c r="IP48" s="132"/>
      <c r="IQ48" s="132"/>
      <c r="IR48" s="132"/>
      <c r="IS48" s="132"/>
      <c r="IT48" s="132"/>
      <c r="IU48" s="132"/>
      <c r="IV48" s="132"/>
      <c r="IW48" s="132"/>
    </row>
    <row r="49" spans="1:257" s="47" customFormat="1" ht="7.5" customHeight="1" x14ac:dyDescent="0.25">
      <c r="A49" s="132"/>
      <c r="B49" s="132"/>
      <c r="C49" s="132"/>
      <c r="D49" s="132"/>
      <c r="E49" s="132"/>
      <c r="F49" s="132"/>
      <c r="G49" s="127"/>
      <c r="H49" s="127"/>
      <c r="I49" s="127"/>
      <c r="J49" s="127"/>
      <c r="K49" s="127"/>
      <c r="L49" s="127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2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2"/>
      <c r="DB49" s="132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2"/>
      <c r="EC49" s="132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32"/>
      <c r="FF49" s="132"/>
      <c r="FG49" s="132"/>
      <c r="FH49" s="132"/>
      <c r="FI49" s="132"/>
      <c r="FJ49" s="132"/>
      <c r="FK49" s="132"/>
      <c r="FL49" s="132"/>
      <c r="FM49" s="132"/>
      <c r="FN49" s="132"/>
      <c r="FO49" s="132"/>
      <c r="FP49" s="132"/>
      <c r="FQ49" s="132"/>
      <c r="FR49" s="132"/>
      <c r="FS49" s="132"/>
      <c r="FT49" s="132"/>
      <c r="FU49" s="132"/>
      <c r="FV49" s="132"/>
      <c r="FW49" s="132"/>
      <c r="FX49" s="132"/>
      <c r="FY49" s="132"/>
      <c r="FZ49" s="132"/>
      <c r="GA49" s="132"/>
      <c r="GB49" s="132"/>
      <c r="GC49" s="132"/>
      <c r="GD49" s="132"/>
      <c r="GE49" s="132"/>
      <c r="GF49" s="132"/>
      <c r="GG49" s="132"/>
      <c r="GH49" s="132"/>
      <c r="GI49" s="132"/>
      <c r="GJ49" s="132"/>
      <c r="GK49" s="132"/>
      <c r="GL49" s="132"/>
      <c r="GM49" s="132"/>
      <c r="GN49" s="132"/>
      <c r="GO49" s="132"/>
      <c r="GP49" s="132"/>
      <c r="GQ49" s="132"/>
      <c r="GR49" s="132"/>
      <c r="GS49" s="132"/>
      <c r="GT49" s="132"/>
      <c r="GU49" s="132"/>
      <c r="GV49" s="132"/>
      <c r="GW49" s="132"/>
      <c r="GX49" s="132"/>
      <c r="GY49" s="132"/>
      <c r="GZ49" s="132"/>
      <c r="HA49" s="132"/>
      <c r="HB49" s="132"/>
      <c r="HC49" s="132"/>
      <c r="HD49" s="132"/>
      <c r="HE49" s="132"/>
      <c r="HF49" s="132"/>
      <c r="HG49" s="132"/>
      <c r="HH49" s="132"/>
      <c r="HI49" s="132"/>
      <c r="HJ49" s="132"/>
      <c r="HK49" s="132"/>
      <c r="HL49" s="132"/>
      <c r="HM49" s="132"/>
      <c r="HN49" s="132"/>
      <c r="HO49" s="132"/>
      <c r="HP49" s="132"/>
      <c r="HQ49" s="132"/>
      <c r="HR49" s="132"/>
      <c r="HS49" s="132"/>
      <c r="HT49" s="132"/>
      <c r="HU49" s="132"/>
      <c r="HV49" s="132"/>
      <c r="HW49" s="132"/>
      <c r="HX49" s="132"/>
      <c r="HY49" s="132"/>
      <c r="HZ49" s="132"/>
      <c r="IA49" s="132"/>
      <c r="IB49" s="132"/>
      <c r="IC49" s="132"/>
      <c r="ID49" s="132"/>
      <c r="IE49" s="132"/>
      <c r="IF49" s="132"/>
      <c r="IG49" s="132"/>
      <c r="IH49" s="132"/>
      <c r="II49" s="132"/>
      <c r="IJ49" s="132"/>
      <c r="IK49" s="132"/>
      <c r="IL49" s="132"/>
      <c r="IM49" s="132"/>
      <c r="IN49" s="132"/>
      <c r="IO49" s="132"/>
      <c r="IP49" s="132"/>
      <c r="IQ49" s="132"/>
      <c r="IR49" s="132"/>
      <c r="IS49" s="132"/>
      <c r="IT49" s="132"/>
      <c r="IU49" s="132"/>
      <c r="IV49" s="132"/>
      <c r="IW49" s="132"/>
    </row>
    <row r="50" spans="1:257" s="47" customFormat="1" ht="5.25" customHeight="1" x14ac:dyDescent="0.25">
      <c r="A50" s="132"/>
      <c r="B50" s="132"/>
      <c r="C50" s="132"/>
      <c r="D50" s="132"/>
      <c r="E50" s="132"/>
      <c r="F50" s="132"/>
      <c r="G50" s="127"/>
      <c r="H50" s="127"/>
      <c r="I50" s="127"/>
      <c r="J50" s="127"/>
      <c r="K50" s="127"/>
      <c r="L50" s="127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2"/>
      <c r="CA50" s="132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2"/>
      <c r="DB50" s="132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2"/>
      <c r="EC50" s="132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32"/>
      <c r="FF50" s="132"/>
      <c r="FG50" s="132"/>
      <c r="FH50" s="132"/>
      <c r="FI50" s="132"/>
      <c r="FJ50" s="132"/>
      <c r="FK50" s="132"/>
      <c r="FL50" s="132"/>
      <c r="FM50" s="132"/>
      <c r="FN50" s="132"/>
      <c r="FO50" s="132"/>
      <c r="FP50" s="132"/>
      <c r="FQ50" s="132"/>
      <c r="FR50" s="132"/>
      <c r="FS50" s="132"/>
      <c r="FT50" s="132"/>
      <c r="FU50" s="132"/>
      <c r="FV50" s="132"/>
      <c r="FW50" s="132"/>
      <c r="FX50" s="132"/>
      <c r="FY50" s="132"/>
      <c r="FZ50" s="132"/>
      <c r="GA50" s="132"/>
      <c r="GB50" s="132"/>
      <c r="GC50" s="132"/>
      <c r="GD50" s="132"/>
      <c r="GE50" s="132"/>
      <c r="GF50" s="132"/>
      <c r="GG50" s="132"/>
      <c r="GH50" s="132"/>
      <c r="GI50" s="132"/>
      <c r="GJ50" s="132"/>
      <c r="GK50" s="132"/>
      <c r="GL50" s="132"/>
      <c r="GM50" s="132"/>
      <c r="GN50" s="132"/>
      <c r="GO50" s="132"/>
      <c r="GP50" s="132"/>
      <c r="GQ50" s="132"/>
      <c r="GR50" s="132"/>
      <c r="GS50" s="132"/>
      <c r="GT50" s="132"/>
      <c r="GU50" s="132"/>
      <c r="GV50" s="132"/>
      <c r="GW50" s="132"/>
      <c r="GX50" s="132"/>
      <c r="GY50" s="132"/>
      <c r="GZ50" s="132"/>
      <c r="HA50" s="132"/>
      <c r="HB50" s="132"/>
      <c r="HC50" s="132"/>
      <c r="HD50" s="132"/>
      <c r="HE50" s="132"/>
      <c r="HF50" s="132"/>
      <c r="HG50" s="132"/>
      <c r="HH50" s="132"/>
      <c r="HI50" s="132"/>
      <c r="HJ50" s="132"/>
      <c r="HK50" s="132"/>
      <c r="HL50" s="132"/>
      <c r="HM50" s="132"/>
      <c r="HN50" s="132"/>
      <c r="HO50" s="132"/>
      <c r="HP50" s="132"/>
      <c r="HQ50" s="132"/>
      <c r="HR50" s="132"/>
      <c r="HS50" s="132"/>
      <c r="HT50" s="132"/>
      <c r="HU50" s="132"/>
      <c r="HV50" s="132"/>
      <c r="HW50" s="132"/>
      <c r="HX50" s="132"/>
      <c r="HY50" s="132"/>
      <c r="HZ50" s="132"/>
      <c r="IA50" s="132"/>
      <c r="IB50" s="132"/>
      <c r="IC50" s="132"/>
      <c r="ID50" s="132"/>
      <c r="IE50" s="132"/>
      <c r="IF50" s="132"/>
      <c r="IG50" s="132"/>
      <c r="IH50" s="132"/>
      <c r="II50" s="132"/>
      <c r="IJ50" s="132"/>
      <c r="IK50" s="132"/>
      <c r="IL50" s="132"/>
      <c r="IM50" s="132"/>
      <c r="IN50" s="132"/>
      <c r="IO50" s="132"/>
      <c r="IP50" s="132"/>
      <c r="IQ50" s="132"/>
      <c r="IR50" s="132"/>
      <c r="IS50" s="132"/>
      <c r="IT50" s="132"/>
      <c r="IU50" s="132"/>
      <c r="IV50" s="132"/>
      <c r="IW50" s="132"/>
    </row>
    <row r="51" spans="1:257" s="123" customFormat="1" x14ac:dyDescent="0.25">
      <c r="A51" s="108" t="s">
        <v>132</v>
      </c>
      <c r="B51" s="47"/>
      <c r="C51" s="47"/>
      <c r="D51" s="47"/>
      <c r="E51" s="47"/>
      <c r="F51" s="47"/>
      <c r="G51" s="120"/>
      <c r="H51" s="121"/>
      <c r="I51" s="121"/>
      <c r="J51" s="120"/>
      <c r="K51" s="120"/>
      <c r="L51" s="120"/>
    </row>
    <row r="52" spans="1:257" s="47" customFormat="1" ht="56.25" customHeight="1" x14ac:dyDescent="0.25">
      <c r="A52" s="124"/>
      <c r="B52" s="137" t="s">
        <v>135</v>
      </c>
      <c r="C52" s="124"/>
      <c r="D52" s="124"/>
      <c r="E52" s="138" t="s">
        <v>133</v>
      </c>
      <c r="G52" s="120"/>
      <c r="H52" s="121"/>
      <c r="I52" s="121"/>
      <c r="J52" s="121"/>
      <c r="K52" s="121"/>
      <c r="L52" s="121"/>
    </row>
    <row r="53" spans="1:257" s="133" customFormat="1" ht="12.75" x14ac:dyDescent="0.2">
      <c r="A53" s="133" t="s">
        <v>126</v>
      </c>
      <c r="B53" s="134" t="s">
        <v>127</v>
      </c>
      <c r="C53" s="150" t="s">
        <v>128</v>
      </c>
      <c r="D53" s="150"/>
      <c r="E53" s="134" t="s">
        <v>129</v>
      </c>
      <c r="G53" s="139"/>
      <c r="H53" s="135"/>
      <c r="I53" s="135"/>
      <c r="J53" s="135"/>
      <c r="K53" s="135"/>
      <c r="L53" s="135"/>
    </row>
    <row r="54" spans="1:257" s="47" customFormat="1" x14ac:dyDescent="0.25">
      <c r="A54" s="47" t="s">
        <v>130</v>
      </c>
      <c r="G54" s="120"/>
      <c r="H54" s="121"/>
      <c r="I54" s="121"/>
      <c r="J54" s="121"/>
      <c r="K54" s="121"/>
      <c r="L54" s="121"/>
    </row>
  </sheetData>
  <mergeCells count="18">
    <mergeCell ref="A10:D10"/>
    <mergeCell ref="D1:F1"/>
    <mergeCell ref="D2:F2"/>
    <mergeCell ref="D3:F3"/>
    <mergeCell ref="A6:D7"/>
    <mergeCell ref="A8:D9"/>
    <mergeCell ref="C47:D47"/>
    <mergeCell ref="C53:D53"/>
    <mergeCell ref="A11:D11"/>
    <mergeCell ref="C20:C21"/>
    <mergeCell ref="D20:D21"/>
    <mergeCell ref="E20:F20"/>
    <mergeCell ref="A23:F23"/>
    <mergeCell ref="A24:F24"/>
    <mergeCell ref="A26:A27"/>
    <mergeCell ref="B26:B27"/>
    <mergeCell ref="C26:F26"/>
    <mergeCell ref="I26:K26"/>
  </mergeCells>
  <phoneticPr fontId="46" type="noConversion"/>
  <pageMargins left="0.51181102362204722" right="0.5118110236220472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68E69-401B-4D97-AECA-140F5A6CF175}">
  <sheetPr>
    <tabColor rgb="FFFFFF00"/>
    <pageSetUpPr fitToPage="1"/>
  </sheetPr>
  <dimension ref="A1:DM89"/>
  <sheetViews>
    <sheetView view="pageBreakPreview" topLeftCell="A67" zoomScale="110" zoomScaleNormal="100" zoomScaleSheetLayoutView="110" workbookViewId="0">
      <selection activeCell="K79" sqref="K79"/>
    </sheetView>
  </sheetViews>
  <sheetFormatPr defaultColWidth="9.140625" defaultRowHeight="11.25" customHeight="1" x14ac:dyDescent="0.2"/>
  <cols>
    <col min="1" max="1" width="10" style="237" customWidth="1"/>
    <col min="2" max="2" width="10.85546875" style="237" customWidth="1"/>
    <col min="3" max="3" width="14.7109375" style="237" customWidth="1"/>
    <col min="4" max="4" width="33" style="237" customWidth="1"/>
    <col min="5" max="5" width="7.85546875" style="237" customWidth="1"/>
    <col min="6" max="6" width="10.140625" style="237" customWidth="1"/>
    <col min="7" max="7" width="8.7109375" style="237" customWidth="1"/>
    <col min="8" max="8" width="8.140625" style="237" customWidth="1"/>
    <col min="9" max="9" width="8.5703125" style="237" customWidth="1"/>
    <col min="10" max="10" width="11.85546875" style="237" customWidth="1"/>
    <col min="11" max="11" width="12.85546875" style="237" customWidth="1"/>
    <col min="12" max="12" width="11.28515625" style="237" customWidth="1"/>
    <col min="13" max="16" width="12.28515625" style="237" customWidth="1"/>
    <col min="17" max="17" width="12.85546875" style="237" customWidth="1"/>
    <col min="18" max="19" width="9.140625" style="237"/>
    <col min="20" max="29" width="121.85546875" style="238" hidden="1" customWidth="1"/>
    <col min="30" max="32" width="28.28515625" style="239" hidden="1" customWidth="1"/>
    <col min="33" max="42" width="121.85546875" style="238" hidden="1" customWidth="1"/>
    <col min="43" max="45" width="28.28515625" style="239" hidden="1" customWidth="1"/>
    <col min="46" max="55" width="121.85546875" style="238" hidden="1" customWidth="1"/>
    <col min="56" max="58" width="28.28515625" style="239" hidden="1" customWidth="1"/>
    <col min="59" max="66" width="103" style="238" hidden="1" customWidth="1"/>
    <col min="67" max="69" width="28.28515625" style="239" hidden="1" customWidth="1"/>
    <col min="70" max="77" width="103" style="238" hidden="1" customWidth="1"/>
    <col min="78" max="80" width="28.28515625" style="239" hidden="1" customWidth="1"/>
    <col min="81" max="96" width="181" style="238" hidden="1" customWidth="1"/>
    <col min="97" max="111" width="171" style="238" hidden="1" customWidth="1"/>
    <col min="112" max="112" width="181" style="238" hidden="1" customWidth="1"/>
    <col min="113" max="117" width="123.85546875" style="229" hidden="1" customWidth="1"/>
    <col min="118" max="16384" width="9.140625" style="237"/>
  </cols>
  <sheetData>
    <row r="1" spans="1:80" s="247" customFormat="1" ht="15" x14ac:dyDescent="0.25">
      <c r="A1" s="5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62" t="s">
        <v>0</v>
      </c>
      <c r="O1" s="163"/>
      <c r="P1" s="164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</row>
    <row r="2" spans="1:80" s="247" customFormat="1" ht="15" x14ac:dyDescent="0.25">
      <c r="A2" s="5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8" t="s">
        <v>1</v>
      </c>
      <c r="N2" s="162" t="s">
        <v>2</v>
      </c>
      <c r="O2" s="163"/>
      <c r="P2" s="164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  <c r="BG2" s="246"/>
      <c r="BH2" s="246"/>
      <c r="BI2" s="246"/>
      <c r="BJ2" s="246"/>
      <c r="BK2" s="246"/>
      <c r="BL2" s="246"/>
      <c r="BM2" s="246"/>
      <c r="BN2" s="246"/>
      <c r="BO2" s="246"/>
      <c r="BP2" s="246"/>
      <c r="BQ2" s="246"/>
      <c r="BR2" s="246"/>
      <c r="BS2" s="246"/>
      <c r="BT2" s="246"/>
      <c r="BU2" s="246"/>
      <c r="BV2" s="246"/>
      <c r="BW2" s="246"/>
      <c r="BX2" s="246"/>
      <c r="BY2" s="246"/>
      <c r="BZ2" s="246"/>
      <c r="CA2" s="246"/>
      <c r="CB2" s="246"/>
    </row>
    <row r="3" spans="1:80" s="247" customFormat="1" ht="15" x14ac:dyDescent="0.25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8"/>
      <c r="N3" s="165"/>
      <c r="O3" s="166"/>
      <c r="P3" s="167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6"/>
      <c r="BY3" s="246"/>
      <c r="BZ3" s="246"/>
      <c r="CA3" s="246"/>
      <c r="CB3" s="246"/>
    </row>
    <row r="4" spans="1:80" s="247" customFormat="1" ht="15" x14ac:dyDescent="0.25">
      <c r="A4" s="5" t="s">
        <v>3</v>
      </c>
      <c r="B4" s="5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8" t="s">
        <v>4</v>
      </c>
      <c r="N4" s="169"/>
      <c r="O4" s="170"/>
      <c r="P4" s="171"/>
      <c r="Q4" s="246"/>
      <c r="R4" s="246"/>
      <c r="S4" s="246"/>
      <c r="T4" s="248" t="s">
        <v>5</v>
      </c>
      <c r="U4" s="248" t="s">
        <v>5</v>
      </c>
      <c r="V4" s="248" t="s">
        <v>5</v>
      </c>
      <c r="W4" s="248" t="s">
        <v>5</v>
      </c>
      <c r="X4" s="248" t="s">
        <v>5</v>
      </c>
      <c r="Y4" s="248" t="s">
        <v>5</v>
      </c>
      <c r="Z4" s="248" t="s">
        <v>5</v>
      </c>
      <c r="AA4" s="248" t="s">
        <v>5</v>
      </c>
      <c r="AB4" s="248" t="s">
        <v>5</v>
      </c>
      <c r="AC4" s="248" t="s">
        <v>5</v>
      </c>
      <c r="AD4" s="249" t="s">
        <v>5</v>
      </c>
      <c r="AE4" s="249" t="s">
        <v>5</v>
      </c>
      <c r="AF4" s="249" t="s">
        <v>5</v>
      </c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  <c r="BM4" s="246"/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  <c r="CA4" s="246"/>
      <c r="CB4" s="246"/>
    </row>
    <row r="5" spans="1:80" s="247" customFormat="1" ht="15" customHeight="1" x14ac:dyDescent="0.25">
      <c r="A5" s="5"/>
      <c r="B5" s="5"/>
      <c r="C5" s="172" t="s">
        <v>6</v>
      </c>
      <c r="D5" s="172"/>
      <c r="E5" s="172"/>
      <c r="F5" s="172"/>
      <c r="G5" s="172"/>
      <c r="H5" s="172"/>
      <c r="I5" s="172"/>
      <c r="J5" s="172"/>
      <c r="K5" s="172"/>
      <c r="L5" s="172"/>
      <c r="M5" s="8"/>
      <c r="N5" s="165"/>
      <c r="O5" s="166"/>
      <c r="P5" s="167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6"/>
      <c r="BR5" s="246"/>
      <c r="BS5" s="246"/>
      <c r="BT5" s="246"/>
      <c r="BU5" s="246"/>
      <c r="BV5" s="246"/>
      <c r="BW5" s="246"/>
      <c r="BX5" s="246"/>
      <c r="BY5" s="246"/>
      <c r="BZ5" s="246"/>
      <c r="CA5" s="246"/>
      <c r="CB5" s="246"/>
    </row>
    <row r="6" spans="1:80" s="247" customFormat="1" ht="15" customHeight="1" x14ac:dyDescent="0.25">
      <c r="A6" s="5" t="s">
        <v>80</v>
      </c>
      <c r="B6" s="5"/>
      <c r="C6" s="168" t="s">
        <v>81</v>
      </c>
      <c r="D6" s="168"/>
      <c r="E6" s="168"/>
      <c r="F6" s="168"/>
      <c r="G6" s="168"/>
      <c r="H6" s="168"/>
      <c r="I6" s="168"/>
      <c r="J6" s="168"/>
      <c r="K6" s="168"/>
      <c r="L6" s="168"/>
      <c r="M6" s="8" t="s">
        <v>4</v>
      </c>
      <c r="N6" s="169" t="s">
        <v>82</v>
      </c>
      <c r="O6" s="170"/>
      <c r="P6" s="171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8" t="s">
        <v>7</v>
      </c>
      <c r="AH6" s="248" t="s">
        <v>5</v>
      </c>
      <c r="AI6" s="248" t="s">
        <v>5</v>
      </c>
      <c r="AJ6" s="248" t="s">
        <v>5</v>
      </c>
      <c r="AK6" s="248" t="s">
        <v>5</v>
      </c>
      <c r="AL6" s="248" t="s">
        <v>5</v>
      </c>
      <c r="AM6" s="248" t="s">
        <v>5</v>
      </c>
      <c r="AN6" s="248" t="s">
        <v>5</v>
      </c>
      <c r="AO6" s="248" t="s">
        <v>5</v>
      </c>
      <c r="AP6" s="248" t="s">
        <v>5</v>
      </c>
      <c r="AQ6" s="249" t="s">
        <v>5</v>
      </c>
      <c r="AR6" s="249" t="s">
        <v>5</v>
      </c>
      <c r="AS6" s="249" t="s">
        <v>5</v>
      </c>
      <c r="AT6" s="246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  <c r="BG6" s="246"/>
      <c r="BH6" s="246"/>
      <c r="BI6" s="246"/>
      <c r="BJ6" s="246"/>
      <c r="BK6" s="246"/>
      <c r="BL6" s="246"/>
      <c r="BM6" s="246"/>
      <c r="BN6" s="246"/>
      <c r="BO6" s="246"/>
      <c r="BP6" s="246"/>
      <c r="BQ6" s="246"/>
      <c r="BR6" s="246"/>
      <c r="BS6" s="246"/>
      <c r="BT6" s="246"/>
      <c r="BU6" s="246"/>
      <c r="BV6" s="246"/>
      <c r="BW6" s="246"/>
      <c r="BX6" s="246"/>
      <c r="BY6" s="246"/>
      <c r="BZ6" s="246"/>
      <c r="CA6" s="246"/>
      <c r="CB6" s="246"/>
    </row>
    <row r="7" spans="1:80" s="247" customFormat="1" ht="15" x14ac:dyDescent="0.25">
      <c r="A7" s="5"/>
      <c r="B7" s="5"/>
      <c r="C7" s="172" t="s">
        <v>6</v>
      </c>
      <c r="D7" s="172"/>
      <c r="E7" s="172"/>
      <c r="F7" s="172"/>
      <c r="G7" s="172"/>
      <c r="H7" s="172"/>
      <c r="I7" s="172"/>
      <c r="J7" s="172"/>
      <c r="K7" s="172"/>
      <c r="L7" s="172"/>
      <c r="M7" s="8"/>
      <c r="N7" s="165"/>
      <c r="O7" s="166"/>
      <c r="P7" s="167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/>
      <c r="BL7" s="246"/>
      <c r="BM7" s="246"/>
      <c r="BN7" s="246"/>
      <c r="BO7" s="246"/>
      <c r="BP7" s="246"/>
      <c r="BQ7" s="246"/>
      <c r="BR7" s="246"/>
      <c r="BS7" s="246"/>
      <c r="BT7" s="246"/>
      <c r="BU7" s="246"/>
      <c r="BV7" s="246"/>
      <c r="BW7" s="246"/>
      <c r="BX7" s="246"/>
      <c r="BY7" s="246"/>
      <c r="BZ7" s="246"/>
      <c r="CA7" s="246"/>
      <c r="CB7" s="246"/>
    </row>
    <row r="8" spans="1:80" s="247" customFormat="1" ht="15" x14ac:dyDescent="0.25">
      <c r="A8" s="5" t="s">
        <v>96</v>
      </c>
      <c r="B8" s="5"/>
      <c r="C8" s="168" t="s">
        <v>87</v>
      </c>
      <c r="D8" s="168"/>
      <c r="E8" s="168"/>
      <c r="F8" s="168"/>
      <c r="G8" s="168"/>
      <c r="H8" s="168"/>
      <c r="I8" s="168"/>
      <c r="J8" s="168"/>
      <c r="K8" s="168"/>
      <c r="L8" s="168"/>
      <c r="M8" s="8" t="s">
        <v>4</v>
      </c>
      <c r="N8" s="169" t="s">
        <v>88</v>
      </c>
      <c r="O8" s="170"/>
      <c r="P8" s="171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8" t="s">
        <v>5</v>
      </c>
      <c r="AU8" s="248" t="s">
        <v>5</v>
      </c>
      <c r="AV8" s="248" t="s">
        <v>5</v>
      </c>
      <c r="AW8" s="248" t="s">
        <v>5</v>
      </c>
      <c r="AX8" s="248" t="s">
        <v>5</v>
      </c>
      <c r="AY8" s="248" t="s">
        <v>5</v>
      </c>
      <c r="AZ8" s="248" t="s">
        <v>5</v>
      </c>
      <c r="BA8" s="248" t="s">
        <v>5</v>
      </c>
      <c r="BB8" s="248" t="s">
        <v>5</v>
      </c>
      <c r="BC8" s="248" t="s">
        <v>5</v>
      </c>
      <c r="BD8" s="249" t="s">
        <v>5</v>
      </c>
      <c r="BE8" s="249" t="s">
        <v>5</v>
      </c>
      <c r="BF8" s="249" t="s">
        <v>5</v>
      </c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46"/>
      <c r="BY8" s="246"/>
      <c r="BZ8" s="246"/>
      <c r="CA8" s="246"/>
      <c r="CB8" s="246"/>
    </row>
    <row r="9" spans="1:80" s="247" customFormat="1" ht="15" x14ac:dyDescent="0.25">
      <c r="A9" s="5"/>
      <c r="B9" s="5"/>
      <c r="C9" s="172" t="s">
        <v>6</v>
      </c>
      <c r="D9" s="172"/>
      <c r="E9" s="172"/>
      <c r="F9" s="172"/>
      <c r="G9" s="172"/>
      <c r="H9" s="172"/>
      <c r="I9" s="172"/>
      <c r="J9" s="172"/>
      <c r="K9" s="172"/>
      <c r="L9" s="172"/>
      <c r="M9" s="6"/>
      <c r="N9" s="165"/>
      <c r="O9" s="166"/>
      <c r="P9" s="167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246"/>
      <c r="AU9" s="246"/>
      <c r="AV9" s="246"/>
      <c r="AW9" s="246"/>
      <c r="AX9" s="246"/>
      <c r="AY9" s="246"/>
      <c r="AZ9" s="246"/>
      <c r="BA9" s="246"/>
      <c r="BB9" s="246"/>
      <c r="BC9" s="246"/>
      <c r="BD9" s="246"/>
      <c r="BE9" s="246"/>
      <c r="BF9" s="246"/>
      <c r="BG9" s="246"/>
      <c r="BH9" s="246"/>
      <c r="BI9" s="246"/>
      <c r="BJ9" s="246"/>
      <c r="BK9" s="246"/>
      <c r="BL9" s="246"/>
      <c r="BM9" s="246"/>
      <c r="BN9" s="246"/>
      <c r="BO9" s="246"/>
      <c r="BP9" s="246"/>
      <c r="BQ9" s="246"/>
      <c r="BR9" s="246"/>
      <c r="BS9" s="246"/>
      <c r="BT9" s="246"/>
      <c r="BU9" s="246"/>
      <c r="BV9" s="246"/>
      <c r="BW9" s="246"/>
      <c r="BX9" s="246"/>
      <c r="BY9" s="246"/>
      <c r="BZ9" s="246"/>
      <c r="CA9" s="246"/>
      <c r="CB9" s="246"/>
    </row>
    <row r="10" spans="1:80" s="247" customFormat="1" ht="19.5" customHeight="1" x14ac:dyDescent="0.25">
      <c r="A10" s="5" t="s">
        <v>8</v>
      </c>
      <c r="B10" s="5"/>
      <c r="C10" s="168" t="s">
        <v>83</v>
      </c>
      <c r="D10" s="168"/>
      <c r="E10" s="168"/>
      <c r="F10" s="168"/>
      <c r="G10" s="168"/>
      <c r="H10" s="168"/>
      <c r="I10" s="168"/>
      <c r="J10" s="168"/>
      <c r="K10" s="9"/>
      <c r="L10" s="9"/>
      <c r="M10" s="6"/>
      <c r="N10" s="169"/>
      <c r="O10" s="170"/>
      <c r="P10" s="171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6"/>
      <c r="AT10" s="246"/>
      <c r="AU10" s="246"/>
      <c r="AV10" s="246"/>
      <c r="AW10" s="246"/>
      <c r="AX10" s="246"/>
      <c r="AY10" s="246"/>
      <c r="AZ10" s="246"/>
      <c r="BA10" s="246"/>
      <c r="BB10" s="246"/>
      <c r="BC10" s="246"/>
      <c r="BD10" s="246"/>
      <c r="BE10" s="246"/>
      <c r="BF10" s="246"/>
      <c r="BG10" s="248" t="s">
        <v>9</v>
      </c>
      <c r="BH10" s="248" t="s">
        <v>5</v>
      </c>
      <c r="BI10" s="248" t="s">
        <v>5</v>
      </c>
      <c r="BJ10" s="248" t="s">
        <v>5</v>
      </c>
      <c r="BK10" s="248" t="s">
        <v>5</v>
      </c>
      <c r="BL10" s="248" t="s">
        <v>5</v>
      </c>
      <c r="BM10" s="248" t="s">
        <v>5</v>
      </c>
      <c r="BN10" s="248" t="s">
        <v>5</v>
      </c>
      <c r="BO10" s="249" t="s">
        <v>5</v>
      </c>
      <c r="BP10" s="249" t="s">
        <v>5</v>
      </c>
      <c r="BQ10" s="249" t="s">
        <v>5</v>
      </c>
      <c r="BR10" s="246"/>
      <c r="BS10" s="246"/>
      <c r="BT10" s="246"/>
      <c r="BU10" s="246"/>
      <c r="BV10" s="246"/>
      <c r="BW10" s="246"/>
      <c r="BX10" s="246"/>
      <c r="BY10" s="246"/>
      <c r="BZ10" s="246"/>
      <c r="CA10" s="246"/>
      <c r="CB10" s="246"/>
    </row>
    <row r="11" spans="1:80" s="247" customFormat="1" ht="12" customHeight="1" x14ac:dyDescent="0.25">
      <c r="A11" s="5"/>
      <c r="B11" s="5"/>
      <c r="C11" s="172" t="s">
        <v>10</v>
      </c>
      <c r="D11" s="172"/>
      <c r="E11" s="172"/>
      <c r="F11" s="172"/>
      <c r="G11" s="172"/>
      <c r="H11" s="172"/>
      <c r="I11" s="172"/>
      <c r="J11" s="172"/>
      <c r="K11" s="6"/>
      <c r="L11" s="6"/>
      <c r="M11" s="6"/>
      <c r="N11" s="165"/>
      <c r="O11" s="166"/>
      <c r="P11" s="167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246"/>
      <c r="AY11" s="246"/>
      <c r="AZ11" s="246"/>
      <c r="BA11" s="246"/>
      <c r="BB11" s="246"/>
      <c r="BC11" s="246"/>
      <c r="BD11" s="246"/>
      <c r="BE11" s="246"/>
      <c r="BF11" s="246"/>
      <c r="BG11" s="246"/>
      <c r="BH11" s="246"/>
      <c r="BI11" s="246"/>
      <c r="BJ11" s="246"/>
      <c r="BK11" s="246"/>
      <c r="BL11" s="246"/>
      <c r="BM11" s="246"/>
      <c r="BN11" s="246"/>
      <c r="BO11" s="246"/>
      <c r="BP11" s="246"/>
      <c r="BQ11" s="246"/>
      <c r="BR11" s="246"/>
      <c r="BS11" s="246"/>
      <c r="BT11" s="246"/>
      <c r="BU11" s="246"/>
      <c r="BV11" s="246"/>
      <c r="BW11" s="246"/>
      <c r="BX11" s="246"/>
      <c r="BY11" s="246"/>
      <c r="BZ11" s="246"/>
      <c r="CA11" s="246"/>
      <c r="CB11" s="246"/>
    </row>
    <row r="12" spans="1:80" s="247" customFormat="1" ht="21.75" customHeight="1" x14ac:dyDescent="0.25">
      <c r="A12" s="5" t="s">
        <v>11</v>
      </c>
      <c r="B12" s="5"/>
      <c r="C12" s="168" t="s">
        <v>84</v>
      </c>
      <c r="D12" s="168"/>
      <c r="E12" s="168"/>
      <c r="F12" s="168"/>
      <c r="G12" s="168"/>
      <c r="H12" s="168"/>
      <c r="I12" s="168"/>
      <c r="J12" s="168"/>
      <c r="K12" s="9"/>
      <c r="L12" s="9"/>
      <c r="M12" s="6"/>
      <c r="N12" s="169"/>
      <c r="O12" s="170"/>
      <c r="P12" s="171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  <c r="AM12" s="246"/>
      <c r="AN12" s="246"/>
      <c r="AO12" s="246"/>
      <c r="AP12" s="246"/>
      <c r="AQ12" s="246"/>
      <c r="AR12" s="246"/>
      <c r="AS12" s="246"/>
      <c r="AT12" s="246"/>
      <c r="AU12" s="246"/>
      <c r="AV12" s="246"/>
      <c r="AW12" s="246"/>
      <c r="AX12" s="246"/>
      <c r="AY12" s="246"/>
      <c r="AZ12" s="246"/>
      <c r="BA12" s="246"/>
      <c r="BB12" s="246"/>
      <c r="BC12" s="246"/>
      <c r="BD12" s="246"/>
      <c r="BE12" s="246"/>
      <c r="BF12" s="246"/>
      <c r="BG12" s="246"/>
      <c r="BH12" s="246"/>
      <c r="BI12" s="246"/>
      <c r="BJ12" s="246"/>
      <c r="BK12" s="246"/>
      <c r="BL12" s="246"/>
      <c r="BM12" s="246"/>
      <c r="BN12" s="246"/>
      <c r="BO12" s="246"/>
      <c r="BP12" s="246"/>
      <c r="BQ12" s="246"/>
      <c r="BR12" s="248" t="s">
        <v>12</v>
      </c>
      <c r="BS12" s="248" t="s">
        <v>5</v>
      </c>
      <c r="BT12" s="248" t="s">
        <v>5</v>
      </c>
      <c r="BU12" s="248" t="s">
        <v>5</v>
      </c>
      <c r="BV12" s="248" t="s">
        <v>5</v>
      </c>
      <c r="BW12" s="248" t="s">
        <v>5</v>
      </c>
      <c r="BX12" s="248" t="s">
        <v>5</v>
      </c>
      <c r="BY12" s="248" t="s">
        <v>5</v>
      </c>
      <c r="BZ12" s="249" t="s">
        <v>5</v>
      </c>
      <c r="CA12" s="249" t="s">
        <v>5</v>
      </c>
      <c r="CB12" s="249" t="s">
        <v>5</v>
      </c>
    </row>
    <row r="13" spans="1:80" s="247" customFormat="1" ht="15" customHeight="1" x14ac:dyDescent="0.25">
      <c r="A13" s="5"/>
      <c r="B13" s="5"/>
      <c r="C13" s="173" t="s">
        <v>13</v>
      </c>
      <c r="D13" s="173"/>
      <c r="E13" s="173"/>
      <c r="F13" s="173"/>
      <c r="G13" s="173"/>
      <c r="H13" s="173"/>
      <c r="I13" s="173"/>
      <c r="J13" s="173"/>
      <c r="K13" s="6"/>
      <c r="L13" s="6"/>
      <c r="M13" s="8" t="s">
        <v>14</v>
      </c>
      <c r="N13" s="162"/>
      <c r="O13" s="163"/>
      <c r="P13" s="164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  <c r="AM13" s="246"/>
      <c r="AN13" s="246"/>
      <c r="AO13" s="246"/>
      <c r="AP13" s="246"/>
      <c r="AQ13" s="246"/>
      <c r="AR13" s="246"/>
      <c r="AS13" s="246"/>
      <c r="AT13" s="246"/>
      <c r="AU13" s="246"/>
      <c r="AV13" s="246"/>
      <c r="AW13" s="246"/>
      <c r="AX13" s="246"/>
      <c r="AY13" s="246"/>
      <c r="AZ13" s="246"/>
      <c r="BA13" s="246"/>
      <c r="BB13" s="246"/>
      <c r="BC13" s="246"/>
      <c r="BD13" s="246"/>
      <c r="BE13" s="246"/>
      <c r="BF13" s="246"/>
      <c r="BG13" s="246"/>
      <c r="BH13" s="246"/>
      <c r="BI13" s="246"/>
      <c r="BJ13" s="246"/>
      <c r="BK13" s="246"/>
      <c r="BL13" s="246"/>
      <c r="BM13" s="246"/>
      <c r="BN13" s="246"/>
      <c r="BO13" s="246"/>
      <c r="BP13" s="246"/>
      <c r="BQ13" s="246"/>
      <c r="BR13" s="246"/>
      <c r="BS13" s="246"/>
      <c r="BT13" s="246"/>
      <c r="BU13" s="246"/>
      <c r="BV13" s="246"/>
      <c r="BW13" s="246"/>
      <c r="BX13" s="246"/>
      <c r="BY13" s="246"/>
      <c r="BZ13" s="246"/>
      <c r="CA13" s="246"/>
      <c r="CB13" s="246"/>
    </row>
    <row r="14" spans="1:80" s="247" customFormat="1" ht="15" x14ac:dyDescent="0.25">
      <c r="A14" s="5"/>
      <c r="B14" s="5"/>
      <c r="C14" s="6"/>
      <c r="D14" s="6"/>
      <c r="E14" s="6"/>
      <c r="F14" s="6"/>
      <c r="G14" s="6"/>
      <c r="H14" s="6"/>
      <c r="I14" s="6"/>
      <c r="J14" s="8"/>
      <c r="K14" s="6"/>
      <c r="L14" s="8" t="s">
        <v>15</v>
      </c>
      <c r="M14" s="146" t="s">
        <v>16</v>
      </c>
      <c r="N14" s="263" t="s">
        <v>136</v>
      </c>
      <c r="O14" s="264"/>
      <c r="P14" s="265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6"/>
      <c r="AP14" s="246"/>
      <c r="AQ14" s="246"/>
      <c r="AR14" s="246"/>
      <c r="AS14" s="246"/>
      <c r="AT14" s="246"/>
      <c r="AU14" s="246"/>
      <c r="AV14" s="246"/>
      <c r="AW14" s="246"/>
      <c r="AX14" s="246"/>
      <c r="AY14" s="246"/>
      <c r="AZ14" s="246"/>
      <c r="BA14" s="246"/>
      <c r="BB14" s="246"/>
      <c r="BC14" s="246"/>
      <c r="BD14" s="246"/>
      <c r="BE14" s="246"/>
      <c r="BF14" s="246"/>
      <c r="BG14" s="246"/>
      <c r="BH14" s="246"/>
      <c r="BI14" s="246"/>
      <c r="BJ14" s="246"/>
      <c r="BK14" s="246"/>
      <c r="BL14" s="246"/>
      <c r="BM14" s="246"/>
      <c r="BN14" s="246"/>
      <c r="BO14" s="246"/>
      <c r="BP14" s="246"/>
      <c r="BQ14" s="246"/>
      <c r="BR14" s="246"/>
      <c r="BS14" s="246"/>
      <c r="BT14" s="246"/>
      <c r="BU14" s="246"/>
      <c r="BV14" s="246"/>
      <c r="BW14" s="246"/>
      <c r="BX14" s="246"/>
      <c r="BY14" s="246"/>
      <c r="BZ14" s="246"/>
      <c r="CA14" s="246"/>
      <c r="CB14" s="246"/>
    </row>
    <row r="15" spans="1:80" s="247" customFormat="1" ht="15" x14ac:dyDescent="0.25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146" t="s">
        <v>17</v>
      </c>
      <c r="N15" s="162" t="s">
        <v>141</v>
      </c>
      <c r="O15" s="163"/>
      <c r="P15" s="164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  <c r="AM15" s="246"/>
      <c r="AN15" s="246"/>
      <c r="AO15" s="246"/>
      <c r="AP15" s="246"/>
      <c r="AQ15" s="246"/>
      <c r="AR15" s="246"/>
      <c r="AS15" s="246"/>
      <c r="AT15" s="246"/>
      <c r="AU15" s="246"/>
      <c r="AV15" s="246"/>
      <c r="AW15" s="246"/>
      <c r="AX15" s="246"/>
      <c r="AY15" s="246"/>
      <c r="AZ15" s="246"/>
      <c r="BA15" s="246"/>
      <c r="BB15" s="246"/>
      <c r="BC15" s="246"/>
      <c r="BD15" s="246"/>
      <c r="BE15" s="246"/>
      <c r="BF15" s="246"/>
      <c r="BG15" s="246"/>
      <c r="BH15" s="246"/>
      <c r="BI15" s="246"/>
      <c r="BJ15" s="246"/>
      <c r="BK15" s="246"/>
      <c r="BL15" s="246"/>
      <c r="BM15" s="246"/>
      <c r="BN15" s="246"/>
      <c r="BO15" s="246"/>
      <c r="BP15" s="246"/>
      <c r="BQ15" s="246"/>
      <c r="BR15" s="246"/>
      <c r="BS15" s="246"/>
      <c r="BT15" s="246"/>
      <c r="BU15" s="246"/>
      <c r="BV15" s="246"/>
      <c r="BW15" s="246"/>
      <c r="BX15" s="246"/>
      <c r="BY15" s="246"/>
      <c r="BZ15" s="246"/>
      <c r="CA15" s="246"/>
      <c r="CB15" s="246"/>
    </row>
    <row r="16" spans="1:80" s="247" customFormat="1" ht="15" x14ac:dyDescent="0.25">
      <c r="A16" s="5"/>
      <c r="B16" s="5"/>
      <c r="C16" s="6"/>
      <c r="D16" s="6"/>
      <c r="E16" s="6"/>
      <c r="F16" s="6"/>
      <c r="G16" s="6"/>
      <c r="H16" s="6"/>
      <c r="I16" s="6"/>
      <c r="J16" s="8"/>
      <c r="K16" s="6"/>
      <c r="L16" s="8" t="s">
        <v>85</v>
      </c>
      <c r="M16" s="146" t="s">
        <v>16</v>
      </c>
      <c r="N16" s="263" t="s">
        <v>24</v>
      </c>
      <c r="O16" s="264"/>
      <c r="P16" s="265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  <c r="AM16" s="246"/>
      <c r="AN16" s="246"/>
      <c r="AO16" s="246"/>
      <c r="AP16" s="246"/>
      <c r="AQ16" s="246"/>
      <c r="AR16" s="246"/>
      <c r="AS16" s="246"/>
      <c r="AT16" s="246"/>
      <c r="AU16" s="246"/>
      <c r="AV16" s="246"/>
      <c r="AW16" s="246"/>
      <c r="AX16" s="246"/>
      <c r="AY16" s="246"/>
      <c r="AZ16" s="246"/>
      <c r="BA16" s="246"/>
      <c r="BB16" s="246"/>
      <c r="BC16" s="246"/>
      <c r="BD16" s="246"/>
      <c r="BE16" s="246"/>
      <c r="BF16" s="246"/>
      <c r="BG16" s="246"/>
      <c r="BH16" s="246"/>
      <c r="BI16" s="246"/>
      <c r="BJ16" s="246"/>
      <c r="BK16" s="246"/>
      <c r="BL16" s="246"/>
      <c r="BM16" s="246"/>
      <c r="BN16" s="246"/>
      <c r="BO16" s="246"/>
      <c r="BP16" s="246"/>
      <c r="BQ16" s="246"/>
      <c r="BR16" s="246"/>
      <c r="BS16" s="246"/>
      <c r="BT16" s="246"/>
      <c r="BU16" s="246"/>
      <c r="BV16" s="246"/>
      <c r="BW16" s="246"/>
      <c r="BX16" s="246"/>
      <c r="BY16" s="246"/>
      <c r="BZ16" s="246"/>
      <c r="CA16" s="246"/>
      <c r="CB16" s="246"/>
    </row>
    <row r="17" spans="1:117" s="247" customFormat="1" ht="15" x14ac:dyDescent="0.25">
      <c r="A17" s="5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146" t="s">
        <v>17</v>
      </c>
      <c r="N17" s="162" t="s">
        <v>86</v>
      </c>
      <c r="O17" s="163"/>
      <c r="P17" s="164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6"/>
      <c r="AP17" s="246"/>
      <c r="AQ17" s="246"/>
      <c r="AR17" s="246"/>
      <c r="AS17" s="246"/>
      <c r="AT17" s="246"/>
      <c r="AU17" s="246"/>
      <c r="AV17" s="246"/>
      <c r="AW17" s="246"/>
      <c r="AX17" s="246"/>
      <c r="AY17" s="246"/>
      <c r="AZ17" s="246"/>
      <c r="BA17" s="246"/>
      <c r="BB17" s="246"/>
      <c r="BC17" s="246"/>
      <c r="BD17" s="246"/>
      <c r="BE17" s="246"/>
      <c r="BF17" s="246"/>
      <c r="BG17" s="246"/>
      <c r="BH17" s="246"/>
      <c r="BI17" s="246"/>
      <c r="BJ17" s="246"/>
      <c r="BK17" s="246"/>
      <c r="BL17" s="246"/>
      <c r="BM17" s="246"/>
      <c r="BN17" s="246"/>
      <c r="BO17" s="246"/>
      <c r="BP17" s="246"/>
      <c r="BQ17" s="246"/>
      <c r="BR17" s="246"/>
      <c r="BS17" s="246"/>
      <c r="BT17" s="246"/>
      <c r="BU17" s="246"/>
      <c r="BV17" s="246"/>
      <c r="BW17" s="246"/>
      <c r="BX17" s="246"/>
      <c r="BY17" s="246"/>
      <c r="BZ17" s="246"/>
      <c r="CA17" s="246"/>
      <c r="CB17" s="246"/>
    </row>
    <row r="18" spans="1:117" s="247" customFormat="1" ht="15" x14ac:dyDescent="0.25">
      <c r="A18" s="5"/>
      <c r="B18" s="5"/>
      <c r="C18" s="6"/>
      <c r="D18" s="6"/>
      <c r="E18" s="6"/>
      <c r="F18" s="6"/>
      <c r="G18" s="6"/>
      <c r="H18" s="6"/>
      <c r="I18" s="6"/>
      <c r="J18" s="8"/>
      <c r="K18" s="6"/>
      <c r="L18" s="8" t="s">
        <v>85</v>
      </c>
      <c r="M18" s="186" t="s">
        <v>16</v>
      </c>
      <c r="N18" s="266" t="s">
        <v>48</v>
      </c>
      <c r="O18" s="267"/>
      <c r="P18" s="268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6"/>
      <c r="BA18" s="246"/>
      <c r="BB18" s="246"/>
      <c r="BC18" s="246"/>
      <c r="BD18" s="246"/>
      <c r="BE18" s="246"/>
      <c r="BF18" s="246"/>
      <c r="BG18" s="246"/>
      <c r="BH18" s="246"/>
      <c r="BI18" s="246"/>
      <c r="BJ18" s="246"/>
      <c r="BK18" s="246"/>
      <c r="BL18" s="246"/>
      <c r="BM18" s="246"/>
      <c r="BN18" s="246"/>
      <c r="BO18" s="246"/>
      <c r="BP18" s="246"/>
      <c r="BQ18" s="246"/>
      <c r="BR18" s="246"/>
      <c r="BS18" s="246"/>
      <c r="BT18" s="246"/>
      <c r="BU18" s="246"/>
      <c r="BV18" s="246"/>
      <c r="BW18" s="246"/>
      <c r="BX18" s="246"/>
      <c r="BY18" s="246"/>
      <c r="BZ18" s="246"/>
      <c r="CA18" s="246"/>
      <c r="CB18" s="246"/>
    </row>
    <row r="19" spans="1:117" s="247" customFormat="1" ht="15" x14ac:dyDescent="0.25">
      <c r="A19" s="5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186" t="s">
        <v>17</v>
      </c>
      <c r="N19" s="183" t="s">
        <v>142</v>
      </c>
      <c r="O19" s="184"/>
      <c r="P19" s="185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  <c r="AM19" s="246"/>
      <c r="AN19" s="246"/>
      <c r="AO19" s="246"/>
      <c r="AP19" s="246"/>
      <c r="AQ19" s="246"/>
      <c r="AR19" s="246"/>
      <c r="AS19" s="246"/>
      <c r="AT19" s="246"/>
      <c r="AU19" s="246"/>
      <c r="AV19" s="246"/>
      <c r="AW19" s="246"/>
      <c r="AX19" s="246"/>
      <c r="AY19" s="246"/>
      <c r="AZ19" s="246"/>
      <c r="BA19" s="246"/>
      <c r="BB19" s="246"/>
      <c r="BC19" s="246"/>
      <c r="BD19" s="246"/>
      <c r="BE19" s="246"/>
      <c r="BF19" s="246"/>
      <c r="BG19" s="246"/>
      <c r="BH19" s="246"/>
      <c r="BI19" s="246"/>
      <c r="BJ19" s="246"/>
      <c r="BK19" s="246"/>
      <c r="BL19" s="246"/>
      <c r="BM19" s="246"/>
      <c r="BN19" s="246"/>
      <c r="BO19" s="246"/>
      <c r="BP19" s="246"/>
      <c r="BQ19" s="246"/>
      <c r="BR19" s="246"/>
      <c r="BS19" s="246"/>
      <c r="BT19" s="246"/>
      <c r="BU19" s="246"/>
      <c r="BV19" s="246"/>
      <c r="BW19" s="246"/>
      <c r="BX19" s="246"/>
      <c r="BY19" s="246"/>
      <c r="BZ19" s="246"/>
      <c r="CA19" s="246"/>
      <c r="CB19" s="246"/>
    </row>
    <row r="20" spans="1:117" s="247" customFormat="1" ht="15" x14ac:dyDescent="0.25">
      <c r="A20" s="5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8" t="s">
        <v>18</v>
      </c>
      <c r="N20" s="162"/>
      <c r="O20" s="163"/>
      <c r="P20" s="164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  <c r="AM20" s="246"/>
      <c r="AN20" s="246"/>
      <c r="AO20" s="246"/>
      <c r="AP20" s="246"/>
      <c r="AQ20" s="246"/>
      <c r="AR20" s="246"/>
      <c r="AS20" s="246"/>
      <c r="AT20" s="246"/>
      <c r="AU20" s="246"/>
      <c r="AV20" s="246"/>
      <c r="AW20" s="246"/>
      <c r="AX20" s="246"/>
      <c r="AY20" s="246"/>
      <c r="AZ20" s="246"/>
      <c r="BA20" s="246"/>
      <c r="BB20" s="246"/>
      <c r="BC20" s="246"/>
      <c r="BD20" s="246"/>
      <c r="BE20" s="246"/>
      <c r="BF20" s="246"/>
      <c r="BG20" s="246"/>
      <c r="BH20" s="246"/>
      <c r="BI20" s="246"/>
      <c r="BJ20" s="246"/>
      <c r="BK20" s="246"/>
      <c r="BL20" s="246"/>
      <c r="BM20" s="246"/>
      <c r="BN20" s="246"/>
      <c r="BO20" s="246"/>
      <c r="BP20" s="246"/>
      <c r="BQ20" s="246"/>
      <c r="BR20" s="246"/>
      <c r="BS20" s="246"/>
      <c r="BT20" s="246"/>
      <c r="BU20" s="246"/>
      <c r="BV20" s="246"/>
      <c r="BW20" s="246"/>
      <c r="BX20" s="246"/>
      <c r="BY20" s="246"/>
      <c r="BZ20" s="246"/>
      <c r="CA20" s="246"/>
      <c r="CB20" s="246"/>
    </row>
    <row r="21" spans="1:117" s="243" customFormat="1" ht="15" x14ac:dyDescent="0.25">
      <c r="A21" s="240"/>
      <c r="B21" s="240"/>
      <c r="C21" s="241"/>
      <c r="D21" s="241"/>
      <c r="E21" s="241"/>
      <c r="F21" s="241"/>
      <c r="G21" s="241"/>
      <c r="H21" s="241"/>
      <c r="I21" s="244"/>
      <c r="J21" s="244"/>
      <c r="K21" s="244"/>
      <c r="L21" s="244"/>
      <c r="M21" s="245"/>
      <c r="N21" s="245"/>
      <c r="O21" s="245"/>
      <c r="P21" s="241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  <c r="AJ21" s="242"/>
      <c r="AK21" s="242"/>
      <c r="AL21" s="242"/>
      <c r="AM21" s="242"/>
      <c r="AN21" s="242"/>
      <c r="AO21" s="242"/>
      <c r="AP21" s="242"/>
      <c r="AQ21" s="242"/>
      <c r="AR21" s="242"/>
      <c r="AS21" s="242"/>
      <c r="AT21" s="242"/>
      <c r="AU21" s="242"/>
      <c r="AV21" s="242"/>
      <c r="AW21" s="242"/>
      <c r="AX21" s="242"/>
      <c r="AY21" s="242"/>
      <c r="AZ21" s="242"/>
      <c r="BA21" s="242"/>
      <c r="BB21" s="242"/>
      <c r="BC21" s="242"/>
      <c r="BD21" s="242"/>
      <c r="BE21" s="242"/>
      <c r="BF21" s="242"/>
      <c r="BG21" s="242"/>
      <c r="BH21" s="242"/>
      <c r="BI21" s="242"/>
      <c r="BJ21" s="242"/>
      <c r="BK21" s="242"/>
      <c r="BL21" s="242"/>
      <c r="BM21" s="242"/>
      <c r="BN21" s="242"/>
      <c r="BO21" s="242"/>
      <c r="BP21" s="242"/>
      <c r="BQ21" s="242"/>
      <c r="BR21" s="242"/>
      <c r="BS21" s="242"/>
      <c r="BT21" s="242"/>
      <c r="BU21" s="242"/>
      <c r="BV21" s="242"/>
      <c r="BW21" s="242"/>
      <c r="BX21" s="242"/>
      <c r="BY21" s="242"/>
      <c r="BZ21" s="242"/>
      <c r="CA21" s="242"/>
      <c r="CB21" s="242"/>
      <c r="CC21" s="242"/>
      <c r="CD21" s="242"/>
      <c r="CE21" s="242"/>
      <c r="CF21" s="242"/>
      <c r="CG21" s="242"/>
      <c r="CH21" s="242"/>
      <c r="CI21" s="242"/>
      <c r="CJ21" s="242"/>
      <c r="CK21" s="242"/>
      <c r="CL21" s="242"/>
      <c r="CM21" s="242"/>
      <c r="CN21" s="242"/>
      <c r="CO21" s="242"/>
      <c r="CP21" s="242"/>
      <c r="CQ21" s="242"/>
      <c r="CR21" s="242"/>
      <c r="CS21" s="242"/>
      <c r="CT21" s="242"/>
      <c r="CU21" s="242"/>
      <c r="CV21" s="242"/>
      <c r="CW21" s="242"/>
      <c r="CX21" s="242"/>
      <c r="CY21" s="242"/>
      <c r="CZ21" s="242"/>
      <c r="DA21" s="242"/>
      <c r="DB21" s="242"/>
      <c r="DC21" s="242"/>
      <c r="DD21" s="242"/>
      <c r="DE21" s="242"/>
      <c r="DF21" s="242"/>
      <c r="DG21" s="242"/>
      <c r="DH21" s="242"/>
      <c r="DI21" s="242"/>
      <c r="DJ21" s="242"/>
      <c r="DK21" s="242"/>
      <c r="DL21" s="242"/>
      <c r="DM21" s="242"/>
    </row>
    <row r="22" spans="1:117" customFormat="1" ht="15" customHeight="1" x14ac:dyDescent="0.25">
      <c r="A22" s="5"/>
      <c r="B22" s="5"/>
      <c r="C22" s="6"/>
      <c r="D22" s="6"/>
      <c r="E22" s="6"/>
      <c r="F22" s="6"/>
      <c r="G22" s="6"/>
      <c r="H22" s="6"/>
      <c r="I22" s="8"/>
      <c r="J22" s="8"/>
      <c r="K22" s="8"/>
      <c r="L22" s="8"/>
      <c r="M22" s="187" t="s">
        <v>19</v>
      </c>
      <c r="N22" s="187" t="s">
        <v>20</v>
      </c>
      <c r="O22" s="188" t="s">
        <v>21</v>
      </c>
      <c r="P22" s="188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</row>
    <row r="23" spans="1:117" customFormat="1" ht="15" x14ac:dyDescent="0.25">
      <c r="A23" s="5"/>
      <c r="B23" s="5"/>
      <c r="C23" s="6"/>
      <c r="D23" s="6"/>
      <c r="E23" s="6"/>
      <c r="F23" s="6"/>
      <c r="G23" s="6"/>
      <c r="H23" s="6"/>
      <c r="I23" s="8"/>
      <c r="J23" s="8"/>
      <c r="K23" s="8"/>
      <c r="L23" s="8"/>
      <c r="M23" s="187"/>
      <c r="N23" s="187"/>
      <c r="O23" s="186" t="s">
        <v>22</v>
      </c>
      <c r="P23" s="186" t="s">
        <v>23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</row>
    <row r="24" spans="1:117" customFormat="1" ht="15" x14ac:dyDescent="0.25">
      <c r="A24" s="5"/>
      <c r="B24" s="5"/>
      <c r="C24" s="6"/>
      <c r="D24" s="6"/>
      <c r="E24" s="10" t="s">
        <v>143</v>
      </c>
      <c r="F24" s="11"/>
      <c r="G24" s="6"/>
      <c r="H24" s="6"/>
      <c r="I24" s="8"/>
      <c r="J24" s="8"/>
      <c r="K24" s="8"/>
      <c r="L24" s="8"/>
      <c r="M24" s="186" t="s">
        <v>48</v>
      </c>
      <c r="N24" s="186" t="s">
        <v>144</v>
      </c>
      <c r="O24" s="186" t="s">
        <v>145</v>
      </c>
      <c r="P24" s="186" t="s">
        <v>144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</row>
    <row r="25" spans="1:117" customFormat="1" ht="15" x14ac:dyDescent="0.25">
      <c r="A25" s="12"/>
      <c r="B25" s="12"/>
      <c r="C25" s="13"/>
      <c r="D25" s="13"/>
      <c r="E25" s="14" t="s">
        <v>25</v>
      </c>
      <c r="F25" s="189"/>
      <c r="G25" s="13"/>
      <c r="H25" s="13"/>
      <c r="I25" s="15"/>
      <c r="J25" s="190"/>
      <c r="K25" s="190"/>
      <c r="L25" s="190"/>
      <c r="M25" s="13"/>
      <c r="N25" s="13"/>
      <c r="O25" s="13"/>
      <c r="P25" s="13"/>
    </row>
    <row r="26" spans="1:117" customFormat="1" ht="13.5" customHeight="1" x14ac:dyDescent="0.25"/>
    <row r="27" spans="1:117" customFormat="1" ht="18" customHeight="1" x14ac:dyDescent="0.25">
      <c r="A27" s="191" t="s">
        <v>26</v>
      </c>
      <c r="B27" s="192"/>
      <c r="C27" s="193" t="s">
        <v>27</v>
      </c>
      <c r="D27" s="193" t="s">
        <v>28</v>
      </c>
      <c r="E27" s="193" t="s">
        <v>29</v>
      </c>
      <c r="F27" s="193" t="s">
        <v>30</v>
      </c>
      <c r="G27" s="193" t="s">
        <v>31</v>
      </c>
      <c r="H27" s="193"/>
      <c r="I27" s="193"/>
      <c r="J27" s="193"/>
      <c r="K27" s="193" t="s">
        <v>32</v>
      </c>
      <c r="L27" s="193"/>
      <c r="M27" s="193"/>
      <c r="N27" s="193"/>
      <c r="O27" s="194" t="s">
        <v>33</v>
      </c>
      <c r="P27" s="194" t="s">
        <v>34</v>
      </c>
    </row>
    <row r="28" spans="1:117" customFormat="1" ht="25.5" customHeight="1" x14ac:dyDescent="0.25">
      <c r="A28" s="194" t="s">
        <v>35</v>
      </c>
      <c r="B28" s="194" t="s">
        <v>36</v>
      </c>
      <c r="C28" s="193"/>
      <c r="D28" s="193"/>
      <c r="E28" s="193"/>
      <c r="F28" s="193"/>
      <c r="G28" s="193" t="s">
        <v>37</v>
      </c>
      <c r="H28" s="193" t="s">
        <v>38</v>
      </c>
      <c r="I28" s="193"/>
      <c r="J28" s="193"/>
      <c r="K28" s="193" t="s">
        <v>37</v>
      </c>
      <c r="L28" s="195" t="s">
        <v>38</v>
      </c>
      <c r="M28" s="195"/>
      <c r="N28" s="195"/>
      <c r="O28" s="196"/>
      <c r="P28" s="196"/>
    </row>
    <row r="29" spans="1:117" customFormat="1" ht="15" x14ac:dyDescent="0.25">
      <c r="A29" s="197"/>
      <c r="B29" s="197"/>
      <c r="C29" s="193"/>
      <c r="D29" s="193"/>
      <c r="E29" s="193"/>
      <c r="F29" s="193"/>
      <c r="G29" s="193"/>
      <c r="H29" s="198" t="s">
        <v>39</v>
      </c>
      <c r="I29" s="198" t="s">
        <v>40</v>
      </c>
      <c r="J29" s="198" t="s">
        <v>41</v>
      </c>
      <c r="K29" s="193"/>
      <c r="L29" s="198" t="s">
        <v>39</v>
      </c>
      <c r="M29" s="198" t="s">
        <v>40</v>
      </c>
      <c r="N29" s="198" t="s">
        <v>41</v>
      </c>
      <c r="O29" s="197"/>
      <c r="P29" s="197"/>
    </row>
    <row r="30" spans="1:117" customFormat="1" ht="15" x14ac:dyDescent="0.25">
      <c r="A30" s="199">
        <v>1</v>
      </c>
      <c r="B30" s="199">
        <v>2</v>
      </c>
      <c r="C30" s="199">
        <v>3</v>
      </c>
      <c r="D30" s="199">
        <v>4</v>
      </c>
      <c r="E30" s="199">
        <v>5</v>
      </c>
      <c r="F30" s="199">
        <v>6</v>
      </c>
      <c r="G30" s="199">
        <v>7</v>
      </c>
      <c r="H30" s="199">
        <v>8</v>
      </c>
      <c r="I30" s="199">
        <v>9</v>
      </c>
      <c r="J30" s="199">
        <v>10</v>
      </c>
      <c r="K30" s="199">
        <v>11</v>
      </c>
      <c r="L30" s="199">
        <v>12</v>
      </c>
      <c r="M30" s="199">
        <v>13</v>
      </c>
      <c r="N30" s="199">
        <v>14</v>
      </c>
      <c r="O30" s="199">
        <v>15</v>
      </c>
      <c r="P30" s="199">
        <v>16</v>
      </c>
    </row>
    <row r="31" spans="1:117" customFormat="1" ht="15" x14ac:dyDescent="0.25">
      <c r="A31" s="200" t="s">
        <v>42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2"/>
      <c r="DH31" s="203" t="s">
        <v>42</v>
      </c>
    </row>
    <row r="32" spans="1:117" customFormat="1" ht="56.25" x14ac:dyDescent="0.25">
      <c r="A32" s="204" t="s">
        <v>24</v>
      </c>
      <c r="B32" s="204" t="s">
        <v>24</v>
      </c>
      <c r="C32" s="205" t="s">
        <v>43</v>
      </c>
      <c r="D32" s="205" t="s">
        <v>44</v>
      </c>
      <c r="E32" s="204" t="s">
        <v>45</v>
      </c>
      <c r="F32" s="206">
        <v>34.200000000000003</v>
      </c>
      <c r="G32" s="207">
        <v>664.69</v>
      </c>
      <c r="H32" s="207">
        <v>228.64</v>
      </c>
      <c r="I32" s="207">
        <v>369.83</v>
      </c>
      <c r="J32" s="207">
        <v>59.72</v>
      </c>
      <c r="K32" s="208">
        <v>393248.56</v>
      </c>
      <c r="L32" s="208">
        <v>227550.09</v>
      </c>
      <c r="M32" s="208">
        <v>146085.96</v>
      </c>
      <c r="N32" s="208">
        <v>59434.04</v>
      </c>
      <c r="O32" s="208" t="s">
        <v>146</v>
      </c>
      <c r="P32" s="208" t="s">
        <v>147</v>
      </c>
      <c r="Q32" s="209">
        <f>F35+F42+F49+F56</f>
        <v>126.89</v>
      </c>
      <c r="DH32" s="203"/>
    </row>
    <row r="33" spans="1:112" customFormat="1" ht="15" x14ac:dyDescent="0.25">
      <c r="A33" s="210"/>
      <c r="B33" s="210"/>
      <c r="C33" s="211"/>
      <c r="D33" s="211" t="s">
        <v>148</v>
      </c>
      <c r="E33" s="212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DH33" s="203"/>
    </row>
    <row r="34" spans="1:112" customFormat="1" ht="45" x14ac:dyDescent="0.25">
      <c r="A34" s="210"/>
      <c r="B34" s="210"/>
      <c r="C34" s="214"/>
      <c r="D34" s="215" t="s">
        <v>46</v>
      </c>
      <c r="E34" s="212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DH34" s="203"/>
    </row>
    <row r="35" spans="1:112" customFormat="1" ht="22.5" x14ac:dyDescent="0.25">
      <c r="A35" s="204" t="s">
        <v>48</v>
      </c>
      <c r="B35" s="204" t="s">
        <v>49</v>
      </c>
      <c r="C35" s="205" t="s">
        <v>50</v>
      </c>
      <c r="D35" s="205" t="s">
        <v>51</v>
      </c>
      <c r="E35" s="204" t="s">
        <v>47</v>
      </c>
      <c r="F35" s="206">
        <v>34.200000000000003</v>
      </c>
      <c r="G35" s="207">
        <v>17898.38</v>
      </c>
      <c r="H35" s="208"/>
      <c r="I35" s="208"/>
      <c r="J35" s="208"/>
      <c r="K35" s="208">
        <v>5300999</v>
      </c>
      <c r="L35" s="208"/>
      <c r="M35" s="208"/>
      <c r="N35" s="208"/>
      <c r="O35" s="208" t="s">
        <v>52</v>
      </c>
      <c r="P35" s="208" t="s">
        <v>52</v>
      </c>
      <c r="DH35" s="203"/>
    </row>
    <row r="36" spans="1:112" customFormat="1" ht="15" x14ac:dyDescent="0.25">
      <c r="A36" s="210"/>
      <c r="B36" s="210"/>
      <c r="C36" s="211"/>
      <c r="D36" s="211" t="s">
        <v>53</v>
      </c>
      <c r="E36" s="212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DH36" s="203"/>
    </row>
    <row r="37" spans="1:112" customFormat="1" ht="45" x14ac:dyDescent="0.25">
      <c r="A37" s="210"/>
      <c r="B37" s="210"/>
      <c r="C37" s="214"/>
      <c r="D37" s="215" t="s">
        <v>46</v>
      </c>
      <c r="E37" s="212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DH37" s="203"/>
    </row>
    <row r="38" spans="1:112" customFormat="1" ht="15" x14ac:dyDescent="0.25">
      <c r="A38" s="200" t="s">
        <v>54</v>
      </c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2"/>
      <c r="DH38" s="203" t="s">
        <v>54</v>
      </c>
    </row>
    <row r="39" spans="1:112" customFormat="1" ht="56.25" x14ac:dyDescent="0.25">
      <c r="A39" s="204" t="s">
        <v>55</v>
      </c>
      <c r="B39" s="204" t="s">
        <v>56</v>
      </c>
      <c r="C39" s="205" t="s">
        <v>57</v>
      </c>
      <c r="D39" s="205" t="s">
        <v>58</v>
      </c>
      <c r="E39" s="204" t="s">
        <v>45</v>
      </c>
      <c r="F39" s="216">
        <v>43.41</v>
      </c>
      <c r="G39" s="207">
        <v>1154.8599999999999</v>
      </c>
      <c r="H39" s="207">
        <v>406.11</v>
      </c>
      <c r="I39" s="217">
        <v>601.79999999999995</v>
      </c>
      <c r="J39" s="207">
        <v>81.75</v>
      </c>
      <c r="K39" s="208">
        <v>869986.29</v>
      </c>
      <c r="L39" s="208">
        <v>513012</v>
      </c>
      <c r="M39" s="208">
        <v>301731.28999999998</v>
      </c>
      <c r="N39" s="208">
        <v>103273.56</v>
      </c>
      <c r="O39" s="208" t="s">
        <v>149</v>
      </c>
      <c r="P39" s="208" t="s">
        <v>150</v>
      </c>
      <c r="DH39" s="203"/>
    </row>
    <row r="40" spans="1:112" customFormat="1" ht="15" x14ac:dyDescent="0.25">
      <c r="A40" s="210"/>
      <c r="B40" s="210"/>
      <c r="C40" s="211"/>
      <c r="D40" s="211" t="s">
        <v>151</v>
      </c>
      <c r="E40" s="212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DH40" s="203"/>
    </row>
    <row r="41" spans="1:112" customFormat="1" ht="45" x14ac:dyDescent="0.25">
      <c r="A41" s="210"/>
      <c r="B41" s="210"/>
      <c r="C41" s="214"/>
      <c r="D41" s="215" t="s">
        <v>46</v>
      </c>
      <c r="E41" s="212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DH41" s="203"/>
    </row>
    <row r="42" spans="1:112" customFormat="1" ht="22.5" x14ac:dyDescent="0.25">
      <c r="A42" s="204" t="s">
        <v>56</v>
      </c>
      <c r="B42" s="204" t="s">
        <v>59</v>
      </c>
      <c r="C42" s="205" t="s">
        <v>50</v>
      </c>
      <c r="D42" s="205" t="s">
        <v>51</v>
      </c>
      <c r="E42" s="204" t="s">
        <v>47</v>
      </c>
      <c r="F42" s="216">
        <v>43.41</v>
      </c>
      <c r="G42" s="207">
        <v>17898.38</v>
      </c>
      <c r="H42" s="208"/>
      <c r="I42" s="208"/>
      <c r="J42" s="208"/>
      <c r="K42" s="208">
        <v>6728548.7300000004</v>
      </c>
      <c r="L42" s="208"/>
      <c r="M42" s="208"/>
      <c r="N42" s="208"/>
      <c r="O42" s="208" t="s">
        <v>52</v>
      </c>
      <c r="P42" s="208" t="s">
        <v>52</v>
      </c>
      <c r="DH42" s="203"/>
    </row>
    <row r="43" spans="1:112" customFormat="1" ht="15" x14ac:dyDescent="0.25">
      <c r="A43" s="210"/>
      <c r="B43" s="210"/>
      <c r="C43" s="211"/>
      <c r="D43" s="211" t="s">
        <v>53</v>
      </c>
      <c r="E43" s="212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DH43" s="203"/>
    </row>
    <row r="44" spans="1:112" customFormat="1" ht="45" x14ac:dyDescent="0.25">
      <c r="A44" s="210"/>
      <c r="B44" s="210"/>
      <c r="C44" s="214"/>
      <c r="D44" s="215" t="s">
        <v>46</v>
      </c>
      <c r="E44" s="212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DH44" s="203"/>
    </row>
    <row r="45" spans="1:112" customFormat="1" ht="15" x14ac:dyDescent="0.25">
      <c r="A45" s="200" t="s">
        <v>60</v>
      </c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2"/>
      <c r="DH45" s="203" t="s">
        <v>60</v>
      </c>
    </row>
    <row r="46" spans="1:112" customFormat="1" ht="56.25" x14ac:dyDescent="0.25">
      <c r="A46" s="204" t="s">
        <v>61</v>
      </c>
      <c r="B46" s="204" t="s">
        <v>62</v>
      </c>
      <c r="C46" s="205" t="s">
        <v>57</v>
      </c>
      <c r="D46" s="205" t="s">
        <v>58</v>
      </c>
      <c r="E46" s="204" t="s">
        <v>45</v>
      </c>
      <c r="F46" s="216">
        <v>35.08</v>
      </c>
      <c r="G46" s="207">
        <v>1154.8599999999999</v>
      </c>
      <c r="H46" s="207">
        <v>406.11</v>
      </c>
      <c r="I46" s="217">
        <v>601.79999999999995</v>
      </c>
      <c r="J46" s="207">
        <v>81.75</v>
      </c>
      <c r="K46" s="208">
        <v>703043.52</v>
      </c>
      <c r="L46" s="208">
        <v>414569.48</v>
      </c>
      <c r="M46" s="208">
        <v>243831.69</v>
      </c>
      <c r="N46" s="208">
        <v>83456.259999999995</v>
      </c>
      <c r="O46" s="208" t="s">
        <v>152</v>
      </c>
      <c r="P46" s="208" t="s">
        <v>153</v>
      </c>
      <c r="DH46" s="203"/>
    </row>
    <row r="47" spans="1:112" customFormat="1" ht="15" x14ac:dyDescent="0.25">
      <c r="A47" s="210"/>
      <c r="B47" s="210"/>
      <c r="C47" s="211"/>
      <c r="D47" s="211" t="s">
        <v>154</v>
      </c>
      <c r="E47" s="212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DH47" s="203"/>
    </row>
    <row r="48" spans="1:112" customFormat="1" ht="45" x14ac:dyDescent="0.25">
      <c r="A48" s="210"/>
      <c r="B48" s="210"/>
      <c r="C48" s="214"/>
      <c r="D48" s="215" t="s">
        <v>46</v>
      </c>
      <c r="E48" s="212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DH48" s="203"/>
    </row>
    <row r="49" spans="1:114" customFormat="1" ht="22.5" x14ac:dyDescent="0.25">
      <c r="A49" s="204" t="s">
        <v>62</v>
      </c>
      <c r="B49" s="204" t="s">
        <v>63</v>
      </c>
      <c r="C49" s="205" t="s">
        <v>50</v>
      </c>
      <c r="D49" s="205" t="s">
        <v>51</v>
      </c>
      <c r="E49" s="204" t="s">
        <v>47</v>
      </c>
      <c r="F49" s="216">
        <v>35.08</v>
      </c>
      <c r="G49" s="207">
        <v>17898.38</v>
      </c>
      <c r="H49" s="208"/>
      <c r="I49" s="208"/>
      <c r="J49" s="208"/>
      <c r="K49" s="208">
        <v>5437398.9800000004</v>
      </c>
      <c r="L49" s="208"/>
      <c r="M49" s="208"/>
      <c r="N49" s="208"/>
      <c r="O49" s="208" t="s">
        <v>52</v>
      </c>
      <c r="P49" s="208" t="s">
        <v>52</v>
      </c>
      <c r="DH49" s="203"/>
    </row>
    <row r="50" spans="1:114" customFormat="1" ht="15" x14ac:dyDescent="0.25">
      <c r="A50" s="210"/>
      <c r="B50" s="210"/>
      <c r="C50" s="211"/>
      <c r="D50" s="211" t="s">
        <v>53</v>
      </c>
      <c r="E50" s="212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DH50" s="203"/>
    </row>
    <row r="51" spans="1:114" customFormat="1" ht="45" x14ac:dyDescent="0.25">
      <c r="A51" s="210"/>
      <c r="B51" s="210"/>
      <c r="C51" s="214"/>
      <c r="D51" s="215" t="s">
        <v>46</v>
      </c>
      <c r="E51" s="212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DH51" s="203"/>
    </row>
    <row r="52" spans="1:114" customFormat="1" ht="15" x14ac:dyDescent="0.25">
      <c r="A52" s="200" t="s">
        <v>155</v>
      </c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2"/>
      <c r="DH52" s="203" t="s">
        <v>155</v>
      </c>
    </row>
    <row r="53" spans="1:114" customFormat="1" ht="56.25" x14ac:dyDescent="0.25">
      <c r="A53" s="204" t="s">
        <v>156</v>
      </c>
      <c r="B53" s="204" t="s">
        <v>157</v>
      </c>
      <c r="C53" s="205" t="s">
        <v>158</v>
      </c>
      <c r="D53" s="205" t="s">
        <v>159</v>
      </c>
      <c r="E53" s="204" t="s">
        <v>45</v>
      </c>
      <c r="F53" s="206">
        <v>14.2</v>
      </c>
      <c r="G53" s="207">
        <v>2203.66</v>
      </c>
      <c r="H53" s="207">
        <v>1205.83</v>
      </c>
      <c r="I53" s="207">
        <v>616.87</v>
      </c>
      <c r="J53" s="207">
        <v>108.16</v>
      </c>
      <c r="K53" s="208">
        <v>646294.61</v>
      </c>
      <c r="L53" s="208">
        <v>498274.11</v>
      </c>
      <c r="M53" s="208">
        <v>101173.09</v>
      </c>
      <c r="N53" s="208">
        <v>44692.84</v>
      </c>
      <c r="O53" s="208" t="s">
        <v>160</v>
      </c>
      <c r="P53" s="208" t="s">
        <v>161</v>
      </c>
      <c r="Q53" s="209"/>
      <c r="DH53" s="203"/>
    </row>
    <row r="54" spans="1:114" customFormat="1" ht="15" x14ac:dyDescent="0.25">
      <c r="A54" s="210"/>
      <c r="B54" s="210"/>
      <c r="C54" s="211"/>
      <c r="D54" s="211" t="s">
        <v>162</v>
      </c>
      <c r="E54" s="212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DH54" s="203"/>
    </row>
    <row r="55" spans="1:114" customFormat="1" ht="45" x14ac:dyDescent="0.25">
      <c r="A55" s="210"/>
      <c r="B55" s="210"/>
      <c r="C55" s="214"/>
      <c r="D55" s="215" t="s">
        <v>46</v>
      </c>
      <c r="E55" s="212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DH55" s="203"/>
    </row>
    <row r="56" spans="1:114" customFormat="1" ht="22.5" x14ac:dyDescent="0.25">
      <c r="A56" s="204" t="s">
        <v>157</v>
      </c>
      <c r="B56" s="204" t="s">
        <v>163</v>
      </c>
      <c r="C56" s="205" t="s">
        <v>50</v>
      </c>
      <c r="D56" s="205" t="s">
        <v>51</v>
      </c>
      <c r="E56" s="204" t="s">
        <v>47</v>
      </c>
      <c r="F56" s="206">
        <v>14.2</v>
      </c>
      <c r="G56" s="207">
        <v>17898.38</v>
      </c>
      <c r="H56" s="208"/>
      <c r="I56" s="208"/>
      <c r="J56" s="208"/>
      <c r="K56" s="208">
        <v>2200999.59</v>
      </c>
      <c r="L56" s="208"/>
      <c r="M56" s="208"/>
      <c r="N56" s="208"/>
      <c r="O56" s="208" t="s">
        <v>52</v>
      </c>
      <c r="P56" s="208" t="s">
        <v>52</v>
      </c>
      <c r="DH56" s="203"/>
    </row>
    <row r="57" spans="1:114" customFormat="1" ht="15" x14ac:dyDescent="0.25">
      <c r="A57" s="210"/>
      <c r="B57" s="210"/>
      <c r="C57" s="211"/>
      <c r="D57" s="211" t="s">
        <v>53</v>
      </c>
      <c r="E57" s="212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DH57" s="203"/>
    </row>
    <row r="58" spans="1:114" customFormat="1" ht="45" x14ac:dyDescent="0.25">
      <c r="A58" s="210"/>
      <c r="B58" s="210"/>
      <c r="C58" s="214"/>
      <c r="D58" s="215" t="s">
        <v>46</v>
      </c>
      <c r="E58" s="212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DH58" s="203"/>
    </row>
    <row r="59" spans="1:114" customFormat="1" ht="15" x14ac:dyDescent="0.25">
      <c r="A59" s="218" t="s">
        <v>64</v>
      </c>
      <c r="B59" s="219"/>
      <c r="C59" s="219"/>
      <c r="D59" s="219"/>
      <c r="E59" s="219"/>
      <c r="F59" s="219"/>
      <c r="G59" s="219"/>
      <c r="H59" s="219"/>
      <c r="I59" s="219"/>
      <c r="J59" s="220"/>
      <c r="K59" s="221">
        <v>22280519.280000001</v>
      </c>
      <c r="L59" s="221">
        <v>1653405.68</v>
      </c>
      <c r="M59" s="221">
        <v>792822.03</v>
      </c>
      <c r="N59" s="221">
        <v>290856.7</v>
      </c>
      <c r="O59" s="207">
        <v>3129.82</v>
      </c>
      <c r="P59" s="207">
        <v>377.35</v>
      </c>
      <c r="DI59" s="222" t="s">
        <v>64</v>
      </c>
    </row>
    <row r="60" spans="1:114" customFormat="1" ht="15" x14ac:dyDescent="0.25">
      <c r="A60" s="218" t="s">
        <v>65</v>
      </c>
      <c r="B60" s="219"/>
      <c r="C60" s="219"/>
      <c r="D60" s="219"/>
      <c r="E60" s="219"/>
      <c r="F60" s="219"/>
      <c r="G60" s="219"/>
      <c r="H60" s="219"/>
      <c r="I60" s="219"/>
      <c r="J60" s="220"/>
      <c r="K60" s="221">
        <v>1808164.01</v>
      </c>
      <c r="L60" s="208"/>
      <c r="M60" s="208"/>
      <c r="N60" s="208"/>
      <c r="O60" s="208"/>
      <c r="P60" s="208"/>
      <c r="DI60" s="222" t="s">
        <v>65</v>
      </c>
    </row>
    <row r="61" spans="1:114" customFormat="1" ht="15" x14ac:dyDescent="0.25">
      <c r="A61" s="218" t="s">
        <v>66</v>
      </c>
      <c r="B61" s="219"/>
      <c r="C61" s="219"/>
      <c r="D61" s="219"/>
      <c r="E61" s="219"/>
      <c r="F61" s="219"/>
      <c r="G61" s="219"/>
      <c r="H61" s="219"/>
      <c r="I61" s="219"/>
      <c r="J61" s="220"/>
      <c r="K61" s="221">
        <v>1205442.68</v>
      </c>
      <c r="L61" s="208"/>
      <c r="M61" s="208"/>
      <c r="N61" s="208"/>
      <c r="O61" s="208"/>
      <c r="P61" s="208"/>
      <c r="DI61" s="222" t="s">
        <v>66</v>
      </c>
    </row>
    <row r="62" spans="1:114" customFormat="1" ht="15" x14ac:dyDescent="0.25">
      <c r="A62" s="218" t="s">
        <v>67</v>
      </c>
      <c r="B62" s="219"/>
      <c r="C62" s="219"/>
      <c r="D62" s="219"/>
      <c r="E62" s="219"/>
      <c r="F62" s="219"/>
      <c r="G62" s="219"/>
      <c r="H62" s="219"/>
      <c r="I62" s="219"/>
      <c r="J62" s="220"/>
      <c r="K62" s="208"/>
      <c r="L62" s="208"/>
      <c r="M62" s="208"/>
      <c r="N62" s="208"/>
      <c r="O62" s="208"/>
      <c r="P62" s="208"/>
      <c r="DI62" s="222" t="s">
        <v>67</v>
      </c>
    </row>
    <row r="63" spans="1:114" customFormat="1" ht="15" x14ac:dyDescent="0.25">
      <c r="A63" s="223" t="s">
        <v>164</v>
      </c>
      <c r="B63" s="224"/>
      <c r="C63" s="224"/>
      <c r="D63" s="224"/>
      <c r="E63" s="224"/>
      <c r="F63" s="224"/>
      <c r="G63" s="224"/>
      <c r="H63" s="224"/>
      <c r="I63" s="224"/>
      <c r="J63" s="225"/>
      <c r="K63" s="226">
        <v>5626179.6699999999</v>
      </c>
      <c r="L63" s="227"/>
      <c r="M63" s="227"/>
      <c r="N63" s="227"/>
      <c r="O63" s="228">
        <v>3129.82</v>
      </c>
      <c r="P63" s="228">
        <v>377.35</v>
      </c>
      <c r="DI63" s="222"/>
      <c r="DJ63" s="229" t="s">
        <v>164</v>
      </c>
    </row>
    <row r="64" spans="1:114" customFormat="1" ht="15" x14ac:dyDescent="0.25">
      <c r="A64" s="223" t="s">
        <v>165</v>
      </c>
      <c r="B64" s="224"/>
      <c r="C64" s="224"/>
      <c r="D64" s="224"/>
      <c r="E64" s="224"/>
      <c r="F64" s="224"/>
      <c r="G64" s="224"/>
      <c r="H64" s="224"/>
      <c r="I64" s="224"/>
      <c r="J64" s="225"/>
      <c r="K64" s="226">
        <v>19667946.300000001</v>
      </c>
      <c r="L64" s="227"/>
      <c r="M64" s="227"/>
      <c r="N64" s="227"/>
      <c r="O64" s="227"/>
      <c r="P64" s="227"/>
      <c r="DI64" s="222"/>
      <c r="DJ64" s="229" t="s">
        <v>165</v>
      </c>
    </row>
    <row r="65" spans="1:117" customFormat="1" ht="15" x14ac:dyDescent="0.25">
      <c r="A65" s="223" t="s">
        <v>68</v>
      </c>
      <c r="B65" s="224"/>
      <c r="C65" s="224"/>
      <c r="D65" s="224"/>
      <c r="E65" s="224"/>
      <c r="F65" s="224"/>
      <c r="G65" s="224"/>
      <c r="H65" s="224"/>
      <c r="I65" s="224"/>
      <c r="J65" s="225"/>
      <c r="K65" s="226">
        <v>25294125.969999999</v>
      </c>
      <c r="L65" s="227"/>
      <c r="M65" s="227"/>
      <c r="N65" s="227"/>
      <c r="O65" s="228">
        <v>3129.82</v>
      </c>
      <c r="P65" s="228">
        <v>377.35</v>
      </c>
      <c r="DI65" s="222"/>
      <c r="DJ65" s="229" t="s">
        <v>68</v>
      </c>
    </row>
    <row r="66" spans="1:117" customFormat="1" ht="15" x14ac:dyDescent="0.25">
      <c r="A66" s="223" t="s">
        <v>69</v>
      </c>
      <c r="B66" s="224"/>
      <c r="C66" s="224"/>
      <c r="D66" s="224"/>
      <c r="E66" s="224"/>
      <c r="F66" s="224"/>
      <c r="G66" s="224"/>
      <c r="H66" s="224"/>
      <c r="I66" s="224"/>
      <c r="J66" s="225"/>
      <c r="K66" s="227"/>
      <c r="L66" s="227"/>
      <c r="M66" s="227"/>
      <c r="N66" s="227"/>
      <c r="O66" s="227"/>
      <c r="P66" s="227"/>
      <c r="DI66" s="222"/>
      <c r="DJ66" s="229" t="s">
        <v>69</v>
      </c>
    </row>
    <row r="67" spans="1:117" customFormat="1" ht="15" x14ac:dyDescent="0.25">
      <c r="A67" s="223" t="s">
        <v>70</v>
      </c>
      <c r="B67" s="224"/>
      <c r="C67" s="224"/>
      <c r="D67" s="224"/>
      <c r="E67" s="224"/>
      <c r="F67" s="224"/>
      <c r="G67" s="224"/>
      <c r="H67" s="224"/>
      <c r="I67" s="224"/>
      <c r="J67" s="225"/>
      <c r="K67" s="226">
        <v>1653405.68</v>
      </c>
      <c r="L67" s="227"/>
      <c r="M67" s="227"/>
      <c r="N67" s="227"/>
      <c r="O67" s="227"/>
      <c r="P67" s="227"/>
      <c r="DI67" s="222"/>
      <c r="DJ67" s="229" t="s">
        <v>70</v>
      </c>
    </row>
    <row r="68" spans="1:117" customFormat="1" ht="15" x14ac:dyDescent="0.25">
      <c r="A68" s="223" t="s">
        <v>71</v>
      </c>
      <c r="B68" s="224"/>
      <c r="C68" s="224"/>
      <c r="D68" s="224"/>
      <c r="E68" s="224"/>
      <c r="F68" s="224"/>
      <c r="G68" s="224"/>
      <c r="H68" s="224"/>
      <c r="I68" s="224"/>
      <c r="J68" s="225"/>
      <c r="K68" s="226">
        <v>19834291.57</v>
      </c>
      <c r="L68" s="227"/>
      <c r="M68" s="227"/>
      <c r="N68" s="227"/>
      <c r="O68" s="227"/>
      <c r="P68" s="227"/>
      <c r="DI68" s="222"/>
      <c r="DJ68" s="229" t="s">
        <v>71</v>
      </c>
    </row>
    <row r="69" spans="1:117" customFormat="1" ht="15" x14ac:dyDescent="0.25">
      <c r="A69" s="223" t="s">
        <v>72</v>
      </c>
      <c r="B69" s="224"/>
      <c r="C69" s="224"/>
      <c r="D69" s="224"/>
      <c r="E69" s="224"/>
      <c r="F69" s="224"/>
      <c r="G69" s="224"/>
      <c r="H69" s="224"/>
      <c r="I69" s="224"/>
      <c r="J69" s="225"/>
      <c r="K69" s="226">
        <v>792822.03</v>
      </c>
      <c r="L69" s="227"/>
      <c r="M69" s="227"/>
      <c r="N69" s="227"/>
      <c r="O69" s="227"/>
      <c r="P69" s="227"/>
      <c r="DI69" s="222"/>
      <c r="DJ69" s="229" t="s">
        <v>72</v>
      </c>
    </row>
    <row r="70" spans="1:117" customFormat="1" ht="15" x14ac:dyDescent="0.25">
      <c r="A70" s="223" t="s">
        <v>73</v>
      </c>
      <c r="B70" s="224"/>
      <c r="C70" s="224"/>
      <c r="D70" s="224"/>
      <c r="E70" s="224"/>
      <c r="F70" s="224"/>
      <c r="G70" s="224"/>
      <c r="H70" s="224"/>
      <c r="I70" s="224"/>
      <c r="J70" s="225"/>
      <c r="K70" s="226">
        <v>290856.7</v>
      </c>
      <c r="L70" s="227"/>
      <c r="M70" s="227"/>
      <c r="N70" s="227"/>
      <c r="O70" s="227"/>
      <c r="P70" s="227"/>
      <c r="DI70" s="222"/>
      <c r="DJ70" s="229" t="s">
        <v>73</v>
      </c>
    </row>
    <row r="71" spans="1:117" customFormat="1" ht="15" x14ac:dyDescent="0.25">
      <c r="A71" s="223" t="s">
        <v>74</v>
      </c>
      <c r="B71" s="224"/>
      <c r="C71" s="224"/>
      <c r="D71" s="224"/>
      <c r="E71" s="224"/>
      <c r="F71" s="224"/>
      <c r="G71" s="224"/>
      <c r="H71" s="224"/>
      <c r="I71" s="224"/>
      <c r="J71" s="225"/>
      <c r="K71" s="226">
        <v>1808164.01</v>
      </c>
      <c r="L71" s="227"/>
      <c r="M71" s="227"/>
      <c r="N71" s="227"/>
      <c r="O71" s="227"/>
      <c r="P71" s="227"/>
      <c r="DI71" s="222"/>
      <c r="DJ71" s="229" t="s">
        <v>74</v>
      </c>
    </row>
    <row r="72" spans="1:117" customFormat="1" ht="15" x14ac:dyDescent="0.25">
      <c r="A72" s="223" t="s">
        <v>75</v>
      </c>
      <c r="B72" s="224"/>
      <c r="C72" s="224"/>
      <c r="D72" s="224"/>
      <c r="E72" s="224"/>
      <c r="F72" s="224"/>
      <c r="G72" s="224"/>
      <c r="H72" s="224"/>
      <c r="I72" s="224"/>
      <c r="J72" s="225"/>
      <c r="K72" s="226">
        <v>1205442.68</v>
      </c>
      <c r="L72" s="227"/>
      <c r="M72" s="227"/>
      <c r="N72" s="227"/>
      <c r="O72" s="227"/>
      <c r="P72" s="227"/>
      <c r="DI72" s="222"/>
      <c r="DJ72" s="229" t="s">
        <v>75</v>
      </c>
    </row>
    <row r="73" spans="1:117" customFormat="1" ht="15" x14ac:dyDescent="0.25">
      <c r="A73" s="223" t="s">
        <v>166</v>
      </c>
      <c r="B73" s="224"/>
      <c r="C73" s="224"/>
      <c r="D73" s="224"/>
      <c r="E73" s="224"/>
      <c r="F73" s="224"/>
      <c r="G73" s="224"/>
      <c r="H73" s="224"/>
      <c r="I73" s="224"/>
      <c r="J73" s="225"/>
      <c r="K73" s="226">
        <v>-19667946.190000001</v>
      </c>
      <c r="L73" s="227"/>
      <c r="M73" s="227"/>
      <c r="N73" s="227"/>
      <c r="O73" s="227"/>
      <c r="P73" s="227"/>
      <c r="DI73" s="222"/>
      <c r="DJ73" s="229" t="s">
        <v>166</v>
      </c>
    </row>
    <row r="74" spans="1:117" customFormat="1" ht="15" x14ac:dyDescent="0.25">
      <c r="A74" s="223" t="s">
        <v>167</v>
      </c>
      <c r="B74" s="224"/>
      <c r="C74" s="224"/>
      <c r="D74" s="224"/>
      <c r="E74" s="224"/>
      <c r="F74" s="224"/>
      <c r="G74" s="224"/>
      <c r="H74" s="224"/>
      <c r="I74" s="224"/>
      <c r="J74" s="225"/>
      <c r="K74" s="226">
        <v>531176.65</v>
      </c>
      <c r="L74" s="227"/>
      <c r="M74" s="227"/>
      <c r="N74" s="227"/>
      <c r="O74" s="227"/>
      <c r="P74" s="227"/>
      <c r="DI74" s="222"/>
      <c r="DJ74" s="229" t="s">
        <v>167</v>
      </c>
    </row>
    <row r="75" spans="1:117" customFormat="1" ht="15" x14ac:dyDescent="0.25">
      <c r="A75" s="218" t="s">
        <v>68</v>
      </c>
      <c r="B75" s="219"/>
      <c r="C75" s="219"/>
      <c r="D75" s="219"/>
      <c r="E75" s="219"/>
      <c r="F75" s="219"/>
      <c r="G75" s="219"/>
      <c r="H75" s="219"/>
      <c r="I75" s="219"/>
      <c r="J75" s="220"/>
      <c r="K75" s="221">
        <v>6157356.4299999997</v>
      </c>
      <c r="L75" s="208"/>
      <c r="M75" s="208"/>
      <c r="N75" s="208"/>
      <c r="O75" s="208"/>
      <c r="P75" s="208"/>
      <c r="DI75" s="222"/>
      <c r="DK75" s="222" t="s">
        <v>68</v>
      </c>
    </row>
    <row r="76" spans="1:117" customFormat="1" ht="15" x14ac:dyDescent="0.25">
      <c r="A76" s="223" t="s">
        <v>168</v>
      </c>
      <c r="B76" s="224"/>
      <c r="C76" s="224"/>
      <c r="D76" s="224"/>
      <c r="E76" s="224"/>
      <c r="F76" s="224"/>
      <c r="G76" s="224"/>
      <c r="H76" s="224"/>
      <c r="I76" s="224"/>
      <c r="J76" s="225"/>
      <c r="K76" s="226">
        <v>6360549.1900000004</v>
      </c>
      <c r="L76" s="227"/>
      <c r="M76" s="227"/>
      <c r="N76" s="227"/>
      <c r="O76" s="227"/>
      <c r="P76" s="227"/>
      <c r="DI76" s="222"/>
      <c r="DJ76" s="229" t="s">
        <v>168</v>
      </c>
      <c r="DK76" s="222"/>
      <c r="DL76" s="230"/>
    </row>
    <row r="77" spans="1:117" customFormat="1" ht="15" x14ac:dyDescent="0.25">
      <c r="A77" s="223" t="s">
        <v>76</v>
      </c>
      <c r="B77" s="224"/>
      <c r="C77" s="224"/>
      <c r="D77" s="224"/>
      <c r="E77" s="224"/>
      <c r="F77" s="224"/>
      <c r="G77" s="224"/>
      <c r="H77" s="224"/>
      <c r="I77" s="224"/>
      <c r="J77" s="225"/>
      <c r="K77" s="226">
        <v>1152048.2</v>
      </c>
      <c r="L77" s="227"/>
      <c r="M77" s="227"/>
      <c r="N77" s="227"/>
      <c r="O77" s="227"/>
      <c r="P77" s="227"/>
      <c r="DI77" s="222"/>
      <c r="DJ77" s="229" t="s">
        <v>76</v>
      </c>
      <c r="DK77" s="222"/>
      <c r="DL77" s="230"/>
    </row>
    <row r="78" spans="1:117" customFormat="1" ht="15" x14ac:dyDescent="0.25">
      <c r="A78" s="218" t="s">
        <v>77</v>
      </c>
      <c r="B78" s="219"/>
      <c r="C78" s="219"/>
      <c r="D78" s="219"/>
      <c r="E78" s="219"/>
      <c r="F78" s="219"/>
      <c r="G78" s="219"/>
      <c r="H78" s="219"/>
      <c r="I78" s="219"/>
      <c r="J78" s="220"/>
      <c r="K78" s="221">
        <v>7512597.3899999997</v>
      </c>
      <c r="L78" s="208"/>
      <c r="M78" s="208"/>
      <c r="N78" s="208"/>
      <c r="O78" s="208"/>
      <c r="P78" s="208"/>
      <c r="DI78" s="222"/>
      <c r="DK78" s="222" t="s">
        <v>77</v>
      </c>
      <c r="DL78" s="230"/>
    </row>
    <row r="79" spans="1:117" customFormat="1" ht="15" x14ac:dyDescent="0.25">
      <c r="A79" s="174" t="s">
        <v>137</v>
      </c>
      <c r="B79" s="175"/>
      <c r="C79" s="175"/>
      <c r="D79" s="175"/>
      <c r="E79" s="175"/>
      <c r="F79" s="175"/>
      <c r="G79" s="175"/>
      <c r="H79" s="175"/>
      <c r="I79" s="175"/>
      <c r="J79" s="176"/>
      <c r="K79" s="1">
        <f>K78*0.89</f>
        <v>6686211.6799999997</v>
      </c>
      <c r="L79" s="1"/>
      <c r="M79" s="1"/>
      <c r="N79" s="1"/>
      <c r="O79" s="2"/>
      <c r="P79" s="2"/>
      <c r="DI79" s="3"/>
      <c r="DK79" s="3" t="s">
        <v>77</v>
      </c>
      <c r="DL79" s="4"/>
    </row>
    <row r="80" spans="1:117" customFormat="1" ht="15" customHeight="1" x14ac:dyDescent="0.25">
      <c r="A80" s="218" t="s">
        <v>78</v>
      </c>
      <c r="B80" s="219"/>
      <c r="C80" s="219"/>
      <c r="D80" s="219"/>
      <c r="E80" s="219"/>
      <c r="F80" s="219"/>
      <c r="G80" s="219"/>
      <c r="H80" s="219"/>
      <c r="I80" s="219"/>
      <c r="J80" s="220"/>
      <c r="K80" s="221">
        <f>K79</f>
        <v>6686211.6799999997</v>
      </c>
      <c r="L80" s="208"/>
      <c r="M80" s="208"/>
      <c r="N80" s="208"/>
      <c r="O80" s="207">
        <v>3129.82</v>
      </c>
      <c r="P80" s="207">
        <v>377.35</v>
      </c>
      <c r="Q80" s="209"/>
      <c r="DI80" s="222"/>
      <c r="DK80" s="222"/>
      <c r="DL80" s="230"/>
      <c r="DM80" s="222" t="s">
        <v>78</v>
      </c>
    </row>
    <row r="81" spans="1:117" s="231" customFormat="1" ht="15" customHeight="1" x14ac:dyDescent="0.25">
      <c r="A81" s="223" t="s">
        <v>79</v>
      </c>
      <c r="B81" s="224"/>
      <c r="C81" s="224"/>
      <c r="D81" s="224"/>
      <c r="E81" s="224"/>
      <c r="F81" s="224"/>
      <c r="G81" s="224"/>
      <c r="H81" s="224"/>
      <c r="I81" s="224"/>
      <c r="J81" s="225"/>
      <c r="K81" s="226">
        <v>19667946.190000001</v>
      </c>
      <c r="L81" s="227"/>
      <c r="M81" s="227"/>
      <c r="N81" s="227"/>
      <c r="O81" s="227"/>
      <c r="P81" s="227"/>
      <c r="DI81" s="229" t="s">
        <v>79</v>
      </c>
      <c r="DK81" s="229"/>
      <c r="DL81" s="230"/>
      <c r="DM81" s="229"/>
    </row>
    <row r="82" spans="1:117" customFormat="1" ht="3" customHeight="1" x14ac:dyDescent="0.25">
      <c r="A82" s="232"/>
      <c r="B82" s="232"/>
      <c r="C82" s="232"/>
      <c r="D82" s="232"/>
      <c r="E82" s="232"/>
      <c r="F82" s="232"/>
      <c r="G82" s="232"/>
      <c r="H82" s="232"/>
      <c r="I82" s="232"/>
      <c r="J82" s="233"/>
      <c r="K82" s="233"/>
      <c r="L82" s="233"/>
      <c r="M82" s="234"/>
      <c r="N82" s="234"/>
      <c r="O82" s="235"/>
    </row>
    <row r="83" spans="1:117" customFormat="1" ht="35.25" customHeight="1" x14ac:dyDescent="0.25">
      <c r="A83" s="236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</row>
    <row r="84" spans="1:117" s="20" customFormat="1" ht="34.5" customHeight="1" x14ac:dyDescent="0.2">
      <c r="A84" s="177" t="s">
        <v>89</v>
      </c>
      <c r="B84" s="177"/>
      <c r="C84" s="177"/>
      <c r="D84" s="182" t="s">
        <v>97</v>
      </c>
      <c r="E84" s="182"/>
      <c r="F84" s="182"/>
      <c r="G84" s="182"/>
      <c r="H84" s="182"/>
      <c r="I84" s="179"/>
      <c r="J84" s="179"/>
      <c r="K84" s="179"/>
      <c r="L84" s="179"/>
      <c r="M84" s="179"/>
      <c r="N84" s="16" t="s">
        <v>95</v>
      </c>
      <c r="O84" s="16"/>
      <c r="P84" s="16"/>
      <c r="Q84" s="17"/>
      <c r="R84" s="18"/>
      <c r="S84" s="18"/>
      <c r="T84" s="18"/>
      <c r="U84" s="18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</row>
    <row r="85" spans="1:117" s="20" customFormat="1" ht="13.5" customHeight="1" x14ac:dyDescent="0.2">
      <c r="A85" s="21"/>
      <c r="B85" s="21"/>
      <c r="C85" s="22" t="s">
        <v>90</v>
      </c>
      <c r="D85" s="23"/>
      <c r="E85" s="23"/>
      <c r="F85" s="23"/>
      <c r="G85" s="23"/>
      <c r="H85" s="23"/>
      <c r="I85" s="23"/>
      <c r="J85" s="23"/>
      <c r="K85" s="24" t="s">
        <v>91</v>
      </c>
      <c r="L85" s="181"/>
      <c r="M85" s="181"/>
      <c r="N85" s="181"/>
      <c r="O85" s="181"/>
      <c r="P85" s="181"/>
      <c r="Q85" s="181"/>
      <c r="R85" s="18"/>
      <c r="S85" s="18"/>
      <c r="T85" s="18"/>
      <c r="U85" s="18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</row>
    <row r="86" spans="1:117" s="20" customFormat="1" ht="12.75" customHeight="1" x14ac:dyDescent="0.2">
      <c r="A86" s="145"/>
      <c r="B86" s="145"/>
      <c r="C86" s="25"/>
      <c r="D86" s="26"/>
      <c r="E86" s="26"/>
      <c r="F86" s="26"/>
      <c r="G86" s="26"/>
      <c r="H86" s="26"/>
      <c r="I86" s="26"/>
      <c r="J86" s="26"/>
      <c r="K86" s="27"/>
      <c r="L86" s="26"/>
      <c r="M86" s="26"/>
      <c r="N86" s="26"/>
      <c r="O86" s="26"/>
      <c r="P86" s="28"/>
      <c r="Q86" s="29"/>
      <c r="R86" s="18"/>
      <c r="S86" s="18"/>
      <c r="T86" s="18"/>
      <c r="U86" s="18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</row>
    <row r="87" spans="1:117" s="20" customFormat="1" ht="12.75" customHeight="1" x14ac:dyDescent="0.2">
      <c r="A87" s="145"/>
      <c r="B87" s="145"/>
      <c r="C87" s="25"/>
      <c r="D87" s="30"/>
      <c r="E87" s="30"/>
      <c r="F87" s="30"/>
      <c r="G87" s="30"/>
      <c r="H87" s="30"/>
      <c r="I87" s="30"/>
      <c r="J87" s="30"/>
      <c r="K87" s="31"/>
      <c r="L87" s="30"/>
      <c r="M87" s="30"/>
      <c r="N87" s="30"/>
      <c r="O87" s="30"/>
      <c r="P87" s="32"/>
      <c r="Q87" s="33"/>
      <c r="R87" s="18"/>
      <c r="S87" s="18"/>
      <c r="T87" s="18"/>
      <c r="U87" s="18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</row>
    <row r="88" spans="1:117" s="20" customFormat="1" ht="34.5" customHeight="1" x14ac:dyDescent="0.2">
      <c r="A88" s="177" t="s">
        <v>92</v>
      </c>
      <c r="B88" s="177"/>
      <c r="C88" s="177"/>
      <c r="D88" s="178" t="s">
        <v>93</v>
      </c>
      <c r="E88" s="178"/>
      <c r="F88" s="178"/>
      <c r="G88" s="178"/>
      <c r="H88" s="178"/>
      <c r="I88" s="179"/>
      <c r="J88" s="179"/>
      <c r="K88" s="179"/>
      <c r="L88" s="179"/>
      <c r="M88" s="179"/>
      <c r="N88" s="180" t="s">
        <v>94</v>
      </c>
      <c r="O88" s="180"/>
      <c r="P88" s="16"/>
      <c r="Q88" s="17"/>
      <c r="R88" s="18"/>
      <c r="S88" s="18"/>
      <c r="T88" s="18"/>
      <c r="U88" s="18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</row>
    <row r="89" spans="1:117" s="20" customFormat="1" ht="13.5" customHeight="1" x14ac:dyDescent="0.2">
      <c r="A89" s="34"/>
      <c r="B89" s="34"/>
      <c r="C89" s="34" t="s">
        <v>90</v>
      </c>
      <c r="D89" s="34"/>
      <c r="E89" s="34"/>
      <c r="F89" s="34"/>
      <c r="G89" s="34"/>
      <c r="H89" s="34"/>
      <c r="I89" s="35"/>
      <c r="J89" s="35"/>
      <c r="K89" s="36" t="s">
        <v>91</v>
      </c>
      <c r="L89" s="181"/>
      <c r="M89" s="181"/>
      <c r="N89" s="181"/>
      <c r="O89" s="181"/>
      <c r="P89" s="181"/>
      <c r="Q89" s="181"/>
      <c r="R89" s="18"/>
      <c r="S89" s="18"/>
      <c r="T89" s="18"/>
      <c r="U89" s="18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</row>
  </sheetData>
  <mergeCells count="84">
    <mergeCell ref="N88:O88"/>
    <mergeCell ref="L89:Q89"/>
    <mergeCell ref="N20:P20"/>
    <mergeCell ref="N18:P18"/>
    <mergeCell ref="N19:P19"/>
    <mergeCell ref="C13:J13"/>
    <mergeCell ref="N13:P13"/>
    <mergeCell ref="N14:P14"/>
    <mergeCell ref="N15:P15"/>
    <mergeCell ref="N16:P16"/>
    <mergeCell ref="N17:P17"/>
    <mergeCell ref="C10:J10"/>
    <mergeCell ref="N10:P10"/>
    <mergeCell ref="C11:J11"/>
    <mergeCell ref="N11:P11"/>
    <mergeCell ref="C12:J12"/>
    <mergeCell ref="N12:P12"/>
    <mergeCell ref="C7:L7"/>
    <mergeCell ref="N7:P7"/>
    <mergeCell ref="C8:L8"/>
    <mergeCell ref="N8:P8"/>
    <mergeCell ref="C9:L9"/>
    <mergeCell ref="N9:P9"/>
    <mergeCell ref="A79:J79"/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A88:C88"/>
    <mergeCell ref="D88:H88"/>
    <mergeCell ref="I88:M88"/>
    <mergeCell ref="A80:J80"/>
    <mergeCell ref="A81:J81"/>
    <mergeCell ref="A84:C84"/>
    <mergeCell ref="D84:H84"/>
    <mergeCell ref="I84:M84"/>
    <mergeCell ref="L85:Q85"/>
    <mergeCell ref="A73:J73"/>
    <mergeCell ref="A74:J74"/>
    <mergeCell ref="A75:J75"/>
    <mergeCell ref="A76:J76"/>
    <mergeCell ref="A77:J77"/>
    <mergeCell ref="A78:J78"/>
    <mergeCell ref="A67:J67"/>
    <mergeCell ref="A68:J68"/>
    <mergeCell ref="A69:J69"/>
    <mergeCell ref="A70:J70"/>
    <mergeCell ref="A71:J71"/>
    <mergeCell ref="A72:J72"/>
    <mergeCell ref="A61:J61"/>
    <mergeCell ref="A62:J62"/>
    <mergeCell ref="A63:J63"/>
    <mergeCell ref="A64:J64"/>
    <mergeCell ref="A65:J65"/>
    <mergeCell ref="A66:J66"/>
    <mergeCell ref="A31:P31"/>
    <mergeCell ref="A38:P38"/>
    <mergeCell ref="A45:P45"/>
    <mergeCell ref="A52:P52"/>
    <mergeCell ref="A59:J59"/>
    <mergeCell ref="A60:J60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M22:M23"/>
    <mergeCell ref="N22:N23"/>
    <mergeCell ref="O22:P2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кс-3 №2 КиК-Шелл</vt:lpstr>
      <vt:lpstr>кс-2 №2 КиК-Шелл</vt:lpstr>
      <vt:lpstr>'кс-2 №2 КиК-Шелл'!Заголовки_для_печати</vt:lpstr>
      <vt:lpstr>'кс-2 №2 КиК-Шелл'!Область_печати</vt:lpstr>
      <vt:lpstr>'кс-3 №2 КиК-Шелл'!Область_печати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2026-01-14T09:27:33Z</cp:lastPrinted>
  <dcterms:created xsi:type="dcterms:W3CDTF">2020-09-30T08:50:27Z</dcterms:created>
  <dcterms:modified xsi:type="dcterms:W3CDTF">2026-02-24T14:29:43Z</dcterms:modified>
</cp:coreProperties>
</file>