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"/>
    </mc:Choice>
  </mc:AlternateContent>
  <xr:revisionPtr revIDLastSave="0" documentId="13_ncr:1_{C93713E3-B31D-4A1C-A7C1-43D3733A6B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-3 №1 КиК-Шелл" sheetId="2" r:id="rId1"/>
    <sheet name="кс-2 №1 КиК-Шелл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№1 КиК-Шелл'!$28:$28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№1 КиК-Шелл'!$A$1:$P$106</definedName>
    <definedName name="_xlnm.Print_Area" localSheetId="0">'кс-3 №1 КиК-Шелл'!$A$1:$F$51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2" l="1"/>
  <c r="K82" i="1"/>
  <c r="K83" i="1" s="1"/>
  <c r="K84" i="1" l="1"/>
  <c r="H36" i="2"/>
  <c r="H35" i="2"/>
  <c r="H32" i="2"/>
  <c r="H30" i="2" s="1"/>
  <c r="G28" i="2"/>
  <c r="L33" i="2"/>
  <c r="F33" i="2"/>
  <c r="E33" i="2" s="1"/>
  <c r="D33" i="2" s="1"/>
  <c r="D19" i="2"/>
  <c r="L32" i="2" l="1"/>
  <c r="E32" i="2" s="1"/>
  <c r="D32" i="2" s="1"/>
  <c r="L30" i="2"/>
  <c r="L31" i="2"/>
  <c r="E31" i="2" s="1"/>
  <c r="F32" i="2" l="1"/>
  <c r="H28" i="2"/>
  <c r="E30" i="2"/>
  <c r="L28" i="2"/>
  <c r="F31" i="2"/>
  <c r="D31" i="2"/>
  <c r="E28" i="2" l="1"/>
  <c r="E26" i="2" s="1"/>
  <c r="F30" i="2"/>
  <c r="F28" i="2" s="1"/>
  <c r="D30" i="2"/>
  <c r="D28" i="2" s="1"/>
  <c r="D26" i="2" s="1"/>
  <c r="F34" i="2" l="1"/>
  <c r="F26" i="2"/>
  <c r="F35" i="2" l="1"/>
  <c r="I35" i="2" s="1"/>
  <c r="F36" i="2" l="1"/>
  <c r="F38" i="2" s="1"/>
  <c r="I36" i="2" l="1"/>
  <c r="F39" i="2"/>
</calcChain>
</file>

<file path=xl/sharedStrings.xml><?xml version="1.0" encoding="utf-8"?>
<sst xmlns="http://schemas.openxmlformats.org/spreadsheetml/2006/main" count="359" uniqueCount="180">
  <si>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</si>
  <si>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</si>
  <si>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</si>
  <si>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</si>
  <si>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</si>
  <si>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</si>
  <si>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</si>
  <si>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</si>
  <si>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</si>
  <si>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</si>
  <si>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</si>
  <si>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</si>
  <si>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</si>
  <si>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</si>
  <si>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</si>
  <si>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</si>
  <si>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</si>
  <si>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</si>
  <si>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</si>
  <si>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</si>
  <si>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</si>
  <si>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</si>
  <si>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</si>
  <si>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</si>
  <si>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Декабрь 2025г.</t>
  </si>
  <si>
    <t>1</t>
  </si>
  <si>
    <t>19.12.2025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</si>
  <si>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</si>
  <si>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</si>
  <si>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</si>
  <si>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</si>
  <si>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</si>
  <si>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</si>
  <si>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</si>
  <si>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</si>
  <si>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</si>
  <si>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</si>
  <si>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</si>
  <si>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</si>
  <si>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</si>
  <si>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</si>
  <si>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</si>
  <si>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</si>
  <si>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</si>
  <si>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</si>
  <si>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</si>
  <si>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</si>
  <si>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</si>
  <si>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</si>
  <si>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</si>
  <si>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</si>
  <si>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</si>
  <si>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</si>
  <si>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т</t>
  </si>
  <si>
    <t>2</t>
  </si>
  <si>
    <t>3
*</t>
  </si>
  <si>
    <t>Прайс</t>
  </si>
  <si>
    <t>Металлоконструкции 39.00.00.000 СБ</t>
  </si>
  <si>
    <t>17 898,38
155000/8,66</t>
  </si>
  <si>
    <t>0
0</t>
  </si>
  <si>
    <t>Объем=17,761+0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</si>
  <si>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</si>
  <si>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</si>
  <si>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</si>
  <si>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</si>
  <si>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</si>
  <si>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</si>
  <si>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</si>
  <si>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</si>
  <si>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</si>
  <si>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</si>
  <si>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</si>
  <si>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</si>
  <si>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</si>
  <si>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</si>
  <si>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</si>
  <si>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</si>
  <si>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</si>
  <si>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</si>
  <si>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</si>
  <si>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</si>
  <si>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</si>
  <si>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</si>
  <si>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</si>
  <si>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</si>
  <si>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</si>
  <si>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</si>
  <si>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</si>
  <si>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</si>
  <si>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</si>
  <si>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</si>
  <si>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</si>
  <si>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</si>
  <si>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</si>
  <si>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</si>
  <si>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</si>
  <si>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</si>
  <si>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</si>
  <si>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</si>
  <si>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</si>
  <si>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</si>
  <si>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</si>
  <si>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</si>
  <si>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</si>
  <si>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3806533,54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</si>
  <si>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</si>
  <si>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</si>
  <si>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</si>
  <si>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</si>
  <si>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</si>
  <si>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</si>
  <si>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</si>
  <si>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</si>
  <si>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</si>
  <si>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</si>
  <si>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</si>
  <si>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</si>
  <si>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</si>
  <si>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</si>
  <si>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</si>
  <si>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22.05.2025 г.</t>
  </si>
  <si>
    <t>Дополнительное соглашение</t>
  </si>
  <si>
    <t>18.12.2025г.</t>
  </si>
  <si>
    <t>22.05.2025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</si>
  <si>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</si>
  <si>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</si>
  <si>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Сдал:</t>
  </si>
  <si>
    <t>М.П.</t>
  </si>
  <si>
    <t>подпись</t>
  </si>
  <si>
    <t>Принял:</t>
  </si>
  <si>
    <t xml:space="preserve">Генеральный директор ООО "КиКГЕОСТРОЙ" </t>
  </si>
  <si>
    <t>Ю.Ф. Кесслер</t>
  </si>
  <si>
    <t>Е.А.Бусел</t>
  </si>
  <si>
    <t>Субподрядчик</t>
  </si>
  <si>
    <t>Генеральный директор ООО "ШЕЛЛРОКК"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</si>
  <si>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</si>
  <si>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</si>
  <si>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</si>
  <si>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</si>
  <si>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</si>
  <si>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</si>
  <si>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</si>
  <si>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</si>
  <si>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</si>
  <si>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</si>
  <si>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</si>
  <si>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</si>
  <si>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</si>
  <si>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</si>
  <si>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</si>
  <si>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</si>
  <si>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</si>
  <si>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</si>
  <si>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</si>
  <si>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</si>
  <si>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</si>
  <si>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</si>
  <si>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</si>
  <si>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</si>
  <si>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</si>
  <si>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</si>
  <si>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20%</t>
  </si>
  <si>
    <t>Итого к оплате с НДС</t>
  </si>
  <si>
    <t>Зачет аванса 30%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</si>
  <si>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</si>
  <si>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</si>
  <si>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</si>
  <si>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</si>
  <si>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</si>
  <si>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</si>
  <si>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Подрядчик:</t>
  </si>
  <si>
    <t xml:space="preserve">Субподрядчик: </t>
  </si>
  <si>
    <t>/Е.А.Бусел/</t>
  </si>
  <si>
    <t xml:space="preserve"> /Ю.Ф. Кесслер  /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</si>
  <si>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</si>
  <si>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ООО «ШЕЛЛРОКК»; 117535, г.Москва, вн.тер.г. Муниципальный округ Чертаново Южное, проезд 3-ий Дорожный, д.6, к.2, кв.54</t>
    </r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</si>
  <si>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</si>
  <si>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 xml:space="preserve"> ЕТУ/314-25/104-П</t>
  </si>
  <si>
    <t xml:space="preserve">  Итого, с понижающим договорным коэффициентом - 0,89 </t>
  </si>
  <si>
    <t xml:space="preserve">     НДС 20%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</si>
</sst>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</numFmts>
  <fonts count="4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1" fillId="0" borderId="0"/>
    <xf numFmtId="165" fontId="28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2" xfId="0" applyNumberFormat="1" applyFont="1" applyFill="1" applyBorder="1" applyAlignment="1" applyProtection="1">
      <alignment horizontal="right" vertical="top" wrapText="1"/>
    </xf>
    <xf numFmtId="49" fontId="7" fillId="0" borderId="12" xfId="0" applyNumberFormat="1" applyFont="1" applyFill="1" applyBorder="1" applyAlignment="1" applyProtection="1">
      <alignment horizontal="left" vertical="top" wrapText="1"/>
    </xf>
    <xf numFmtId="49" fontId="2" fillId="0" borderId="12" xfId="0" applyNumberFormat="1" applyFont="1" applyFill="1" applyBorder="1" applyAlignment="1" applyProtection="1">
      <alignment vertical="top" wrapText="1"/>
    </xf>
    <xf numFmtId="0" fontId="2" fillId="0" borderId="12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7" fillId="0" borderId="0" xfId="2" applyFont="1"/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/>
    <xf numFmtId="0" fontId="18" fillId="0" borderId="0" xfId="2" applyFont="1"/>
    <xf numFmtId="0" fontId="16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23" fillId="0" borderId="0" xfId="4" applyFont="1"/>
    <xf numFmtId="0" fontId="22" fillId="0" borderId="0" xfId="4" applyFont="1" applyAlignment="1">
      <alignment horizontal="right"/>
    </xf>
    <xf numFmtId="0" fontId="22" fillId="0" borderId="14" xfId="4" applyFont="1" applyBorder="1" applyAlignment="1">
      <alignment horizontal="center"/>
    </xf>
    <xf numFmtId="0" fontId="22" fillId="0" borderId="14" xfId="4" applyFont="1" applyBorder="1" applyAlignment="1">
      <alignment horizontal="center" wrapText="1"/>
    </xf>
    <xf numFmtId="0" fontId="22" fillId="0" borderId="14" xfId="4" applyFont="1" applyBorder="1"/>
    <xf numFmtId="0" fontId="22" fillId="0" borderId="0" xfId="4" applyFont="1" applyAlignment="1">
      <alignment horizontal="right" vertical="top"/>
    </xf>
    <xf numFmtId="0" fontId="22" fillId="0" borderId="14" xfId="4" applyFont="1" applyBorder="1" applyAlignment="1">
      <alignment horizontal="center" vertical="top" wrapText="1"/>
    </xf>
    <xf numFmtId="0" fontId="23" fillId="0" borderId="0" xfId="4" applyFont="1" applyAlignment="1">
      <alignment horizontal="right"/>
    </xf>
    <xf numFmtId="0" fontId="22" fillId="0" borderId="0" xfId="4" applyFont="1" applyAlignment="1">
      <alignment horizontal="center" wrapText="1"/>
    </xf>
    <xf numFmtId="0" fontId="22" fillId="0" borderId="0" xfId="4" applyFont="1"/>
    <xf numFmtId="0" fontId="25" fillId="0" borderId="15" xfId="4" applyFont="1" applyBorder="1" applyAlignment="1">
      <alignment horizontal="center"/>
    </xf>
    <xf numFmtId="14" fontId="27" fillId="0" borderId="16" xfId="4" applyNumberFormat="1" applyFont="1" applyBorder="1" applyAlignment="1">
      <alignment horizontal="center"/>
    </xf>
    <xf numFmtId="0" fontId="25" fillId="0" borderId="0" xfId="4" applyFont="1" applyAlignment="1">
      <alignment wrapText="1"/>
    </xf>
    <xf numFmtId="0" fontId="25" fillId="0" borderId="16" xfId="4" applyFont="1" applyBorder="1" applyAlignment="1">
      <alignment horizontal="center"/>
    </xf>
    <xf numFmtId="49" fontId="27" fillId="0" borderId="16" xfId="4" applyNumberFormat="1" applyFont="1" applyBorder="1" applyAlignment="1">
      <alignment horizontal="center"/>
    </xf>
    <xf numFmtId="14" fontId="27" fillId="2" borderId="16" xfId="4" applyNumberFormat="1" applyFont="1" applyFill="1" applyBorder="1" applyAlignment="1">
      <alignment horizontal="center"/>
    </xf>
    <xf numFmtId="0" fontId="25" fillId="0" borderId="17" xfId="4" applyFont="1" applyBorder="1" applyAlignment="1">
      <alignment horizontal="center"/>
    </xf>
    <xf numFmtId="0" fontId="25" fillId="0" borderId="16" xfId="4" applyFont="1" applyBorder="1"/>
    <xf numFmtId="0" fontId="25" fillId="0" borderId="0" xfId="4" applyFont="1"/>
    <xf numFmtId="166" fontId="20" fillId="0" borderId="0" xfId="5" applyNumberFormat="1" applyFont="1" applyFill="1" applyBorder="1" applyAlignment="1" applyProtection="1">
      <alignment horizontal="center" vertical="center"/>
    </xf>
    <xf numFmtId="0" fontId="23" fillId="0" borderId="0" xfId="4" applyFont="1" applyAlignment="1">
      <alignment horizontal="center" vertical="center"/>
    </xf>
    <xf numFmtId="0" fontId="19" fillId="0" borderId="0" xfId="3"/>
    <xf numFmtId="0" fontId="25" fillId="0" borderId="14" xfId="4" applyFont="1" applyBorder="1" applyAlignment="1">
      <alignment horizontal="center"/>
    </xf>
    <xf numFmtId="49" fontId="23" fillId="0" borderId="16" xfId="3" applyNumberFormat="1" applyFont="1" applyBorder="1" applyAlignment="1">
      <alignment horizontal="center"/>
    </xf>
    <xf numFmtId="14" fontId="23" fillId="0" borderId="16" xfId="4" applyNumberFormat="1" applyFont="1" applyBorder="1" applyAlignment="1">
      <alignment horizontal="center"/>
    </xf>
    <xf numFmtId="49" fontId="23" fillId="2" borderId="16" xfId="3" applyNumberFormat="1" applyFont="1" applyFill="1" applyBorder="1" applyAlignment="1">
      <alignment horizontal="center"/>
    </xf>
    <xf numFmtId="0" fontId="22" fillId="0" borderId="18" xfId="4" applyFont="1" applyBorder="1" applyAlignment="1">
      <alignment horizontal="center" vertical="center" wrapText="1"/>
    </xf>
    <xf numFmtId="0" fontId="22" fillId="0" borderId="16" xfId="4" applyFont="1" applyBorder="1" applyAlignment="1">
      <alignment vertical="center" wrapText="1"/>
    </xf>
    <xf numFmtId="0" fontId="22" fillId="0" borderId="16" xfId="4" applyFont="1" applyBorder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0" fontId="30" fillId="0" borderId="16" xfId="4" applyFont="1" applyBorder="1" applyAlignment="1">
      <alignment horizontal="center" vertical="center" wrapText="1"/>
    </xf>
    <xf numFmtId="0" fontId="22" fillId="0" borderId="16" xfId="4" applyFont="1" applyBorder="1" applyAlignment="1">
      <alignment horizontal="center"/>
    </xf>
    <xf numFmtId="0" fontId="22" fillId="0" borderId="18" xfId="4" applyFont="1" applyBorder="1" applyAlignment="1">
      <alignment horizontal="center"/>
    </xf>
    <xf numFmtId="0" fontId="20" fillId="0" borderId="16" xfId="3" applyFont="1" applyBorder="1" applyAlignment="1">
      <alignment horizontal="center" vertical="center"/>
    </xf>
    <xf numFmtId="0" fontId="24" fillId="0" borderId="16" xfId="4" applyFont="1" applyBorder="1" applyAlignment="1">
      <alignment horizontal="left" wrapText="1"/>
    </xf>
    <xf numFmtId="166" fontId="24" fillId="0" borderId="18" xfId="5" applyNumberFormat="1" applyFont="1" applyFill="1" applyBorder="1" applyAlignment="1" applyProtection="1">
      <alignment vertical="center"/>
    </xf>
    <xf numFmtId="166" fontId="24" fillId="0" borderId="16" xfId="5" applyNumberFormat="1" applyFont="1" applyFill="1" applyBorder="1" applyAlignment="1" applyProtection="1">
      <alignment vertical="center"/>
    </xf>
    <xf numFmtId="166" fontId="24" fillId="0" borderId="16" xfId="5" applyNumberFormat="1" applyFont="1" applyFill="1" applyBorder="1" applyAlignment="1" applyProtection="1">
      <alignment horizontal="center" vertical="center"/>
    </xf>
    <xf numFmtId="4" fontId="24" fillId="0" borderId="16" xfId="5" applyNumberFormat="1" applyFont="1" applyFill="1" applyBorder="1" applyAlignment="1" applyProtection="1">
      <alignment horizontal="right" vertical="center"/>
    </xf>
    <xf numFmtId="4" fontId="20" fillId="0" borderId="0" xfId="3" applyNumberFormat="1" applyFont="1" applyAlignment="1">
      <alignment horizontal="center" vertical="center"/>
    </xf>
    <xf numFmtId="4" fontId="20" fillId="0" borderId="16" xfId="3" applyNumberFormat="1" applyFont="1" applyBorder="1" applyAlignment="1">
      <alignment horizontal="center" vertical="center"/>
    </xf>
    <xf numFmtId="0" fontId="24" fillId="0" borderId="16" xfId="4" applyFont="1" applyBorder="1" applyAlignment="1">
      <alignment horizontal="left"/>
    </xf>
    <xf numFmtId="0" fontId="24" fillId="0" borderId="18" xfId="4" applyFont="1" applyBorder="1"/>
    <xf numFmtId="0" fontId="24" fillId="0" borderId="16" xfId="4" applyFont="1" applyBorder="1"/>
    <xf numFmtId="0" fontId="24" fillId="0" borderId="16" xfId="4" applyFont="1" applyBorder="1" applyAlignment="1">
      <alignment horizontal="center"/>
    </xf>
    <xf numFmtId="4" fontId="24" fillId="0" borderId="16" xfId="4" applyNumberFormat="1" applyFont="1" applyBorder="1" applyAlignment="1">
      <alignment horizontal="center"/>
    </xf>
    <xf numFmtId="0" fontId="25" fillId="0" borderId="16" xfId="4" applyFont="1" applyBorder="1" applyAlignment="1">
      <alignment horizontal="center" vertical="center"/>
    </xf>
    <xf numFmtId="166" fontId="26" fillId="0" borderId="18" xfId="5" applyNumberFormat="1" applyFont="1" applyFill="1" applyBorder="1" applyAlignment="1" applyProtection="1">
      <alignment vertical="center"/>
    </xf>
    <xf numFmtId="166" fontId="26" fillId="0" borderId="16" xfId="5" applyNumberFormat="1" applyFont="1" applyFill="1" applyBorder="1" applyAlignment="1" applyProtection="1">
      <alignment vertical="center"/>
    </xf>
    <xf numFmtId="166" fontId="26" fillId="0" borderId="16" xfId="5" applyNumberFormat="1" applyFont="1" applyFill="1" applyBorder="1" applyAlignment="1" applyProtection="1">
      <alignment horizontal="center" vertical="center"/>
    </xf>
    <xf numFmtId="4" fontId="26" fillId="0" borderId="16" xfId="5" applyNumberFormat="1" applyFont="1" applyFill="1" applyBorder="1" applyAlignment="1" applyProtection="1">
      <alignment horizontal="right" vertical="center"/>
    </xf>
    <xf numFmtId="4" fontId="31" fillId="0" borderId="16" xfId="3" applyNumberFormat="1" applyFont="1" applyBorder="1" applyAlignment="1">
      <alignment horizontal="center" vertical="center"/>
    </xf>
    <xf numFmtId="0" fontId="32" fillId="0" borderId="16" xfId="4" applyFont="1" applyBorder="1" applyAlignment="1">
      <alignment wrapText="1"/>
    </xf>
    <xf numFmtId="0" fontId="26" fillId="0" borderId="18" xfId="4" applyFont="1" applyBorder="1" applyAlignment="1">
      <alignment vertical="center" wrapText="1"/>
    </xf>
    <xf numFmtId="0" fontId="26" fillId="0" borderId="16" xfId="4" applyFont="1" applyBorder="1" applyAlignment="1">
      <alignment vertical="center" wrapText="1"/>
    </xf>
    <xf numFmtId="0" fontId="32" fillId="0" borderId="16" xfId="4" applyFont="1" applyBorder="1" applyAlignment="1">
      <alignment vertical="center" wrapText="1"/>
    </xf>
    <xf numFmtId="166" fontId="25" fillId="0" borderId="18" xfId="5" applyNumberFormat="1" applyFont="1" applyFill="1" applyBorder="1" applyAlignment="1" applyProtection="1">
      <alignment vertical="center"/>
    </xf>
    <xf numFmtId="166" fontId="25" fillId="0" borderId="16" xfId="5" applyNumberFormat="1" applyFont="1" applyFill="1" applyBorder="1" applyAlignment="1" applyProtection="1">
      <alignment vertical="center"/>
    </xf>
    <xf numFmtId="166" fontId="25" fillId="0" borderId="16" xfId="5" applyNumberFormat="1" applyFont="1" applyFill="1" applyBorder="1" applyAlignment="1" applyProtection="1">
      <alignment horizontal="center" vertical="center"/>
    </xf>
    <xf numFmtId="4" fontId="25" fillId="0" borderId="16" xfId="5" applyNumberFormat="1" applyFont="1" applyFill="1" applyBorder="1" applyAlignment="1" applyProtection="1">
      <alignment horizontal="right" vertical="center"/>
    </xf>
    <xf numFmtId="4" fontId="33" fillId="3" borderId="16" xfId="3" applyNumberFormat="1" applyFont="1" applyFill="1" applyBorder="1" applyAlignment="1">
      <alignment horizontal="center" vertical="center"/>
    </xf>
    <xf numFmtId="4" fontId="33" fillId="4" borderId="16" xfId="3" applyNumberFormat="1" applyFont="1" applyFill="1" applyBorder="1" applyAlignment="1">
      <alignment horizontal="center" vertical="center"/>
    </xf>
    <xf numFmtId="4" fontId="33" fillId="0" borderId="16" xfId="3" applyNumberFormat="1" applyFont="1" applyBorder="1" applyAlignment="1">
      <alignment horizontal="center" vertical="center"/>
    </xf>
    <xf numFmtId="166" fontId="34" fillId="0" borderId="18" xfId="5" applyNumberFormat="1" applyFont="1" applyFill="1" applyBorder="1" applyAlignment="1" applyProtection="1">
      <alignment vertical="center"/>
    </xf>
    <xf numFmtId="166" fontId="34" fillId="0" borderId="16" xfId="5" applyNumberFormat="1" applyFont="1" applyFill="1" applyBorder="1" applyAlignment="1" applyProtection="1">
      <alignment vertical="center"/>
    </xf>
    <xf numFmtId="166" fontId="34" fillId="0" borderId="16" xfId="5" applyNumberFormat="1" applyFont="1" applyFill="1" applyBorder="1" applyAlignment="1" applyProtection="1">
      <alignment horizontal="center" vertical="center"/>
    </xf>
    <xf numFmtId="4" fontId="34" fillId="0" borderId="16" xfId="5" applyNumberFormat="1" applyFont="1" applyFill="1" applyBorder="1" applyAlignment="1" applyProtection="1">
      <alignment horizontal="right" vertical="center"/>
    </xf>
    <xf numFmtId="4" fontId="35" fillId="0" borderId="16" xfId="3" applyNumberFormat="1" applyFont="1" applyBorder="1" applyAlignment="1">
      <alignment horizontal="center" vertical="center"/>
    </xf>
    <xf numFmtId="4" fontId="36" fillId="0" borderId="16" xfId="3" applyNumberFormat="1" applyFont="1" applyBorder="1" applyAlignment="1">
      <alignment horizontal="center" vertical="center"/>
    </xf>
    <xf numFmtId="0" fontId="24" fillId="0" borderId="0" xfId="4" applyFont="1" applyAlignment="1">
      <alignment horizontal="center"/>
    </xf>
    <xf numFmtId="0" fontId="37" fillId="0" borderId="0" xfId="4" applyFont="1" applyAlignment="1">
      <alignment horizontal="left"/>
    </xf>
    <xf numFmtId="0" fontId="24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4" fillId="0" borderId="0" xfId="4" applyFont="1" applyAlignment="1">
      <alignment horizontal="right"/>
    </xf>
    <xf numFmtId="4" fontId="20" fillId="0" borderId="0" xfId="3" applyNumberFormat="1" applyFont="1"/>
    <xf numFmtId="0" fontId="24" fillId="0" borderId="0" xfId="4" applyFont="1" applyAlignment="1">
      <alignment horizontal="left"/>
    </xf>
    <xf numFmtId="4" fontId="22" fillId="0" borderId="16" xfId="5" applyNumberFormat="1" applyFont="1" applyFill="1" applyBorder="1" applyAlignment="1" applyProtection="1">
      <alignment horizontal="right" vertical="center"/>
    </xf>
    <xf numFmtId="4" fontId="20" fillId="0" borderId="8" xfId="3" applyNumberFormat="1" applyFont="1" applyBorder="1" applyAlignment="1">
      <alignment horizontal="center" vertical="center"/>
    </xf>
    <xf numFmtId="4" fontId="20" fillId="0" borderId="0" xfId="3" applyNumberFormat="1" applyFont="1" applyAlignment="1">
      <alignment vertical="center"/>
    </xf>
    <xf numFmtId="0" fontId="20" fillId="0" borderId="0" xfId="3" applyFont="1" applyAlignment="1">
      <alignment vertical="center"/>
    </xf>
    <xf numFmtId="0" fontId="25" fillId="0" borderId="0" xfId="4" applyFont="1" applyAlignment="1">
      <alignment horizontal="right"/>
    </xf>
    <xf numFmtId="0" fontId="26" fillId="0" borderId="0" xfId="4" applyFont="1" applyAlignment="1">
      <alignment horizontal="right"/>
    </xf>
    <xf numFmtId="4" fontId="22" fillId="0" borderId="0" xfId="4" applyNumberFormat="1" applyFont="1"/>
    <xf numFmtId="0" fontId="1" fillId="0" borderId="0" xfId="6" applyFont="1" applyAlignment="1">
      <alignment wrapText="1"/>
    </xf>
    <xf numFmtId="166" fontId="22" fillId="0" borderId="0" xfId="5" applyNumberFormat="1" applyFont="1" applyFill="1" applyBorder="1" applyAlignment="1" applyProtection="1">
      <alignment horizontal="center" vertical="center"/>
    </xf>
    <xf numFmtId="0" fontId="22" fillId="0" borderId="0" xfId="4" applyFont="1" applyAlignment="1">
      <alignment horizontal="center" vertical="center"/>
    </xf>
    <xf numFmtId="167" fontId="1" fillId="0" borderId="0" xfId="7" applyFont="1" applyFill="1"/>
    <xf numFmtId="166" fontId="22" fillId="0" borderId="0" xfId="5" applyNumberFormat="1" applyFont="1" applyFill="1" applyBorder="1" applyProtection="1"/>
    <xf numFmtId="0" fontId="22" fillId="0" borderId="7" xfId="4" applyFont="1" applyBorder="1"/>
    <xf numFmtId="0" fontId="22" fillId="0" borderId="7" xfId="4" applyFont="1" applyBorder="1" applyAlignment="1">
      <alignment wrapText="1"/>
    </xf>
    <xf numFmtId="0" fontId="22" fillId="0" borderId="7" xfId="4" applyFont="1" applyBorder="1" applyAlignment="1">
      <alignment horizontal="center"/>
    </xf>
    <xf numFmtId="0" fontId="39" fillId="0" borderId="0" xfId="3" applyFont="1" applyAlignment="1">
      <alignment horizontal="center" vertical="center"/>
    </xf>
    <xf numFmtId="0" fontId="1" fillId="0" borderId="0" xfId="6" applyFont="1"/>
    <xf numFmtId="167" fontId="39" fillId="0" borderId="0" xfId="3" applyNumberFormat="1" applyFont="1" applyAlignment="1">
      <alignment horizontal="center" vertical="center"/>
    </xf>
    <xf numFmtId="4" fontId="39" fillId="0" borderId="0" xfId="3" applyNumberFormat="1" applyFont="1"/>
    <xf numFmtId="167" fontId="39" fillId="0" borderId="0" xfId="3" applyNumberFormat="1" applyFont="1"/>
    <xf numFmtId="0" fontId="39" fillId="0" borderId="0" xfId="3" applyFont="1"/>
    <xf numFmtId="0" fontId="38" fillId="0" borderId="0" xfId="4" applyFont="1"/>
    <xf numFmtId="0" fontId="38" fillId="0" borderId="0" xfId="4" applyFont="1" applyAlignment="1">
      <alignment horizontal="center"/>
    </xf>
    <xf numFmtId="0" fontId="38" fillId="0" borderId="0" xfId="4" applyFont="1" applyAlignment="1">
      <alignment horizontal="center" vertical="center"/>
    </xf>
    <xf numFmtId="0" fontId="20" fillId="0" borderId="0" xfId="6" applyFont="1"/>
    <xf numFmtId="0" fontId="22" fillId="2" borderId="7" xfId="4" applyFont="1" applyFill="1" applyBorder="1" applyAlignment="1">
      <alignment wrapText="1"/>
    </xf>
    <xf numFmtId="0" fontId="22" fillId="0" borderId="7" xfId="4" applyFont="1" applyBorder="1" applyAlignment="1">
      <alignment horizontal="center" wrapText="1"/>
    </xf>
    <xf numFmtId="166" fontId="38" fillId="0" borderId="0" xfId="5" applyNumberFormat="1" applyFont="1" applyFill="1" applyBorder="1" applyAlignment="1" applyProtection="1">
      <alignment horizontal="center" vertical="center"/>
    </xf>
    <xf numFmtId="166" fontId="23" fillId="0" borderId="0" xfId="5" applyNumberFormat="1" applyFont="1" applyFill="1" applyBorder="1" applyAlignment="1" applyProtection="1">
      <alignment horizontal="center" vertical="center"/>
    </xf>
    <xf numFmtId="4" fontId="22" fillId="3" borderId="16" xfId="5" applyNumberFormat="1" applyFont="1" applyFill="1" applyBorder="1" applyAlignment="1" applyProtection="1">
      <alignment horizontal="right" vertical="center"/>
    </xf>
    <xf numFmtId="0" fontId="22" fillId="0" borderId="16" xfId="4" applyFont="1" applyBorder="1" applyAlignment="1">
      <alignment horizontal="center" vertical="center" wrapText="1"/>
    </xf>
    <xf numFmtId="0" fontId="22" fillId="0" borderId="18" xfId="4" applyFont="1" applyBorder="1" applyAlignment="1">
      <alignment horizontal="center" vertical="center" wrapText="1"/>
    </xf>
    <xf numFmtId="0" fontId="22" fillId="0" borderId="19" xfId="4" applyFont="1" applyBorder="1" applyAlignment="1">
      <alignment horizontal="center" vertical="center" wrapText="1"/>
    </xf>
    <xf numFmtId="0" fontId="22" fillId="0" borderId="20" xfId="4" applyFont="1" applyBorder="1" applyAlignment="1">
      <alignment horizontal="center" vertical="center" wrapText="1"/>
    </xf>
    <xf numFmtId="0" fontId="23" fillId="0" borderId="18" xfId="4" applyFont="1" applyBorder="1" applyAlignment="1">
      <alignment horizontal="center" vertical="center"/>
    </xf>
    <xf numFmtId="0" fontId="23" fillId="0" borderId="19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/>
    </xf>
    <xf numFmtId="0" fontId="26" fillId="2" borderId="0" xfId="4" applyFont="1" applyFill="1" applyAlignment="1">
      <alignment horizontal="left" wrapText="1"/>
    </xf>
    <xf numFmtId="0" fontId="25" fillId="0" borderId="14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22" fillId="0" borderId="0" xfId="4" applyFont="1" applyAlignment="1">
      <alignment horizontal="right"/>
    </xf>
    <xf numFmtId="0" fontId="22" fillId="0" borderId="0" xfId="4" applyFont="1" applyAlignment="1">
      <alignment horizontal="left" vertical="top" wrapText="1"/>
    </xf>
    <xf numFmtId="0" fontId="25" fillId="0" borderId="0" xfId="4" applyFont="1" applyAlignment="1">
      <alignment horizontal="left" wrapText="1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6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vertical="center" wrapText="1"/>
    </xf>
    <xf numFmtId="49" fontId="10" fillId="0" borderId="0" xfId="2" applyNumberFormat="1" applyFont="1" applyAlignment="1">
      <alignment horizontal="left" vertical="center"/>
    </xf>
  </cellXfs>
  <cellStyles count="8">
    <cellStyle name="Обычный" xfId="0" builtinId="0"/>
    <cellStyle name="Обычный 2" xfId="3" xr:uid="{D97CA31D-57BC-4019-AD85-C056A257C359}"/>
    <cellStyle name="Обычный 2 2" xfId="4" xr:uid="{D06CE344-8B9E-4257-A253-43DC73548554}"/>
    <cellStyle name="Обычный 2 2 2" xfId="6" xr:uid="{C611C3B3-96D5-4780-8825-83D610A5B886}"/>
    <cellStyle name="Обычный 3" xfId="2" xr:uid="{53FCA5A4-F379-4B53-8CC5-A1393DB3B4B1}"/>
    <cellStyle name="Обычный 4" xfId="1" xr:uid="{FA50A0B6-9655-4814-9E29-C5270736F303}"/>
    <cellStyle name="Финансовый 2" xfId="5" xr:uid="{72612DF8-B237-41D2-AF41-CC8463F20FD3}"/>
    <cellStyle name="Финансовый 3" xfId="7" xr:uid="{D25A78E7-E23D-4BAA-B946-50499476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E14-E2C9-466C-98CD-E0F26B602711}">
  <sheetPr>
    <tabColor rgb="FF92D050"/>
  </sheetPr>
  <dimension ref="A1:IW51"/>
  <sheetViews>
    <sheetView view="pageBreakPreview" zoomScaleNormal="100" zoomScaleSheetLayoutView="100" workbookViewId="0">
      <selection activeCell="H44" sqref="H44"/>
    </sheetView>
  </sheetViews>
  <sheetFormatPr defaultColWidth="9.140625" defaultRowHeight="15.75" x14ac:dyDescent="0.25"/>
  <cols>
    <col min="1" max="1" width="7" style="86" customWidth="1"/>
    <col min="2" max="2" width="42.7109375" style="86" customWidth="1"/>
    <col min="3" max="3" width="15.28515625" style="86" customWidth="1"/>
    <col min="4" max="4" width="19" style="86" customWidth="1"/>
    <col min="5" max="5" width="30" style="86" customWidth="1"/>
    <col min="6" max="6" width="24" style="86" customWidth="1"/>
    <col min="7" max="7" width="18.28515625" style="181" customWidth="1"/>
    <col min="8" max="8" width="15.85546875" style="97" customWidth="1"/>
    <col min="9" max="9" width="17.140625" style="97" customWidth="1"/>
    <col min="10" max="12" width="18.28515625" style="97" customWidth="1"/>
    <col min="13" max="13" width="15.85546875" style="77" customWidth="1"/>
    <col min="14" max="14" width="20.7109375" style="77" customWidth="1"/>
    <col min="15" max="15" width="11.7109375" style="77" customWidth="1"/>
    <col min="16" max="16384" width="9.140625" style="77"/>
  </cols>
  <sheetData>
    <row r="1" spans="1:257" x14ac:dyDescent="0.25">
      <c r="A1" s="75"/>
      <c r="B1" s="75"/>
      <c r="C1" s="75"/>
      <c r="D1" s="195" t="s">
        <v>135</v>
      </c>
      <c r="E1" s="195"/>
      <c r="F1" s="195"/>
      <c r="G1" s="76"/>
      <c r="H1" s="76"/>
      <c r="I1" s="76"/>
      <c r="J1" s="76"/>
      <c r="K1" s="76"/>
      <c r="L1" s="76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/>
      <c r="GV1" s="75"/>
      <c r="GW1" s="75"/>
      <c r="GX1" s="75"/>
      <c r="GY1" s="75"/>
      <c r="GZ1" s="75"/>
      <c r="HA1" s="75"/>
      <c r="HB1" s="75"/>
      <c r="HC1" s="75"/>
      <c r="HD1" s="75"/>
      <c r="HE1" s="75"/>
      <c r="HF1" s="75"/>
      <c r="HG1" s="75"/>
      <c r="HH1" s="75"/>
      <c r="HI1" s="75"/>
      <c r="HJ1" s="75"/>
      <c r="HK1" s="75"/>
      <c r="HL1" s="75"/>
      <c r="HM1" s="75"/>
      <c r="HN1" s="75"/>
      <c r="HO1" s="75"/>
      <c r="HP1" s="75"/>
      <c r="HQ1" s="75"/>
      <c r="HR1" s="75"/>
      <c r="HS1" s="75"/>
      <c r="HT1" s="75"/>
      <c r="HU1" s="75"/>
      <c r="HV1" s="75"/>
      <c r="HW1" s="75"/>
      <c r="HX1" s="75"/>
      <c r="HY1" s="75"/>
      <c r="HZ1" s="75"/>
      <c r="IA1" s="75"/>
      <c r="IB1" s="75"/>
      <c r="IC1" s="75"/>
      <c r="ID1" s="75"/>
      <c r="IE1" s="75"/>
      <c r="IF1" s="75"/>
      <c r="IG1" s="75"/>
      <c r="IH1" s="75"/>
      <c r="II1" s="75"/>
      <c r="IJ1" s="75"/>
      <c r="IK1" s="75"/>
      <c r="IL1" s="75"/>
      <c r="IM1" s="75"/>
      <c r="IN1" s="75"/>
      <c r="IO1" s="75"/>
      <c r="IP1" s="75"/>
      <c r="IQ1" s="75"/>
      <c r="IR1" s="75"/>
      <c r="IS1" s="75"/>
      <c r="IT1" s="75"/>
      <c r="IU1" s="75"/>
      <c r="IV1" s="75"/>
      <c r="IW1" s="75"/>
    </row>
    <row r="2" spans="1:257" x14ac:dyDescent="0.25">
      <c r="A2" s="75"/>
      <c r="B2" s="75"/>
      <c r="C2" s="75"/>
      <c r="D2" s="195" t="s">
        <v>136</v>
      </c>
      <c r="E2" s="195"/>
      <c r="F2" s="195"/>
      <c r="G2" s="76"/>
      <c r="H2" s="76"/>
      <c r="I2" s="76"/>
      <c r="J2" s="76"/>
      <c r="K2" s="76"/>
      <c r="L2" s="76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  <c r="IW2" s="75"/>
    </row>
    <row r="3" spans="1:257" x14ac:dyDescent="0.25">
      <c r="A3" s="75"/>
      <c r="B3" s="75"/>
      <c r="C3" s="75"/>
      <c r="D3" s="195" t="s">
        <v>137</v>
      </c>
      <c r="E3" s="195"/>
      <c r="F3" s="195"/>
      <c r="G3" s="76"/>
      <c r="H3" s="76"/>
      <c r="I3" s="76"/>
      <c r="J3" s="76"/>
      <c r="K3" s="76"/>
      <c r="L3" s="76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  <c r="IW3" s="75"/>
    </row>
    <row r="5" spans="1:257" x14ac:dyDescent="0.25">
      <c r="A5" s="75"/>
      <c r="B5" s="75"/>
      <c r="C5" s="75"/>
      <c r="D5" s="75"/>
      <c r="E5" s="78" t="s">
        <v>1</v>
      </c>
      <c r="F5" s="79">
        <v>322001</v>
      </c>
      <c r="G5" s="76"/>
      <c r="H5" s="76"/>
      <c r="I5" s="76"/>
      <c r="J5" s="76"/>
      <c r="K5" s="76"/>
      <c r="L5" s="76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</row>
    <row r="6" spans="1:257" ht="37.5" customHeight="1" x14ac:dyDescent="0.25">
      <c r="A6" s="196" t="s">
        <v>176</v>
      </c>
      <c r="B6" s="196"/>
      <c r="C6" s="196"/>
      <c r="D6" s="196"/>
      <c r="E6" s="78" t="s">
        <v>4</v>
      </c>
      <c r="F6" s="80">
        <v>16673706</v>
      </c>
      <c r="G6" s="76"/>
      <c r="H6" s="76"/>
      <c r="I6" s="76"/>
      <c r="J6" s="76"/>
      <c r="K6" s="76"/>
      <c r="L6" s="76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  <c r="IW6" s="75"/>
    </row>
    <row r="7" spans="1:257" x14ac:dyDescent="0.25">
      <c r="A7" s="196"/>
      <c r="B7" s="196"/>
      <c r="C7" s="196"/>
      <c r="D7" s="196"/>
      <c r="E7" s="78"/>
      <c r="F7" s="81"/>
      <c r="G7" s="76"/>
      <c r="H7" s="76"/>
      <c r="I7" s="76"/>
      <c r="J7" s="76"/>
      <c r="K7" s="76"/>
      <c r="L7" s="76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75"/>
    </row>
    <row r="8" spans="1:257" x14ac:dyDescent="0.25">
      <c r="A8" s="196" t="s">
        <v>175</v>
      </c>
      <c r="B8" s="196"/>
      <c r="C8" s="196"/>
      <c r="D8" s="196"/>
      <c r="E8" s="82" t="s">
        <v>4</v>
      </c>
      <c r="F8" s="83">
        <v>58306175</v>
      </c>
      <c r="G8" s="76"/>
      <c r="H8" s="76"/>
      <c r="I8" s="76"/>
      <c r="J8" s="76"/>
      <c r="K8" s="76"/>
      <c r="L8" s="76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</row>
    <row r="9" spans="1:257" ht="31.5" customHeight="1" x14ac:dyDescent="0.25">
      <c r="A9" s="196"/>
      <c r="B9" s="196"/>
      <c r="C9" s="196"/>
      <c r="D9" s="196"/>
      <c r="E9" s="84" t="s">
        <v>138</v>
      </c>
      <c r="F9" s="81"/>
      <c r="G9" s="76"/>
      <c r="H9" s="76"/>
      <c r="I9" s="76"/>
      <c r="J9" s="76"/>
      <c r="K9" s="76"/>
      <c r="L9" s="76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  <c r="IW9" s="75"/>
    </row>
    <row r="10" spans="1:257" x14ac:dyDescent="0.25">
      <c r="A10" s="85"/>
      <c r="B10" s="85"/>
      <c r="C10" s="85"/>
      <c r="D10" s="85"/>
      <c r="F10" s="81"/>
      <c r="G10" s="76"/>
      <c r="H10" s="76"/>
      <c r="I10" s="76"/>
      <c r="J10" s="76"/>
      <c r="K10" s="76"/>
      <c r="L10" s="76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</row>
    <row r="11" spans="1:257" ht="33" customHeight="1" x14ac:dyDescent="0.25">
      <c r="A11" s="197" t="s">
        <v>139</v>
      </c>
      <c r="B11" s="197"/>
      <c r="C11" s="197"/>
      <c r="D11" s="197"/>
      <c r="E11" s="87" t="s">
        <v>140</v>
      </c>
      <c r="F11" s="88" t="s">
        <v>177</v>
      </c>
      <c r="G11" s="76"/>
      <c r="H11" s="76"/>
      <c r="I11" s="76"/>
      <c r="J11" s="76"/>
      <c r="K11" s="76"/>
      <c r="L11" s="76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</row>
    <row r="12" spans="1:257" x14ac:dyDescent="0.25">
      <c r="A12" s="89"/>
      <c r="B12" s="89"/>
      <c r="C12" s="89"/>
      <c r="D12" s="89"/>
      <c r="E12" s="90" t="s">
        <v>17</v>
      </c>
      <c r="F12" s="88">
        <v>45799</v>
      </c>
      <c r="G12" s="76"/>
      <c r="H12" s="76"/>
      <c r="I12" s="76"/>
      <c r="J12" s="76"/>
      <c r="K12" s="76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</row>
    <row r="13" spans="1:257" ht="20.25" customHeight="1" x14ac:dyDescent="0.25">
      <c r="A13" s="89"/>
      <c r="B13" s="89"/>
      <c r="C13" s="89"/>
      <c r="D13" s="89"/>
      <c r="E13" s="87" t="s">
        <v>121</v>
      </c>
      <c r="F13" s="91">
        <v>1</v>
      </c>
      <c r="G13" s="76"/>
      <c r="H13" s="76"/>
      <c r="I13" s="76"/>
      <c r="J13" s="76"/>
      <c r="K13" s="76"/>
      <c r="L13" s="76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</row>
    <row r="14" spans="1:257" ht="24" customHeight="1" x14ac:dyDescent="0.25">
      <c r="A14" s="89"/>
      <c r="B14" s="89"/>
      <c r="C14" s="89"/>
      <c r="D14" s="89"/>
      <c r="E14" s="90" t="s">
        <v>17</v>
      </c>
      <c r="F14" s="92">
        <v>46009</v>
      </c>
      <c r="G14" s="76"/>
      <c r="H14" s="76"/>
      <c r="I14" s="76"/>
      <c r="J14" s="76"/>
      <c r="K14" s="76"/>
      <c r="L14" s="76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</row>
    <row r="15" spans="1:257" ht="30" customHeight="1" x14ac:dyDescent="0.25">
      <c r="A15" s="191" t="s">
        <v>141</v>
      </c>
      <c r="B15" s="191"/>
      <c r="C15" s="191"/>
      <c r="D15" s="191"/>
      <c r="E15" s="93" t="s">
        <v>18</v>
      </c>
      <c r="F15" s="94"/>
      <c r="G15" s="76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</row>
    <row r="16" spans="1:257" x14ac:dyDescent="0.25">
      <c r="A16" s="95"/>
      <c r="B16" s="95"/>
      <c r="C16" s="95"/>
      <c r="D16" s="95"/>
      <c r="E16" s="95"/>
      <c r="F16" s="95"/>
      <c r="G16" s="96"/>
    </row>
    <row r="17" spans="1:257" x14ac:dyDescent="0.25">
      <c r="A17" s="98"/>
      <c r="B17" s="98"/>
      <c r="C17" s="192" t="s">
        <v>19</v>
      </c>
      <c r="D17" s="192" t="s">
        <v>20</v>
      </c>
      <c r="E17" s="192" t="s">
        <v>21</v>
      </c>
      <c r="F17" s="192"/>
      <c r="G17" s="76"/>
      <c r="H17" s="76"/>
      <c r="I17" s="76"/>
      <c r="J17" s="76"/>
      <c r="K17" s="76"/>
      <c r="L17" s="76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</row>
    <row r="18" spans="1:257" x14ac:dyDescent="0.25">
      <c r="A18" s="98"/>
      <c r="B18" s="98"/>
      <c r="C18" s="192"/>
      <c r="D18" s="192"/>
      <c r="E18" s="99" t="s">
        <v>22</v>
      </c>
      <c r="F18" s="99" t="s">
        <v>23</v>
      </c>
      <c r="G18" s="76"/>
      <c r="H18" s="76"/>
      <c r="I18" s="76"/>
      <c r="J18" s="76"/>
      <c r="K18" s="76"/>
      <c r="L18" s="76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</row>
    <row r="19" spans="1:257" ht="18.75" customHeight="1" x14ac:dyDescent="0.25">
      <c r="A19" s="75"/>
      <c r="C19" s="79">
        <v>1</v>
      </c>
      <c r="D19" s="100" t="str">
        <f>F19</f>
        <v>19.12.2025</v>
      </c>
      <c r="E19" s="101">
        <v>45799</v>
      </c>
      <c r="F19" s="102" t="s">
        <v>26</v>
      </c>
      <c r="G19" s="76"/>
      <c r="H19" s="76"/>
      <c r="I19" s="76"/>
      <c r="J19" s="76"/>
      <c r="K19" s="76"/>
      <c r="L19" s="76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</row>
    <row r="20" spans="1:257" ht="23.25" customHeight="1" x14ac:dyDescent="0.25">
      <c r="A20" s="193" t="s">
        <v>142</v>
      </c>
      <c r="B20" s="193"/>
      <c r="C20" s="193"/>
      <c r="D20" s="193"/>
      <c r="E20" s="193"/>
      <c r="F20" s="193"/>
      <c r="G20" s="76"/>
      <c r="H20" s="76"/>
      <c r="I20" s="76"/>
      <c r="J20" s="76"/>
      <c r="K20" s="76"/>
      <c r="L20" s="76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</row>
    <row r="21" spans="1:257" ht="18.75" x14ac:dyDescent="0.25">
      <c r="A21" s="194" t="s">
        <v>143</v>
      </c>
      <c r="B21" s="194"/>
      <c r="C21" s="194"/>
      <c r="D21" s="194"/>
      <c r="E21" s="194"/>
      <c r="F21" s="194"/>
      <c r="G21" s="76"/>
      <c r="H21" s="76"/>
      <c r="I21" s="76"/>
      <c r="J21" s="76"/>
      <c r="K21" s="76"/>
      <c r="L21" s="76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</row>
    <row r="22" spans="1:257" x14ac:dyDescent="0.25">
      <c r="A22" s="75"/>
      <c r="C22" s="75"/>
      <c r="D22" s="75"/>
      <c r="E22" s="75"/>
      <c r="F22" s="75"/>
      <c r="G22" s="76"/>
      <c r="H22" s="76"/>
      <c r="I22" s="76"/>
      <c r="J22" s="76"/>
      <c r="K22" s="76"/>
      <c r="L22" s="76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</row>
    <row r="23" spans="1:257" ht="15.75" customHeight="1" x14ac:dyDescent="0.25">
      <c r="A23" s="183" t="s">
        <v>144</v>
      </c>
      <c r="B23" s="183" t="s">
        <v>145</v>
      </c>
      <c r="C23" s="184" t="s">
        <v>146</v>
      </c>
      <c r="D23" s="185"/>
      <c r="E23" s="185"/>
      <c r="F23" s="186"/>
      <c r="G23" s="76"/>
      <c r="H23" s="187">
        <v>2025</v>
      </c>
      <c r="I23" s="188"/>
      <c r="J23" s="188"/>
      <c r="K23" s="188"/>
      <c r="L23" s="188"/>
      <c r="M23" s="188"/>
      <c r="N23" s="188"/>
      <c r="O23" s="189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</row>
    <row r="24" spans="1:257" ht="49.5" customHeight="1" x14ac:dyDescent="0.25">
      <c r="A24" s="183"/>
      <c r="B24" s="183"/>
      <c r="C24" s="103" t="s">
        <v>0</v>
      </c>
      <c r="D24" s="104" t="s">
        <v>147</v>
      </c>
      <c r="E24" s="105" t="s">
        <v>148</v>
      </c>
      <c r="F24" s="105" t="s">
        <v>149</v>
      </c>
      <c r="G24" s="106"/>
      <c r="H24" s="107" t="s">
        <v>150</v>
      </c>
      <c r="I24" s="107"/>
      <c r="J24" s="107"/>
      <c r="K24" s="107"/>
      <c r="L24" s="107" t="s">
        <v>151</v>
      </c>
      <c r="M24" s="107"/>
      <c r="N24" s="107"/>
      <c r="O24" s="107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  <c r="IW24" s="75"/>
    </row>
    <row r="25" spans="1:257" x14ac:dyDescent="0.25">
      <c r="A25" s="108">
        <v>1</v>
      </c>
      <c r="B25" s="108">
        <v>2</v>
      </c>
      <c r="C25" s="109">
        <v>3</v>
      </c>
      <c r="D25" s="108">
        <v>4</v>
      </c>
      <c r="E25" s="108">
        <v>5</v>
      </c>
      <c r="F25" s="108">
        <v>6</v>
      </c>
      <c r="G25" s="76"/>
      <c r="H25" s="110"/>
      <c r="I25" s="110"/>
      <c r="J25" s="110"/>
      <c r="K25" s="110"/>
      <c r="L25" s="110"/>
      <c r="M25" s="110"/>
      <c r="N25" s="110"/>
      <c r="O25" s="110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</row>
    <row r="26" spans="1:257" ht="31.5" x14ac:dyDescent="0.25">
      <c r="A26" s="108"/>
      <c r="B26" s="111" t="s">
        <v>152</v>
      </c>
      <c r="C26" s="112"/>
      <c r="D26" s="113">
        <f>D28</f>
        <v>3758701.6</v>
      </c>
      <c r="E26" s="114">
        <f>E28</f>
        <v>3758701.6</v>
      </c>
      <c r="F26" s="115">
        <f>F28</f>
        <v>3758701.6</v>
      </c>
      <c r="G26" s="116"/>
      <c r="H26" s="117"/>
      <c r="I26" s="117"/>
      <c r="J26" s="117"/>
      <c r="K26" s="117"/>
      <c r="L26" s="117"/>
      <c r="M26" s="117"/>
      <c r="N26" s="117"/>
      <c r="O26" s="117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  <c r="IU26" s="75"/>
      <c r="IV26" s="75"/>
      <c r="IW26" s="75"/>
    </row>
    <row r="27" spans="1:257" ht="25.5" customHeight="1" x14ac:dyDescent="0.25">
      <c r="A27" s="108"/>
      <c r="B27" s="118" t="s">
        <v>153</v>
      </c>
      <c r="C27" s="119"/>
      <c r="D27" s="120"/>
      <c r="E27" s="121"/>
      <c r="F27" s="122"/>
      <c r="G27" s="116"/>
      <c r="H27" s="117"/>
      <c r="I27" s="117"/>
      <c r="J27" s="117"/>
      <c r="K27" s="117"/>
      <c r="L27" s="117"/>
      <c r="M27" s="117"/>
      <c r="N27" s="117"/>
      <c r="O27" s="117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</row>
    <row r="28" spans="1:257" ht="48" customHeight="1" x14ac:dyDescent="0.25">
      <c r="A28" s="123">
        <v>1</v>
      </c>
      <c r="B28" s="131" t="s">
        <v>154</v>
      </c>
      <c r="C28" s="124"/>
      <c r="D28" s="125">
        <f>D30+D31+D32</f>
        <v>3758701.6</v>
      </c>
      <c r="E28" s="126">
        <f>E30+E31+E32</f>
        <v>3758701.6</v>
      </c>
      <c r="F28" s="127">
        <f>F30+F31+F32</f>
        <v>3758701.6</v>
      </c>
      <c r="G28" s="116">
        <f>'кс-2 №1 КиК-Шелл'!K81</f>
        <v>4223260.2300000004</v>
      </c>
      <c r="H28" s="128">
        <f>H30+H31+H32</f>
        <v>3758701.6</v>
      </c>
      <c r="I28" s="128"/>
      <c r="J28" s="128"/>
      <c r="K28" s="128"/>
      <c r="L28" s="128">
        <f>L30+L31+L32</f>
        <v>3758701.6</v>
      </c>
      <c r="M28" s="117"/>
      <c r="N28" s="117"/>
      <c r="O28" s="117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  <c r="IU28" s="75"/>
      <c r="IV28" s="75"/>
      <c r="IW28" s="75"/>
    </row>
    <row r="29" spans="1:257" ht="22.5" hidden="1" customHeight="1" x14ac:dyDescent="0.25">
      <c r="A29" s="123"/>
      <c r="B29" s="129" t="s">
        <v>155</v>
      </c>
      <c r="C29" s="130"/>
      <c r="D29" s="131"/>
      <c r="E29" s="126"/>
      <c r="F29" s="127"/>
      <c r="G29" s="116"/>
      <c r="H29" s="128"/>
      <c r="I29" s="128"/>
      <c r="J29" s="128"/>
      <c r="K29" s="128"/>
      <c r="L29" s="128"/>
      <c r="M29" s="117"/>
      <c r="N29" s="117"/>
      <c r="O29" s="117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  <c r="IU29" s="75"/>
      <c r="IV29" s="75"/>
      <c r="IW29" s="75"/>
    </row>
    <row r="30" spans="1:257" ht="28.5" hidden="1" customHeight="1" x14ac:dyDescent="0.25">
      <c r="A30" s="123"/>
      <c r="B30" s="132" t="s">
        <v>156</v>
      </c>
      <c r="C30" s="133"/>
      <c r="D30" s="134">
        <f>E30</f>
        <v>3306085</v>
      </c>
      <c r="E30" s="135">
        <f>L30</f>
        <v>3306085</v>
      </c>
      <c r="F30" s="136">
        <f>E30</f>
        <v>3306085</v>
      </c>
      <c r="G30" s="116"/>
      <c r="H30" s="137">
        <f>3758701.6-H31-H32</f>
        <v>3306085</v>
      </c>
      <c r="I30" s="128"/>
      <c r="J30" s="128"/>
      <c r="K30" s="128"/>
      <c r="L30" s="128">
        <f>SUM(H30:K30)</f>
        <v>3306085</v>
      </c>
      <c r="M30" s="117"/>
      <c r="N30" s="117"/>
      <c r="O30" s="117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</row>
    <row r="31" spans="1:257" ht="28.5" hidden="1" customHeight="1" x14ac:dyDescent="0.25">
      <c r="A31" s="123"/>
      <c r="B31" s="129" t="s">
        <v>157</v>
      </c>
      <c r="C31" s="133"/>
      <c r="D31" s="134">
        <f>E31</f>
        <v>84463.85</v>
      </c>
      <c r="E31" s="135">
        <f>L31</f>
        <v>84463.85</v>
      </c>
      <c r="F31" s="136">
        <f>E31</f>
        <v>84463.85</v>
      </c>
      <c r="G31" s="116"/>
      <c r="H31" s="138">
        <f>(12794119-12702247.55)*1.033*0.89</f>
        <v>84463.85</v>
      </c>
      <c r="I31" s="128"/>
      <c r="J31" s="128"/>
      <c r="K31" s="128"/>
      <c r="L31" s="128">
        <f t="shared" ref="L31:L33" si="0">SUM(H31:K31)</f>
        <v>84463.85</v>
      </c>
      <c r="M31" s="117"/>
      <c r="N31" s="117"/>
      <c r="O31" s="117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  <c r="IU31" s="75"/>
      <c r="IV31" s="75"/>
      <c r="IW31" s="75"/>
    </row>
    <row r="32" spans="1:257" ht="28.5" hidden="1" customHeight="1" x14ac:dyDescent="0.25">
      <c r="A32" s="123"/>
      <c r="B32" s="129" t="s">
        <v>158</v>
      </c>
      <c r="C32" s="133"/>
      <c r="D32" s="134">
        <f>E32</f>
        <v>368152.75</v>
      </c>
      <c r="E32" s="135">
        <f>L32</f>
        <v>368152.75</v>
      </c>
      <c r="F32" s="136">
        <f>E32</f>
        <v>368152.75</v>
      </c>
      <c r="G32" s="116"/>
      <c r="H32" s="139">
        <f>332564.21*1.033*1.20409902725*0.89</f>
        <v>368152.75</v>
      </c>
      <c r="I32" s="128"/>
      <c r="J32" s="128"/>
      <c r="K32" s="128"/>
      <c r="L32" s="128">
        <f t="shared" si="0"/>
        <v>368152.75</v>
      </c>
      <c r="M32" s="117"/>
      <c r="N32" s="117"/>
      <c r="O32" s="117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</row>
    <row r="33" spans="1:257" ht="34.5" hidden="1" customHeight="1" x14ac:dyDescent="0.25">
      <c r="A33" s="123"/>
      <c r="B33" s="129" t="s">
        <v>159</v>
      </c>
      <c r="C33" s="140"/>
      <c r="D33" s="141">
        <f>E33</f>
        <v>12702247.550000001</v>
      </c>
      <c r="E33" s="142">
        <f>F33</f>
        <v>12702247.550000001</v>
      </c>
      <c r="F33" s="143">
        <f>H33</f>
        <v>12702247.550000001</v>
      </c>
      <c r="G33" s="116"/>
      <c r="H33" s="144">
        <v>12702247.550000001</v>
      </c>
      <c r="I33" s="145"/>
      <c r="J33" s="145"/>
      <c r="K33" s="145"/>
      <c r="L33" s="145">
        <f t="shared" si="0"/>
        <v>12702247.550000001</v>
      </c>
      <c r="M33" s="117"/>
      <c r="N33" s="117"/>
      <c r="O33" s="117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  <c r="IU33" s="75"/>
      <c r="IV33" s="75"/>
      <c r="IW33" s="75"/>
    </row>
    <row r="34" spans="1:257" ht="24.75" customHeight="1" x14ac:dyDescent="0.25">
      <c r="A34" s="146"/>
      <c r="B34" s="147"/>
      <c r="C34" s="148"/>
      <c r="D34" s="149"/>
      <c r="E34" s="150" t="s">
        <v>160</v>
      </c>
      <c r="F34" s="115">
        <f>F28</f>
        <v>3758701.6</v>
      </c>
      <c r="G34" s="116"/>
      <c r="H34" s="116"/>
      <c r="I34" s="116"/>
      <c r="J34" s="116"/>
      <c r="K34" s="116"/>
      <c r="L34" s="116"/>
      <c r="M34" s="151"/>
      <c r="N34" s="151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  <c r="IU34" s="75"/>
      <c r="IV34" s="75"/>
      <c r="IW34" s="75"/>
    </row>
    <row r="35" spans="1:257" ht="24" customHeight="1" x14ac:dyDescent="0.25">
      <c r="A35" s="146"/>
      <c r="B35" s="152"/>
      <c r="C35" s="148"/>
      <c r="D35" s="149"/>
      <c r="E35" s="78" t="s">
        <v>161</v>
      </c>
      <c r="F35" s="153">
        <f>F34*0.2</f>
        <v>751740.32</v>
      </c>
      <c r="G35" s="116"/>
      <c r="H35" s="116">
        <f>'кс-2 №1 КиК-Шелл'!K83</f>
        <v>751740.32</v>
      </c>
      <c r="I35" s="116">
        <f>F35-H35</f>
        <v>0</v>
      </c>
      <c r="J35" s="116"/>
      <c r="K35" s="116"/>
      <c r="L35" s="116"/>
      <c r="M35" s="151"/>
      <c r="N35" s="151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  <c r="IU35" s="75"/>
      <c r="IV35" s="75"/>
      <c r="IW35" s="75"/>
    </row>
    <row r="36" spans="1:257" ht="23.25" customHeight="1" x14ac:dyDescent="0.25">
      <c r="E36" s="150" t="s">
        <v>162</v>
      </c>
      <c r="F36" s="115">
        <f>F34+F35</f>
        <v>4510441.92</v>
      </c>
      <c r="G36" s="154"/>
      <c r="H36" s="155">
        <f>'кс-2 №1 КиК-Шелл'!K84</f>
        <v>4510441.92</v>
      </c>
      <c r="I36" s="116">
        <f>F36-H36</f>
        <v>0</v>
      </c>
      <c r="J36" s="155"/>
      <c r="K36" s="155"/>
      <c r="L36" s="76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  <c r="IR36" s="75"/>
      <c r="IS36" s="75"/>
      <c r="IT36" s="75"/>
      <c r="IU36" s="75"/>
      <c r="IV36" s="75"/>
      <c r="IW36" s="75"/>
    </row>
    <row r="37" spans="1:257" ht="23.25" customHeight="1" x14ac:dyDescent="0.25">
      <c r="E37" s="78" t="s">
        <v>163</v>
      </c>
      <c r="F37" s="182"/>
      <c r="G37" s="116"/>
      <c r="H37" s="156"/>
      <c r="I37" s="156"/>
      <c r="J37" s="155"/>
      <c r="K37" s="155"/>
      <c r="L37" s="76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75"/>
      <c r="IF37" s="75"/>
      <c r="IG37" s="75"/>
      <c r="IH37" s="75"/>
      <c r="II37" s="75"/>
      <c r="IJ37" s="75"/>
      <c r="IK37" s="75"/>
      <c r="IL37" s="75"/>
      <c r="IM37" s="75"/>
      <c r="IN37" s="75"/>
      <c r="IO37" s="75"/>
      <c r="IP37" s="75"/>
      <c r="IQ37" s="75"/>
      <c r="IR37" s="75"/>
      <c r="IS37" s="75"/>
      <c r="IT37" s="75"/>
      <c r="IU37" s="75"/>
      <c r="IV37" s="75"/>
      <c r="IW37" s="75"/>
    </row>
    <row r="38" spans="1:257" ht="24" customHeight="1" x14ac:dyDescent="0.25">
      <c r="A38" s="146"/>
      <c r="B38" s="152"/>
      <c r="C38" s="148"/>
      <c r="D38" s="149"/>
      <c r="E38" s="157" t="s">
        <v>164</v>
      </c>
      <c r="F38" s="136">
        <f>F36*10%</f>
        <v>451044.19</v>
      </c>
      <c r="G38" s="116"/>
      <c r="H38" s="116"/>
      <c r="I38" s="116"/>
      <c r="J38" s="116"/>
      <c r="K38" s="116"/>
      <c r="L38" s="116"/>
      <c r="M38" s="151"/>
      <c r="N38" s="151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75"/>
      <c r="IF38" s="75"/>
      <c r="IG38" s="75"/>
      <c r="IH38" s="75"/>
      <c r="II38" s="75"/>
      <c r="IJ38" s="75"/>
      <c r="IK38" s="75"/>
      <c r="IL38" s="75"/>
      <c r="IM38" s="75"/>
      <c r="IN38" s="75"/>
      <c r="IO38" s="75"/>
      <c r="IP38" s="75"/>
      <c r="IQ38" s="75"/>
      <c r="IR38" s="75"/>
      <c r="IS38" s="75"/>
      <c r="IT38" s="75"/>
      <c r="IU38" s="75"/>
      <c r="IV38" s="75"/>
      <c r="IW38" s="75"/>
    </row>
    <row r="39" spans="1:257" ht="23.25" customHeight="1" x14ac:dyDescent="0.25">
      <c r="E39" s="158" t="s">
        <v>162</v>
      </c>
      <c r="F39" s="127">
        <f>F36-F37-F38</f>
        <v>4059397.73</v>
      </c>
      <c r="G39" s="154"/>
      <c r="H39" s="156"/>
      <c r="I39" s="156"/>
      <c r="J39" s="156"/>
      <c r="K39" s="156"/>
      <c r="L39" s="76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75"/>
      <c r="IF39" s="75"/>
      <c r="IG39" s="75"/>
      <c r="IH39" s="75"/>
      <c r="II39" s="75"/>
      <c r="IJ39" s="75"/>
      <c r="IK39" s="75"/>
      <c r="IL39" s="75"/>
      <c r="IM39" s="75"/>
      <c r="IN39" s="75"/>
      <c r="IO39" s="75"/>
      <c r="IP39" s="75"/>
      <c r="IQ39" s="75"/>
      <c r="IR39" s="75"/>
      <c r="IS39" s="75"/>
      <c r="IT39" s="75"/>
      <c r="IU39" s="75"/>
      <c r="IV39" s="75"/>
      <c r="IW39" s="75"/>
    </row>
    <row r="40" spans="1:257" ht="22.5" customHeight="1" x14ac:dyDescent="0.25">
      <c r="F40" s="159"/>
      <c r="G40" s="76"/>
      <c r="J40" s="76"/>
      <c r="K40" s="76"/>
      <c r="L40" s="76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75"/>
      <c r="IF40" s="75"/>
      <c r="IG40" s="75"/>
      <c r="IH40" s="75"/>
      <c r="II40" s="75"/>
      <c r="IJ40" s="75"/>
      <c r="IK40" s="75"/>
      <c r="IL40" s="75"/>
      <c r="IM40" s="75"/>
      <c r="IN40" s="75"/>
      <c r="IO40" s="75"/>
      <c r="IP40" s="75"/>
      <c r="IQ40" s="75"/>
      <c r="IR40" s="75"/>
      <c r="IS40" s="75"/>
      <c r="IT40" s="75"/>
      <c r="IU40" s="75"/>
      <c r="IV40" s="75"/>
      <c r="IW40" s="75"/>
    </row>
    <row r="41" spans="1:257" ht="13.5" customHeight="1" x14ac:dyDescent="0.25">
      <c r="F41" s="159"/>
      <c r="G41" s="76"/>
      <c r="I41" s="160"/>
      <c r="J41" s="76"/>
      <c r="K41" s="76"/>
      <c r="L41" s="76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75"/>
      <c r="IF41" s="75"/>
      <c r="IG41" s="75"/>
      <c r="IH41" s="75"/>
      <c r="II41" s="75"/>
      <c r="IJ41" s="75"/>
      <c r="IK41" s="75"/>
      <c r="IL41" s="75"/>
      <c r="IM41" s="75"/>
      <c r="IN41" s="75"/>
      <c r="IO41" s="75"/>
      <c r="IP41" s="75"/>
      <c r="IQ41" s="75"/>
      <c r="IR41" s="75"/>
      <c r="IS41" s="75"/>
      <c r="IT41" s="75"/>
      <c r="IU41" s="75"/>
      <c r="IV41" s="75"/>
      <c r="IW41" s="75"/>
    </row>
    <row r="42" spans="1:257" s="164" customFormat="1" x14ac:dyDescent="0.25">
      <c r="A42" s="148" t="s">
        <v>170</v>
      </c>
      <c r="B42" s="86"/>
      <c r="C42" s="86"/>
      <c r="D42" s="86"/>
      <c r="E42" s="86"/>
      <c r="F42" s="159"/>
      <c r="G42" s="161"/>
      <c r="H42" s="162"/>
      <c r="I42" s="160"/>
      <c r="J42" s="163"/>
      <c r="K42" s="163"/>
      <c r="L42" s="161"/>
    </row>
    <row r="43" spans="1:257" s="86" customFormat="1" ht="31.5" x14ac:dyDescent="0.25">
      <c r="A43" s="165"/>
      <c r="B43" s="166" t="s">
        <v>130</v>
      </c>
      <c r="C43" s="165"/>
      <c r="D43" s="165"/>
      <c r="E43" s="167" t="s">
        <v>173</v>
      </c>
      <c r="G43" s="168"/>
      <c r="H43" s="162"/>
      <c r="I43" s="169"/>
      <c r="J43" s="163"/>
      <c r="K43" s="163"/>
      <c r="L43" s="170"/>
      <c r="M43" s="171"/>
      <c r="N43" s="172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3"/>
      <c r="EL43" s="173"/>
      <c r="EM43" s="173"/>
      <c r="EN43" s="173"/>
      <c r="EO43" s="173"/>
      <c r="EP43" s="173"/>
      <c r="EQ43" s="173"/>
      <c r="ER43" s="173"/>
      <c r="ES43" s="173"/>
      <c r="ET43" s="173"/>
      <c r="EU43" s="173"/>
      <c r="EV43" s="173"/>
      <c r="EW43" s="173"/>
      <c r="EX43" s="173"/>
      <c r="EY43" s="173"/>
      <c r="EZ43" s="173"/>
      <c r="FA43" s="173"/>
      <c r="FB43" s="173"/>
      <c r="FC43" s="173"/>
      <c r="FD43" s="173"/>
      <c r="FE43" s="173"/>
      <c r="FF43" s="173"/>
      <c r="FG43" s="173"/>
      <c r="FH43" s="173"/>
      <c r="FI43" s="173"/>
      <c r="FJ43" s="173"/>
      <c r="FK43" s="173"/>
      <c r="FL43" s="173"/>
      <c r="FM43" s="173"/>
      <c r="FN43" s="173"/>
      <c r="FO43" s="173"/>
      <c r="FP43" s="173"/>
      <c r="FQ43" s="173"/>
      <c r="FR43" s="173"/>
      <c r="FS43" s="173"/>
      <c r="FT43" s="173"/>
      <c r="FU43" s="173"/>
      <c r="FV43" s="173"/>
      <c r="FW43" s="173"/>
      <c r="FX43" s="173"/>
      <c r="FY43" s="173"/>
      <c r="FZ43" s="173"/>
      <c r="GA43" s="173"/>
      <c r="GB43" s="173"/>
      <c r="GC43" s="173"/>
      <c r="GD43" s="173"/>
      <c r="GE43" s="173"/>
      <c r="GF43" s="173"/>
      <c r="GG43" s="173"/>
      <c r="GH43" s="173"/>
      <c r="GI43" s="173"/>
      <c r="GJ43" s="173"/>
      <c r="GK43" s="173"/>
      <c r="GL43" s="173"/>
      <c r="GM43" s="173"/>
      <c r="GN43" s="173"/>
      <c r="GO43" s="173"/>
      <c r="GP43" s="173"/>
      <c r="GQ43" s="173"/>
      <c r="GR43" s="173"/>
      <c r="GS43" s="173"/>
      <c r="GT43" s="173"/>
      <c r="GU43" s="173"/>
      <c r="GV43" s="173"/>
      <c r="GW43" s="173"/>
      <c r="GX43" s="173"/>
      <c r="GY43" s="173"/>
      <c r="GZ43" s="173"/>
      <c r="HA43" s="173"/>
      <c r="HB43" s="173"/>
      <c r="HC43" s="173"/>
      <c r="HD43" s="173"/>
      <c r="HE43" s="173"/>
      <c r="HF43" s="173"/>
      <c r="HG43" s="173"/>
      <c r="HH43" s="173"/>
      <c r="HI43" s="173"/>
      <c r="HJ43" s="173"/>
      <c r="HK43" s="173"/>
      <c r="HL43" s="173"/>
      <c r="HM43" s="173"/>
      <c r="HN43" s="173"/>
      <c r="HO43" s="173"/>
      <c r="HP43" s="173"/>
      <c r="HQ43" s="173"/>
      <c r="HR43" s="173"/>
      <c r="HS43" s="173"/>
      <c r="HT43" s="173"/>
      <c r="HU43" s="173"/>
      <c r="HV43" s="173"/>
      <c r="HW43" s="173"/>
      <c r="HX43" s="173"/>
      <c r="HY43" s="173"/>
      <c r="HZ43" s="173"/>
      <c r="IA43" s="173"/>
      <c r="IB43" s="173"/>
      <c r="IC43" s="173"/>
      <c r="ID43" s="173"/>
      <c r="IE43" s="173"/>
      <c r="IF43" s="173"/>
      <c r="IG43" s="173"/>
      <c r="IH43" s="173"/>
      <c r="II43" s="173"/>
      <c r="IJ43" s="173"/>
      <c r="IK43" s="173"/>
      <c r="IL43" s="173"/>
      <c r="IM43" s="173"/>
      <c r="IN43" s="173"/>
      <c r="IO43" s="173"/>
      <c r="IP43" s="173"/>
      <c r="IQ43" s="173"/>
      <c r="IR43" s="173"/>
      <c r="IS43" s="173"/>
      <c r="IT43" s="173"/>
      <c r="IU43" s="173"/>
      <c r="IV43" s="173"/>
      <c r="IW43" s="173"/>
    </row>
    <row r="44" spans="1:257" s="174" customFormat="1" ht="12.75" x14ac:dyDescent="0.2">
      <c r="A44" s="174" t="s">
        <v>165</v>
      </c>
      <c r="B44" s="175" t="s">
        <v>166</v>
      </c>
      <c r="C44" s="190" t="s">
        <v>167</v>
      </c>
      <c r="D44" s="190"/>
      <c r="E44" s="175" t="s">
        <v>168</v>
      </c>
      <c r="G44" s="76"/>
      <c r="H44" s="176"/>
      <c r="I44" s="177"/>
      <c r="J44" s="177"/>
      <c r="K44" s="177"/>
      <c r="L44" s="76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  <c r="GZ44" s="75"/>
      <c r="HA44" s="75"/>
      <c r="HB44" s="75"/>
      <c r="HC44" s="75"/>
      <c r="HD44" s="75"/>
      <c r="HE44" s="75"/>
      <c r="HF44" s="75"/>
      <c r="HG44" s="75"/>
      <c r="HH44" s="75"/>
      <c r="HI44" s="75"/>
      <c r="HJ44" s="75"/>
      <c r="HK44" s="75"/>
      <c r="HL44" s="75"/>
      <c r="HM44" s="75"/>
      <c r="HN44" s="75"/>
      <c r="HO44" s="75"/>
      <c r="HP44" s="75"/>
      <c r="HQ44" s="75"/>
      <c r="HR44" s="75"/>
      <c r="HS44" s="75"/>
      <c r="HT44" s="75"/>
      <c r="HU44" s="75"/>
      <c r="HV44" s="75"/>
      <c r="HW44" s="75"/>
      <c r="HX44" s="75"/>
      <c r="HY44" s="75"/>
      <c r="HZ44" s="75"/>
      <c r="IA44" s="75"/>
      <c r="IB44" s="75"/>
      <c r="IC44" s="75"/>
      <c r="ID44" s="75"/>
      <c r="IE44" s="75"/>
      <c r="IF44" s="75"/>
      <c r="IG44" s="75"/>
      <c r="IH44" s="75"/>
      <c r="II44" s="75"/>
      <c r="IJ44" s="75"/>
      <c r="IK44" s="75"/>
      <c r="IL44" s="75"/>
      <c r="IM44" s="75"/>
      <c r="IN44" s="75"/>
      <c r="IO44" s="75"/>
      <c r="IP44" s="75"/>
      <c r="IQ44" s="75"/>
      <c r="IR44" s="75"/>
      <c r="IS44" s="75"/>
      <c r="IT44" s="75"/>
      <c r="IU44" s="75"/>
      <c r="IV44" s="75"/>
      <c r="IW44" s="75"/>
    </row>
    <row r="45" spans="1:257" s="86" customFormat="1" x14ac:dyDescent="0.25">
      <c r="A45" s="86" t="s">
        <v>169</v>
      </c>
      <c r="G45" s="168"/>
      <c r="H45" s="162"/>
      <c r="I45" s="169"/>
      <c r="J45" s="163"/>
      <c r="K45" s="163"/>
      <c r="L45" s="168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3"/>
      <c r="EL45" s="173"/>
      <c r="EM45" s="173"/>
      <c r="EN45" s="173"/>
      <c r="EO45" s="173"/>
      <c r="EP45" s="173"/>
      <c r="EQ45" s="173"/>
      <c r="ER45" s="173"/>
      <c r="ES45" s="173"/>
      <c r="ET45" s="173"/>
      <c r="EU45" s="173"/>
      <c r="EV45" s="173"/>
      <c r="EW45" s="173"/>
      <c r="EX45" s="173"/>
      <c r="EY45" s="173"/>
      <c r="EZ45" s="173"/>
      <c r="FA45" s="173"/>
      <c r="FB45" s="173"/>
      <c r="FC45" s="173"/>
      <c r="FD45" s="173"/>
      <c r="FE45" s="173"/>
      <c r="FF45" s="173"/>
      <c r="FG45" s="173"/>
      <c r="FH45" s="173"/>
      <c r="FI45" s="173"/>
      <c r="FJ45" s="173"/>
      <c r="FK45" s="173"/>
      <c r="FL45" s="173"/>
      <c r="FM45" s="173"/>
      <c r="FN45" s="173"/>
      <c r="FO45" s="173"/>
      <c r="FP45" s="173"/>
      <c r="FQ45" s="173"/>
      <c r="FR45" s="173"/>
      <c r="FS45" s="173"/>
      <c r="FT45" s="173"/>
      <c r="FU45" s="173"/>
      <c r="FV45" s="173"/>
      <c r="FW45" s="173"/>
      <c r="FX45" s="173"/>
      <c r="FY45" s="173"/>
      <c r="FZ45" s="173"/>
      <c r="GA45" s="173"/>
      <c r="GB45" s="173"/>
      <c r="GC45" s="173"/>
      <c r="GD45" s="173"/>
      <c r="GE45" s="173"/>
      <c r="GF45" s="173"/>
      <c r="GG45" s="173"/>
      <c r="GH45" s="173"/>
      <c r="GI45" s="173"/>
      <c r="GJ45" s="173"/>
      <c r="GK45" s="173"/>
      <c r="GL45" s="173"/>
      <c r="GM45" s="173"/>
      <c r="GN45" s="173"/>
      <c r="GO45" s="173"/>
      <c r="GP45" s="173"/>
      <c r="GQ45" s="173"/>
      <c r="GR45" s="173"/>
      <c r="GS45" s="173"/>
      <c r="GT45" s="173"/>
      <c r="GU45" s="173"/>
      <c r="GV45" s="173"/>
      <c r="GW45" s="173"/>
      <c r="GX45" s="173"/>
      <c r="GY45" s="173"/>
      <c r="GZ45" s="173"/>
      <c r="HA45" s="173"/>
      <c r="HB45" s="173"/>
      <c r="HC45" s="173"/>
      <c r="HD45" s="173"/>
      <c r="HE45" s="173"/>
      <c r="HF45" s="173"/>
      <c r="HG45" s="173"/>
      <c r="HH45" s="173"/>
      <c r="HI45" s="173"/>
      <c r="HJ45" s="173"/>
      <c r="HK45" s="173"/>
      <c r="HL45" s="173"/>
      <c r="HM45" s="173"/>
      <c r="HN45" s="173"/>
      <c r="HO45" s="173"/>
      <c r="HP45" s="173"/>
      <c r="HQ45" s="173"/>
      <c r="HR45" s="173"/>
      <c r="HS45" s="173"/>
      <c r="HT45" s="173"/>
      <c r="HU45" s="173"/>
      <c r="HV45" s="173"/>
      <c r="HW45" s="173"/>
      <c r="HX45" s="173"/>
      <c r="HY45" s="173"/>
      <c r="HZ45" s="173"/>
      <c r="IA45" s="173"/>
      <c r="IB45" s="173"/>
      <c r="IC45" s="173"/>
      <c r="ID45" s="173"/>
      <c r="IE45" s="173"/>
      <c r="IF45" s="173"/>
      <c r="IG45" s="173"/>
      <c r="IH45" s="173"/>
      <c r="II45" s="173"/>
      <c r="IJ45" s="173"/>
      <c r="IK45" s="173"/>
      <c r="IL45" s="173"/>
      <c r="IM45" s="173"/>
      <c r="IN45" s="173"/>
      <c r="IO45" s="173"/>
      <c r="IP45" s="173"/>
      <c r="IQ45" s="173"/>
      <c r="IR45" s="173"/>
      <c r="IS45" s="173"/>
      <c r="IT45" s="173"/>
      <c r="IU45" s="173"/>
      <c r="IV45" s="173"/>
      <c r="IW45" s="173"/>
    </row>
    <row r="46" spans="1:257" s="86" customFormat="1" ht="7.5" customHeight="1" x14ac:dyDescent="0.25">
      <c r="A46" s="173"/>
      <c r="B46" s="173"/>
      <c r="C46" s="173"/>
      <c r="D46" s="173"/>
      <c r="E46" s="173"/>
      <c r="F46" s="173"/>
      <c r="G46" s="168"/>
      <c r="H46" s="168"/>
      <c r="I46" s="168"/>
      <c r="J46" s="168"/>
      <c r="K46" s="168"/>
      <c r="L46" s="168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  <c r="EL46" s="173"/>
      <c r="EM46" s="173"/>
      <c r="EN46" s="173"/>
      <c r="EO46" s="173"/>
      <c r="EP46" s="173"/>
      <c r="EQ46" s="173"/>
      <c r="ER46" s="173"/>
      <c r="ES46" s="173"/>
      <c r="ET46" s="173"/>
      <c r="EU46" s="173"/>
      <c r="EV46" s="173"/>
      <c r="EW46" s="173"/>
      <c r="EX46" s="173"/>
      <c r="EY46" s="173"/>
      <c r="EZ46" s="173"/>
      <c r="FA46" s="173"/>
      <c r="FB46" s="173"/>
      <c r="FC46" s="173"/>
      <c r="FD46" s="173"/>
      <c r="FE46" s="173"/>
      <c r="FF46" s="173"/>
      <c r="FG46" s="173"/>
      <c r="FH46" s="173"/>
      <c r="FI46" s="173"/>
      <c r="FJ46" s="173"/>
      <c r="FK46" s="173"/>
      <c r="FL46" s="173"/>
      <c r="FM46" s="173"/>
      <c r="FN46" s="173"/>
      <c r="FO46" s="173"/>
      <c r="FP46" s="173"/>
      <c r="FQ46" s="173"/>
      <c r="FR46" s="173"/>
      <c r="FS46" s="173"/>
      <c r="FT46" s="173"/>
      <c r="FU46" s="173"/>
      <c r="FV46" s="173"/>
      <c r="FW46" s="173"/>
      <c r="FX46" s="173"/>
      <c r="FY46" s="173"/>
      <c r="FZ46" s="173"/>
      <c r="GA46" s="173"/>
      <c r="GB46" s="173"/>
      <c r="GC46" s="173"/>
      <c r="GD46" s="173"/>
      <c r="GE46" s="173"/>
      <c r="GF46" s="173"/>
      <c r="GG46" s="173"/>
      <c r="GH46" s="173"/>
      <c r="GI46" s="173"/>
      <c r="GJ46" s="173"/>
      <c r="GK46" s="173"/>
      <c r="GL46" s="173"/>
      <c r="GM46" s="173"/>
      <c r="GN46" s="173"/>
      <c r="GO46" s="173"/>
      <c r="GP46" s="173"/>
      <c r="GQ46" s="173"/>
      <c r="GR46" s="173"/>
      <c r="GS46" s="173"/>
      <c r="GT46" s="173"/>
      <c r="GU46" s="173"/>
      <c r="GV46" s="173"/>
      <c r="GW46" s="173"/>
      <c r="GX46" s="173"/>
      <c r="GY46" s="173"/>
      <c r="GZ46" s="173"/>
      <c r="HA46" s="173"/>
      <c r="HB46" s="173"/>
      <c r="HC46" s="173"/>
      <c r="HD46" s="173"/>
      <c r="HE46" s="173"/>
      <c r="HF46" s="173"/>
      <c r="HG46" s="173"/>
      <c r="HH46" s="173"/>
      <c r="HI46" s="173"/>
      <c r="HJ46" s="173"/>
      <c r="HK46" s="173"/>
      <c r="HL46" s="173"/>
      <c r="HM46" s="173"/>
      <c r="HN46" s="173"/>
      <c r="HO46" s="173"/>
      <c r="HP46" s="173"/>
      <c r="HQ46" s="173"/>
      <c r="HR46" s="173"/>
      <c r="HS46" s="173"/>
      <c r="HT46" s="173"/>
      <c r="HU46" s="173"/>
      <c r="HV46" s="173"/>
      <c r="HW46" s="173"/>
      <c r="HX46" s="173"/>
      <c r="HY46" s="173"/>
      <c r="HZ46" s="173"/>
      <c r="IA46" s="173"/>
      <c r="IB46" s="173"/>
      <c r="IC46" s="173"/>
      <c r="ID46" s="173"/>
      <c r="IE46" s="173"/>
      <c r="IF46" s="173"/>
      <c r="IG46" s="173"/>
      <c r="IH46" s="173"/>
      <c r="II46" s="173"/>
      <c r="IJ46" s="173"/>
      <c r="IK46" s="173"/>
      <c r="IL46" s="173"/>
      <c r="IM46" s="173"/>
      <c r="IN46" s="173"/>
      <c r="IO46" s="173"/>
      <c r="IP46" s="173"/>
      <c r="IQ46" s="173"/>
      <c r="IR46" s="173"/>
      <c r="IS46" s="173"/>
      <c r="IT46" s="173"/>
      <c r="IU46" s="173"/>
      <c r="IV46" s="173"/>
      <c r="IW46" s="173"/>
    </row>
    <row r="47" spans="1:257" s="86" customFormat="1" ht="5.25" customHeight="1" x14ac:dyDescent="0.25">
      <c r="A47" s="173"/>
      <c r="B47" s="173"/>
      <c r="C47" s="173"/>
      <c r="D47" s="173"/>
      <c r="E47" s="173"/>
      <c r="F47" s="173"/>
      <c r="G47" s="168"/>
      <c r="H47" s="168"/>
      <c r="I47" s="168"/>
      <c r="J47" s="168"/>
      <c r="K47" s="168"/>
      <c r="L47" s="168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3"/>
      <c r="EL47" s="173"/>
      <c r="EM47" s="173"/>
      <c r="EN47" s="173"/>
      <c r="EO47" s="173"/>
      <c r="EP47" s="173"/>
      <c r="EQ47" s="173"/>
      <c r="ER47" s="173"/>
      <c r="ES47" s="173"/>
      <c r="ET47" s="173"/>
      <c r="EU47" s="173"/>
      <c r="EV47" s="173"/>
      <c r="EW47" s="173"/>
      <c r="EX47" s="173"/>
      <c r="EY47" s="173"/>
      <c r="EZ47" s="173"/>
      <c r="FA47" s="173"/>
      <c r="FB47" s="173"/>
      <c r="FC47" s="173"/>
      <c r="FD47" s="173"/>
      <c r="FE47" s="173"/>
      <c r="FF47" s="173"/>
      <c r="FG47" s="173"/>
      <c r="FH47" s="173"/>
      <c r="FI47" s="173"/>
      <c r="FJ47" s="173"/>
      <c r="FK47" s="173"/>
      <c r="FL47" s="173"/>
      <c r="FM47" s="173"/>
      <c r="FN47" s="173"/>
      <c r="FO47" s="173"/>
      <c r="FP47" s="173"/>
      <c r="FQ47" s="173"/>
      <c r="FR47" s="173"/>
      <c r="FS47" s="173"/>
      <c r="FT47" s="173"/>
      <c r="FU47" s="173"/>
      <c r="FV47" s="173"/>
      <c r="FW47" s="173"/>
      <c r="FX47" s="173"/>
      <c r="FY47" s="173"/>
      <c r="FZ47" s="173"/>
      <c r="GA47" s="173"/>
      <c r="GB47" s="173"/>
      <c r="GC47" s="173"/>
      <c r="GD47" s="173"/>
      <c r="GE47" s="173"/>
      <c r="GF47" s="173"/>
      <c r="GG47" s="173"/>
      <c r="GH47" s="173"/>
      <c r="GI47" s="173"/>
      <c r="GJ47" s="173"/>
      <c r="GK47" s="173"/>
      <c r="GL47" s="173"/>
      <c r="GM47" s="173"/>
      <c r="GN47" s="173"/>
      <c r="GO47" s="173"/>
      <c r="GP47" s="173"/>
      <c r="GQ47" s="173"/>
      <c r="GR47" s="173"/>
      <c r="GS47" s="173"/>
      <c r="GT47" s="173"/>
      <c r="GU47" s="173"/>
      <c r="GV47" s="173"/>
      <c r="GW47" s="173"/>
      <c r="GX47" s="173"/>
      <c r="GY47" s="173"/>
      <c r="GZ47" s="173"/>
      <c r="HA47" s="173"/>
      <c r="HB47" s="173"/>
      <c r="HC47" s="173"/>
      <c r="HD47" s="173"/>
      <c r="HE47" s="173"/>
      <c r="HF47" s="173"/>
      <c r="HG47" s="173"/>
      <c r="HH47" s="173"/>
      <c r="HI47" s="173"/>
      <c r="HJ47" s="173"/>
      <c r="HK47" s="173"/>
      <c r="HL47" s="173"/>
      <c r="HM47" s="173"/>
      <c r="HN47" s="173"/>
      <c r="HO47" s="173"/>
      <c r="HP47" s="173"/>
      <c r="HQ47" s="173"/>
      <c r="HR47" s="173"/>
      <c r="HS47" s="173"/>
      <c r="HT47" s="173"/>
      <c r="HU47" s="173"/>
      <c r="HV47" s="173"/>
      <c r="HW47" s="173"/>
      <c r="HX47" s="173"/>
      <c r="HY47" s="173"/>
      <c r="HZ47" s="173"/>
      <c r="IA47" s="173"/>
      <c r="IB47" s="173"/>
      <c r="IC47" s="173"/>
      <c r="ID47" s="173"/>
      <c r="IE47" s="173"/>
      <c r="IF47" s="173"/>
      <c r="IG47" s="173"/>
      <c r="IH47" s="173"/>
      <c r="II47" s="173"/>
      <c r="IJ47" s="173"/>
      <c r="IK47" s="173"/>
      <c r="IL47" s="173"/>
      <c r="IM47" s="173"/>
      <c r="IN47" s="173"/>
      <c r="IO47" s="173"/>
      <c r="IP47" s="173"/>
      <c r="IQ47" s="173"/>
      <c r="IR47" s="173"/>
      <c r="IS47" s="173"/>
      <c r="IT47" s="173"/>
      <c r="IU47" s="173"/>
      <c r="IV47" s="173"/>
      <c r="IW47" s="173"/>
    </row>
    <row r="48" spans="1:257" s="164" customFormat="1" x14ac:dyDescent="0.25">
      <c r="A48" s="148" t="s">
        <v>171</v>
      </c>
      <c r="B48" s="86"/>
      <c r="C48" s="86"/>
      <c r="D48" s="86"/>
      <c r="E48" s="86"/>
      <c r="F48" s="86"/>
      <c r="G48" s="161"/>
      <c r="H48" s="162"/>
      <c r="I48" s="162"/>
      <c r="J48" s="161"/>
      <c r="K48" s="161"/>
      <c r="L48" s="161"/>
    </row>
    <row r="49" spans="1:12" s="86" customFormat="1" ht="56.25" customHeight="1" x14ac:dyDescent="0.25">
      <c r="A49" s="165"/>
      <c r="B49" s="178" t="s">
        <v>174</v>
      </c>
      <c r="C49" s="165"/>
      <c r="D49" s="165"/>
      <c r="E49" s="179" t="s">
        <v>172</v>
      </c>
      <c r="G49" s="161"/>
      <c r="H49" s="162"/>
      <c r="I49" s="162"/>
      <c r="J49" s="162"/>
      <c r="K49" s="162"/>
      <c r="L49" s="162"/>
    </row>
    <row r="50" spans="1:12" s="174" customFormat="1" ht="12.75" x14ac:dyDescent="0.2">
      <c r="A50" s="174" t="s">
        <v>165</v>
      </c>
      <c r="B50" s="175" t="s">
        <v>166</v>
      </c>
      <c r="C50" s="190" t="s">
        <v>167</v>
      </c>
      <c r="D50" s="190"/>
      <c r="E50" s="175" t="s">
        <v>168</v>
      </c>
      <c r="G50" s="180"/>
      <c r="H50" s="176"/>
      <c r="I50" s="176"/>
      <c r="J50" s="176"/>
      <c r="K50" s="176"/>
      <c r="L50" s="176"/>
    </row>
    <row r="51" spans="1:12" s="86" customFormat="1" x14ac:dyDescent="0.25">
      <c r="A51" s="86" t="s">
        <v>169</v>
      </c>
      <c r="G51" s="161"/>
      <c r="H51" s="162"/>
      <c r="I51" s="162"/>
      <c r="J51" s="162"/>
      <c r="K51" s="162"/>
      <c r="L51" s="162"/>
    </row>
  </sheetData>
  <mergeCells count="18">
    <mergeCell ref="A11:D11"/>
    <mergeCell ref="D1:F1"/>
    <mergeCell ref="D2:F2"/>
    <mergeCell ref="D3:F3"/>
    <mergeCell ref="A6:D7"/>
    <mergeCell ref="A8:D9"/>
    <mergeCell ref="C50:D50"/>
    <mergeCell ref="A15:D15"/>
    <mergeCell ref="C17:C18"/>
    <mergeCell ref="D17:D18"/>
    <mergeCell ref="E17:F17"/>
    <mergeCell ref="A20:F20"/>
    <mergeCell ref="A21:F21"/>
    <mergeCell ref="A23:A24"/>
    <mergeCell ref="B23:B24"/>
    <mergeCell ref="C23:F23"/>
    <mergeCell ref="H23:O23"/>
    <mergeCell ref="C44:D44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06"/>
  <sheetViews>
    <sheetView tabSelected="1" topLeftCell="A69" zoomScaleNormal="100" workbookViewId="0">
      <selection activeCell="K84" sqref="K84"/>
    </sheetView>
  </sheetViews>
  <sheetFormatPr defaultColWidth="9.140625" defaultRowHeight="11.25" customHeight="1" x14ac:dyDescent="0.2"/>
  <cols>
    <col min="1" max="1" width="11.5703125" style="1" customWidth="1"/>
    <col min="2" max="2" width="10.85546875" style="1" customWidth="1"/>
    <col min="3" max="3" width="20.85546875" style="1" customWidth="1"/>
    <col min="4" max="4" width="40.7109375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1" width="13" style="1" customWidth="1"/>
    <col min="12" max="12" width="9.140625" style="1"/>
    <col min="13" max="13" width="11.28515625" style="1" customWidth="1"/>
    <col min="14" max="14" width="13.42578125" style="1" customWidth="1"/>
    <col min="15" max="15" width="9.7109375" style="1" customWidth="1"/>
    <col min="16" max="16" width="12.42578125" style="1" customWidth="1"/>
    <col min="17" max="17" width="8.7109375" style="1" customWidth="1"/>
    <col min="18" max="19" width="9.140625" style="1"/>
    <col min="20" max="29" width="121.42578125" style="2" hidden="1" customWidth="1"/>
    <col min="30" max="32" width="28.42578125" style="3" hidden="1" customWidth="1"/>
    <col min="33" max="42" width="121.42578125" style="2" hidden="1" customWidth="1"/>
    <col min="43" max="45" width="28.42578125" style="3" hidden="1" customWidth="1"/>
    <col min="46" max="55" width="121.42578125" style="2" hidden="1" customWidth="1"/>
    <col min="56" max="58" width="28.42578125" style="3" hidden="1" customWidth="1"/>
    <col min="59" max="66" width="102.5703125" style="2" hidden="1" customWidth="1"/>
    <col min="67" max="69" width="28.42578125" style="3" hidden="1" customWidth="1"/>
    <col min="70" max="77" width="102.5703125" style="2" hidden="1" customWidth="1"/>
    <col min="78" max="80" width="28.42578125" style="3" hidden="1" customWidth="1"/>
    <col min="81" max="96" width="179.42578125" style="2" hidden="1" customWidth="1"/>
    <col min="97" max="111" width="169.85546875" style="2" hidden="1" customWidth="1"/>
    <col min="112" max="112" width="179.42578125" style="2" hidden="1" customWidth="1"/>
    <col min="113" max="117" width="123" style="4" hidden="1" customWidth="1"/>
    <col min="118" max="16384" width="9.140625" style="1"/>
  </cols>
  <sheetData>
    <row r="1" spans="1:80" customFormat="1" ht="15" x14ac:dyDescent="0.25">
      <c r="A1" s="35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98" t="s">
        <v>0</v>
      </c>
      <c r="O1" s="199"/>
      <c r="P1" s="200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</row>
    <row r="2" spans="1:80" customFormat="1" ht="15" x14ac:dyDescent="0.25">
      <c r="A2" s="35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8" t="s">
        <v>1</v>
      </c>
      <c r="N2" s="198" t="s">
        <v>2</v>
      </c>
      <c r="O2" s="199"/>
      <c r="P2" s="200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</row>
    <row r="3" spans="1:80" customFormat="1" ht="15" x14ac:dyDescent="0.25">
      <c r="A3" s="35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8"/>
      <c r="N3" s="201"/>
      <c r="O3" s="202"/>
      <c r="P3" s="203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</row>
    <row r="4" spans="1:80" customFormat="1" ht="15" x14ac:dyDescent="0.25">
      <c r="A4" s="35" t="s">
        <v>3</v>
      </c>
      <c r="B4" s="35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38" t="s">
        <v>4</v>
      </c>
      <c r="N4" s="205"/>
      <c r="O4" s="206"/>
      <c r="P4" s="207"/>
      <c r="Q4" s="37"/>
      <c r="R4" s="37"/>
      <c r="S4" s="37"/>
      <c r="T4" s="39" t="s">
        <v>5</v>
      </c>
      <c r="U4" s="39" t="s">
        <v>5</v>
      </c>
      <c r="V4" s="39" t="s">
        <v>5</v>
      </c>
      <c r="W4" s="39" t="s">
        <v>5</v>
      </c>
      <c r="X4" s="39" t="s">
        <v>5</v>
      </c>
      <c r="Y4" s="39" t="s">
        <v>5</v>
      </c>
      <c r="Z4" s="39" t="s">
        <v>5</v>
      </c>
      <c r="AA4" s="39" t="s">
        <v>5</v>
      </c>
      <c r="AB4" s="39" t="s">
        <v>5</v>
      </c>
      <c r="AC4" s="39" t="s">
        <v>5</v>
      </c>
      <c r="AD4" s="40" t="s">
        <v>5</v>
      </c>
      <c r="AE4" s="40" t="s">
        <v>5</v>
      </c>
      <c r="AF4" s="40" t="s">
        <v>5</v>
      </c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</row>
    <row r="5" spans="1:80" customFormat="1" ht="15" customHeight="1" x14ac:dyDescent="0.25">
      <c r="A5" s="35"/>
      <c r="B5" s="35"/>
      <c r="C5" s="210" t="s">
        <v>6</v>
      </c>
      <c r="D5" s="210"/>
      <c r="E5" s="210"/>
      <c r="F5" s="210"/>
      <c r="G5" s="210"/>
      <c r="H5" s="210"/>
      <c r="I5" s="210"/>
      <c r="J5" s="210"/>
      <c r="K5" s="210"/>
      <c r="L5" s="210"/>
      <c r="M5" s="38"/>
      <c r="N5" s="201"/>
      <c r="O5" s="202"/>
      <c r="P5" s="203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</row>
    <row r="6" spans="1:80" customFormat="1" ht="15" customHeight="1" x14ac:dyDescent="0.25">
      <c r="A6" s="35" t="s">
        <v>115</v>
      </c>
      <c r="B6" s="35"/>
      <c r="C6" s="204" t="s">
        <v>116</v>
      </c>
      <c r="D6" s="204"/>
      <c r="E6" s="204"/>
      <c r="F6" s="204"/>
      <c r="G6" s="204"/>
      <c r="H6" s="204"/>
      <c r="I6" s="204"/>
      <c r="J6" s="204"/>
      <c r="K6" s="204"/>
      <c r="L6" s="204"/>
      <c r="M6" s="38" t="s">
        <v>4</v>
      </c>
      <c r="N6" s="205" t="s">
        <v>117</v>
      </c>
      <c r="O6" s="206"/>
      <c r="P6" s="20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9" t="s">
        <v>7</v>
      </c>
      <c r="AH6" s="39" t="s">
        <v>5</v>
      </c>
      <c r="AI6" s="39" t="s">
        <v>5</v>
      </c>
      <c r="AJ6" s="39" t="s">
        <v>5</v>
      </c>
      <c r="AK6" s="39" t="s">
        <v>5</v>
      </c>
      <c r="AL6" s="39" t="s">
        <v>5</v>
      </c>
      <c r="AM6" s="39" t="s">
        <v>5</v>
      </c>
      <c r="AN6" s="39" t="s">
        <v>5</v>
      </c>
      <c r="AO6" s="39" t="s">
        <v>5</v>
      </c>
      <c r="AP6" s="39" t="s">
        <v>5</v>
      </c>
      <c r="AQ6" s="40" t="s">
        <v>5</v>
      </c>
      <c r="AR6" s="40" t="s">
        <v>5</v>
      </c>
      <c r="AS6" s="40" t="s">
        <v>5</v>
      </c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</row>
    <row r="7" spans="1:80" customFormat="1" ht="15" x14ac:dyDescent="0.25">
      <c r="A7" s="35"/>
      <c r="B7" s="35"/>
      <c r="C7" s="210" t="s">
        <v>6</v>
      </c>
      <c r="D7" s="210"/>
      <c r="E7" s="210"/>
      <c r="F7" s="210"/>
      <c r="G7" s="210"/>
      <c r="H7" s="210"/>
      <c r="I7" s="210"/>
      <c r="J7" s="210"/>
      <c r="K7" s="210"/>
      <c r="L7" s="210"/>
      <c r="M7" s="38"/>
      <c r="N7" s="201"/>
      <c r="O7" s="202"/>
      <c r="P7" s="203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</row>
    <row r="8" spans="1:80" customFormat="1" ht="15" x14ac:dyDescent="0.25">
      <c r="A8" s="35" t="s">
        <v>133</v>
      </c>
      <c r="B8" s="35"/>
      <c r="C8" s="204" t="s">
        <v>124</v>
      </c>
      <c r="D8" s="204"/>
      <c r="E8" s="204"/>
      <c r="F8" s="204"/>
      <c r="G8" s="204"/>
      <c r="H8" s="204"/>
      <c r="I8" s="204"/>
      <c r="J8" s="204"/>
      <c r="K8" s="204"/>
      <c r="L8" s="204"/>
      <c r="M8" s="38" t="s">
        <v>4</v>
      </c>
      <c r="N8" s="205" t="s">
        <v>125</v>
      </c>
      <c r="O8" s="206"/>
      <c r="P8" s="20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9" t="s">
        <v>5</v>
      </c>
      <c r="AU8" s="39" t="s">
        <v>5</v>
      </c>
      <c r="AV8" s="39" t="s">
        <v>5</v>
      </c>
      <c r="AW8" s="39" t="s">
        <v>5</v>
      </c>
      <c r="AX8" s="39" t="s">
        <v>5</v>
      </c>
      <c r="AY8" s="39" t="s">
        <v>5</v>
      </c>
      <c r="AZ8" s="39" t="s">
        <v>5</v>
      </c>
      <c r="BA8" s="39" t="s">
        <v>5</v>
      </c>
      <c r="BB8" s="39" t="s">
        <v>5</v>
      </c>
      <c r="BC8" s="39" t="s">
        <v>5</v>
      </c>
      <c r="BD8" s="40" t="s">
        <v>5</v>
      </c>
      <c r="BE8" s="40" t="s">
        <v>5</v>
      </c>
      <c r="BF8" s="40" t="s">
        <v>5</v>
      </c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</row>
    <row r="9" spans="1:80" customFormat="1" ht="15" x14ac:dyDescent="0.25">
      <c r="A9" s="35"/>
      <c r="B9" s="35"/>
      <c r="C9" s="210" t="s">
        <v>6</v>
      </c>
      <c r="D9" s="210"/>
      <c r="E9" s="210"/>
      <c r="F9" s="210"/>
      <c r="G9" s="210"/>
      <c r="H9" s="210"/>
      <c r="I9" s="210"/>
      <c r="J9" s="210"/>
      <c r="K9" s="210"/>
      <c r="L9" s="210"/>
      <c r="M9" s="36"/>
      <c r="N9" s="201"/>
      <c r="O9" s="202"/>
      <c r="P9" s="203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</row>
    <row r="10" spans="1:80" customFormat="1" ht="19.5" customHeight="1" x14ac:dyDescent="0.25">
      <c r="A10" s="35" t="s">
        <v>8</v>
      </c>
      <c r="B10" s="35"/>
      <c r="C10" s="204" t="s">
        <v>118</v>
      </c>
      <c r="D10" s="204"/>
      <c r="E10" s="204"/>
      <c r="F10" s="204"/>
      <c r="G10" s="204"/>
      <c r="H10" s="204"/>
      <c r="I10" s="204"/>
      <c r="J10" s="204"/>
      <c r="K10" s="41"/>
      <c r="L10" s="41"/>
      <c r="M10" s="36"/>
      <c r="N10" s="205"/>
      <c r="O10" s="206"/>
      <c r="P10" s="20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9" t="s">
        <v>9</v>
      </c>
      <c r="BH10" s="39" t="s">
        <v>5</v>
      </c>
      <c r="BI10" s="39" t="s">
        <v>5</v>
      </c>
      <c r="BJ10" s="39" t="s">
        <v>5</v>
      </c>
      <c r="BK10" s="39" t="s">
        <v>5</v>
      </c>
      <c r="BL10" s="39" t="s">
        <v>5</v>
      </c>
      <c r="BM10" s="39" t="s">
        <v>5</v>
      </c>
      <c r="BN10" s="39" t="s">
        <v>5</v>
      </c>
      <c r="BO10" s="40" t="s">
        <v>5</v>
      </c>
      <c r="BP10" s="40" t="s">
        <v>5</v>
      </c>
      <c r="BQ10" s="40" t="s">
        <v>5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</row>
    <row r="11" spans="1:80" customFormat="1" ht="12" customHeight="1" x14ac:dyDescent="0.25">
      <c r="A11" s="35"/>
      <c r="B11" s="35"/>
      <c r="C11" s="210" t="s">
        <v>10</v>
      </c>
      <c r="D11" s="210"/>
      <c r="E11" s="210"/>
      <c r="F11" s="210"/>
      <c r="G11" s="210"/>
      <c r="H11" s="210"/>
      <c r="I11" s="210"/>
      <c r="J11" s="210"/>
      <c r="K11" s="36"/>
      <c r="L11" s="36"/>
      <c r="M11" s="36"/>
      <c r="N11" s="201"/>
      <c r="O11" s="202"/>
      <c r="P11" s="203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</row>
    <row r="12" spans="1:80" customFormat="1" ht="21.75" customHeight="1" x14ac:dyDescent="0.25">
      <c r="A12" s="35" t="s">
        <v>11</v>
      </c>
      <c r="B12" s="35"/>
      <c r="C12" s="204" t="s">
        <v>119</v>
      </c>
      <c r="D12" s="204"/>
      <c r="E12" s="204"/>
      <c r="F12" s="204"/>
      <c r="G12" s="204"/>
      <c r="H12" s="204"/>
      <c r="I12" s="204"/>
      <c r="J12" s="204"/>
      <c r="K12" s="41"/>
      <c r="L12" s="41"/>
      <c r="M12" s="36"/>
      <c r="N12" s="205"/>
      <c r="O12" s="206"/>
      <c r="P12" s="20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9" t="s">
        <v>12</v>
      </c>
      <c r="BS12" s="39" t="s">
        <v>5</v>
      </c>
      <c r="BT12" s="39" t="s">
        <v>5</v>
      </c>
      <c r="BU12" s="39" t="s">
        <v>5</v>
      </c>
      <c r="BV12" s="39" t="s">
        <v>5</v>
      </c>
      <c r="BW12" s="39" t="s">
        <v>5</v>
      </c>
      <c r="BX12" s="39" t="s">
        <v>5</v>
      </c>
      <c r="BY12" s="39" t="s">
        <v>5</v>
      </c>
      <c r="BZ12" s="40" t="s">
        <v>5</v>
      </c>
      <c r="CA12" s="40" t="s">
        <v>5</v>
      </c>
      <c r="CB12" s="40" t="s">
        <v>5</v>
      </c>
    </row>
    <row r="13" spans="1:80" customFormat="1" ht="15" customHeight="1" x14ac:dyDescent="0.25">
      <c r="A13" s="35"/>
      <c r="B13" s="35"/>
      <c r="C13" s="211" t="s">
        <v>13</v>
      </c>
      <c r="D13" s="211"/>
      <c r="E13" s="211"/>
      <c r="F13" s="211"/>
      <c r="G13" s="211"/>
      <c r="H13" s="211"/>
      <c r="I13" s="211"/>
      <c r="J13" s="211"/>
      <c r="K13" s="36"/>
      <c r="L13" s="36"/>
      <c r="M13" s="38" t="s">
        <v>14</v>
      </c>
      <c r="N13" s="198"/>
      <c r="O13" s="199"/>
      <c r="P13" s="200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</row>
    <row r="14" spans="1:80" customFormat="1" ht="15" x14ac:dyDescent="0.25">
      <c r="A14" s="35"/>
      <c r="B14" s="35"/>
      <c r="C14" s="36"/>
      <c r="D14" s="36"/>
      <c r="E14" s="36"/>
      <c r="F14" s="36"/>
      <c r="G14" s="36"/>
      <c r="H14" s="36"/>
      <c r="I14" s="36"/>
      <c r="J14" s="38"/>
      <c r="K14" s="36"/>
      <c r="L14" s="38" t="s">
        <v>15</v>
      </c>
      <c r="M14" s="42" t="s">
        <v>16</v>
      </c>
      <c r="N14" s="198" t="s">
        <v>177</v>
      </c>
      <c r="O14" s="199"/>
      <c r="P14" s="200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</row>
    <row r="15" spans="1:80" customFormat="1" ht="15" x14ac:dyDescent="0.25">
      <c r="A15" s="3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42" t="s">
        <v>17</v>
      </c>
      <c r="N15" s="198" t="s">
        <v>120</v>
      </c>
      <c r="O15" s="199"/>
      <c r="P15" s="200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</row>
    <row r="16" spans="1:80" customFormat="1" ht="15" x14ac:dyDescent="0.25">
      <c r="A16" s="35"/>
      <c r="B16" s="35"/>
      <c r="C16" s="36"/>
      <c r="D16" s="36"/>
      <c r="E16" s="36"/>
      <c r="F16" s="36"/>
      <c r="G16" s="36"/>
      <c r="H16" s="36"/>
      <c r="I16" s="36"/>
      <c r="J16" s="38"/>
      <c r="K16" s="36"/>
      <c r="L16" s="38" t="s">
        <v>121</v>
      </c>
      <c r="M16" s="42" t="s">
        <v>16</v>
      </c>
      <c r="N16" s="198" t="s">
        <v>25</v>
      </c>
      <c r="O16" s="199"/>
      <c r="P16" s="200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</row>
    <row r="17" spans="1:117" customFormat="1" ht="15" x14ac:dyDescent="0.25">
      <c r="A17" s="35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42" t="s">
        <v>17</v>
      </c>
      <c r="N17" s="198" t="s">
        <v>122</v>
      </c>
      <c r="O17" s="199"/>
      <c r="P17" s="200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</row>
    <row r="18" spans="1:117" customFormat="1" ht="15" x14ac:dyDescent="0.25">
      <c r="A18" s="35"/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8" t="s">
        <v>18</v>
      </c>
      <c r="N18" s="198"/>
      <c r="O18" s="199"/>
      <c r="P18" s="200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</row>
    <row r="19" spans="1:117" customFormat="1" ht="15" x14ac:dyDescent="0.25">
      <c r="A19" s="35"/>
      <c r="B19" s="35"/>
      <c r="C19" s="36"/>
      <c r="D19" s="36"/>
      <c r="E19" s="36"/>
      <c r="F19" s="36"/>
      <c r="G19" s="36"/>
      <c r="H19" s="36"/>
      <c r="I19" s="38"/>
      <c r="J19" s="38"/>
      <c r="K19" s="38"/>
      <c r="L19" s="38"/>
      <c r="M19" s="43"/>
      <c r="N19" s="43"/>
      <c r="O19" s="43"/>
      <c r="P19" s="3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</row>
    <row r="20" spans="1:117" customFormat="1" ht="15" customHeight="1" x14ac:dyDescent="0.25">
      <c r="A20" s="35"/>
      <c r="B20" s="35"/>
      <c r="C20" s="36"/>
      <c r="D20" s="36"/>
      <c r="E20" s="36"/>
      <c r="F20" s="36"/>
      <c r="G20" s="36"/>
      <c r="H20" s="36"/>
      <c r="I20" s="38"/>
      <c r="J20" s="38"/>
      <c r="K20" s="38"/>
      <c r="L20" s="38"/>
      <c r="M20" s="208" t="s">
        <v>19</v>
      </c>
      <c r="N20" s="208" t="s">
        <v>20</v>
      </c>
      <c r="O20" s="209" t="s">
        <v>21</v>
      </c>
      <c r="P20" s="209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</row>
    <row r="21" spans="1:117" customFormat="1" ht="15" x14ac:dyDescent="0.25">
      <c r="A21" s="35"/>
      <c r="B21" s="35"/>
      <c r="C21" s="36"/>
      <c r="D21" s="36"/>
      <c r="E21" s="36"/>
      <c r="F21" s="36"/>
      <c r="G21" s="36"/>
      <c r="H21" s="36"/>
      <c r="I21" s="38"/>
      <c r="J21" s="38"/>
      <c r="K21" s="38"/>
      <c r="L21" s="38"/>
      <c r="M21" s="208"/>
      <c r="N21" s="208"/>
      <c r="O21" s="42" t="s">
        <v>22</v>
      </c>
      <c r="P21" s="42" t="s">
        <v>23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</row>
    <row r="22" spans="1:117" customFormat="1" ht="15" x14ac:dyDescent="0.25">
      <c r="A22" s="35"/>
      <c r="B22" s="35"/>
      <c r="C22" s="36"/>
      <c r="D22" s="36"/>
      <c r="E22" s="44" t="s">
        <v>24</v>
      </c>
      <c r="F22" s="45"/>
      <c r="G22" s="36"/>
      <c r="H22" s="36"/>
      <c r="I22" s="38"/>
      <c r="J22" s="38"/>
      <c r="K22" s="38"/>
      <c r="L22" s="38"/>
      <c r="M22" s="42" t="s">
        <v>25</v>
      </c>
      <c r="N22" s="42" t="s">
        <v>26</v>
      </c>
      <c r="O22" s="42" t="s">
        <v>123</v>
      </c>
      <c r="P22" s="42" t="s">
        <v>26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</row>
    <row r="23" spans="1:117" customFormat="1" ht="15" x14ac:dyDescent="0.25">
      <c r="A23" s="46"/>
      <c r="B23" s="46"/>
      <c r="C23" s="47"/>
      <c r="D23" s="47"/>
      <c r="E23" s="48" t="s">
        <v>27</v>
      </c>
      <c r="F23" s="49"/>
      <c r="G23" s="47"/>
      <c r="H23" s="47"/>
      <c r="I23" s="50"/>
      <c r="J23" s="51"/>
      <c r="K23" s="51"/>
      <c r="L23" s="51"/>
      <c r="M23" s="52"/>
      <c r="N23" s="52"/>
      <c r="O23" s="52"/>
      <c r="P23" s="52"/>
    </row>
    <row r="24" spans="1:117" customFormat="1" ht="13.5" customHeight="1" x14ac:dyDescent="0.25"/>
    <row r="25" spans="1:117" customFormat="1" ht="20.25" customHeight="1" x14ac:dyDescent="0.25">
      <c r="A25" s="219" t="s">
        <v>28</v>
      </c>
      <c r="B25" s="220"/>
      <c r="C25" s="221" t="s">
        <v>29</v>
      </c>
      <c r="D25" s="221" t="s">
        <v>30</v>
      </c>
      <c r="E25" s="221" t="s">
        <v>31</v>
      </c>
      <c r="F25" s="221" t="s">
        <v>32</v>
      </c>
      <c r="G25" s="221" t="s">
        <v>33</v>
      </c>
      <c r="H25" s="221"/>
      <c r="I25" s="221"/>
      <c r="J25" s="221"/>
      <c r="K25" s="221" t="s">
        <v>34</v>
      </c>
      <c r="L25" s="221"/>
      <c r="M25" s="221"/>
      <c r="N25" s="221"/>
      <c r="O25" s="222" t="s">
        <v>35</v>
      </c>
      <c r="P25" s="222" t="s">
        <v>36</v>
      </c>
    </row>
    <row r="26" spans="1:117" customFormat="1" ht="23.25" customHeight="1" x14ac:dyDescent="0.25">
      <c r="A26" s="222" t="s">
        <v>37</v>
      </c>
      <c r="B26" s="222" t="s">
        <v>38</v>
      </c>
      <c r="C26" s="221"/>
      <c r="D26" s="221"/>
      <c r="E26" s="221"/>
      <c r="F26" s="221"/>
      <c r="G26" s="221" t="s">
        <v>39</v>
      </c>
      <c r="H26" s="221" t="s">
        <v>40</v>
      </c>
      <c r="I26" s="221"/>
      <c r="J26" s="221"/>
      <c r="K26" s="221" t="s">
        <v>39</v>
      </c>
      <c r="L26" s="212" t="s">
        <v>40</v>
      </c>
      <c r="M26" s="212"/>
      <c r="N26" s="212"/>
      <c r="O26" s="223"/>
      <c r="P26" s="223"/>
    </row>
    <row r="27" spans="1:117" customFormat="1" ht="15" x14ac:dyDescent="0.25">
      <c r="A27" s="224"/>
      <c r="B27" s="224"/>
      <c r="C27" s="221"/>
      <c r="D27" s="221"/>
      <c r="E27" s="221"/>
      <c r="F27" s="221"/>
      <c r="G27" s="221"/>
      <c r="H27" s="7" t="s">
        <v>41</v>
      </c>
      <c r="I27" s="7" t="s">
        <v>42</v>
      </c>
      <c r="J27" s="7" t="s">
        <v>43</v>
      </c>
      <c r="K27" s="221"/>
      <c r="L27" s="7" t="s">
        <v>41</v>
      </c>
      <c r="M27" s="7" t="s">
        <v>42</v>
      </c>
      <c r="N27" s="7" t="s">
        <v>43</v>
      </c>
      <c r="O27" s="224"/>
      <c r="P27" s="224"/>
    </row>
    <row r="28" spans="1:117" customFormat="1" ht="15" x14ac:dyDescent="0.25">
      <c r="A28" s="6">
        <v>1</v>
      </c>
      <c r="B28" s="6">
        <v>2</v>
      </c>
      <c r="C28" s="6">
        <v>3</v>
      </c>
      <c r="D28" s="6">
        <v>4</v>
      </c>
      <c r="E28" s="6">
        <v>5</v>
      </c>
      <c r="F28" s="6">
        <v>6</v>
      </c>
      <c r="G28" s="6">
        <v>7</v>
      </c>
      <c r="H28" s="6">
        <v>8</v>
      </c>
      <c r="I28" s="6">
        <v>9</v>
      </c>
      <c r="J28" s="6">
        <v>10</v>
      </c>
      <c r="K28" s="6">
        <v>11</v>
      </c>
      <c r="L28" s="6">
        <v>12</v>
      </c>
      <c r="M28" s="6">
        <v>13</v>
      </c>
      <c r="N28" s="6">
        <v>14</v>
      </c>
      <c r="O28" s="6">
        <v>15</v>
      </c>
      <c r="P28" s="6">
        <v>16</v>
      </c>
    </row>
    <row r="29" spans="1:117" customFormat="1" ht="15" x14ac:dyDescent="0.25">
      <c r="A29" s="213" t="s">
        <v>44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5"/>
      <c r="DH29" s="8" t="s">
        <v>44</v>
      </c>
    </row>
    <row r="30" spans="1:117" customFormat="1" ht="33.75" x14ac:dyDescent="0.25">
      <c r="A30" s="9" t="s">
        <v>25</v>
      </c>
      <c r="B30" s="9" t="s">
        <v>25</v>
      </c>
      <c r="C30" s="10" t="s">
        <v>45</v>
      </c>
      <c r="D30" s="10" t="s">
        <v>46</v>
      </c>
      <c r="E30" s="9" t="s">
        <v>47</v>
      </c>
      <c r="F30" s="11">
        <v>17.760999999999999</v>
      </c>
      <c r="G30" s="12">
        <v>664.69</v>
      </c>
      <c r="H30" s="12">
        <v>228.64</v>
      </c>
      <c r="I30" s="12">
        <v>369.83</v>
      </c>
      <c r="J30" s="12">
        <v>59.72</v>
      </c>
      <c r="K30" s="12">
        <v>204224.78</v>
      </c>
      <c r="L30" s="12">
        <v>118173.01</v>
      </c>
      <c r="M30" s="12">
        <v>75866.45</v>
      </c>
      <c r="N30" s="12">
        <v>30865.73</v>
      </c>
      <c r="O30" s="13" t="s">
        <v>48</v>
      </c>
      <c r="P30" s="13" t="s">
        <v>49</v>
      </c>
      <c r="DH30" s="8"/>
    </row>
    <row r="31" spans="1:117" customFormat="1" ht="15" x14ac:dyDescent="0.25">
      <c r="A31" s="14"/>
      <c r="B31" s="14"/>
      <c r="C31" s="15"/>
      <c r="D31" s="15" t="s">
        <v>50</v>
      </c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DH31" s="8"/>
    </row>
    <row r="32" spans="1:117" customFormat="1" ht="146.25" x14ac:dyDescent="0.25">
      <c r="A32" s="18"/>
      <c r="B32" s="18"/>
      <c r="C32" s="19"/>
      <c r="D32" s="20" t="s">
        <v>51</v>
      </c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DH32" s="8"/>
    </row>
    <row r="33" spans="1:112" customFormat="1" ht="33.75" x14ac:dyDescent="0.25">
      <c r="A33" s="14"/>
      <c r="B33" s="14"/>
      <c r="C33" s="23"/>
      <c r="D33" s="24" t="s">
        <v>52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33.75" x14ac:dyDescent="0.25">
      <c r="A34" s="9" t="s">
        <v>54</v>
      </c>
      <c r="B34" s="9" t="s">
        <v>55</v>
      </c>
      <c r="C34" s="10" t="s">
        <v>56</v>
      </c>
      <c r="D34" s="10" t="s">
        <v>57</v>
      </c>
      <c r="E34" s="9" t="s">
        <v>53</v>
      </c>
      <c r="F34" s="11">
        <v>17.760999999999999</v>
      </c>
      <c r="G34" s="12" t="s">
        <v>58</v>
      </c>
      <c r="H34" s="12"/>
      <c r="I34" s="12"/>
      <c r="J34" s="12"/>
      <c r="K34" s="12">
        <v>2752954.48</v>
      </c>
      <c r="L34" s="12"/>
      <c r="M34" s="12"/>
      <c r="N34" s="12"/>
      <c r="O34" s="13" t="s">
        <v>59</v>
      </c>
      <c r="P34" s="13" t="s">
        <v>59</v>
      </c>
      <c r="DH34" s="8"/>
    </row>
    <row r="35" spans="1:112" customFormat="1" ht="15" x14ac:dyDescent="0.25">
      <c r="A35" s="14"/>
      <c r="B35" s="14"/>
      <c r="C35" s="15"/>
      <c r="D35" s="15" t="s">
        <v>60</v>
      </c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DH35" s="8"/>
    </row>
    <row r="36" spans="1:112" customFormat="1" ht="15" x14ac:dyDescent="0.25">
      <c r="A36" s="14"/>
      <c r="B36" s="14"/>
      <c r="C36" s="15"/>
      <c r="D36" s="15" t="s">
        <v>61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33.75" x14ac:dyDescent="0.25">
      <c r="A37" s="14"/>
      <c r="B37" s="14"/>
      <c r="C37" s="23"/>
      <c r="D37" s="24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213" t="s">
        <v>62</v>
      </c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5"/>
      <c r="DH38" s="8" t="s">
        <v>62</v>
      </c>
    </row>
    <row r="39" spans="1:112" customFormat="1" ht="33.75" x14ac:dyDescent="0.25">
      <c r="A39" s="9" t="s">
        <v>63</v>
      </c>
      <c r="B39" s="9" t="s">
        <v>64</v>
      </c>
      <c r="C39" s="10" t="s">
        <v>65</v>
      </c>
      <c r="D39" s="10" t="s">
        <v>66</v>
      </c>
      <c r="E39" s="9" t="s">
        <v>47</v>
      </c>
      <c r="F39" s="11">
        <v>35.142000000000003</v>
      </c>
      <c r="G39" s="12">
        <v>1154.8599999999999</v>
      </c>
      <c r="H39" s="12">
        <v>406.11</v>
      </c>
      <c r="I39" s="12">
        <v>601.79999999999995</v>
      </c>
      <c r="J39" s="12">
        <v>81.75</v>
      </c>
      <c r="K39" s="12">
        <v>704286.07</v>
      </c>
      <c r="L39" s="12">
        <v>415302.19</v>
      </c>
      <c r="M39" s="12">
        <v>244262.63</v>
      </c>
      <c r="N39" s="12">
        <v>83603.759999999995</v>
      </c>
      <c r="O39" s="13" t="s">
        <v>67</v>
      </c>
      <c r="P39" s="13" t="s">
        <v>68</v>
      </c>
      <c r="DH39" s="8"/>
    </row>
    <row r="40" spans="1:112" customFormat="1" ht="15" x14ac:dyDescent="0.25">
      <c r="A40" s="14"/>
      <c r="B40" s="14"/>
      <c r="C40" s="15"/>
      <c r="D40" s="15" t="s">
        <v>69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146.25" x14ac:dyDescent="0.25">
      <c r="A41" s="18"/>
      <c r="B41" s="18"/>
      <c r="C41" s="19"/>
      <c r="D41" s="20" t="s">
        <v>51</v>
      </c>
      <c r="E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DH41" s="8"/>
    </row>
    <row r="42" spans="1:112" customFormat="1" ht="33.75" x14ac:dyDescent="0.25">
      <c r="A42" s="14"/>
      <c r="B42" s="14"/>
      <c r="C42" s="23"/>
      <c r="D42" s="24" t="s">
        <v>52</v>
      </c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DH42" s="8"/>
    </row>
    <row r="43" spans="1:112" customFormat="1" ht="33.75" x14ac:dyDescent="0.25">
      <c r="A43" s="9" t="s">
        <v>64</v>
      </c>
      <c r="B43" s="9" t="s">
        <v>70</v>
      </c>
      <c r="C43" s="10" t="s">
        <v>56</v>
      </c>
      <c r="D43" s="10" t="s">
        <v>57</v>
      </c>
      <c r="E43" s="9" t="s">
        <v>53</v>
      </c>
      <c r="F43" s="11">
        <v>35.142000000000003</v>
      </c>
      <c r="G43" s="12" t="s">
        <v>58</v>
      </c>
      <c r="H43" s="12"/>
      <c r="I43" s="12"/>
      <c r="J43" s="12"/>
      <c r="K43" s="12">
        <v>5447008.9699999997</v>
      </c>
      <c r="L43" s="12"/>
      <c r="M43" s="12"/>
      <c r="N43" s="12"/>
      <c r="O43" s="13" t="s">
        <v>59</v>
      </c>
      <c r="P43" s="13" t="s">
        <v>59</v>
      </c>
      <c r="DH43" s="8"/>
    </row>
    <row r="44" spans="1:112" customFormat="1" ht="15" x14ac:dyDescent="0.25">
      <c r="A44" s="14"/>
      <c r="B44" s="14"/>
      <c r="C44" s="15"/>
      <c r="D44" s="15" t="s">
        <v>61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33.75" x14ac:dyDescent="0.25">
      <c r="A45" s="14"/>
      <c r="B45" s="14"/>
      <c r="C45" s="23"/>
      <c r="D45" s="24" t="s">
        <v>52</v>
      </c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DH45" s="8"/>
    </row>
    <row r="46" spans="1:112" customFormat="1" ht="15" x14ac:dyDescent="0.25">
      <c r="A46" s="213" t="s">
        <v>71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5"/>
      <c r="DH46" s="8" t="s">
        <v>71</v>
      </c>
    </row>
    <row r="47" spans="1:112" customFormat="1" ht="33.75" x14ac:dyDescent="0.25">
      <c r="A47" s="9" t="s">
        <v>72</v>
      </c>
      <c r="B47" s="9" t="s">
        <v>73</v>
      </c>
      <c r="C47" s="10" t="s">
        <v>65</v>
      </c>
      <c r="D47" s="10" t="s">
        <v>66</v>
      </c>
      <c r="E47" s="9" t="s">
        <v>47</v>
      </c>
      <c r="F47" s="11">
        <v>29.047000000000001</v>
      </c>
      <c r="G47" s="12">
        <v>1154.8599999999999</v>
      </c>
      <c r="H47" s="12">
        <v>406.11</v>
      </c>
      <c r="I47" s="12">
        <v>601.79999999999995</v>
      </c>
      <c r="J47" s="12">
        <v>81.75</v>
      </c>
      <c r="K47" s="12">
        <v>582135.26</v>
      </c>
      <c r="L47" s="12">
        <v>343272.51</v>
      </c>
      <c r="M47" s="12">
        <v>201897.92</v>
      </c>
      <c r="N47" s="12">
        <v>69103.59</v>
      </c>
      <c r="O47" s="13" t="s">
        <v>74</v>
      </c>
      <c r="P47" s="13" t="s">
        <v>75</v>
      </c>
      <c r="DH47" s="8"/>
    </row>
    <row r="48" spans="1:112" customFormat="1" ht="146.25" x14ac:dyDescent="0.25">
      <c r="A48" s="18"/>
      <c r="B48" s="18"/>
      <c r="C48" s="19"/>
      <c r="D48" s="20" t="s">
        <v>51</v>
      </c>
      <c r="E48" s="21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DH48" s="8"/>
    </row>
    <row r="49" spans="1:114" customFormat="1" ht="33.75" x14ac:dyDescent="0.25">
      <c r="A49" s="14"/>
      <c r="B49" s="14"/>
      <c r="C49" s="23"/>
      <c r="D49" s="24" t="s">
        <v>52</v>
      </c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DH49" s="8"/>
    </row>
    <row r="50" spans="1:114" customFormat="1" ht="33.75" x14ac:dyDescent="0.25">
      <c r="A50" s="9" t="s">
        <v>73</v>
      </c>
      <c r="B50" s="9" t="s">
        <v>76</v>
      </c>
      <c r="C50" s="10" t="s">
        <v>56</v>
      </c>
      <c r="D50" s="10" t="s">
        <v>57</v>
      </c>
      <c r="E50" s="9" t="s">
        <v>53</v>
      </c>
      <c r="F50" s="11">
        <v>29.047000000000001</v>
      </c>
      <c r="G50" s="12" t="s">
        <v>58</v>
      </c>
      <c r="H50" s="12"/>
      <c r="I50" s="12"/>
      <c r="J50" s="12"/>
      <c r="K50" s="12">
        <v>4502284.1500000004</v>
      </c>
      <c r="L50" s="12"/>
      <c r="M50" s="12"/>
      <c r="N50" s="12"/>
      <c r="O50" s="13" t="s">
        <v>59</v>
      </c>
      <c r="P50" s="13" t="s">
        <v>59</v>
      </c>
      <c r="DH50" s="8"/>
    </row>
    <row r="51" spans="1:114" customFormat="1" ht="15" x14ac:dyDescent="0.25">
      <c r="A51" s="14"/>
      <c r="B51" s="14"/>
      <c r="C51" s="15"/>
      <c r="D51" s="15" t="s">
        <v>61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33.75" x14ac:dyDescent="0.25">
      <c r="A52" s="14"/>
      <c r="B52" s="14"/>
      <c r="C52" s="23"/>
      <c r="D52" s="24" t="s">
        <v>52</v>
      </c>
      <c r="E52" s="1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DH52" s="8"/>
    </row>
    <row r="53" spans="1:114" customFormat="1" ht="15" x14ac:dyDescent="0.25">
      <c r="A53" s="216" t="s">
        <v>77</v>
      </c>
      <c r="B53" s="217"/>
      <c r="C53" s="217"/>
      <c r="D53" s="217"/>
      <c r="E53" s="217"/>
      <c r="F53" s="217"/>
      <c r="G53" s="217"/>
      <c r="H53" s="217"/>
      <c r="I53" s="217"/>
      <c r="J53" s="218"/>
      <c r="K53" s="12">
        <v>14192893.710000001</v>
      </c>
      <c r="L53" s="12">
        <v>876747.71</v>
      </c>
      <c r="M53" s="12">
        <v>522027</v>
      </c>
      <c r="N53" s="12">
        <v>183573.08</v>
      </c>
      <c r="O53" s="26">
        <v>1580.42</v>
      </c>
      <c r="P53" s="26">
        <v>232.81</v>
      </c>
      <c r="DI53" s="27" t="s">
        <v>77</v>
      </c>
    </row>
    <row r="54" spans="1:114" customFormat="1" ht="15" x14ac:dyDescent="0.25">
      <c r="A54" s="216" t="s">
        <v>78</v>
      </c>
      <c r="B54" s="217"/>
      <c r="C54" s="217"/>
      <c r="D54" s="217"/>
      <c r="E54" s="217"/>
      <c r="F54" s="217"/>
      <c r="G54" s="217"/>
      <c r="H54" s="217"/>
      <c r="I54" s="217"/>
      <c r="J54" s="218"/>
      <c r="K54" s="12">
        <v>986098.33</v>
      </c>
      <c r="L54" s="12"/>
      <c r="M54" s="12"/>
      <c r="N54" s="12"/>
      <c r="O54" s="13"/>
      <c r="P54" s="13"/>
      <c r="DI54" s="27" t="s">
        <v>78</v>
      </c>
    </row>
    <row r="55" spans="1:114" customFormat="1" ht="15" x14ac:dyDescent="0.25">
      <c r="A55" s="225" t="s">
        <v>79</v>
      </c>
      <c r="B55" s="226"/>
      <c r="C55" s="226"/>
      <c r="D55" s="226"/>
      <c r="E55" s="226"/>
      <c r="F55" s="226"/>
      <c r="G55" s="226"/>
      <c r="H55" s="226"/>
      <c r="I55" s="226"/>
      <c r="J55" s="227"/>
      <c r="K55" s="25"/>
      <c r="L55" s="25"/>
      <c r="M55" s="25"/>
      <c r="N55" s="25"/>
      <c r="O55" s="28"/>
      <c r="P55" s="28"/>
      <c r="DI55" s="27"/>
      <c r="DJ55" s="4" t="s">
        <v>79</v>
      </c>
    </row>
    <row r="56" spans="1:114" customFormat="1" ht="15" x14ac:dyDescent="0.25">
      <c r="A56" s="225" t="s">
        <v>80</v>
      </c>
      <c r="B56" s="226"/>
      <c r="C56" s="226"/>
      <c r="D56" s="226"/>
      <c r="E56" s="226"/>
      <c r="F56" s="226"/>
      <c r="G56" s="226"/>
      <c r="H56" s="226"/>
      <c r="I56" s="226"/>
      <c r="J56" s="227"/>
      <c r="K56" s="25">
        <v>986098.33</v>
      </c>
      <c r="L56" s="25"/>
      <c r="M56" s="25"/>
      <c r="N56" s="25"/>
      <c r="O56" s="28"/>
      <c r="P56" s="28"/>
      <c r="DI56" s="27"/>
      <c r="DJ56" s="4" t="s">
        <v>80</v>
      </c>
    </row>
    <row r="57" spans="1:114" customFormat="1" ht="15" x14ac:dyDescent="0.25">
      <c r="A57" s="216" t="s">
        <v>81</v>
      </c>
      <c r="B57" s="217"/>
      <c r="C57" s="217"/>
      <c r="D57" s="217"/>
      <c r="E57" s="217"/>
      <c r="F57" s="217"/>
      <c r="G57" s="217"/>
      <c r="H57" s="217"/>
      <c r="I57" s="217"/>
      <c r="J57" s="218"/>
      <c r="K57" s="12">
        <v>657398.89</v>
      </c>
      <c r="L57" s="12"/>
      <c r="M57" s="12"/>
      <c r="N57" s="12"/>
      <c r="O57" s="13"/>
      <c r="P57" s="13"/>
      <c r="DI57" s="27" t="s">
        <v>81</v>
      </c>
    </row>
    <row r="58" spans="1:114" customFormat="1" ht="15" x14ac:dyDescent="0.25">
      <c r="A58" s="225" t="s">
        <v>79</v>
      </c>
      <c r="B58" s="226"/>
      <c r="C58" s="226"/>
      <c r="D58" s="226"/>
      <c r="E58" s="226"/>
      <c r="F58" s="226"/>
      <c r="G58" s="226"/>
      <c r="H58" s="226"/>
      <c r="I58" s="226"/>
      <c r="J58" s="227"/>
      <c r="K58" s="25"/>
      <c r="L58" s="25"/>
      <c r="M58" s="25"/>
      <c r="N58" s="25"/>
      <c r="O58" s="28"/>
      <c r="P58" s="28"/>
      <c r="DI58" s="27"/>
      <c r="DJ58" s="4" t="s">
        <v>79</v>
      </c>
    </row>
    <row r="59" spans="1:114" customFormat="1" ht="15" x14ac:dyDescent="0.25">
      <c r="A59" s="225" t="s">
        <v>82</v>
      </c>
      <c r="B59" s="226"/>
      <c r="C59" s="226"/>
      <c r="D59" s="226"/>
      <c r="E59" s="226"/>
      <c r="F59" s="226"/>
      <c r="G59" s="226"/>
      <c r="H59" s="226"/>
      <c r="I59" s="226"/>
      <c r="J59" s="227"/>
      <c r="K59" s="25">
        <v>657398.89</v>
      </c>
      <c r="L59" s="25"/>
      <c r="M59" s="25"/>
      <c r="N59" s="25"/>
      <c r="O59" s="28"/>
      <c r="P59" s="28"/>
      <c r="DI59" s="27"/>
      <c r="DJ59" s="4" t="s">
        <v>82</v>
      </c>
    </row>
    <row r="60" spans="1:114" customFormat="1" ht="15" x14ac:dyDescent="0.25">
      <c r="A60" s="216" t="s">
        <v>83</v>
      </c>
      <c r="B60" s="217"/>
      <c r="C60" s="217"/>
      <c r="D60" s="217"/>
      <c r="E60" s="217"/>
      <c r="F60" s="217"/>
      <c r="G60" s="217"/>
      <c r="H60" s="217"/>
      <c r="I60" s="217"/>
      <c r="J60" s="218"/>
      <c r="K60" s="12"/>
      <c r="L60" s="12"/>
      <c r="M60" s="12"/>
      <c r="N60" s="12"/>
      <c r="O60" s="13"/>
      <c r="P60" s="13"/>
      <c r="DI60" s="27" t="s">
        <v>83</v>
      </c>
    </row>
    <row r="61" spans="1:114" customFormat="1" ht="15" x14ac:dyDescent="0.25">
      <c r="A61" s="225" t="s">
        <v>84</v>
      </c>
      <c r="B61" s="226"/>
      <c r="C61" s="226"/>
      <c r="D61" s="226"/>
      <c r="E61" s="226"/>
      <c r="F61" s="226"/>
      <c r="G61" s="226"/>
      <c r="H61" s="226"/>
      <c r="I61" s="226"/>
      <c r="J61" s="227"/>
      <c r="K61" s="25"/>
      <c r="L61" s="25"/>
      <c r="M61" s="25"/>
      <c r="N61" s="25"/>
      <c r="O61" s="28"/>
      <c r="P61" s="28"/>
      <c r="DI61" s="27"/>
      <c r="DJ61" s="4" t="s">
        <v>84</v>
      </c>
    </row>
    <row r="62" spans="1:114" customFormat="1" ht="15" x14ac:dyDescent="0.25">
      <c r="A62" s="225" t="s">
        <v>85</v>
      </c>
      <c r="B62" s="226"/>
      <c r="C62" s="226"/>
      <c r="D62" s="226"/>
      <c r="E62" s="226"/>
      <c r="F62" s="226"/>
      <c r="G62" s="226"/>
      <c r="H62" s="226"/>
      <c r="I62" s="226"/>
      <c r="J62" s="227"/>
      <c r="K62" s="25">
        <v>1490646.11</v>
      </c>
      <c r="L62" s="25">
        <v>876747.71</v>
      </c>
      <c r="M62" s="25">
        <v>522027</v>
      </c>
      <c r="N62" s="25">
        <v>183573.08</v>
      </c>
      <c r="O62" s="29">
        <v>1580.42</v>
      </c>
      <c r="P62" s="29">
        <v>232.81</v>
      </c>
      <c r="DI62" s="27"/>
      <c r="DJ62" s="4" t="s">
        <v>85</v>
      </c>
    </row>
    <row r="63" spans="1:114" customFormat="1" ht="15" x14ac:dyDescent="0.25">
      <c r="A63" s="225" t="s">
        <v>86</v>
      </c>
      <c r="B63" s="226"/>
      <c r="C63" s="226"/>
      <c r="D63" s="226"/>
      <c r="E63" s="226"/>
      <c r="F63" s="226"/>
      <c r="G63" s="226"/>
      <c r="H63" s="226"/>
      <c r="I63" s="226"/>
      <c r="J63" s="227"/>
      <c r="K63" s="25">
        <v>986098.33</v>
      </c>
      <c r="L63" s="25"/>
      <c r="M63" s="25"/>
      <c r="N63" s="25"/>
      <c r="O63" s="28"/>
      <c r="P63" s="28"/>
      <c r="DI63" s="27"/>
      <c r="DJ63" s="4" t="s">
        <v>86</v>
      </c>
    </row>
    <row r="64" spans="1:114" customFormat="1" ht="15" x14ac:dyDescent="0.25">
      <c r="A64" s="225" t="s">
        <v>87</v>
      </c>
      <c r="B64" s="226"/>
      <c r="C64" s="226"/>
      <c r="D64" s="226"/>
      <c r="E64" s="226"/>
      <c r="F64" s="226"/>
      <c r="G64" s="226"/>
      <c r="H64" s="226"/>
      <c r="I64" s="226"/>
      <c r="J64" s="227"/>
      <c r="K64" s="25">
        <v>657398.89</v>
      </c>
      <c r="L64" s="25"/>
      <c r="M64" s="25"/>
      <c r="N64" s="25"/>
      <c r="O64" s="28"/>
      <c r="P64" s="28"/>
      <c r="DI64" s="27"/>
      <c r="DJ64" s="4" t="s">
        <v>87</v>
      </c>
    </row>
    <row r="65" spans="1:116" customFormat="1" ht="15" x14ac:dyDescent="0.25">
      <c r="A65" s="225" t="s">
        <v>88</v>
      </c>
      <c r="B65" s="226"/>
      <c r="C65" s="226"/>
      <c r="D65" s="226"/>
      <c r="E65" s="226"/>
      <c r="F65" s="226"/>
      <c r="G65" s="226"/>
      <c r="H65" s="226"/>
      <c r="I65" s="226"/>
      <c r="J65" s="227"/>
      <c r="K65" s="25">
        <v>3134143.33</v>
      </c>
      <c r="L65" s="25"/>
      <c r="M65" s="25"/>
      <c r="N65" s="25"/>
      <c r="O65" s="29">
        <v>1580.42</v>
      </c>
      <c r="P65" s="29">
        <v>232.81</v>
      </c>
      <c r="DI65" s="27"/>
      <c r="DJ65" s="4" t="s">
        <v>88</v>
      </c>
    </row>
    <row r="66" spans="1:116" customFormat="1" ht="15" x14ac:dyDescent="0.25">
      <c r="A66" s="225" t="s">
        <v>89</v>
      </c>
      <c r="B66" s="226"/>
      <c r="C66" s="226"/>
      <c r="D66" s="226"/>
      <c r="E66" s="226"/>
      <c r="F66" s="226"/>
      <c r="G66" s="226"/>
      <c r="H66" s="226"/>
      <c r="I66" s="226"/>
      <c r="J66" s="227"/>
      <c r="K66" s="25"/>
      <c r="L66" s="25"/>
      <c r="M66" s="25"/>
      <c r="N66" s="25"/>
      <c r="O66" s="28"/>
      <c r="P66" s="28"/>
      <c r="DI66" s="27"/>
      <c r="DJ66" s="4" t="s">
        <v>89</v>
      </c>
    </row>
    <row r="67" spans="1:116" customFormat="1" ht="15" x14ac:dyDescent="0.25">
      <c r="A67" s="225" t="s">
        <v>90</v>
      </c>
      <c r="B67" s="226"/>
      <c r="C67" s="226"/>
      <c r="D67" s="226"/>
      <c r="E67" s="226"/>
      <c r="F67" s="226"/>
      <c r="G67" s="226"/>
      <c r="H67" s="226"/>
      <c r="I67" s="226"/>
      <c r="J67" s="227"/>
      <c r="K67" s="25">
        <v>12702247.6</v>
      </c>
      <c r="L67" s="25"/>
      <c r="M67" s="25"/>
      <c r="N67" s="25"/>
      <c r="O67" s="28"/>
      <c r="P67" s="28"/>
      <c r="DI67" s="27"/>
      <c r="DJ67" s="4" t="s">
        <v>90</v>
      </c>
    </row>
    <row r="68" spans="1:116" customFormat="1" ht="15" x14ac:dyDescent="0.25">
      <c r="A68" s="225" t="s">
        <v>91</v>
      </c>
      <c r="B68" s="226"/>
      <c r="C68" s="226"/>
      <c r="D68" s="226"/>
      <c r="E68" s="226"/>
      <c r="F68" s="226"/>
      <c r="G68" s="226"/>
      <c r="H68" s="226"/>
      <c r="I68" s="226"/>
      <c r="J68" s="227"/>
      <c r="K68" s="25">
        <v>15836390.93</v>
      </c>
      <c r="L68" s="25"/>
      <c r="M68" s="25"/>
      <c r="N68" s="25"/>
      <c r="O68" s="29">
        <v>1580.42</v>
      </c>
      <c r="P68" s="29">
        <v>232.81</v>
      </c>
      <c r="DI68" s="27"/>
      <c r="DJ68" s="4" t="s">
        <v>91</v>
      </c>
    </row>
    <row r="69" spans="1:116" customFormat="1" ht="15" x14ac:dyDescent="0.25">
      <c r="A69" s="225" t="s">
        <v>92</v>
      </c>
      <c r="B69" s="226"/>
      <c r="C69" s="226"/>
      <c r="D69" s="226"/>
      <c r="E69" s="226"/>
      <c r="F69" s="226"/>
      <c r="G69" s="226"/>
      <c r="H69" s="226"/>
      <c r="I69" s="226"/>
      <c r="J69" s="227"/>
      <c r="K69" s="25"/>
      <c r="L69" s="25"/>
      <c r="M69" s="25"/>
      <c r="N69" s="25"/>
      <c r="O69" s="28"/>
      <c r="P69" s="28"/>
      <c r="DI69" s="27"/>
      <c r="DJ69" s="4" t="s">
        <v>92</v>
      </c>
    </row>
    <row r="70" spans="1:116" customFormat="1" ht="15" x14ac:dyDescent="0.25">
      <c r="A70" s="225" t="s">
        <v>93</v>
      </c>
      <c r="B70" s="226"/>
      <c r="C70" s="226"/>
      <c r="D70" s="226"/>
      <c r="E70" s="226"/>
      <c r="F70" s="226"/>
      <c r="G70" s="226"/>
      <c r="H70" s="226"/>
      <c r="I70" s="226"/>
      <c r="J70" s="227"/>
      <c r="K70" s="25">
        <v>876747.71</v>
      </c>
      <c r="L70" s="25"/>
      <c r="M70" s="25"/>
      <c r="N70" s="25"/>
      <c r="O70" s="28"/>
      <c r="P70" s="28"/>
      <c r="DI70" s="27"/>
      <c r="DJ70" s="4" t="s">
        <v>93</v>
      </c>
    </row>
    <row r="71" spans="1:116" customFormat="1" ht="15" x14ac:dyDescent="0.25">
      <c r="A71" s="225" t="s">
        <v>94</v>
      </c>
      <c r="B71" s="226"/>
      <c r="C71" s="226"/>
      <c r="D71" s="226"/>
      <c r="E71" s="226"/>
      <c r="F71" s="226"/>
      <c r="G71" s="226"/>
      <c r="H71" s="226"/>
      <c r="I71" s="226"/>
      <c r="J71" s="227"/>
      <c r="K71" s="25">
        <v>12794119</v>
      </c>
      <c r="L71" s="25"/>
      <c r="M71" s="25"/>
      <c r="N71" s="25"/>
      <c r="O71" s="28"/>
      <c r="P71" s="28"/>
      <c r="DI71" s="27"/>
      <c r="DJ71" s="4" t="s">
        <v>94</v>
      </c>
    </row>
    <row r="72" spans="1:116" customFormat="1" ht="15" x14ac:dyDescent="0.25">
      <c r="A72" s="225" t="s">
        <v>95</v>
      </c>
      <c r="B72" s="226"/>
      <c r="C72" s="226"/>
      <c r="D72" s="226"/>
      <c r="E72" s="226"/>
      <c r="F72" s="226"/>
      <c r="G72" s="226"/>
      <c r="H72" s="226"/>
      <c r="I72" s="226"/>
      <c r="J72" s="227"/>
      <c r="K72" s="25">
        <v>522027</v>
      </c>
      <c r="L72" s="25"/>
      <c r="M72" s="25"/>
      <c r="N72" s="25"/>
      <c r="O72" s="28"/>
      <c r="P72" s="28"/>
      <c r="DI72" s="27"/>
      <c r="DJ72" s="4" t="s">
        <v>95</v>
      </c>
    </row>
    <row r="73" spans="1:116" customFormat="1" ht="15" x14ac:dyDescent="0.25">
      <c r="A73" s="225" t="s">
        <v>96</v>
      </c>
      <c r="B73" s="226"/>
      <c r="C73" s="226"/>
      <c r="D73" s="226"/>
      <c r="E73" s="226"/>
      <c r="F73" s="226"/>
      <c r="G73" s="226"/>
      <c r="H73" s="226"/>
      <c r="I73" s="226"/>
      <c r="J73" s="227"/>
      <c r="K73" s="25">
        <v>183573.08</v>
      </c>
      <c r="L73" s="25"/>
      <c r="M73" s="25"/>
      <c r="N73" s="25"/>
      <c r="O73" s="28"/>
      <c r="P73" s="28"/>
      <c r="DI73" s="27"/>
      <c r="DJ73" s="4" t="s">
        <v>96</v>
      </c>
    </row>
    <row r="74" spans="1:116" customFormat="1" ht="15" x14ac:dyDescent="0.25">
      <c r="A74" s="225" t="s">
        <v>97</v>
      </c>
      <c r="B74" s="226"/>
      <c r="C74" s="226"/>
      <c r="D74" s="226"/>
      <c r="E74" s="226"/>
      <c r="F74" s="226"/>
      <c r="G74" s="226"/>
      <c r="H74" s="226"/>
      <c r="I74" s="226"/>
      <c r="J74" s="227"/>
      <c r="K74" s="25">
        <v>986098.33</v>
      </c>
      <c r="L74" s="25"/>
      <c r="M74" s="25"/>
      <c r="N74" s="25"/>
      <c r="O74" s="28"/>
      <c r="P74" s="28"/>
      <c r="DI74" s="27"/>
      <c r="DJ74" s="4" t="s">
        <v>97</v>
      </c>
    </row>
    <row r="75" spans="1:116" customFormat="1" ht="15" x14ac:dyDescent="0.25">
      <c r="A75" s="225" t="s">
        <v>98</v>
      </c>
      <c r="B75" s="226"/>
      <c r="C75" s="226"/>
      <c r="D75" s="226"/>
      <c r="E75" s="226"/>
      <c r="F75" s="226"/>
      <c r="G75" s="226"/>
      <c r="H75" s="226"/>
      <c r="I75" s="226"/>
      <c r="J75" s="227"/>
      <c r="K75" s="25">
        <v>657398.89</v>
      </c>
      <c r="L75" s="25"/>
      <c r="M75" s="25"/>
      <c r="N75" s="25"/>
      <c r="O75" s="28"/>
      <c r="P75" s="28"/>
      <c r="DI75" s="27"/>
      <c r="DJ75" s="4" t="s">
        <v>98</v>
      </c>
    </row>
    <row r="76" spans="1:116" customFormat="1" ht="15" x14ac:dyDescent="0.25">
      <c r="A76" s="225" t="s">
        <v>99</v>
      </c>
      <c r="B76" s="226"/>
      <c r="C76" s="226"/>
      <c r="D76" s="226"/>
      <c r="E76" s="226"/>
      <c r="F76" s="226"/>
      <c r="G76" s="226"/>
      <c r="H76" s="226"/>
      <c r="I76" s="226"/>
      <c r="J76" s="227"/>
      <c r="K76" s="25">
        <v>-12702247.550000001</v>
      </c>
      <c r="L76" s="25"/>
      <c r="M76" s="25"/>
      <c r="N76" s="25"/>
      <c r="O76" s="28"/>
      <c r="P76" s="28"/>
      <c r="DI76" s="27"/>
      <c r="DJ76" s="4" t="s">
        <v>99</v>
      </c>
    </row>
    <row r="77" spans="1:116" customFormat="1" ht="15" x14ac:dyDescent="0.25">
      <c r="A77" s="225" t="s">
        <v>100</v>
      </c>
      <c r="B77" s="226"/>
      <c r="C77" s="226"/>
      <c r="D77" s="226"/>
      <c r="E77" s="226"/>
      <c r="F77" s="226"/>
      <c r="G77" s="226"/>
      <c r="H77" s="226"/>
      <c r="I77" s="226"/>
      <c r="J77" s="227"/>
      <c r="K77" s="25">
        <v>332564.21000000002</v>
      </c>
      <c r="L77" s="25"/>
      <c r="M77" s="25"/>
      <c r="N77" s="25"/>
      <c r="O77" s="28"/>
      <c r="P77" s="28"/>
      <c r="DI77" s="27"/>
      <c r="DJ77" s="4" t="s">
        <v>100</v>
      </c>
    </row>
    <row r="78" spans="1:116" customFormat="1" ht="15" x14ac:dyDescent="0.25">
      <c r="A78" s="216" t="s">
        <v>91</v>
      </c>
      <c r="B78" s="217"/>
      <c r="C78" s="217"/>
      <c r="D78" s="217"/>
      <c r="E78" s="217"/>
      <c r="F78" s="217"/>
      <c r="G78" s="217"/>
      <c r="H78" s="217"/>
      <c r="I78" s="217"/>
      <c r="J78" s="218"/>
      <c r="K78" s="12">
        <v>3466707.59</v>
      </c>
      <c r="L78" s="12"/>
      <c r="M78" s="12"/>
      <c r="N78" s="12"/>
      <c r="O78" s="13"/>
      <c r="P78" s="13"/>
      <c r="DI78" s="27"/>
      <c r="DK78" s="27" t="s">
        <v>91</v>
      </c>
    </row>
    <row r="79" spans="1:116" customFormat="1" ht="15" x14ac:dyDescent="0.25">
      <c r="A79" s="225" t="s">
        <v>101</v>
      </c>
      <c r="B79" s="226"/>
      <c r="C79" s="226"/>
      <c r="D79" s="226"/>
      <c r="E79" s="226"/>
      <c r="F79" s="226"/>
      <c r="G79" s="226"/>
      <c r="H79" s="226"/>
      <c r="I79" s="226"/>
      <c r="J79" s="227"/>
      <c r="K79" s="25">
        <v>3581108.94</v>
      </c>
      <c r="L79" s="25"/>
      <c r="M79" s="25"/>
      <c r="N79" s="25"/>
      <c r="O79" s="28"/>
      <c r="P79" s="28"/>
      <c r="DI79" s="27"/>
      <c r="DJ79" s="4" t="s">
        <v>101</v>
      </c>
      <c r="DK79" s="27"/>
      <c r="DL79" s="30"/>
    </row>
    <row r="80" spans="1:116" customFormat="1" ht="15" x14ac:dyDescent="0.25">
      <c r="A80" s="225" t="s">
        <v>102</v>
      </c>
      <c r="B80" s="226"/>
      <c r="C80" s="226"/>
      <c r="D80" s="226"/>
      <c r="E80" s="226"/>
      <c r="F80" s="226"/>
      <c r="G80" s="226"/>
      <c r="H80" s="226"/>
      <c r="I80" s="226"/>
      <c r="J80" s="227"/>
      <c r="K80" s="25">
        <v>642151.29</v>
      </c>
      <c r="L80" s="25"/>
      <c r="M80" s="25"/>
      <c r="N80" s="25"/>
      <c r="O80" s="28"/>
      <c r="P80" s="28"/>
      <c r="DI80" s="27"/>
      <c r="DJ80" s="4" t="s">
        <v>102</v>
      </c>
      <c r="DK80" s="27"/>
      <c r="DL80" s="30"/>
    </row>
    <row r="81" spans="1:117" customFormat="1" ht="15" x14ac:dyDescent="0.25">
      <c r="A81" s="216" t="s">
        <v>103</v>
      </c>
      <c r="B81" s="217"/>
      <c r="C81" s="217"/>
      <c r="D81" s="217"/>
      <c r="E81" s="217"/>
      <c r="F81" s="217"/>
      <c r="G81" s="217"/>
      <c r="H81" s="217"/>
      <c r="I81" s="217"/>
      <c r="J81" s="218"/>
      <c r="K81" s="12">
        <v>4223260.2300000004</v>
      </c>
      <c r="L81" s="12"/>
      <c r="M81" s="12"/>
      <c r="N81" s="12"/>
      <c r="O81" s="13"/>
      <c r="P81" s="13"/>
      <c r="DI81" s="27"/>
      <c r="DK81" s="27" t="s">
        <v>103</v>
      </c>
      <c r="DL81" s="30"/>
    </row>
    <row r="82" spans="1:117" customFormat="1" ht="15" x14ac:dyDescent="0.25">
      <c r="A82" s="216" t="s">
        <v>178</v>
      </c>
      <c r="B82" s="217"/>
      <c r="C82" s="217"/>
      <c r="D82" s="217"/>
      <c r="E82" s="217"/>
      <c r="F82" s="217"/>
      <c r="G82" s="217"/>
      <c r="H82" s="217"/>
      <c r="I82" s="217"/>
      <c r="J82" s="218"/>
      <c r="K82" s="12">
        <f>K81*0.89</f>
        <v>3758701.6</v>
      </c>
      <c r="L82" s="12"/>
      <c r="M82" s="12"/>
      <c r="N82" s="12"/>
      <c r="O82" s="13"/>
      <c r="P82" s="13"/>
      <c r="DI82" s="27"/>
      <c r="DK82" s="27" t="s">
        <v>103</v>
      </c>
      <c r="DL82" s="30"/>
    </row>
    <row r="83" spans="1:117" customFormat="1" ht="15" x14ac:dyDescent="0.25">
      <c r="A83" s="225" t="s">
        <v>179</v>
      </c>
      <c r="B83" s="226"/>
      <c r="C83" s="226"/>
      <c r="D83" s="226"/>
      <c r="E83" s="226"/>
      <c r="F83" s="226"/>
      <c r="G83" s="226"/>
      <c r="H83" s="226"/>
      <c r="I83" s="226"/>
      <c r="J83" s="227"/>
      <c r="K83" s="25">
        <f>K82*0.2</f>
        <v>751740.32</v>
      </c>
      <c r="L83" s="25"/>
      <c r="M83" s="25"/>
      <c r="N83" s="25"/>
      <c r="O83" s="28"/>
      <c r="P83" s="28"/>
      <c r="DI83" s="27"/>
      <c r="DJ83" s="4" t="s">
        <v>104</v>
      </c>
      <c r="DK83" s="27"/>
      <c r="DL83" s="30"/>
    </row>
    <row r="84" spans="1:117" customFormat="1" ht="15" x14ac:dyDescent="0.25">
      <c r="A84" s="216" t="s">
        <v>105</v>
      </c>
      <c r="B84" s="217"/>
      <c r="C84" s="217"/>
      <c r="D84" s="217"/>
      <c r="E84" s="217"/>
      <c r="F84" s="217"/>
      <c r="G84" s="217"/>
      <c r="H84" s="217"/>
      <c r="I84" s="217"/>
      <c r="J84" s="218"/>
      <c r="K84" s="12">
        <f>K82+K83</f>
        <v>4510441.92</v>
      </c>
      <c r="L84" s="12"/>
      <c r="M84" s="12"/>
      <c r="N84" s="12"/>
      <c r="O84" s="26">
        <v>1580.42</v>
      </c>
      <c r="P84" s="26">
        <v>232.81</v>
      </c>
      <c r="DI84" s="27"/>
      <c r="DK84" s="27"/>
      <c r="DL84" s="30"/>
      <c r="DM84" s="27" t="s">
        <v>105</v>
      </c>
    </row>
    <row r="85" spans="1:117" customFormat="1" ht="15" x14ac:dyDescent="0.25">
      <c r="A85" s="216" t="s">
        <v>106</v>
      </c>
      <c r="B85" s="217"/>
      <c r="C85" s="217"/>
      <c r="D85" s="217"/>
      <c r="E85" s="217"/>
      <c r="F85" s="217"/>
      <c r="G85" s="217"/>
      <c r="H85" s="217"/>
      <c r="I85" s="217"/>
      <c r="J85" s="218"/>
      <c r="K85" s="12"/>
      <c r="L85" s="12"/>
      <c r="M85" s="12"/>
      <c r="N85" s="12"/>
      <c r="O85" s="13"/>
      <c r="P85" s="13"/>
      <c r="DI85" s="27" t="s">
        <v>106</v>
      </c>
      <c r="DK85" s="27"/>
      <c r="DL85" s="30"/>
      <c r="DM85" s="27"/>
    </row>
    <row r="86" spans="1:117" customFormat="1" ht="15" hidden="1" x14ac:dyDescent="0.25">
      <c r="A86" s="225" t="s">
        <v>107</v>
      </c>
      <c r="B86" s="226"/>
      <c r="C86" s="226"/>
      <c r="D86" s="226"/>
      <c r="E86" s="226"/>
      <c r="F86" s="226"/>
      <c r="G86" s="226"/>
      <c r="H86" s="226"/>
      <c r="I86" s="226"/>
      <c r="J86" s="227"/>
      <c r="K86" s="25"/>
      <c r="L86" s="25"/>
      <c r="M86" s="25"/>
      <c r="N86" s="25"/>
      <c r="O86" s="28"/>
      <c r="P86" s="28"/>
      <c r="DI86" s="27"/>
      <c r="DJ86" s="4" t="s">
        <v>107</v>
      </c>
      <c r="DK86" s="27"/>
      <c r="DL86" s="30"/>
      <c r="DM86" s="27"/>
    </row>
    <row r="87" spans="1:117" customFormat="1" ht="15" hidden="1" x14ac:dyDescent="0.25">
      <c r="A87" s="225" t="s">
        <v>108</v>
      </c>
      <c r="B87" s="226"/>
      <c r="C87" s="226"/>
      <c r="D87" s="226"/>
      <c r="E87" s="226"/>
      <c r="F87" s="226"/>
      <c r="G87" s="226"/>
      <c r="H87" s="226"/>
      <c r="I87" s="226"/>
      <c r="J87" s="227"/>
      <c r="K87" s="25">
        <v>17898.38</v>
      </c>
      <c r="L87" s="25"/>
      <c r="M87" s="25"/>
      <c r="N87" s="25"/>
      <c r="O87" s="28"/>
      <c r="P87" s="28"/>
      <c r="DI87" s="27"/>
      <c r="DJ87" s="4" t="s">
        <v>108</v>
      </c>
      <c r="DK87" s="27"/>
      <c r="DL87" s="30"/>
      <c r="DM87" s="27"/>
    </row>
    <row r="88" spans="1:117" customFormat="1" ht="15" hidden="1" x14ac:dyDescent="0.25">
      <c r="A88" s="225" t="s">
        <v>109</v>
      </c>
      <c r="B88" s="226"/>
      <c r="C88" s="226"/>
      <c r="D88" s="226"/>
      <c r="E88" s="226"/>
      <c r="F88" s="226"/>
      <c r="G88" s="226"/>
      <c r="H88" s="226"/>
      <c r="I88" s="226"/>
      <c r="J88" s="227"/>
      <c r="K88" s="25">
        <v>154999.97</v>
      </c>
      <c r="L88" s="25"/>
      <c r="M88" s="25"/>
      <c r="N88" s="25"/>
      <c r="O88" s="28"/>
      <c r="P88" s="28"/>
      <c r="DI88" s="27"/>
      <c r="DJ88" s="4" t="s">
        <v>109</v>
      </c>
      <c r="DK88" s="27"/>
      <c r="DL88" s="30"/>
      <c r="DM88" s="27"/>
    </row>
    <row r="89" spans="1:117" customFormat="1" ht="15" hidden="1" x14ac:dyDescent="0.25">
      <c r="A89" s="225" t="s">
        <v>110</v>
      </c>
      <c r="B89" s="226"/>
      <c r="C89" s="226"/>
      <c r="D89" s="226"/>
      <c r="E89" s="226"/>
      <c r="F89" s="226"/>
      <c r="G89" s="226"/>
      <c r="H89" s="226"/>
      <c r="I89" s="226"/>
      <c r="J89" s="227"/>
      <c r="K89" s="25">
        <v>4502284.13</v>
      </c>
      <c r="L89" s="25"/>
      <c r="M89" s="25"/>
      <c r="N89" s="25"/>
      <c r="O89" s="28"/>
      <c r="P89" s="28"/>
      <c r="DI89" s="27"/>
      <c r="DJ89" s="4" t="s">
        <v>110</v>
      </c>
      <c r="DK89" s="27"/>
      <c r="DL89" s="30"/>
      <c r="DM89" s="27"/>
    </row>
    <row r="90" spans="1:117" customFormat="1" ht="15" hidden="1" x14ac:dyDescent="0.25">
      <c r="A90" s="225" t="s">
        <v>111</v>
      </c>
      <c r="B90" s="226"/>
      <c r="C90" s="226"/>
      <c r="D90" s="226"/>
      <c r="E90" s="226"/>
      <c r="F90" s="226"/>
      <c r="G90" s="226"/>
      <c r="H90" s="226"/>
      <c r="I90" s="226"/>
      <c r="J90" s="227"/>
      <c r="K90" s="25"/>
      <c r="L90" s="25"/>
      <c r="M90" s="25"/>
      <c r="N90" s="25"/>
      <c r="O90" s="28"/>
      <c r="P90" s="28"/>
      <c r="DI90" s="27"/>
      <c r="DJ90" s="4" t="s">
        <v>111</v>
      </c>
      <c r="DK90" s="27"/>
      <c r="DL90" s="30"/>
      <c r="DM90" s="27"/>
    </row>
    <row r="91" spans="1:117" customFormat="1" ht="15" hidden="1" x14ac:dyDescent="0.25">
      <c r="A91" s="225" t="s">
        <v>108</v>
      </c>
      <c r="B91" s="226"/>
      <c r="C91" s="226"/>
      <c r="D91" s="226"/>
      <c r="E91" s="226"/>
      <c r="F91" s="226"/>
      <c r="G91" s="226"/>
      <c r="H91" s="226"/>
      <c r="I91" s="226"/>
      <c r="J91" s="227"/>
      <c r="K91" s="25">
        <v>17898.38</v>
      </c>
      <c r="L91" s="25"/>
      <c r="M91" s="25"/>
      <c r="N91" s="25"/>
      <c r="O91" s="28"/>
      <c r="P91" s="28"/>
      <c r="DI91" s="27"/>
      <c r="DJ91" s="4" t="s">
        <v>108</v>
      </c>
      <c r="DK91" s="27"/>
      <c r="DL91" s="30"/>
      <c r="DM91" s="27"/>
    </row>
    <row r="92" spans="1:117" customFormat="1" ht="15" hidden="1" x14ac:dyDescent="0.25">
      <c r="A92" s="225" t="s">
        <v>109</v>
      </c>
      <c r="B92" s="226"/>
      <c r="C92" s="226"/>
      <c r="D92" s="226"/>
      <c r="E92" s="226"/>
      <c r="F92" s="226"/>
      <c r="G92" s="226"/>
      <c r="H92" s="226"/>
      <c r="I92" s="226"/>
      <c r="J92" s="227"/>
      <c r="K92" s="25">
        <v>154999.97</v>
      </c>
      <c r="L92" s="25"/>
      <c r="M92" s="25"/>
      <c r="N92" s="25"/>
      <c r="O92" s="28"/>
      <c r="P92" s="28"/>
      <c r="DI92" s="27"/>
      <c r="DJ92" s="4" t="s">
        <v>109</v>
      </c>
      <c r="DK92" s="27"/>
      <c r="DL92" s="30"/>
      <c r="DM92" s="27"/>
    </row>
    <row r="93" spans="1:117" customFormat="1" ht="15" hidden="1" x14ac:dyDescent="0.25">
      <c r="A93" s="225" t="s">
        <v>112</v>
      </c>
      <c r="B93" s="226"/>
      <c r="C93" s="226"/>
      <c r="D93" s="226"/>
      <c r="E93" s="226"/>
      <c r="F93" s="226"/>
      <c r="G93" s="226"/>
      <c r="H93" s="226"/>
      <c r="I93" s="226"/>
      <c r="J93" s="227"/>
      <c r="K93" s="25">
        <v>5447008.9500000002</v>
      </c>
      <c r="L93" s="25"/>
      <c r="M93" s="25"/>
      <c r="N93" s="25"/>
      <c r="O93" s="28"/>
      <c r="P93" s="28"/>
      <c r="DI93" s="27"/>
      <c r="DJ93" s="4" t="s">
        <v>112</v>
      </c>
      <c r="DK93" s="27"/>
      <c r="DL93" s="30"/>
      <c r="DM93" s="27"/>
    </row>
    <row r="94" spans="1:117" customFormat="1" ht="15" hidden="1" x14ac:dyDescent="0.25">
      <c r="A94" s="225" t="s">
        <v>113</v>
      </c>
      <c r="B94" s="226"/>
      <c r="C94" s="226"/>
      <c r="D94" s="226"/>
      <c r="E94" s="226"/>
      <c r="F94" s="226"/>
      <c r="G94" s="226"/>
      <c r="H94" s="226"/>
      <c r="I94" s="226"/>
      <c r="J94" s="227"/>
      <c r="K94" s="25"/>
      <c r="L94" s="25"/>
      <c r="M94" s="25"/>
      <c r="N94" s="25"/>
      <c r="O94" s="28"/>
      <c r="P94" s="28"/>
      <c r="DI94" s="27"/>
      <c r="DJ94" s="4" t="s">
        <v>113</v>
      </c>
      <c r="DK94" s="27"/>
      <c r="DL94" s="30"/>
      <c r="DM94" s="27"/>
    </row>
    <row r="95" spans="1:117" customFormat="1" ht="15" hidden="1" x14ac:dyDescent="0.25">
      <c r="A95" s="225" t="s">
        <v>108</v>
      </c>
      <c r="B95" s="226"/>
      <c r="C95" s="226"/>
      <c r="D95" s="226"/>
      <c r="E95" s="226"/>
      <c r="F95" s="226"/>
      <c r="G95" s="226"/>
      <c r="H95" s="226"/>
      <c r="I95" s="226"/>
      <c r="J95" s="227"/>
      <c r="K95" s="25">
        <v>17898.38</v>
      </c>
      <c r="L95" s="25"/>
      <c r="M95" s="25"/>
      <c r="N95" s="25"/>
      <c r="O95" s="28"/>
      <c r="P95" s="28"/>
      <c r="DI95" s="27"/>
      <c r="DJ95" s="4" t="s">
        <v>108</v>
      </c>
      <c r="DK95" s="27"/>
      <c r="DL95" s="30"/>
      <c r="DM95" s="27"/>
    </row>
    <row r="96" spans="1:117" customFormat="1" ht="15" hidden="1" x14ac:dyDescent="0.25">
      <c r="A96" s="225" t="s">
        <v>109</v>
      </c>
      <c r="B96" s="226"/>
      <c r="C96" s="226"/>
      <c r="D96" s="226"/>
      <c r="E96" s="226"/>
      <c r="F96" s="226"/>
      <c r="G96" s="226"/>
      <c r="H96" s="226"/>
      <c r="I96" s="226"/>
      <c r="J96" s="227"/>
      <c r="K96" s="25">
        <v>154999.97</v>
      </c>
      <c r="L96" s="25"/>
      <c r="M96" s="25"/>
      <c r="N96" s="25"/>
      <c r="O96" s="28"/>
      <c r="P96" s="28"/>
      <c r="DI96" s="27"/>
      <c r="DJ96" s="4" t="s">
        <v>109</v>
      </c>
      <c r="DK96" s="27"/>
      <c r="DL96" s="30"/>
      <c r="DM96" s="27"/>
    </row>
    <row r="97" spans="1:117" customFormat="1" ht="15" hidden="1" x14ac:dyDescent="0.25">
      <c r="A97" s="225" t="s">
        <v>114</v>
      </c>
      <c r="B97" s="226"/>
      <c r="C97" s="226"/>
      <c r="D97" s="226"/>
      <c r="E97" s="226"/>
      <c r="F97" s="226"/>
      <c r="G97" s="226"/>
      <c r="H97" s="226"/>
      <c r="I97" s="226"/>
      <c r="J97" s="227"/>
      <c r="K97" s="25">
        <v>2752954.47</v>
      </c>
      <c r="L97" s="25"/>
      <c r="M97" s="25"/>
      <c r="N97" s="25"/>
      <c r="O97" s="28"/>
      <c r="P97" s="28"/>
      <c r="DI97" s="27"/>
      <c r="DJ97" s="4" t="s">
        <v>114</v>
      </c>
      <c r="DK97" s="27"/>
      <c r="DL97" s="30"/>
      <c r="DM97" s="27"/>
    </row>
    <row r="98" spans="1:117" customFormat="1" ht="15" x14ac:dyDescent="0.25">
      <c r="A98" s="225" t="s">
        <v>91</v>
      </c>
      <c r="B98" s="226"/>
      <c r="C98" s="226"/>
      <c r="D98" s="226"/>
      <c r="E98" s="226"/>
      <c r="F98" s="226"/>
      <c r="G98" s="226"/>
      <c r="H98" s="226"/>
      <c r="I98" s="226"/>
      <c r="J98" s="227"/>
      <c r="K98" s="25">
        <v>12702247.550000001</v>
      </c>
      <c r="L98" s="25"/>
      <c r="M98" s="25"/>
      <c r="N98" s="25"/>
      <c r="O98" s="28"/>
      <c r="P98" s="28"/>
      <c r="DI98" s="27"/>
      <c r="DJ98" s="4" t="s">
        <v>91</v>
      </c>
      <c r="DK98" s="27"/>
      <c r="DL98" s="30"/>
      <c r="DM98" s="27"/>
    </row>
    <row r="99" spans="1:117" customFormat="1" ht="3" customHeight="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2"/>
      <c r="K99" s="32"/>
      <c r="L99" s="32"/>
      <c r="M99" s="33"/>
      <c r="N99" s="33"/>
      <c r="O99" s="34"/>
    </row>
    <row r="100" spans="1:117" customFormat="1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17" s="57" customFormat="1" ht="34.5" customHeight="1" x14ac:dyDescent="0.2">
      <c r="A101" s="228" t="s">
        <v>126</v>
      </c>
      <c r="B101" s="228"/>
      <c r="C101" s="228"/>
      <c r="D101" s="229" t="s">
        <v>134</v>
      </c>
      <c r="E101" s="229"/>
      <c r="F101" s="229"/>
      <c r="G101" s="229"/>
      <c r="H101" s="229"/>
      <c r="I101" s="230"/>
      <c r="J101" s="230"/>
      <c r="K101" s="230"/>
      <c r="L101" s="230"/>
      <c r="M101" s="230"/>
      <c r="N101" s="53" t="s">
        <v>132</v>
      </c>
      <c r="O101" s="53"/>
      <c r="P101" s="53"/>
      <c r="Q101" s="54"/>
      <c r="R101" s="55"/>
      <c r="S101" s="55"/>
      <c r="T101" s="55"/>
      <c r="U101" s="55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</row>
    <row r="102" spans="1:117" s="57" customFormat="1" ht="13.5" customHeight="1" x14ac:dyDescent="0.2">
      <c r="A102" s="58"/>
      <c r="B102" s="58"/>
      <c r="C102" s="59" t="s">
        <v>127</v>
      </c>
      <c r="D102" s="60"/>
      <c r="E102" s="60"/>
      <c r="F102" s="60"/>
      <c r="G102" s="60"/>
      <c r="H102" s="60"/>
      <c r="I102" s="60"/>
      <c r="J102" s="60"/>
      <c r="K102" s="61" t="s">
        <v>128</v>
      </c>
      <c r="L102" s="231"/>
      <c r="M102" s="231"/>
      <c r="N102" s="231"/>
      <c r="O102" s="231"/>
      <c r="P102" s="231"/>
      <c r="Q102" s="231"/>
      <c r="R102" s="55"/>
      <c r="S102" s="55"/>
      <c r="T102" s="55"/>
      <c r="U102" s="55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</row>
    <row r="103" spans="1:117" s="57" customFormat="1" ht="12.75" customHeight="1" x14ac:dyDescent="0.2">
      <c r="A103" s="62"/>
      <c r="B103" s="62"/>
      <c r="C103" s="63"/>
      <c r="D103" s="64"/>
      <c r="E103" s="64"/>
      <c r="F103" s="64"/>
      <c r="G103" s="64"/>
      <c r="H103" s="64"/>
      <c r="I103" s="64"/>
      <c r="J103" s="64"/>
      <c r="K103" s="65"/>
      <c r="L103" s="64"/>
      <c r="M103" s="64"/>
      <c r="N103" s="64"/>
      <c r="O103" s="64"/>
      <c r="P103" s="66"/>
      <c r="Q103" s="67"/>
      <c r="R103" s="55"/>
      <c r="S103" s="55"/>
      <c r="T103" s="55"/>
      <c r="U103" s="55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</row>
    <row r="104" spans="1:117" s="57" customFormat="1" ht="12.75" customHeight="1" x14ac:dyDescent="0.2">
      <c r="A104" s="62"/>
      <c r="B104" s="62"/>
      <c r="C104" s="63"/>
      <c r="D104" s="68"/>
      <c r="E104" s="68"/>
      <c r="F104" s="68"/>
      <c r="G104" s="68"/>
      <c r="H104" s="68"/>
      <c r="I104" s="68"/>
      <c r="J104" s="68"/>
      <c r="K104" s="69"/>
      <c r="L104" s="68"/>
      <c r="M104" s="68"/>
      <c r="N104" s="68"/>
      <c r="O104" s="68"/>
      <c r="P104" s="70"/>
      <c r="Q104" s="71"/>
      <c r="R104" s="55"/>
      <c r="S104" s="55"/>
      <c r="T104" s="55"/>
      <c r="U104" s="55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</row>
    <row r="105" spans="1:117" s="57" customFormat="1" ht="34.5" customHeight="1" x14ac:dyDescent="0.2">
      <c r="A105" s="228" t="s">
        <v>129</v>
      </c>
      <c r="B105" s="228"/>
      <c r="C105" s="228"/>
      <c r="D105" s="232" t="s">
        <v>130</v>
      </c>
      <c r="E105" s="232"/>
      <c r="F105" s="232"/>
      <c r="G105" s="232"/>
      <c r="H105" s="232"/>
      <c r="I105" s="230"/>
      <c r="J105" s="230"/>
      <c r="K105" s="230"/>
      <c r="L105" s="230"/>
      <c r="M105" s="230"/>
      <c r="N105" s="233" t="s">
        <v>131</v>
      </c>
      <c r="O105" s="233"/>
      <c r="P105" s="53"/>
      <c r="Q105" s="54"/>
      <c r="R105" s="55"/>
      <c r="S105" s="55"/>
      <c r="T105" s="55"/>
      <c r="U105" s="55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</row>
    <row r="106" spans="1:117" s="57" customFormat="1" ht="13.5" customHeight="1" x14ac:dyDescent="0.2">
      <c r="A106" s="72"/>
      <c r="B106" s="72"/>
      <c r="C106" s="72" t="s">
        <v>127</v>
      </c>
      <c r="D106" s="72"/>
      <c r="E106" s="72"/>
      <c r="F106" s="72"/>
      <c r="G106" s="72"/>
      <c r="H106" s="72"/>
      <c r="I106" s="73"/>
      <c r="J106" s="73"/>
      <c r="K106" s="74" t="s">
        <v>128</v>
      </c>
      <c r="L106" s="231"/>
      <c r="M106" s="231"/>
      <c r="N106" s="231"/>
      <c r="O106" s="231"/>
      <c r="P106" s="231"/>
      <c r="Q106" s="231"/>
      <c r="R106" s="55"/>
      <c r="S106" s="55"/>
      <c r="T106" s="55"/>
      <c r="U106" s="55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</row>
  </sheetData>
  <mergeCells count="104">
    <mergeCell ref="A105:C105"/>
    <mergeCell ref="D105:H105"/>
    <mergeCell ref="I105:M105"/>
    <mergeCell ref="N105:O105"/>
    <mergeCell ref="L106:Q106"/>
    <mergeCell ref="A82:J82"/>
    <mergeCell ref="A94:J94"/>
    <mergeCell ref="A95:J95"/>
    <mergeCell ref="A96:J96"/>
    <mergeCell ref="A97:J97"/>
    <mergeCell ref="A98:J98"/>
    <mergeCell ref="A101:C101"/>
    <mergeCell ref="D101:H101"/>
    <mergeCell ref="I101:M101"/>
    <mergeCell ref="L102:Q102"/>
    <mergeCell ref="A89:J89"/>
    <mergeCell ref="A90:J90"/>
    <mergeCell ref="A91:J91"/>
    <mergeCell ref="A92:J92"/>
    <mergeCell ref="A93:J93"/>
    <mergeCell ref="A84:J84"/>
    <mergeCell ref="A85:J85"/>
    <mergeCell ref="A86:J86"/>
    <mergeCell ref="A87:J87"/>
    <mergeCell ref="A88:J88"/>
    <mergeCell ref="A79:J79"/>
    <mergeCell ref="A80:J80"/>
    <mergeCell ref="A81:J81"/>
    <mergeCell ref="A83:J83"/>
    <mergeCell ref="A74:J74"/>
    <mergeCell ref="A75:J75"/>
    <mergeCell ref="A76:J76"/>
    <mergeCell ref="A77:J77"/>
    <mergeCell ref="A78:J78"/>
    <mergeCell ref="A69:J69"/>
    <mergeCell ref="A70:J70"/>
    <mergeCell ref="A71:J71"/>
    <mergeCell ref="A72:J72"/>
    <mergeCell ref="A73:J73"/>
    <mergeCell ref="A64:J64"/>
    <mergeCell ref="A65:J65"/>
    <mergeCell ref="A66:J66"/>
    <mergeCell ref="A67:J67"/>
    <mergeCell ref="A68:J68"/>
    <mergeCell ref="A59:J59"/>
    <mergeCell ref="A60:J60"/>
    <mergeCell ref="A61:J61"/>
    <mergeCell ref="A62:J62"/>
    <mergeCell ref="A63:J63"/>
    <mergeCell ref="A54:J54"/>
    <mergeCell ref="A55:J55"/>
    <mergeCell ref="A56:J56"/>
    <mergeCell ref="A57:J57"/>
    <mergeCell ref="A58:J58"/>
    <mergeCell ref="A38:P38"/>
    <mergeCell ref="A46:P46"/>
    <mergeCell ref="A53:J53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N16:P16"/>
    <mergeCell ref="C11:J11"/>
    <mergeCell ref="N11:P11"/>
    <mergeCell ref="C12:J12"/>
    <mergeCell ref="N12:P12"/>
    <mergeCell ref="C13:J13"/>
    <mergeCell ref="N13:P13"/>
    <mergeCell ref="L26:N26"/>
    <mergeCell ref="A29:P29"/>
    <mergeCell ref="N1:P1"/>
    <mergeCell ref="N2:P2"/>
    <mergeCell ref="N3:P3"/>
    <mergeCell ref="C4:L4"/>
    <mergeCell ref="N4:P4"/>
    <mergeCell ref="N17:P17"/>
    <mergeCell ref="N18:P18"/>
    <mergeCell ref="M20:M21"/>
    <mergeCell ref="N20:N21"/>
    <mergeCell ref="O20:P20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4:P14"/>
    <mergeCell ref="N15:P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кс-3 №1 КиК-Шелл</vt:lpstr>
      <vt:lpstr>кс-2 №1 КиК-Шелл</vt:lpstr>
      <vt:lpstr>'кс-2 №1 КиК-Шелл'!Заголовки_для_печати</vt:lpstr>
      <vt:lpstr>'кс-2 №1 КиК-Шелл'!Область_печати</vt:lpstr>
      <vt:lpstr>'кс-3 №1 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2025-12-26T11:31:39Z</dcterms:modified>
</cp:coreProperties>
</file>